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ofiane\Desktop\Sofiane Terraf\Document\OpenClassroom\Parcours\Data_Analyst_Projet\D1 USA Société-ethnique\Etapes\1_Excel\"/>
    </mc:Choice>
  </mc:AlternateContent>
  <xr:revisionPtr revIDLastSave="0" documentId="13_ncr:1_{6AC367A2-A888-4605-AA6F-978A6578683E}" xr6:coauthVersionLast="47" xr6:coauthVersionMax="47" xr10:uidLastSave="{00000000-0000-0000-0000-000000000000}"/>
  <bookViews>
    <workbookView xWindow="-120" yWindow="-120" windowWidth="20730" windowHeight="11160" tabRatio="732" firstSheet="2" activeTab="5" xr2:uid="{00000000-000D-0000-FFFF-FFFF00000000}"/>
  </bookViews>
  <sheets>
    <sheet name="database" sheetId="2" r:id="rId1"/>
    <sheet name="Politique" sheetId="9" r:id="rId2"/>
    <sheet name="ETAT" sheetId="20" r:id="rId3"/>
    <sheet name="Ethnique" sheetId="10" r:id="rId4"/>
    <sheet name="Feuil1" sheetId="26" r:id="rId5"/>
    <sheet name="TCA_Commune" sheetId="15" r:id="rId6"/>
    <sheet name="TCA_States" sheetId="12" r:id="rId7"/>
    <sheet name="TCA_Candidat" sheetId="19" r:id="rId8"/>
    <sheet name="TabBord1" sheetId="25" r:id="rId9"/>
    <sheet name="TabBord" sheetId="22" r:id="rId10"/>
    <sheet name="VBA" sheetId="23" r:id="rId11"/>
    <sheet name="VBA_2" sheetId="24" r:id="rId12"/>
    <sheet name="ACP_HID" sheetId="3" state="hidden" r:id="rId13"/>
    <sheet name="ACP_HID1" sheetId="4" state="hidden" r:id="rId14"/>
    <sheet name="SCA_HID" sheetId="8" state="hidden" r:id="rId15"/>
  </sheets>
  <definedNames>
    <definedName name="_xlnm._FilterDatabase" localSheetId="0" hidden="1">database!$A$1:$AC$918</definedName>
    <definedName name="_xlnm._FilterDatabase" localSheetId="2" hidden="1">ETAT!$A$1:$D$52</definedName>
    <definedName name="_xlnm._FilterDatabase" localSheetId="9" hidden="1">TabBord!$A$5:$AC$922</definedName>
    <definedName name="_xlnm._FilterDatabase" localSheetId="8" hidden="1">TabBord1!$A$5:$AC$922</definedName>
    <definedName name="_xlnm._FilterDatabase" localSheetId="10" hidden="1">VBA!$A$1:$AC$918</definedName>
    <definedName name="_xlnm.Criteria" localSheetId="9">TabBord!$H$1:$K$2</definedName>
    <definedName name="_xlnm.Criteria" localSheetId="8">TabBord1!$E$1:$F$3</definedName>
    <definedName name="xcir0">-3.1415926536+(ROW(OFFSET(!#REF!,0,0,500,1))-1)*0.0125915537</definedName>
    <definedName name="ycir10">"1*COS(xcir0)+0"</definedName>
    <definedName name="ycir12">"1*COS(xcir0)+0"</definedName>
    <definedName name="ycir2">"1*COS(xcir0)+0"</definedName>
    <definedName name="ycir4">"1*COS(xcir0)+0"</definedName>
    <definedName name="ycir6">"1*COS(xcir0)+0"</definedName>
    <definedName name="ycir8">"1*COS(xcir0)+0"</definedName>
    <definedName name="yycir11">"1*SIN(xcir0)+0+0*COS(xcir0)"</definedName>
    <definedName name="yycir13">"1*SIN(xcir0)+0+0*COS(xcir0)"</definedName>
    <definedName name="yycir3">"1*SIN(xcir0)+0+0*COS(xcir0)"</definedName>
    <definedName name="yycir5">"1*SIN(xcir0)+0+0*COS(xcir0)"</definedName>
    <definedName name="yycir7">"1*SIN(xcir0)+0+0*COS(xcir0)"</definedName>
    <definedName name="yycir9">"1*SIN(xcir0)+0+0*COS(xcir0)"</definedName>
  </definedNames>
  <calcPr calcId="191029"/>
  <pivotCaches>
    <pivotCache cacheId="0" r:id="rId16"/>
    <pivotCache cacheId="1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22" i="25" l="1"/>
  <c r="G921" i="25"/>
  <c r="G920" i="25"/>
  <c r="G919" i="25"/>
  <c r="G918" i="25"/>
  <c r="G917" i="25"/>
  <c r="G916" i="25"/>
  <c r="G915" i="25"/>
  <c r="G914" i="25"/>
  <c r="G913" i="25"/>
  <c r="G912" i="25"/>
  <c r="G911" i="25"/>
  <c r="G910" i="25"/>
  <c r="G909" i="25"/>
  <c r="G908" i="25"/>
  <c r="G907" i="25"/>
  <c r="G906" i="25"/>
  <c r="G905" i="25"/>
  <c r="G904" i="25"/>
  <c r="G903" i="25"/>
  <c r="G902" i="25"/>
  <c r="G901" i="25"/>
  <c r="G900" i="25"/>
  <c r="G899" i="25"/>
  <c r="G898" i="25"/>
  <c r="G897" i="25"/>
  <c r="G896" i="25"/>
  <c r="G895" i="25"/>
  <c r="G894" i="25"/>
  <c r="G893" i="25"/>
  <c r="G892" i="25"/>
  <c r="G891" i="25"/>
  <c r="G890" i="25"/>
  <c r="G889" i="25"/>
  <c r="G888" i="25"/>
  <c r="G887" i="25"/>
  <c r="G886" i="25"/>
  <c r="G885" i="25"/>
  <c r="G884" i="25"/>
  <c r="G883" i="25"/>
  <c r="G882" i="25"/>
  <c r="G881" i="25"/>
  <c r="G880" i="25"/>
  <c r="G879" i="25"/>
  <c r="G878" i="25"/>
  <c r="G877" i="25"/>
  <c r="G876" i="25"/>
  <c r="G875" i="25"/>
  <c r="G874" i="25"/>
  <c r="G873" i="25"/>
  <c r="G872" i="25"/>
  <c r="G871" i="25"/>
  <c r="G870" i="25"/>
  <c r="G869" i="25"/>
  <c r="G868" i="25"/>
  <c r="G867" i="25"/>
  <c r="G866" i="25"/>
  <c r="G865" i="25"/>
  <c r="G864" i="25"/>
  <c r="G863" i="25"/>
  <c r="G862" i="25"/>
  <c r="G861" i="25"/>
  <c r="G860" i="25"/>
  <c r="G859" i="25"/>
  <c r="G858" i="25"/>
  <c r="G857" i="25"/>
  <c r="G856" i="25"/>
  <c r="G855" i="25"/>
  <c r="G854" i="25"/>
  <c r="G853" i="25"/>
  <c r="G852" i="25"/>
  <c r="G851" i="25"/>
  <c r="G850" i="25"/>
  <c r="G849" i="25"/>
  <c r="G848" i="25"/>
  <c r="G847" i="25"/>
  <c r="G846" i="25"/>
  <c r="G845" i="25"/>
  <c r="G844" i="25"/>
  <c r="G843" i="25"/>
  <c r="G842" i="25"/>
  <c r="G841" i="25"/>
  <c r="G840" i="25"/>
  <c r="G839" i="25"/>
  <c r="G838" i="25"/>
  <c r="G837" i="25"/>
  <c r="G836" i="25"/>
  <c r="G835" i="25"/>
  <c r="G834" i="25"/>
  <c r="G833" i="25"/>
  <c r="G832" i="25"/>
  <c r="G831" i="25"/>
  <c r="G830" i="25"/>
  <c r="G829" i="25"/>
  <c r="G828" i="25"/>
  <c r="G827" i="25"/>
  <c r="G826" i="25"/>
  <c r="G825" i="25"/>
  <c r="G824" i="25"/>
  <c r="G823" i="25"/>
  <c r="G822" i="25"/>
  <c r="G821" i="25"/>
  <c r="G820" i="25"/>
  <c r="G819" i="25"/>
  <c r="G818" i="25"/>
  <c r="G817" i="25"/>
  <c r="G816" i="25"/>
  <c r="G815" i="25"/>
  <c r="G814" i="25"/>
  <c r="G813" i="25"/>
  <c r="G812" i="25"/>
  <c r="G811" i="25"/>
  <c r="G810" i="25"/>
  <c r="G809" i="25"/>
  <c r="G808" i="25"/>
  <c r="G807" i="25"/>
  <c r="G806" i="25"/>
  <c r="G805" i="25"/>
  <c r="G804" i="25"/>
  <c r="G803" i="25"/>
  <c r="G802" i="25"/>
  <c r="G801" i="25"/>
  <c r="G800" i="25"/>
  <c r="G799" i="25"/>
  <c r="G798" i="25"/>
  <c r="G797" i="25"/>
  <c r="G796" i="25"/>
  <c r="G795" i="25"/>
  <c r="G794" i="25"/>
  <c r="G793" i="25"/>
  <c r="G792" i="25"/>
  <c r="G791" i="25"/>
  <c r="G790" i="25"/>
  <c r="G789" i="25"/>
  <c r="G788" i="25"/>
  <c r="G787" i="25"/>
  <c r="G786" i="25"/>
  <c r="G785" i="25"/>
  <c r="G784" i="25"/>
  <c r="G783" i="25"/>
  <c r="G782" i="25"/>
  <c r="G781" i="25"/>
  <c r="G780" i="25"/>
  <c r="G779" i="25"/>
  <c r="G778" i="25"/>
  <c r="G777" i="25"/>
  <c r="G776" i="25"/>
  <c r="G775" i="25"/>
  <c r="G774" i="25"/>
  <c r="G773" i="25"/>
  <c r="G772" i="25"/>
  <c r="G771" i="25"/>
  <c r="G770" i="25"/>
  <c r="G769" i="25"/>
  <c r="G768" i="25"/>
  <c r="G767" i="25"/>
  <c r="G766" i="25"/>
  <c r="G765" i="25"/>
  <c r="G764" i="25"/>
  <c r="G763" i="25"/>
  <c r="G762" i="25"/>
  <c r="G761" i="25"/>
  <c r="G760" i="25"/>
  <c r="G759" i="25"/>
  <c r="G758" i="25"/>
  <c r="G757" i="25"/>
  <c r="G756" i="25"/>
  <c r="G755" i="25"/>
  <c r="G754" i="25"/>
  <c r="G753" i="25"/>
  <c r="G752" i="25"/>
  <c r="G751" i="25"/>
  <c r="G750" i="25"/>
  <c r="G749" i="25"/>
  <c r="G748" i="25"/>
  <c r="G747" i="25"/>
  <c r="G746" i="25"/>
  <c r="G745" i="25"/>
  <c r="G744" i="25"/>
  <c r="G743" i="25"/>
  <c r="G742" i="25"/>
  <c r="G741" i="25"/>
  <c r="G740" i="25"/>
  <c r="G739" i="25"/>
  <c r="G738" i="25"/>
  <c r="G737" i="25"/>
  <c r="G736" i="25"/>
  <c r="G735" i="25"/>
  <c r="G734" i="25"/>
  <c r="G733" i="25"/>
  <c r="G732" i="25"/>
  <c r="G731" i="25"/>
  <c r="G730" i="25"/>
  <c r="G729" i="25"/>
  <c r="G728" i="25"/>
  <c r="G727" i="25"/>
  <c r="G726" i="25"/>
  <c r="G725" i="25"/>
  <c r="G724" i="25"/>
  <c r="G723" i="25"/>
  <c r="G722" i="25"/>
  <c r="G721" i="25"/>
  <c r="G720" i="25"/>
  <c r="G719" i="25"/>
  <c r="G718" i="25"/>
  <c r="G717" i="25"/>
  <c r="G716" i="25"/>
  <c r="G715" i="25"/>
  <c r="G714" i="25"/>
  <c r="G713" i="25"/>
  <c r="G712" i="25"/>
  <c r="G711" i="25"/>
  <c r="G710" i="25"/>
  <c r="G709" i="25"/>
  <c r="G708" i="25"/>
  <c r="G707" i="25"/>
  <c r="G706" i="25"/>
  <c r="G705" i="25"/>
  <c r="G704" i="25"/>
  <c r="G703" i="25"/>
  <c r="G702" i="25"/>
  <c r="G701" i="25"/>
  <c r="G700" i="25"/>
  <c r="G699" i="25"/>
  <c r="G698" i="25"/>
  <c r="G697" i="25"/>
  <c r="G696" i="25"/>
  <c r="G695" i="25"/>
  <c r="G694" i="25"/>
  <c r="G693" i="25"/>
  <c r="G692" i="25"/>
  <c r="G691" i="25"/>
  <c r="G690" i="25"/>
  <c r="G689" i="25"/>
  <c r="G688" i="25"/>
  <c r="G687" i="25"/>
  <c r="G686" i="25"/>
  <c r="G685" i="25"/>
  <c r="G684" i="25"/>
  <c r="G683" i="25"/>
  <c r="G682" i="25"/>
  <c r="G681" i="25"/>
  <c r="G680" i="25"/>
  <c r="G679" i="25"/>
  <c r="G678" i="25"/>
  <c r="G677" i="25"/>
  <c r="G676" i="25"/>
  <c r="G675" i="25"/>
  <c r="G674" i="25"/>
  <c r="G673" i="25"/>
  <c r="G672" i="25"/>
  <c r="G671" i="25"/>
  <c r="G670" i="25"/>
  <c r="G669" i="25"/>
  <c r="G668" i="25"/>
  <c r="G667" i="25"/>
  <c r="G666" i="25"/>
  <c r="G665" i="25"/>
  <c r="G664" i="25"/>
  <c r="G663" i="25"/>
  <c r="G662" i="25"/>
  <c r="G661" i="25"/>
  <c r="G660" i="25"/>
  <c r="G659" i="25"/>
  <c r="G658" i="25"/>
  <c r="G657" i="25"/>
  <c r="G656" i="25"/>
  <c r="G655" i="25"/>
  <c r="G654" i="25"/>
  <c r="G653" i="25"/>
  <c r="G652" i="25"/>
  <c r="G651" i="25"/>
  <c r="G650" i="25"/>
  <c r="G649" i="25"/>
  <c r="G648" i="25"/>
  <c r="G647" i="25"/>
  <c r="G646" i="25"/>
  <c r="G645" i="25"/>
  <c r="G644" i="25"/>
  <c r="G643" i="25"/>
  <c r="G642" i="25"/>
  <c r="G641" i="25"/>
  <c r="G640" i="25"/>
  <c r="G639" i="25"/>
  <c r="G638" i="25"/>
  <c r="G637" i="25"/>
  <c r="G636" i="25"/>
  <c r="G635" i="25"/>
  <c r="G634" i="25"/>
  <c r="G633" i="25"/>
  <c r="G632" i="25"/>
  <c r="G631" i="25"/>
  <c r="G630" i="25"/>
  <c r="G629" i="25"/>
  <c r="G628" i="25"/>
  <c r="G627" i="25"/>
  <c r="G626" i="25"/>
  <c r="G625" i="25"/>
  <c r="G624" i="25"/>
  <c r="G623" i="25"/>
  <c r="G622" i="25"/>
  <c r="G621" i="25"/>
  <c r="G620" i="25"/>
  <c r="G619" i="25"/>
  <c r="G618" i="25"/>
  <c r="G617" i="25"/>
  <c r="G616" i="25"/>
  <c r="G615" i="25"/>
  <c r="G614" i="25"/>
  <c r="G613" i="25"/>
  <c r="G612" i="25"/>
  <c r="G611" i="25"/>
  <c r="G610" i="25"/>
  <c r="G609" i="25"/>
  <c r="G608" i="25"/>
  <c r="G607" i="25"/>
  <c r="G606" i="25"/>
  <c r="G605" i="25"/>
  <c r="G604" i="25"/>
  <c r="G603" i="25"/>
  <c r="G602" i="25"/>
  <c r="G601" i="25"/>
  <c r="G600" i="25"/>
  <c r="G599" i="25"/>
  <c r="G598" i="25"/>
  <c r="G597" i="25"/>
  <c r="G596" i="25"/>
  <c r="G595" i="25"/>
  <c r="G594" i="25"/>
  <c r="G593" i="25"/>
  <c r="G592" i="25"/>
  <c r="G591" i="25"/>
  <c r="G590" i="25"/>
  <c r="G589" i="25"/>
  <c r="G588" i="25"/>
  <c r="G587" i="25"/>
  <c r="G586" i="25"/>
  <c r="G585" i="25"/>
  <c r="G584" i="25"/>
  <c r="G583" i="25"/>
  <c r="G582" i="25"/>
  <c r="G581" i="25"/>
  <c r="G580" i="25"/>
  <c r="G579" i="25"/>
  <c r="G578" i="25"/>
  <c r="G577" i="25"/>
  <c r="G576" i="25"/>
  <c r="G575" i="25"/>
  <c r="G574" i="25"/>
  <c r="G573" i="25"/>
  <c r="G572" i="25"/>
  <c r="G571" i="25"/>
  <c r="G570" i="25"/>
  <c r="G569" i="25"/>
  <c r="G568" i="25"/>
  <c r="G567" i="25"/>
  <c r="G566" i="25"/>
  <c r="G565" i="25"/>
  <c r="G564" i="25"/>
  <c r="G563" i="25"/>
  <c r="G562" i="25"/>
  <c r="G561" i="25"/>
  <c r="G560" i="25"/>
  <c r="G559" i="25"/>
  <c r="G558" i="25"/>
  <c r="G557" i="25"/>
  <c r="G556" i="25"/>
  <c r="G555" i="25"/>
  <c r="G554" i="25"/>
  <c r="G553" i="25"/>
  <c r="G552" i="25"/>
  <c r="G551" i="25"/>
  <c r="G550" i="25"/>
  <c r="G549" i="25"/>
  <c r="G548" i="25"/>
  <c r="G547" i="25"/>
  <c r="G546" i="25"/>
  <c r="G545" i="25"/>
  <c r="G544" i="25"/>
  <c r="G543" i="25"/>
  <c r="G542" i="25"/>
  <c r="G541" i="25"/>
  <c r="G540" i="25"/>
  <c r="G539" i="25"/>
  <c r="G538" i="25"/>
  <c r="G537" i="25"/>
  <c r="G536" i="25"/>
  <c r="G535" i="25"/>
  <c r="G534" i="25"/>
  <c r="G533" i="25"/>
  <c r="G532" i="25"/>
  <c r="G531" i="25"/>
  <c r="G530" i="25"/>
  <c r="G529" i="25"/>
  <c r="G528" i="25"/>
  <c r="G527" i="25"/>
  <c r="G526" i="25"/>
  <c r="G525" i="25"/>
  <c r="G524" i="25"/>
  <c r="G523" i="25"/>
  <c r="G522" i="25"/>
  <c r="G521" i="25"/>
  <c r="G520" i="25"/>
  <c r="G519" i="25"/>
  <c r="G518" i="25"/>
  <c r="G517" i="25"/>
  <c r="G516" i="25"/>
  <c r="G515" i="25"/>
  <c r="G514" i="25"/>
  <c r="G513" i="25"/>
  <c r="G512" i="25"/>
  <c r="G511" i="25"/>
  <c r="G510" i="25"/>
  <c r="G509" i="25"/>
  <c r="G508" i="25"/>
  <c r="G507" i="25"/>
  <c r="G506" i="25"/>
  <c r="G505" i="25"/>
  <c r="G504" i="25"/>
  <c r="G503" i="25"/>
  <c r="G502" i="25"/>
  <c r="G501" i="25"/>
  <c r="G500" i="25"/>
  <c r="G499" i="25"/>
  <c r="G498" i="25"/>
  <c r="G497" i="25"/>
  <c r="G496" i="25"/>
  <c r="G495" i="25"/>
  <c r="G494" i="25"/>
  <c r="G493" i="25"/>
  <c r="G492" i="25"/>
  <c r="G491" i="25"/>
  <c r="G490" i="25"/>
  <c r="G489" i="25"/>
  <c r="G488" i="25"/>
  <c r="G487" i="25"/>
  <c r="G486" i="25"/>
  <c r="G485" i="25"/>
  <c r="G484" i="25"/>
  <c r="G483" i="25"/>
  <c r="G482" i="25"/>
  <c r="G481" i="25"/>
  <c r="G480" i="25"/>
  <c r="G479" i="25"/>
  <c r="G478" i="25"/>
  <c r="G477" i="25"/>
  <c r="G476" i="25"/>
  <c r="G475" i="25"/>
  <c r="G474" i="25"/>
  <c r="G473" i="25"/>
  <c r="G472" i="25"/>
  <c r="G471" i="25"/>
  <c r="G470" i="25"/>
  <c r="G469" i="25"/>
  <c r="G468" i="25"/>
  <c r="G467" i="25"/>
  <c r="G466" i="25"/>
  <c r="G465" i="25"/>
  <c r="G464" i="25"/>
  <c r="G463" i="25"/>
  <c r="G462" i="25"/>
  <c r="G461" i="25"/>
  <c r="G460" i="25"/>
  <c r="G459" i="25"/>
  <c r="G458" i="25"/>
  <c r="G457" i="25"/>
  <c r="G456" i="25"/>
  <c r="G455" i="25"/>
  <c r="G454" i="25"/>
  <c r="G453" i="25"/>
  <c r="G452" i="25"/>
  <c r="G451" i="25"/>
  <c r="G450" i="25"/>
  <c r="G449" i="25"/>
  <c r="G448" i="25"/>
  <c r="G447" i="25"/>
  <c r="G446" i="25"/>
  <c r="G445" i="25"/>
  <c r="G444" i="25"/>
  <c r="G443" i="25"/>
  <c r="G442" i="25"/>
  <c r="G441" i="25"/>
  <c r="G440" i="25"/>
  <c r="G439" i="25"/>
  <c r="G438" i="25"/>
  <c r="G437" i="25"/>
  <c r="G436" i="25"/>
  <c r="G435" i="25"/>
  <c r="G434" i="25"/>
  <c r="G433" i="25"/>
  <c r="G432" i="25"/>
  <c r="G431" i="25"/>
  <c r="G430" i="25"/>
  <c r="G429" i="25"/>
  <c r="G428" i="25"/>
  <c r="G427" i="25"/>
  <c r="G426" i="25"/>
  <c r="G425" i="25"/>
  <c r="G424" i="25"/>
  <c r="G423" i="25"/>
  <c r="G422" i="25"/>
  <c r="G421" i="25"/>
  <c r="G420" i="25"/>
  <c r="G419" i="25"/>
  <c r="G418" i="25"/>
  <c r="G417" i="25"/>
  <c r="G416" i="25"/>
  <c r="G415" i="25"/>
  <c r="G414" i="25"/>
  <c r="G413" i="25"/>
  <c r="G412" i="25"/>
  <c r="G411" i="25"/>
  <c r="G410" i="25"/>
  <c r="G409" i="25"/>
  <c r="G408" i="25"/>
  <c r="G407" i="25"/>
  <c r="G406" i="25"/>
  <c r="G405" i="25"/>
  <c r="G404" i="25"/>
  <c r="G403" i="25"/>
  <c r="G402" i="25"/>
  <c r="G401" i="25"/>
  <c r="G400" i="25"/>
  <c r="G399" i="25"/>
  <c r="G398" i="25"/>
  <c r="G397" i="25"/>
  <c r="G396" i="25"/>
  <c r="G395" i="25"/>
  <c r="G394" i="25"/>
  <c r="G393" i="25"/>
  <c r="G392" i="25"/>
  <c r="G391" i="25"/>
  <c r="G390" i="25"/>
  <c r="G389" i="25"/>
  <c r="G388" i="25"/>
  <c r="G387" i="25"/>
  <c r="G386" i="25"/>
  <c r="G385" i="25"/>
  <c r="G384" i="25"/>
  <c r="G383" i="25"/>
  <c r="G382" i="25"/>
  <c r="G381" i="25"/>
  <c r="G380" i="25"/>
  <c r="G379" i="25"/>
  <c r="G378" i="25"/>
  <c r="G377" i="25"/>
  <c r="G376" i="25"/>
  <c r="G375" i="25"/>
  <c r="G374" i="25"/>
  <c r="G373" i="25"/>
  <c r="G372" i="25"/>
  <c r="G371" i="25"/>
  <c r="G370" i="25"/>
  <c r="G369" i="25"/>
  <c r="G368" i="25"/>
  <c r="G367" i="25"/>
  <c r="G366" i="25"/>
  <c r="G365" i="25"/>
  <c r="G364" i="25"/>
  <c r="G363" i="25"/>
  <c r="G362" i="25"/>
  <c r="G361" i="25"/>
  <c r="G360" i="25"/>
  <c r="G359" i="25"/>
  <c r="G358" i="25"/>
  <c r="G357" i="25"/>
  <c r="G356" i="25"/>
  <c r="G355" i="25"/>
  <c r="G354" i="25"/>
  <c r="G353" i="25"/>
  <c r="G352" i="25"/>
  <c r="G351" i="25"/>
  <c r="G350" i="25"/>
  <c r="G349" i="25"/>
  <c r="G348" i="25"/>
  <c r="G347" i="25"/>
  <c r="G346" i="25"/>
  <c r="G345" i="25"/>
  <c r="G344" i="25"/>
  <c r="G343" i="25"/>
  <c r="G342" i="25"/>
  <c r="G341" i="25"/>
  <c r="G340" i="25"/>
  <c r="G339" i="25"/>
  <c r="G338" i="25"/>
  <c r="G337" i="25"/>
  <c r="G336" i="25"/>
  <c r="G335" i="25"/>
  <c r="G334" i="25"/>
  <c r="G333" i="25"/>
  <c r="G332" i="25"/>
  <c r="G331" i="25"/>
  <c r="G330" i="25"/>
  <c r="G329" i="25"/>
  <c r="G328" i="25"/>
  <c r="G327" i="25"/>
  <c r="G326" i="25"/>
  <c r="G325" i="25"/>
  <c r="G324" i="25"/>
  <c r="G323" i="25"/>
  <c r="G322" i="25"/>
  <c r="G321" i="25"/>
  <c r="G320" i="25"/>
  <c r="G319" i="25"/>
  <c r="G318" i="25"/>
  <c r="G317" i="25"/>
  <c r="G316" i="25"/>
  <c r="G315" i="25"/>
  <c r="G314" i="25"/>
  <c r="G313" i="25"/>
  <c r="G312" i="25"/>
  <c r="G311" i="25"/>
  <c r="G310" i="25"/>
  <c r="G309" i="25"/>
  <c r="G308" i="25"/>
  <c r="G307" i="25"/>
  <c r="G306" i="25"/>
  <c r="G305" i="25"/>
  <c r="G304" i="25"/>
  <c r="G303" i="25"/>
  <c r="G302" i="25"/>
  <c r="G301" i="25"/>
  <c r="G300" i="25"/>
  <c r="G299" i="25"/>
  <c r="G298" i="25"/>
  <c r="G297" i="25"/>
  <c r="G296" i="25"/>
  <c r="G295" i="25"/>
  <c r="G294" i="25"/>
  <c r="G293" i="25"/>
  <c r="G292" i="25"/>
  <c r="G291" i="25"/>
  <c r="G290" i="25"/>
  <c r="G289" i="25"/>
  <c r="G288" i="25"/>
  <c r="G287" i="25"/>
  <c r="G286" i="25"/>
  <c r="G285" i="25"/>
  <c r="G284" i="25"/>
  <c r="G283" i="25"/>
  <c r="G282" i="25"/>
  <c r="G281" i="25"/>
  <c r="G280" i="25"/>
  <c r="G279" i="25"/>
  <c r="G278" i="25"/>
  <c r="G277" i="25"/>
  <c r="G276" i="25"/>
  <c r="G275" i="25"/>
  <c r="G274" i="25"/>
  <c r="G273" i="25"/>
  <c r="G272" i="25"/>
  <c r="G271" i="25"/>
  <c r="G270" i="25"/>
  <c r="G269" i="25"/>
  <c r="G268" i="25"/>
  <c r="G267" i="25"/>
  <c r="G266" i="25"/>
  <c r="G265" i="25"/>
  <c r="G264" i="25"/>
  <c r="G263" i="25"/>
  <c r="G262" i="25"/>
  <c r="G261" i="25"/>
  <c r="G260" i="25"/>
  <c r="G259" i="25"/>
  <c r="G258" i="25"/>
  <c r="G257" i="25"/>
  <c r="G256" i="25"/>
  <c r="G255" i="25"/>
  <c r="G254" i="25"/>
  <c r="G253" i="25"/>
  <c r="G252" i="25"/>
  <c r="G251" i="25"/>
  <c r="G250" i="25"/>
  <c r="G249" i="25"/>
  <c r="G248" i="25"/>
  <c r="G247" i="25"/>
  <c r="G246" i="25"/>
  <c r="G245" i="25"/>
  <c r="G244" i="25"/>
  <c r="G243" i="25"/>
  <c r="G242" i="25"/>
  <c r="G241" i="25"/>
  <c r="G240" i="25"/>
  <c r="G239" i="25"/>
  <c r="G238" i="25"/>
  <c r="G237" i="25"/>
  <c r="G236" i="25"/>
  <c r="G235" i="25"/>
  <c r="G234" i="25"/>
  <c r="G233" i="25"/>
  <c r="G232" i="25"/>
  <c r="G231" i="25"/>
  <c r="G230" i="25"/>
  <c r="G229" i="25"/>
  <c r="G228" i="25"/>
  <c r="G227" i="25"/>
  <c r="G226" i="25"/>
  <c r="G225" i="25"/>
  <c r="G224" i="25"/>
  <c r="G223" i="25"/>
  <c r="G222" i="25"/>
  <c r="G221" i="25"/>
  <c r="G220" i="25"/>
  <c r="G219" i="25"/>
  <c r="G218" i="25"/>
  <c r="G217" i="25"/>
  <c r="G216" i="25"/>
  <c r="G215" i="25"/>
  <c r="G214" i="25"/>
  <c r="G213" i="25"/>
  <c r="G212" i="25"/>
  <c r="G211" i="25"/>
  <c r="G210" i="25"/>
  <c r="G209" i="25"/>
  <c r="G208" i="25"/>
  <c r="G207" i="25"/>
  <c r="G206" i="25"/>
  <c r="G205" i="25"/>
  <c r="G204" i="25"/>
  <c r="G203" i="25"/>
  <c r="G202" i="25"/>
  <c r="G201" i="25"/>
  <c r="G200" i="25"/>
  <c r="G199" i="25"/>
  <c r="G198" i="25"/>
  <c r="G197" i="25"/>
  <c r="G196" i="25"/>
  <c r="G195" i="25"/>
  <c r="G194" i="25"/>
  <c r="G193" i="25"/>
  <c r="G192" i="25"/>
  <c r="G191" i="25"/>
  <c r="G190" i="25"/>
  <c r="G189" i="25"/>
  <c r="G188" i="25"/>
  <c r="G187" i="25"/>
  <c r="G186" i="25"/>
  <c r="G185" i="25"/>
  <c r="G184" i="25"/>
  <c r="G183" i="25"/>
  <c r="G182" i="25"/>
  <c r="G181" i="25"/>
  <c r="G180" i="25"/>
  <c r="G179" i="25"/>
  <c r="G178" i="25"/>
  <c r="G177" i="25"/>
  <c r="G176" i="25"/>
  <c r="G175" i="25"/>
  <c r="G174" i="25"/>
  <c r="G173" i="25"/>
  <c r="G172" i="25"/>
  <c r="G171" i="25"/>
  <c r="G170" i="25"/>
  <c r="G169" i="25"/>
  <c r="G168" i="25"/>
  <c r="G167" i="25"/>
  <c r="G166" i="25"/>
  <c r="G165" i="25"/>
  <c r="G164" i="25"/>
  <c r="G163" i="25"/>
  <c r="G162" i="25"/>
  <c r="G161" i="25"/>
  <c r="G160" i="25"/>
  <c r="G159" i="25"/>
  <c r="G158" i="25"/>
  <c r="G157" i="25"/>
  <c r="G156" i="25"/>
  <c r="G155" i="25"/>
  <c r="G154" i="25"/>
  <c r="G153" i="25"/>
  <c r="G152" i="25"/>
  <c r="G151" i="25"/>
  <c r="G150" i="25"/>
  <c r="G149" i="25"/>
  <c r="G148" i="25"/>
  <c r="G147" i="25"/>
  <c r="G146" i="25"/>
  <c r="G145" i="25"/>
  <c r="G144" i="25"/>
  <c r="G143" i="25"/>
  <c r="G142" i="25"/>
  <c r="G141" i="25"/>
  <c r="G140" i="25"/>
  <c r="G139" i="25"/>
  <c r="G138" i="25"/>
  <c r="G137" i="25"/>
  <c r="G136" i="25"/>
  <c r="G135" i="25"/>
  <c r="G134" i="25"/>
  <c r="G133" i="25"/>
  <c r="G132" i="25"/>
  <c r="G131" i="25"/>
  <c r="G130" i="25"/>
  <c r="G129" i="25"/>
  <c r="G128" i="25"/>
  <c r="G127" i="25"/>
  <c r="G126" i="25"/>
  <c r="G125" i="25"/>
  <c r="G124" i="25"/>
  <c r="G123" i="25"/>
  <c r="G122" i="25"/>
  <c r="G121" i="25"/>
  <c r="G120" i="25"/>
  <c r="G119" i="25"/>
  <c r="G118" i="25"/>
  <c r="G117" i="25"/>
  <c r="G116" i="25"/>
  <c r="G115" i="25"/>
  <c r="G114" i="25"/>
  <c r="G113" i="25"/>
  <c r="G112" i="25"/>
  <c r="G111" i="25"/>
  <c r="G110" i="25"/>
  <c r="G109" i="25"/>
  <c r="G108" i="25"/>
  <c r="G107" i="25"/>
  <c r="G106" i="25"/>
  <c r="G105" i="25"/>
  <c r="G104" i="25"/>
  <c r="G103" i="25"/>
  <c r="G102" i="25"/>
  <c r="G101" i="25"/>
  <c r="G100" i="25"/>
  <c r="G99" i="25"/>
  <c r="G98" i="25"/>
  <c r="G97" i="25"/>
  <c r="G96" i="25"/>
  <c r="G95" i="25"/>
  <c r="G94" i="25"/>
  <c r="G93" i="25"/>
  <c r="G92" i="25"/>
  <c r="G91" i="25"/>
  <c r="G90" i="25"/>
  <c r="G89" i="25"/>
  <c r="G88" i="25"/>
  <c r="G87" i="25"/>
  <c r="G86" i="25"/>
  <c r="G85" i="25"/>
  <c r="G84" i="25"/>
  <c r="G83" i="25"/>
  <c r="G82" i="25"/>
  <c r="G81" i="25"/>
  <c r="G80" i="25"/>
  <c r="G79" i="25"/>
  <c r="G78" i="25"/>
  <c r="G77" i="25"/>
  <c r="G76" i="25"/>
  <c r="G75" i="25"/>
  <c r="G74" i="25"/>
  <c r="G73" i="25"/>
  <c r="G72" i="25"/>
  <c r="G71" i="25"/>
  <c r="G70" i="25"/>
  <c r="G69" i="25"/>
  <c r="G68" i="25"/>
  <c r="G67" i="25"/>
  <c r="G66" i="25"/>
  <c r="G65" i="25"/>
  <c r="G64" i="25"/>
  <c r="G63" i="25"/>
  <c r="G62" i="25"/>
  <c r="G61" i="25"/>
  <c r="G60" i="25"/>
  <c r="G59" i="25"/>
  <c r="G58" i="25"/>
  <c r="G57" i="25"/>
  <c r="G56" i="25"/>
  <c r="G55" i="25"/>
  <c r="G54" i="25"/>
  <c r="G53" i="25"/>
  <c r="G52" i="25"/>
  <c r="G51" i="25"/>
  <c r="G50" i="25"/>
  <c r="G49" i="25"/>
  <c r="G48" i="25"/>
  <c r="G47" i="25"/>
  <c r="G46" i="25"/>
  <c r="G45" i="25"/>
  <c r="G44" i="25"/>
  <c r="G43" i="25"/>
  <c r="G42" i="25"/>
  <c r="G41" i="25"/>
  <c r="G40" i="25"/>
  <c r="G39" i="25"/>
  <c r="G38" i="25"/>
  <c r="G37" i="25"/>
  <c r="G36" i="25"/>
  <c r="G35" i="25"/>
  <c r="G34" i="25"/>
  <c r="G33" i="25"/>
  <c r="G32" i="25"/>
  <c r="G31" i="25"/>
  <c r="G30" i="25"/>
  <c r="G29" i="25"/>
  <c r="G28" i="25"/>
  <c r="G27" i="25"/>
  <c r="G26" i="25"/>
  <c r="G25" i="25"/>
  <c r="G24" i="25"/>
  <c r="G23" i="25"/>
  <c r="G22" i="25"/>
  <c r="G21" i="25"/>
  <c r="G20" i="25"/>
  <c r="G19" i="25"/>
  <c r="G18" i="25"/>
  <c r="G17" i="25"/>
  <c r="G16" i="25"/>
  <c r="G15" i="25"/>
  <c r="G14" i="25"/>
  <c r="G13" i="25"/>
  <c r="G12" i="25"/>
  <c r="G11" i="25"/>
  <c r="G10" i="25"/>
  <c r="G9" i="25"/>
  <c r="G8" i="25"/>
  <c r="G7" i="25"/>
  <c r="G6" i="25"/>
  <c r="C4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I3" i="24"/>
  <c r="H3" i="24"/>
  <c r="G3" i="24"/>
  <c r="F3" i="24"/>
  <c r="E3" i="24"/>
  <c r="D3" i="24"/>
  <c r="C3" i="24"/>
  <c r="G918" i="23"/>
  <c r="G917" i="23"/>
  <c r="G916" i="23"/>
  <c r="G915" i="23"/>
  <c r="G914" i="23"/>
  <c r="G913" i="23"/>
  <c r="G912" i="23"/>
  <c r="G911" i="23"/>
  <c r="G910" i="23"/>
  <c r="G909" i="23"/>
  <c r="G908" i="23"/>
  <c r="G907" i="23"/>
  <c r="G906" i="23"/>
  <c r="G905" i="23"/>
  <c r="G904" i="23"/>
  <c r="G903" i="23"/>
  <c r="G902" i="23"/>
  <c r="G901" i="23"/>
  <c r="G900" i="23"/>
  <c r="G899" i="23"/>
  <c r="G898" i="23"/>
  <c r="G897" i="23"/>
  <c r="G896" i="23"/>
  <c r="G895" i="23"/>
  <c r="G894" i="23"/>
  <c r="G893" i="23"/>
  <c r="G892" i="23"/>
  <c r="G891" i="23"/>
  <c r="G890" i="23"/>
  <c r="G889" i="23"/>
  <c r="G888" i="23"/>
  <c r="G887" i="23"/>
  <c r="G886" i="23"/>
  <c r="G885" i="23"/>
  <c r="G884" i="23"/>
  <c r="G883" i="23"/>
  <c r="G882" i="23"/>
  <c r="G881" i="23"/>
  <c r="G880" i="23"/>
  <c r="G879" i="23"/>
  <c r="G878" i="23"/>
  <c r="G877" i="23"/>
  <c r="G876" i="23"/>
  <c r="G875" i="23"/>
  <c r="G874" i="23"/>
  <c r="G873" i="23"/>
  <c r="G872" i="23"/>
  <c r="G871" i="23"/>
  <c r="G870" i="23"/>
  <c r="G869" i="23"/>
  <c r="G868" i="23"/>
  <c r="G867" i="23"/>
  <c r="G866" i="23"/>
  <c r="G865" i="23"/>
  <c r="G864" i="23"/>
  <c r="G863" i="23"/>
  <c r="G862" i="23"/>
  <c r="G861" i="23"/>
  <c r="G860" i="23"/>
  <c r="G859" i="23"/>
  <c r="G858" i="23"/>
  <c r="G857" i="23"/>
  <c r="G856" i="23"/>
  <c r="G855" i="23"/>
  <c r="G854" i="23"/>
  <c r="G853" i="23"/>
  <c r="G852" i="23"/>
  <c r="G851" i="23"/>
  <c r="G850" i="23"/>
  <c r="G849" i="23"/>
  <c r="G848" i="23"/>
  <c r="G847" i="23"/>
  <c r="G846" i="23"/>
  <c r="G845" i="23"/>
  <c r="G844" i="23"/>
  <c r="G843" i="23"/>
  <c r="G842" i="23"/>
  <c r="G841" i="23"/>
  <c r="G840" i="23"/>
  <c r="G839" i="23"/>
  <c r="G838" i="23"/>
  <c r="G837" i="23"/>
  <c r="G836" i="23"/>
  <c r="G835" i="23"/>
  <c r="G834" i="23"/>
  <c r="G833" i="23"/>
  <c r="G832" i="23"/>
  <c r="G831" i="23"/>
  <c r="G830" i="23"/>
  <c r="G829" i="23"/>
  <c r="G828" i="23"/>
  <c r="G827" i="23"/>
  <c r="G826" i="23"/>
  <c r="G825" i="23"/>
  <c r="G824" i="23"/>
  <c r="G823" i="23"/>
  <c r="G822" i="23"/>
  <c r="G821" i="23"/>
  <c r="G820" i="23"/>
  <c r="G819" i="23"/>
  <c r="G818" i="23"/>
  <c r="G817" i="23"/>
  <c r="G816" i="23"/>
  <c r="G815" i="23"/>
  <c r="G814" i="23"/>
  <c r="G813" i="23"/>
  <c r="G812" i="23"/>
  <c r="G811" i="23"/>
  <c r="G810" i="23"/>
  <c r="G809" i="23"/>
  <c r="G808" i="23"/>
  <c r="G807" i="23"/>
  <c r="G806" i="23"/>
  <c r="G805" i="23"/>
  <c r="G804" i="23"/>
  <c r="G803" i="23"/>
  <c r="G802" i="23"/>
  <c r="G801" i="23"/>
  <c r="G800" i="23"/>
  <c r="G799" i="23"/>
  <c r="G798" i="23"/>
  <c r="G797" i="23"/>
  <c r="G796" i="23"/>
  <c r="G795" i="23"/>
  <c r="G794" i="23"/>
  <c r="G793" i="23"/>
  <c r="G792" i="23"/>
  <c r="G791" i="23"/>
  <c r="G790" i="23"/>
  <c r="G789" i="23"/>
  <c r="G788" i="23"/>
  <c r="G787" i="23"/>
  <c r="G786" i="23"/>
  <c r="G785" i="23"/>
  <c r="G784" i="23"/>
  <c r="G783" i="23"/>
  <c r="G782" i="23"/>
  <c r="G781" i="23"/>
  <c r="G780" i="23"/>
  <c r="G779" i="23"/>
  <c r="G778" i="23"/>
  <c r="G777" i="23"/>
  <c r="G776" i="23"/>
  <c r="G775" i="23"/>
  <c r="G774" i="23"/>
  <c r="G773" i="23"/>
  <c r="G772" i="23"/>
  <c r="G771" i="23"/>
  <c r="G770" i="23"/>
  <c r="G769" i="23"/>
  <c r="G768" i="23"/>
  <c r="G767" i="23"/>
  <c r="G766" i="23"/>
  <c r="G765" i="23"/>
  <c r="G764" i="23"/>
  <c r="G763" i="23"/>
  <c r="G762" i="23"/>
  <c r="G761" i="23"/>
  <c r="G760" i="23"/>
  <c r="G759" i="23"/>
  <c r="G758" i="23"/>
  <c r="G757" i="23"/>
  <c r="G756" i="23"/>
  <c r="G755" i="23"/>
  <c r="G754" i="23"/>
  <c r="G753" i="23"/>
  <c r="G752" i="23"/>
  <c r="G751" i="23"/>
  <c r="G750" i="23"/>
  <c r="G749" i="23"/>
  <c r="G748" i="23"/>
  <c r="G747" i="23"/>
  <c r="G746" i="23"/>
  <c r="G745" i="23"/>
  <c r="G744" i="23"/>
  <c r="G743" i="23"/>
  <c r="G742" i="23"/>
  <c r="G741" i="23"/>
  <c r="G740" i="23"/>
  <c r="G739" i="23"/>
  <c r="G738" i="23"/>
  <c r="G737" i="23"/>
  <c r="G736" i="23"/>
  <c r="G735" i="23"/>
  <c r="G734" i="23"/>
  <c r="G733" i="23"/>
  <c r="G732" i="23"/>
  <c r="G731" i="23"/>
  <c r="G730" i="23"/>
  <c r="G729" i="23"/>
  <c r="G728" i="23"/>
  <c r="G727" i="23"/>
  <c r="G726" i="23"/>
  <c r="G725" i="23"/>
  <c r="G724" i="23"/>
  <c r="G723" i="23"/>
  <c r="G722" i="23"/>
  <c r="G721" i="23"/>
  <c r="G720" i="23"/>
  <c r="G719" i="23"/>
  <c r="G718" i="23"/>
  <c r="G717" i="23"/>
  <c r="G716" i="23"/>
  <c r="G715" i="23"/>
  <c r="G714" i="23"/>
  <c r="G713" i="23"/>
  <c r="G712" i="23"/>
  <c r="G711" i="23"/>
  <c r="G710" i="23"/>
  <c r="G709" i="23"/>
  <c r="G708" i="23"/>
  <c r="G707" i="23"/>
  <c r="G706" i="23"/>
  <c r="G705" i="23"/>
  <c r="G704" i="23"/>
  <c r="G703" i="23"/>
  <c r="G702" i="23"/>
  <c r="G701" i="23"/>
  <c r="G700" i="23"/>
  <c r="G699" i="23"/>
  <c r="G698" i="23"/>
  <c r="G697" i="23"/>
  <c r="G696" i="23"/>
  <c r="G695" i="23"/>
  <c r="G694" i="23"/>
  <c r="G693" i="23"/>
  <c r="G692" i="23"/>
  <c r="G691" i="23"/>
  <c r="G690" i="23"/>
  <c r="G689" i="23"/>
  <c r="G688" i="23"/>
  <c r="G687" i="23"/>
  <c r="G686" i="23"/>
  <c r="G685" i="23"/>
  <c r="G684" i="23"/>
  <c r="G683" i="23"/>
  <c r="G682" i="23"/>
  <c r="G681" i="23"/>
  <c r="G680" i="23"/>
  <c r="G679" i="23"/>
  <c r="G678" i="23"/>
  <c r="G677" i="23"/>
  <c r="G676" i="23"/>
  <c r="G675" i="23"/>
  <c r="G674" i="23"/>
  <c r="G673" i="23"/>
  <c r="G672" i="23"/>
  <c r="G671" i="23"/>
  <c r="G670" i="23"/>
  <c r="G669" i="23"/>
  <c r="G668" i="23"/>
  <c r="G667" i="23"/>
  <c r="G666" i="23"/>
  <c r="G665" i="23"/>
  <c r="G664" i="23"/>
  <c r="G663" i="23"/>
  <c r="G662" i="23"/>
  <c r="G661" i="23"/>
  <c r="G660" i="23"/>
  <c r="G659" i="23"/>
  <c r="G658" i="23"/>
  <c r="G657" i="23"/>
  <c r="G656" i="23"/>
  <c r="G655" i="23"/>
  <c r="G654" i="23"/>
  <c r="G653" i="23"/>
  <c r="G652" i="23"/>
  <c r="G651" i="23"/>
  <c r="G650" i="23"/>
  <c r="G649" i="23"/>
  <c r="G648" i="23"/>
  <c r="G647" i="23"/>
  <c r="G646" i="23"/>
  <c r="G645" i="23"/>
  <c r="G644" i="23"/>
  <c r="G643" i="23"/>
  <c r="G642" i="23"/>
  <c r="G641" i="23"/>
  <c r="G640" i="23"/>
  <c r="G639" i="23"/>
  <c r="G638" i="23"/>
  <c r="G637" i="23"/>
  <c r="G636" i="23"/>
  <c r="G635" i="23"/>
  <c r="G634" i="23"/>
  <c r="G633" i="23"/>
  <c r="G632" i="23"/>
  <c r="G631" i="23"/>
  <c r="G630" i="23"/>
  <c r="G629" i="23"/>
  <c r="G628" i="23"/>
  <c r="G627" i="23"/>
  <c r="G626" i="23"/>
  <c r="G625" i="23"/>
  <c r="G624" i="23"/>
  <c r="G623" i="23"/>
  <c r="G622" i="23"/>
  <c r="G621" i="23"/>
  <c r="G620" i="23"/>
  <c r="G619" i="23"/>
  <c r="G618" i="23"/>
  <c r="G617" i="23"/>
  <c r="G616" i="23"/>
  <c r="G615" i="23"/>
  <c r="G614" i="23"/>
  <c r="G613" i="23"/>
  <c r="G612" i="23"/>
  <c r="G611" i="23"/>
  <c r="G610" i="23"/>
  <c r="G609" i="23"/>
  <c r="G608" i="23"/>
  <c r="G607" i="23"/>
  <c r="G606" i="23"/>
  <c r="G605" i="23"/>
  <c r="G604" i="23"/>
  <c r="G603" i="23"/>
  <c r="G602" i="23"/>
  <c r="G601" i="23"/>
  <c r="G600" i="23"/>
  <c r="G599" i="23"/>
  <c r="G598" i="23"/>
  <c r="G597" i="23"/>
  <c r="G596" i="23"/>
  <c r="G595" i="23"/>
  <c r="G594" i="23"/>
  <c r="G593" i="23"/>
  <c r="G592" i="23"/>
  <c r="G591" i="23"/>
  <c r="G590" i="23"/>
  <c r="G589" i="23"/>
  <c r="G588" i="23"/>
  <c r="G587" i="23"/>
  <c r="G586" i="23"/>
  <c r="G585" i="23"/>
  <c r="G584" i="23"/>
  <c r="G583" i="23"/>
  <c r="G582" i="23"/>
  <c r="G581" i="23"/>
  <c r="G580" i="23"/>
  <c r="G579" i="23"/>
  <c r="G578" i="23"/>
  <c r="G577" i="23"/>
  <c r="G576" i="23"/>
  <c r="G575" i="23"/>
  <c r="G574" i="23"/>
  <c r="G573" i="23"/>
  <c r="G572" i="23"/>
  <c r="G571" i="23"/>
  <c r="G570" i="23"/>
  <c r="G569" i="23"/>
  <c r="G568" i="23"/>
  <c r="G567" i="23"/>
  <c r="G566" i="23"/>
  <c r="G565" i="23"/>
  <c r="G564" i="23"/>
  <c r="G563" i="23"/>
  <c r="G562" i="23"/>
  <c r="G561" i="23"/>
  <c r="G560" i="23"/>
  <c r="G559" i="23"/>
  <c r="G558" i="23"/>
  <c r="G557" i="23"/>
  <c r="G556" i="23"/>
  <c r="G555" i="23"/>
  <c r="G554" i="23"/>
  <c r="G553" i="23"/>
  <c r="G552" i="23"/>
  <c r="G551" i="23"/>
  <c r="G550" i="23"/>
  <c r="G549" i="23"/>
  <c r="G548" i="23"/>
  <c r="G547" i="23"/>
  <c r="G546" i="23"/>
  <c r="G545" i="23"/>
  <c r="G544" i="23"/>
  <c r="G543" i="23"/>
  <c r="G542" i="23"/>
  <c r="G541" i="23"/>
  <c r="G540" i="23"/>
  <c r="G539" i="23"/>
  <c r="G538" i="23"/>
  <c r="G537" i="23"/>
  <c r="G536" i="23"/>
  <c r="G535" i="23"/>
  <c r="G534" i="23"/>
  <c r="G533" i="23"/>
  <c r="G532" i="23"/>
  <c r="G531" i="23"/>
  <c r="G530" i="23"/>
  <c r="G529" i="23"/>
  <c r="G528" i="23"/>
  <c r="G527" i="23"/>
  <c r="G526" i="23"/>
  <c r="G525" i="23"/>
  <c r="G524" i="23"/>
  <c r="G523" i="23"/>
  <c r="G522" i="23"/>
  <c r="G521" i="23"/>
  <c r="G520" i="23"/>
  <c r="G519" i="23"/>
  <c r="G518" i="23"/>
  <c r="G517" i="23"/>
  <c r="G516" i="23"/>
  <c r="G515" i="23"/>
  <c r="G514" i="23"/>
  <c r="G513" i="23"/>
  <c r="G512" i="23"/>
  <c r="G511" i="23"/>
  <c r="G510" i="23"/>
  <c r="G509" i="23"/>
  <c r="G508" i="23"/>
  <c r="G507" i="23"/>
  <c r="G506" i="23"/>
  <c r="G505" i="23"/>
  <c r="G504" i="23"/>
  <c r="G503" i="23"/>
  <c r="G502" i="23"/>
  <c r="G501" i="23"/>
  <c r="G500" i="23"/>
  <c r="G499" i="23"/>
  <c r="G498" i="23"/>
  <c r="G497" i="23"/>
  <c r="G496" i="23"/>
  <c r="G495" i="23"/>
  <c r="G494" i="23"/>
  <c r="G493" i="23"/>
  <c r="G492" i="23"/>
  <c r="G491" i="23"/>
  <c r="G490" i="23"/>
  <c r="G489" i="23"/>
  <c r="G488" i="23"/>
  <c r="G487" i="23"/>
  <c r="G486" i="23"/>
  <c r="G485" i="23"/>
  <c r="G484" i="23"/>
  <c r="G483" i="23"/>
  <c r="G482" i="23"/>
  <c r="G481" i="23"/>
  <c r="G480" i="23"/>
  <c r="G479" i="23"/>
  <c r="G478" i="23"/>
  <c r="G477" i="23"/>
  <c r="G476" i="23"/>
  <c r="G475" i="23"/>
  <c r="G474" i="23"/>
  <c r="G473" i="23"/>
  <c r="G472" i="23"/>
  <c r="G471" i="23"/>
  <c r="G470" i="23"/>
  <c r="G469" i="23"/>
  <c r="G468" i="23"/>
  <c r="G467" i="23"/>
  <c r="G466" i="23"/>
  <c r="G465" i="23"/>
  <c r="G464" i="23"/>
  <c r="G463" i="23"/>
  <c r="G462" i="23"/>
  <c r="G461" i="23"/>
  <c r="G460" i="23"/>
  <c r="G459" i="23"/>
  <c r="G458" i="23"/>
  <c r="G457" i="23"/>
  <c r="G456" i="23"/>
  <c r="G455" i="23"/>
  <c r="G454" i="23"/>
  <c r="G453" i="23"/>
  <c r="G452" i="23"/>
  <c r="G451" i="23"/>
  <c r="G450" i="23"/>
  <c r="G449" i="23"/>
  <c r="G448" i="23"/>
  <c r="G447" i="23"/>
  <c r="G446" i="23"/>
  <c r="G445" i="23"/>
  <c r="G444" i="23"/>
  <c r="G443" i="23"/>
  <c r="G442" i="23"/>
  <c r="G441" i="23"/>
  <c r="G440" i="23"/>
  <c r="G439" i="23"/>
  <c r="G438" i="23"/>
  <c r="G437" i="23"/>
  <c r="G436" i="23"/>
  <c r="G435" i="23"/>
  <c r="G434" i="23"/>
  <c r="G433" i="23"/>
  <c r="G432" i="23"/>
  <c r="G431" i="23"/>
  <c r="G430" i="23"/>
  <c r="G429" i="23"/>
  <c r="G428" i="23"/>
  <c r="G427" i="23"/>
  <c r="G426" i="23"/>
  <c r="G425" i="23"/>
  <c r="G424" i="23"/>
  <c r="G423" i="23"/>
  <c r="G422" i="23"/>
  <c r="G421" i="23"/>
  <c r="G420" i="23"/>
  <c r="G419" i="23"/>
  <c r="G418" i="23"/>
  <c r="G417" i="23"/>
  <c r="G416" i="23"/>
  <c r="G415" i="23"/>
  <c r="G414" i="23"/>
  <c r="G413" i="23"/>
  <c r="G412" i="23"/>
  <c r="G411" i="23"/>
  <c r="G410" i="23"/>
  <c r="G409" i="23"/>
  <c r="G408" i="23"/>
  <c r="G407" i="23"/>
  <c r="G406" i="23"/>
  <c r="G405" i="23"/>
  <c r="G404" i="23"/>
  <c r="G403" i="23"/>
  <c r="G402" i="23"/>
  <c r="G401" i="23"/>
  <c r="G400" i="23"/>
  <c r="G399" i="23"/>
  <c r="G398" i="23"/>
  <c r="G397" i="23"/>
  <c r="G396" i="23"/>
  <c r="G395" i="23"/>
  <c r="G394" i="23"/>
  <c r="G393" i="23"/>
  <c r="G392" i="23"/>
  <c r="G391" i="23"/>
  <c r="G390" i="23"/>
  <c r="G389" i="23"/>
  <c r="G388" i="23"/>
  <c r="G387" i="23"/>
  <c r="G386" i="23"/>
  <c r="G385" i="23"/>
  <c r="G384" i="23"/>
  <c r="G383" i="23"/>
  <c r="G382" i="23"/>
  <c r="G381" i="23"/>
  <c r="G380" i="23"/>
  <c r="G379" i="23"/>
  <c r="G378" i="23"/>
  <c r="G377" i="23"/>
  <c r="G376" i="23"/>
  <c r="G375" i="23"/>
  <c r="G374" i="23"/>
  <c r="G373" i="23"/>
  <c r="G372" i="23"/>
  <c r="G371" i="23"/>
  <c r="G370" i="23"/>
  <c r="G369" i="23"/>
  <c r="G368" i="23"/>
  <c r="G367" i="23"/>
  <c r="G366" i="23"/>
  <c r="G365" i="23"/>
  <c r="G364" i="23"/>
  <c r="G363" i="23"/>
  <c r="G362" i="23"/>
  <c r="G361" i="23"/>
  <c r="G360" i="23"/>
  <c r="G359" i="23"/>
  <c r="G358" i="23"/>
  <c r="G357" i="23"/>
  <c r="G356" i="23"/>
  <c r="G355" i="23"/>
  <c r="G354" i="23"/>
  <c r="G353" i="23"/>
  <c r="G352" i="23"/>
  <c r="G351" i="23"/>
  <c r="G350" i="23"/>
  <c r="G349" i="23"/>
  <c r="G348" i="23"/>
  <c r="G347" i="23"/>
  <c r="G346" i="23"/>
  <c r="G345" i="23"/>
  <c r="G344" i="23"/>
  <c r="G343" i="23"/>
  <c r="G342" i="23"/>
  <c r="G341" i="23"/>
  <c r="G340" i="23"/>
  <c r="G339" i="23"/>
  <c r="G338" i="23"/>
  <c r="G337" i="23"/>
  <c r="G336" i="23"/>
  <c r="G335" i="23"/>
  <c r="G334" i="23"/>
  <c r="G333" i="23"/>
  <c r="G332" i="23"/>
  <c r="G331" i="23"/>
  <c r="G330" i="23"/>
  <c r="G329" i="23"/>
  <c r="G328" i="23"/>
  <c r="G327" i="23"/>
  <c r="G326" i="23"/>
  <c r="G325" i="23"/>
  <c r="G324" i="23"/>
  <c r="G323" i="23"/>
  <c r="G322" i="23"/>
  <c r="G321" i="23"/>
  <c r="G320" i="23"/>
  <c r="G319" i="23"/>
  <c r="G318" i="23"/>
  <c r="G317" i="23"/>
  <c r="G316" i="23"/>
  <c r="G315" i="23"/>
  <c r="G314" i="23"/>
  <c r="G313" i="23"/>
  <c r="G312" i="23"/>
  <c r="G311" i="23"/>
  <c r="G310" i="23"/>
  <c r="G309" i="23"/>
  <c r="G308" i="23"/>
  <c r="G307" i="23"/>
  <c r="G306" i="23"/>
  <c r="G305" i="23"/>
  <c r="G304" i="23"/>
  <c r="G303" i="23"/>
  <c r="G302" i="23"/>
  <c r="G301" i="23"/>
  <c r="G300" i="23"/>
  <c r="G299" i="23"/>
  <c r="G298" i="23"/>
  <c r="G297" i="23"/>
  <c r="G296" i="23"/>
  <c r="G295" i="23"/>
  <c r="G294" i="23"/>
  <c r="G293" i="23"/>
  <c r="G292" i="23"/>
  <c r="G291" i="23"/>
  <c r="G290" i="23"/>
  <c r="G289" i="23"/>
  <c r="G288" i="23"/>
  <c r="G287" i="23"/>
  <c r="G286" i="23"/>
  <c r="G285" i="23"/>
  <c r="G284" i="23"/>
  <c r="G283" i="23"/>
  <c r="G282" i="23"/>
  <c r="G281" i="23"/>
  <c r="G280" i="23"/>
  <c r="G279" i="23"/>
  <c r="G278" i="23"/>
  <c r="G277" i="23"/>
  <c r="G276" i="23"/>
  <c r="G275" i="23"/>
  <c r="G274" i="23"/>
  <c r="G273" i="23"/>
  <c r="G272" i="23"/>
  <c r="G271" i="23"/>
  <c r="G270" i="23"/>
  <c r="G269" i="23"/>
  <c r="G268" i="23"/>
  <c r="G267" i="23"/>
  <c r="G266" i="23"/>
  <c r="G265" i="23"/>
  <c r="G264" i="23"/>
  <c r="G263" i="23"/>
  <c r="G262" i="23"/>
  <c r="G261" i="23"/>
  <c r="G260" i="23"/>
  <c r="G259" i="23"/>
  <c r="G258" i="23"/>
  <c r="G257" i="23"/>
  <c r="G256" i="23"/>
  <c r="G255" i="23"/>
  <c r="G254" i="23"/>
  <c r="G253" i="23"/>
  <c r="G252" i="23"/>
  <c r="G251" i="23"/>
  <c r="G250" i="23"/>
  <c r="G249" i="23"/>
  <c r="G248" i="23"/>
  <c r="G247" i="23"/>
  <c r="G246" i="23"/>
  <c r="G245" i="23"/>
  <c r="G244" i="23"/>
  <c r="G243" i="23"/>
  <c r="G242" i="23"/>
  <c r="G241" i="23"/>
  <c r="G240" i="23"/>
  <c r="G239" i="23"/>
  <c r="G238" i="23"/>
  <c r="G237" i="23"/>
  <c r="G236" i="23"/>
  <c r="G235" i="23"/>
  <c r="G234" i="23"/>
  <c r="G233" i="23"/>
  <c r="G232" i="23"/>
  <c r="G231" i="23"/>
  <c r="G230" i="23"/>
  <c r="G229" i="23"/>
  <c r="G228" i="23"/>
  <c r="G227" i="23"/>
  <c r="G226" i="23"/>
  <c r="G225" i="23"/>
  <c r="G224" i="23"/>
  <c r="G223" i="23"/>
  <c r="G222" i="23"/>
  <c r="G221" i="23"/>
  <c r="G220" i="23"/>
  <c r="G219" i="23"/>
  <c r="G218" i="23"/>
  <c r="G217" i="23"/>
  <c r="G216" i="23"/>
  <c r="G215" i="23"/>
  <c r="G214" i="23"/>
  <c r="G213" i="23"/>
  <c r="G212" i="23"/>
  <c r="G211" i="23"/>
  <c r="G210" i="23"/>
  <c r="G209" i="23"/>
  <c r="G208" i="23"/>
  <c r="G207" i="23"/>
  <c r="G206" i="23"/>
  <c r="G205" i="23"/>
  <c r="G204" i="23"/>
  <c r="G203" i="23"/>
  <c r="G202" i="23"/>
  <c r="G201" i="23"/>
  <c r="G200" i="23"/>
  <c r="G199" i="23"/>
  <c r="G198" i="23"/>
  <c r="G197" i="23"/>
  <c r="G196" i="23"/>
  <c r="G195" i="23"/>
  <c r="G194" i="23"/>
  <c r="G193" i="23"/>
  <c r="G192" i="23"/>
  <c r="G191" i="23"/>
  <c r="G190" i="23"/>
  <c r="G189" i="23"/>
  <c r="G188" i="23"/>
  <c r="G187" i="23"/>
  <c r="G186" i="23"/>
  <c r="G185" i="23"/>
  <c r="G184" i="23"/>
  <c r="G183" i="23"/>
  <c r="G182" i="23"/>
  <c r="G181" i="23"/>
  <c r="G180" i="23"/>
  <c r="G179" i="23"/>
  <c r="G178" i="23"/>
  <c r="G177" i="23"/>
  <c r="G176" i="23"/>
  <c r="G175" i="23"/>
  <c r="G174" i="23"/>
  <c r="G173" i="23"/>
  <c r="G172" i="23"/>
  <c r="G171" i="23"/>
  <c r="G170" i="23"/>
  <c r="G169" i="23"/>
  <c r="G168" i="23"/>
  <c r="G167" i="23"/>
  <c r="G166" i="23"/>
  <c r="G165" i="23"/>
  <c r="G164" i="23"/>
  <c r="G163" i="23"/>
  <c r="G162" i="23"/>
  <c r="G161" i="23"/>
  <c r="G160" i="23"/>
  <c r="G159" i="23"/>
  <c r="G158" i="23"/>
  <c r="G157" i="23"/>
  <c r="G156" i="23"/>
  <c r="G155" i="23"/>
  <c r="G154" i="23"/>
  <c r="G153" i="23"/>
  <c r="G152" i="23"/>
  <c r="G151" i="23"/>
  <c r="G150" i="23"/>
  <c r="G149" i="23"/>
  <c r="G148" i="23"/>
  <c r="G147" i="23"/>
  <c r="G146" i="23"/>
  <c r="G145" i="23"/>
  <c r="G144" i="23"/>
  <c r="G143" i="23"/>
  <c r="G142" i="23"/>
  <c r="G141" i="23"/>
  <c r="G140" i="23"/>
  <c r="G139" i="23"/>
  <c r="G138" i="23"/>
  <c r="G137" i="23"/>
  <c r="G136" i="23"/>
  <c r="G135" i="23"/>
  <c r="G134" i="23"/>
  <c r="G133" i="23"/>
  <c r="G132" i="23"/>
  <c r="G131" i="23"/>
  <c r="G130" i="23"/>
  <c r="G129" i="23"/>
  <c r="G128" i="23"/>
  <c r="G127" i="23"/>
  <c r="G126" i="23"/>
  <c r="G125" i="23"/>
  <c r="G124" i="23"/>
  <c r="G123" i="23"/>
  <c r="G122" i="23"/>
  <c r="G121" i="23"/>
  <c r="G120" i="23"/>
  <c r="G119" i="23"/>
  <c r="G118" i="23"/>
  <c r="G117" i="23"/>
  <c r="G116" i="23"/>
  <c r="G115" i="23"/>
  <c r="G114" i="23"/>
  <c r="G113" i="23"/>
  <c r="G112" i="23"/>
  <c r="G111" i="23"/>
  <c r="G110" i="23"/>
  <c r="G109" i="23"/>
  <c r="G108" i="23"/>
  <c r="G107" i="23"/>
  <c r="G106" i="23"/>
  <c r="G105" i="23"/>
  <c r="G104" i="23"/>
  <c r="G103" i="23"/>
  <c r="G102" i="23"/>
  <c r="G101" i="23"/>
  <c r="G100" i="23"/>
  <c r="G99" i="23"/>
  <c r="G98" i="23"/>
  <c r="G97" i="23"/>
  <c r="G96" i="23"/>
  <c r="G95" i="23"/>
  <c r="G94" i="23"/>
  <c r="G93" i="23"/>
  <c r="G92" i="23"/>
  <c r="G91" i="23"/>
  <c r="G90" i="23"/>
  <c r="G89" i="23"/>
  <c r="G88" i="23"/>
  <c r="G87" i="23"/>
  <c r="G86" i="23"/>
  <c r="G85" i="23"/>
  <c r="G84" i="23"/>
  <c r="G83" i="23"/>
  <c r="G82" i="23"/>
  <c r="G81" i="23"/>
  <c r="G80" i="23"/>
  <c r="G79" i="23"/>
  <c r="G78" i="23"/>
  <c r="G77" i="23"/>
  <c r="G76" i="23"/>
  <c r="G75" i="23"/>
  <c r="G74" i="23"/>
  <c r="G73" i="23"/>
  <c r="G72" i="23"/>
  <c r="G71" i="23"/>
  <c r="G70" i="23"/>
  <c r="G69" i="23"/>
  <c r="G68" i="23"/>
  <c r="G67" i="23"/>
  <c r="G66" i="23"/>
  <c r="G65" i="23"/>
  <c r="G64" i="23"/>
  <c r="G63" i="23"/>
  <c r="G62" i="23"/>
  <c r="G61" i="23"/>
  <c r="G60" i="23"/>
  <c r="G59" i="23"/>
  <c r="G58" i="23"/>
  <c r="G57" i="23"/>
  <c r="G56" i="23"/>
  <c r="G55" i="23"/>
  <c r="G54" i="23"/>
  <c r="G53" i="23"/>
  <c r="G52" i="23"/>
  <c r="G51" i="23"/>
  <c r="G50" i="23"/>
  <c r="G49" i="23"/>
  <c r="G48" i="23"/>
  <c r="G47" i="23"/>
  <c r="G46" i="23"/>
  <c r="G45" i="23"/>
  <c r="G44" i="23"/>
  <c r="G43" i="23"/>
  <c r="G42" i="23"/>
  <c r="G41" i="23"/>
  <c r="G40" i="23"/>
  <c r="G39" i="23"/>
  <c r="G38" i="23"/>
  <c r="G37" i="23"/>
  <c r="G36" i="23"/>
  <c r="G35" i="23"/>
  <c r="G34" i="23"/>
  <c r="G33" i="23"/>
  <c r="G32" i="23"/>
  <c r="G31" i="23"/>
  <c r="G30" i="23"/>
  <c r="G29" i="23"/>
  <c r="G28" i="23"/>
  <c r="G27" i="23"/>
  <c r="G26" i="23"/>
  <c r="G25" i="23"/>
  <c r="G24" i="23"/>
  <c r="G23" i="23"/>
  <c r="G22" i="23"/>
  <c r="G21" i="23"/>
  <c r="G20" i="23"/>
  <c r="G19" i="23"/>
  <c r="G18" i="23"/>
  <c r="G17" i="23"/>
  <c r="G16" i="23"/>
  <c r="G15" i="23"/>
  <c r="G14" i="23"/>
  <c r="G13" i="23"/>
  <c r="G12" i="23"/>
  <c r="G11" i="23"/>
  <c r="G10" i="23"/>
  <c r="G9" i="23"/>
  <c r="G8" i="23"/>
  <c r="G7" i="23"/>
  <c r="G6" i="23"/>
  <c r="G5" i="23"/>
  <c r="G4" i="23"/>
  <c r="G3" i="23"/>
  <c r="G2" i="23"/>
  <c r="G922" i="22"/>
  <c r="G921" i="22"/>
  <c r="G920" i="22"/>
  <c r="G919" i="22"/>
  <c r="G918" i="22"/>
  <c r="G917" i="22"/>
  <c r="G916" i="22"/>
  <c r="G915" i="22"/>
  <c r="G914" i="22"/>
  <c r="G913" i="22"/>
  <c r="G912" i="22"/>
  <c r="G911" i="22"/>
  <c r="G910" i="22"/>
  <c r="G909" i="22"/>
  <c r="G908" i="22"/>
  <c r="G907" i="22"/>
  <c r="G906" i="22"/>
  <c r="G905" i="22"/>
  <c r="G904" i="22"/>
  <c r="G903" i="22"/>
  <c r="G902" i="22"/>
  <c r="G901" i="22"/>
  <c r="G900" i="22"/>
  <c r="G899" i="22"/>
  <c r="G898" i="22"/>
  <c r="G897" i="22"/>
  <c r="G896" i="22"/>
  <c r="G895" i="22"/>
  <c r="G894" i="22"/>
  <c r="G893" i="22"/>
  <c r="G892" i="22"/>
  <c r="G891" i="22"/>
  <c r="G890" i="22"/>
  <c r="G889" i="22"/>
  <c r="G888" i="22"/>
  <c r="G887" i="22"/>
  <c r="G886" i="22"/>
  <c r="G885" i="22"/>
  <c r="G884" i="22"/>
  <c r="G883" i="22"/>
  <c r="G882" i="22"/>
  <c r="G881" i="22"/>
  <c r="G880" i="22"/>
  <c r="G879" i="22"/>
  <c r="G878" i="22"/>
  <c r="G877" i="22"/>
  <c r="G876" i="22"/>
  <c r="G875" i="22"/>
  <c r="G874" i="22"/>
  <c r="G873" i="22"/>
  <c r="G872" i="22"/>
  <c r="G871" i="22"/>
  <c r="G870" i="22"/>
  <c r="G869" i="22"/>
  <c r="G868" i="22"/>
  <c r="G867" i="22"/>
  <c r="G866" i="22"/>
  <c r="G865" i="22"/>
  <c r="G864" i="22"/>
  <c r="G863" i="22"/>
  <c r="G862" i="22"/>
  <c r="G861" i="22"/>
  <c r="G860" i="22"/>
  <c r="G859" i="22"/>
  <c r="G858" i="22"/>
  <c r="G857" i="22"/>
  <c r="G856" i="22"/>
  <c r="G855" i="22"/>
  <c r="G854" i="22"/>
  <c r="G853" i="22"/>
  <c r="G852" i="22"/>
  <c r="G851" i="22"/>
  <c r="G850" i="22"/>
  <c r="G849" i="22"/>
  <c r="G848" i="22"/>
  <c r="G847" i="22"/>
  <c r="G846" i="22"/>
  <c r="G845" i="22"/>
  <c r="G844" i="22"/>
  <c r="G843" i="22"/>
  <c r="G842" i="22"/>
  <c r="G841" i="22"/>
  <c r="G840" i="22"/>
  <c r="G839" i="22"/>
  <c r="G838" i="22"/>
  <c r="G837" i="22"/>
  <c r="G836" i="22"/>
  <c r="G835" i="22"/>
  <c r="G834" i="22"/>
  <c r="G833" i="22"/>
  <c r="G832" i="22"/>
  <c r="G831" i="22"/>
  <c r="G830" i="22"/>
  <c r="G829" i="22"/>
  <c r="G828" i="22"/>
  <c r="G827" i="22"/>
  <c r="G826" i="22"/>
  <c r="G825" i="22"/>
  <c r="G824" i="22"/>
  <c r="G823" i="22"/>
  <c r="G822" i="22"/>
  <c r="G821" i="22"/>
  <c r="G820" i="22"/>
  <c r="G819" i="22"/>
  <c r="G818" i="22"/>
  <c r="G817" i="22"/>
  <c r="G816" i="22"/>
  <c r="G815" i="22"/>
  <c r="G814" i="22"/>
  <c r="G813" i="22"/>
  <c r="G812" i="22"/>
  <c r="G811" i="22"/>
  <c r="G810" i="22"/>
  <c r="G809" i="22"/>
  <c r="G808" i="22"/>
  <c r="G807" i="22"/>
  <c r="G806" i="22"/>
  <c r="G805" i="22"/>
  <c r="G804" i="22"/>
  <c r="G803" i="22"/>
  <c r="G802" i="22"/>
  <c r="G801" i="22"/>
  <c r="G800" i="22"/>
  <c r="G799" i="22"/>
  <c r="G798" i="22"/>
  <c r="G797" i="22"/>
  <c r="G796" i="22"/>
  <c r="G795" i="22"/>
  <c r="G794" i="22"/>
  <c r="G793" i="22"/>
  <c r="G792" i="22"/>
  <c r="G791" i="22"/>
  <c r="G790" i="22"/>
  <c r="G789" i="22"/>
  <c r="G788" i="22"/>
  <c r="G787" i="22"/>
  <c r="G786" i="22"/>
  <c r="G785" i="22"/>
  <c r="G784" i="22"/>
  <c r="G783" i="22"/>
  <c r="G782" i="22"/>
  <c r="G781" i="22"/>
  <c r="G780" i="22"/>
  <c r="G779" i="22"/>
  <c r="G778" i="22"/>
  <c r="G777" i="22"/>
  <c r="G776" i="22"/>
  <c r="G775" i="22"/>
  <c r="G774" i="22"/>
  <c r="G773" i="22"/>
  <c r="G772" i="22"/>
  <c r="G771" i="22"/>
  <c r="G770" i="22"/>
  <c r="G769" i="22"/>
  <c r="G768" i="22"/>
  <c r="G767" i="22"/>
  <c r="G766" i="22"/>
  <c r="G765" i="22"/>
  <c r="G764" i="22"/>
  <c r="G763" i="22"/>
  <c r="G762" i="22"/>
  <c r="G761" i="22"/>
  <c r="G760" i="22"/>
  <c r="G759" i="22"/>
  <c r="G758" i="22"/>
  <c r="G757" i="22"/>
  <c r="G756" i="22"/>
  <c r="G755" i="22"/>
  <c r="G754" i="22"/>
  <c r="G753" i="22"/>
  <c r="G752" i="22"/>
  <c r="G751" i="22"/>
  <c r="G750" i="22"/>
  <c r="G749" i="22"/>
  <c r="G748" i="22"/>
  <c r="G747" i="22"/>
  <c r="G746" i="22"/>
  <c r="G745" i="22"/>
  <c r="G744" i="22"/>
  <c r="G743" i="22"/>
  <c r="G742" i="22"/>
  <c r="G741" i="22"/>
  <c r="G740" i="22"/>
  <c r="G739" i="22"/>
  <c r="G738" i="22"/>
  <c r="G737" i="22"/>
  <c r="G736" i="22"/>
  <c r="G735" i="22"/>
  <c r="G734" i="22"/>
  <c r="G733" i="22"/>
  <c r="G732" i="22"/>
  <c r="G731" i="22"/>
  <c r="G730" i="22"/>
  <c r="G729" i="22"/>
  <c r="G728" i="22"/>
  <c r="G727" i="22"/>
  <c r="G726" i="22"/>
  <c r="G725" i="22"/>
  <c r="G724" i="22"/>
  <c r="G723" i="22"/>
  <c r="G722" i="22"/>
  <c r="G721" i="22"/>
  <c r="G720" i="22"/>
  <c r="G719" i="22"/>
  <c r="G718" i="22"/>
  <c r="G717" i="22"/>
  <c r="G716" i="22"/>
  <c r="G715" i="22"/>
  <c r="G714" i="22"/>
  <c r="G713" i="22"/>
  <c r="G712" i="22"/>
  <c r="G711" i="22"/>
  <c r="G710" i="22"/>
  <c r="G709" i="22"/>
  <c r="G708" i="22"/>
  <c r="G707" i="22"/>
  <c r="G706" i="22"/>
  <c r="G705" i="22"/>
  <c r="G704" i="22"/>
  <c r="G703" i="22"/>
  <c r="G702" i="22"/>
  <c r="G701" i="22"/>
  <c r="G700" i="22"/>
  <c r="G699" i="22"/>
  <c r="G698" i="22"/>
  <c r="G697" i="22"/>
  <c r="G696" i="22"/>
  <c r="G695" i="22"/>
  <c r="G694" i="22"/>
  <c r="G693" i="22"/>
  <c r="G692" i="22"/>
  <c r="G691" i="22"/>
  <c r="G690" i="22"/>
  <c r="G689" i="22"/>
  <c r="G688" i="22"/>
  <c r="G687" i="22"/>
  <c r="G686" i="22"/>
  <c r="G685" i="22"/>
  <c r="G684" i="22"/>
  <c r="G683" i="22"/>
  <c r="G682" i="22"/>
  <c r="G681" i="22"/>
  <c r="G680" i="22"/>
  <c r="G679" i="22"/>
  <c r="G678" i="22"/>
  <c r="G677" i="22"/>
  <c r="G676" i="22"/>
  <c r="G675" i="22"/>
  <c r="G674" i="22"/>
  <c r="G673" i="22"/>
  <c r="G672" i="22"/>
  <c r="G671" i="22"/>
  <c r="G670" i="22"/>
  <c r="G669" i="22"/>
  <c r="G668" i="22"/>
  <c r="G667" i="22"/>
  <c r="G666" i="22"/>
  <c r="G665" i="22"/>
  <c r="G664" i="22"/>
  <c r="G663" i="22"/>
  <c r="G662" i="22"/>
  <c r="G661" i="22"/>
  <c r="G660" i="22"/>
  <c r="G659" i="22"/>
  <c r="G658" i="22"/>
  <c r="G657" i="22"/>
  <c r="G656" i="22"/>
  <c r="G655" i="22"/>
  <c r="G654" i="22"/>
  <c r="G653" i="22"/>
  <c r="G652" i="22"/>
  <c r="G651" i="22"/>
  <c r="G650" i="22"/>
  <c r="G649" i="22"/>
  <c r="G648" i="22"/>
  <c r="G647" i="22"/>
  <c r="G646" i="22"/>
  <c r="G645" i="22"/>
  <c r="G644" i="22"/>
  <c r="G643" i="22"/>
  <c r="G642" i="22"/>
  <c r="G641" i="22"/>
  <c r="G640" i="22"/>
  <c r="G639" i="22"/>
  <c r="G638" i="22"/>
  <c r="G637" i="22"/>
  <c r="G636" i="22"/>
  <c r="G635" i="22"/>
  <c r="G634" i="22"/>
  <c r="G633" i="22"/>
  <c r="G632" i="22"/>
  <c r="G631" i="22"/>
  <c r="G630" i="22"/>
  <c r="G629" i="22"/>
  <c r="G628" i="22"/>
  <c r="G627" i="22"/>
  <c r="G626" i="22"/>
  <c r="G625" i="22"/>
  <c r="G624" i="22"/>
  <c r="G623" i="22"/>
  <c r="G622" i="22"/>
  <c r="G621" i="22"/>
  <c r="G620" i="22"/>
  <c r="G619" i="22"/>
  <c r="G618" i="22"/>
  <c r="G617" i="22"/>
  <c r="G616" i="22"/>
  <c r="G615" i="22"/>
  <c r="G614" i="22"/>
  <c r="G613" i="22"/>
  <c r="G612" i="22"/>
  <c r="G611" i="22"/>
  <c r="G610" i="22"/>
  <c r="G609" i="22"/>
  <c r="G608" i="22"/>
  <c r="G607" i="22"/>
  <c r="G606" i="22"/>
  <c r="G605" i="22"/>
  <c r="G604" i="22"/>
  <c r="G603" i="22"/>
  <c r="G602" i="22"/>
  <c r="G601" i="22"/>
  <c r="G600" i="22"/>
  <c r="G599" i="22"/>
  <c r="G598" i="22"/>
  <c r="G597" i="22"/>
  <c r="G596" i="22"/>
  <c r="G595" i="22"/>
  <c r="G594" i="22"/>
  <c r="G593" i="22"/>
  <c r="G592" i="22"/>
  <c r="G591" i="22"/>
  <c r="G590" i="22"/>
  <c r="G589" i="22"/>
  <c r="G588" i="22"/>
  <c r="G587" i="22"/>
  <c r="G586" i="22"/>
  <c r="G585" i="22"/>
  <c r="G584" i="22"/>
  <c r="G583" i="22"/>
  <c r="G582" i="22"/>
  <c r="G581" i="22"/>
  <c r="G580" i="22"/>
  <c r="G579" i="22"/>
  <c r="G578" i="22"/>
  <c r="G577" i="22"/>
  <c r="G576" i="22"/>
  <c r="G575" i="22"/>
  <c r="G574" i="22"/>
  <c r="G573" i="22"/>
  <c r="G572" i="22"/>
  <c r="G571" i="22"/>
  <c r="G570" i="22"/>
  <c r="G569" i="22"/>
  <c r="G568" i="22"/>
  <c r="G567" i="22"/>
  <c r="G566" i="22"/>
  <c r="G565" i="22"/>
  <c r="G564" i="22"/>
  <c r="G563" i="22"/>
  <c r="G562" i="22"/>
  <c r="G561" i="22"/>
  <c r="G560" i="22"/>
  <c r="G559" i="22"/>
  <c r="G558" i="22"/>
  <c r="G557" i="22"/>
  <c r="G556" i="22"/>
  <c r="G555" i="22"/>
  <c r="G554" i="22"/>
  <c r="G553" i="22"/>
  <c r="G552" i="22"/>
  <c r="G551" i="22"/>
  <c r="G550" i="22"/>
  <c r="G549" i="22"/>
  <c r="G548" i="22"/>
  <c r="G547" i="22"/>
  <c r="G546" i="22"/>
  <c r="G545" i="22"/>
  <c r="G544" i="22"/>
  <c r="G543" i="22"/>
  <c r="G542" i="22"/>
  <c r="G541" i="22"/>
  <c r="G540" i="22"/>
  <c r="G539" i="22"/>
  <c r="G538" i="22"/>
  <c r="G537" i="22"/>
  <c r="G536" i="22"/>
  <c r="G535" i="22"/>
  <c r="G534" i="22"/>
  <c r="G533" i="22"/>
  <c r="G532" i="22"/>
  <c r="G531" i="22"/>
  <c r="G530" i="22"/>
  <c r="G529" i="22"/>
  <c r="G528" i="22"/>
  <c r="G527" i="22"/>
  <c r="G526" i="22"/>
  <c r="G525" i="22"/>
  <c r="G524" i="22"/>
  <c r="G523" i="22"/>
  <c r="G522" i="22"/>
  <c r="G521" i="22"/>
  <c r="G520" i="22"/>
  <c r="G519" i="22"/>
  <c r="G518" i="22"/>
  <c r="G517" i="22"/>
  <c r="G516" i="22"/>
  <c r="G515" i="22"/>
  <c r="G514" i="22"/>
  <c r="G513" i="22"/>
  <c r="G512" i="22"/>
  <c r="G511" i="22"/>
  <c r="G510" i="22"/>
  <c r="G509" i="22"/>
  <c r="G508" i="22"/>
  <c r="G507" i="22"/>
  <c r="G506" i="22"/>
  <c r="G505" i="22"/>
  <c r="G504" i="22"/>
  <c r="G503" i="22"/>
  <c r="G502" i="22"/>
  <c r="G501" i="22"/>
  <c r="G500" i="22"/>
  <c r="G499" i="22"/>
  <c r="G498" i="22"/>
  <c r="G497" i="22"/>
  <c r="G496" i="22"/>
  <c r="G495" i="22"/>
  <c r="G494" i="22"/>
  <c r="G493" i="22"/>
  <c r="G492" i="22"/>
  <c r="G491" i="22"/>
  <c r="G490" i="22"/>
  <c r="G489" i="22"/>
  <c r="G488" i="22"/>
  <c r="G487" i="22"/>
  <c r="G486" i="22"/>
  <c r="G485" i="22"/>
  <c r="G484" i="22"/>
  <c r="G483" i="22"/>
  <c r="G482" i="22"/>
  <c r="G481" i="22"/>
  <c r="G480" i="22"/>
  <c r="G479" i="22"/>
  <c r="G478" i="22"/>
  <c r="G477" i="22"/>
  <c r="G476" i="22"/>
  <c r="G475" i="22"/>
  <c r="G474" i="22"/>
  <c r="G473" i="22"/>
  <c r="G472" i="22"/>
  <c r="G471" i="22"/>
  <c r="G470" i="22"/>
  <c r="G469" i="22"/>
  <c r="G468" i="22"/>
  <c r="G467" i="22"/>
  <c r="G466" i="22"/>
  <c r="G465" i="22"/>
  <c r="G464" i="22"/>
  <c r="G463" i="22"/>
  <c r="G462" i="22"/>
  <c r="G461" i="22"/>
  <c r="G460" i="22"/>
  <c r="G459" i="22"/>
  <c r="G458" i="22"/>
  <c r="G457" i="22"/>
  <c r="G456" i="22"/>
  <c r="G455" i="22"/>
  <c r="G454" i="22"/>
  <c r="G453" i="22"/>
  <c r="G452" i="22"/>
  <c r="G451" i="22"/>
  <c r="G450" i="22"/>
  <c r="G449" i="22"/>
  <c r="G448" i="22"/>
  <c r="G447" i="22"/>
  <c r="G446" i="22"/>
  <c r="G445" i="22"/>
  <c r="G444" i="22"/>
  <c r="G443" i="22"/>
  <c r="G442" i="22"/>
  <c r="G441" i="22"/>
  <c r="G440" i="22"/>
  <c r="G439" i="22"/>
  <c r="G438" i="22"/>
  <c r="G437" i="22"/>
  <c r="G436" i="22"/>
  <c r="G435" i="22"/>
  <c r="G434" i="22"/>
  <c r="G433" i="22"/>
  <c r="G432" i="22"/>
  <c r="G431" i="22"/>
  <c r="G430" i="22"/>
  <c r="G429" i="22"/>
  <c r="G428" i="22"/>
  <c r="G427" i="22"/>
  <c r="G426" i="22"/>
  <c r="G425" i="22"/>
  <c r="G424" i="22"/>
  <c r="G423" i="22"/>
  <c r="G422" i="22"/>
  <c r="G421" i="22"/>
  <c r="G420" i="22"/>
  <c r="G419" i="22"/>
  <c r="G418" i="22"/>
  <c r="G417" i="22"/>
  <c r="G416" i="22"/>
  <c r="G415" i="22"/>
  <c r="G414" i="22"/>
  <c r="G413" i="22"/>
  <c r="G412" i="22"/>
  <c r="G411" i="22"/>
  <c r="G410" i="22"/>
  <c r="G409" i="22"/>
  <c r="G408" i="22"/>
  <c r="G407" i="22"/>
  <c r="G406" i="22"/>
  <c r="G405" i="22"/>
  <c r="G404" i="22"/>
  <c r="G403" i="22"/>
  <c r="G402" i="22"/>
  <c r="G401" i="22"/>
  <c r="G400" i="22"/>
  <c r="G399" i="22"/>
  <c r="G398" i="22"/>
  <c r="G397" i="22"/>
  <c r="G396" i="22"/>
  <c r="G395" i="22"/>
  <c r="G394" i="22"/>
  <c r="G393" i="22"/>
  <c r="G392" i="22"/>
  <c r="G391" i="22"/>
  <c r="G390" i="22"/>
  <c r="G389" i="22"/>
  <c r="G388" i="22"/>
  <c r="G387" i="22"/>
  <c r="G386" i="22"/>
  <c r="G385" i="22"/>
  <c r="G384" i="22"/>
  <c r="G383" i="22"/>
  <c r="G382" i="22"/>
  <c r="G381" i="22"/>
  <c r="G380" i="22"/>
  <c r="G379" i="22"/>
  <c r="G378" i="22"/>
  <c r="G377" i="22"/>
  <c r="G376" i="22"/>
  <c r="G375" i="22"/>
  <c r="G374" i="22"/>
  <c r="G373" i="22"/>
  <c r="G372" i="22"/>
  <c r="G371" i="22"/>
  <c r="G370" i="22"/>
  <c r="G369" i="22"/>
  <c r="G368" i="22"/>
  <c r="G367" i="22"/>
  <c r="G366" i="22"/>
  <c r="G365" i="22"/>
  <c r="G364" i="22"/>
  <c r="G363" i="22"/>
  <c r="G362" i="22"/>
  <c r="G361" i="22"/>
  <c r="G360" i="22"/>
  <c r="G359" i="22"/>
  <c r="G358" i="22"/>
  <c r="G357" i="22"/>
  <c r="G356" i="22"/>
  <c r="G355" i="22"/>
  <c r="G354" i="22"/>
  <c r="G353" i="22"/>
  <c r="G352" i="22"/>
  <c r="G351" i="22"/>
  <c r="G350" i="22"/>
  <c r="G349" i="22"/>
  <c r="G348" i="22"/>
  <c r="G347" i="22"/>
  <c r="G346" i="22"/>
  <c r="G345" i="22"/>
  <c r="G344" i="22"/>
  <c r="G343" i="22"/>
  <c r="G342" i="22"/>
  <c r="G341" i="22"/>
  <c r="G340" i="22"/>
  <c r="G339" i="22"/>
  <c r="G338" i="22"/>
  <c r="G337" i="22"/>
  <c r="G336" i="22"/>
  <c r="G335" i="22"/>
  <c r="G334" i="22"/>
  <c r="G333" i="22"/>
  <c r="G332" i="22"/>
  <c r="G331" i="22"/>
  <c r="G330" i="22"/>
  <c r="G329" i="22"/>
  <c r="G328" i="22"/>
  <c r="G327" i="22"/>
  <c r="G326" i="22"/>
  <c r="G325" i="22"/>
  <c r="G324" i="22"/>
  <c r="G323" i="22"/>
  <c r="G322" i="22"/>
  <c r="G321" i="22"/>
  <c r="G320" i="22"/>
  <c r="G319" i="22"/>
  <c r="G318" i="22"/>
  <c r="G317" i="22"/>
  <c r="G316" i="22"/>
  <c r="G315" i="22"/>
  <c r="G314" i="22"/>
  <c r="G313" i="22"/>
  <c r="G312" i="22"/>
  <c r="G311" i="22"/>
  <c r="G310" i="22"/>
  <c r="G309" i="22"/>
  <c r="G308" i="22"/>
  <c r="G307" i="22"/>
  <c r="G306" i="22"/>
  <c r="G305" i="22"/>
  <c r="G304" i="22"/>
  <c r="G303" i="22"/>
  <c r="G302" i="22"/>
  <c r="G301" i="22"/>
  <c r="G300" i="22"/>
  <c r="G299" i="22"/>
  <c r="G298" i="22"/>
  <c r="G297" i="22"/>
  <c r="G296" i="22"/>
  <c r="G295" i="22"/>
  <c r="G294" i="22"/>
  <c r="G293" i="22"/>
  <c r="G292" i="22"/>
  <c r="G291" i="22"/>
  <c r="G290" i="22"/>
  <c r="G289" i="22"/>
  <c r="G288" i="22"/>
  <c r="G287" i="22"/>
  <c r="G286" i="22"/>
  <c r="G285" i="22"/>
  <c r="G284" i="22"/>
  <c r="G283" i="22"/>
  <c r="G282" i="22"/>
  <c r="G281" i="22"/>
  <c r="G280" i="22"/>
  <c r="G279" i="22"/>
  <c r="G278" i="22"/>
  <c r="G277" i="22"/>
  <c r="G276" i="22"/>
  <c r="G275" i="22"/>
  <c r="G274" i="22"/>
  <c r="G273" i="22"/>
  <c r="G272" i="22"/>
  <c r="G271" i="22"/>
  <c r="G270" i="22"/>
  <c r="G269" i="22"/>
  <c r="G268" i="22"/>
  <c r="G267" i="22"/>
  <c r="G266" i="22"/>
  <c r="G265" i="22"/>
  <c r="G264" i="22"/>
  <c r="G263" i="22"/>
  <c r="G262" i="22"/>
  <c r="G261" i="22"/>
  <c r="G260" i="22"/>
  <c r="G259" i="22"/>
  <c r="G258" i="22"/>
  <c r="G257" i="22"/>
  <c r="G256" i="22"/>
  <c r="G255" i="22"/>
  <c r="G254" i="22"/>
  <c r="G253" i="22"/>
  <c r="G252" i="22"/>
  <c r="G251" i="22"/>
  <c r="G250" i="22"/>
  <c r="G249" i="22"/>
  <c r="G248" i="22"/>
  <c r="G247" i="22"/>
  <c r="G246" i="22"/>
  <c r="G245" i="22"/>
  <c r="G244" i="22"/>
  <c r="G243" i="22"/>
  <c r="G242" i="22"/>
  <c r="G241" i="22"/>
  <c r="G240" i="22"/>
  <c r="G239" i="22"/>
  <c r="G238" i="22"/>
  <c r="G237" i="22"/>
  <c r="G236" i="22"/>
  <c r="G235" i="22"/>
  <c r="G234" i="22"/>
  <c r="G233" i="22"/>
  <c r="G232" i="22"/>
  <c r="G231" i="22"/>
  <c r="G230" i="22"/>
  <c r="G229" i="22"/>
  <c r="G228" i="22"/>
  <c r="G227" i="22"/>
  <c r="G226" i="22"/>
  <c r="G225" i="22"/>
  <c r="G224" i="22"/>
  <c r="G223" i="22"/>
  <c r="G222" i="22"/>
  <c r="G221" i="22"/>
  <c r="G220" i="22"/>
  <c r="G219" i="22"/>
  <c r="G218" i="22"/>
  <c r="G217" i="22"/>
  <c r="G216" i="22"/>
  <c r="G215" i="22"/>
  <c r="G214" i="22"/>
  <c r="G213" i="22"/>
  <c r="G212" i="22"/>
  <c r="G211" i="22"/>
  <c r="G210" i="22"/>
  <c r="G209" i="22"/>
  <c r="G208" i="22"/>
  <c r="G207" i="22"/>
  <c r="G206" i="22"/>
  <c r="G205" i="22"/>
  <c r="G204" i="22"/>
  <c r="G203" i="22"/>
  <c r="G202" i="22"/>
  <c r="G201" i="22"/>
  <c r="G200" i="22"/>
  <c r="G199" i="22"/>
  <c r="G198" i="22"/>
  <c r="G197" i="22"/>
  <c r="G196" i="22"/>
  <c r="G195" i="22"/>
  <c r="G194" i="22"/>
  <c r="G193" i="22"/>
  <c r="G192" i="22"/>
  <c r="G191" i="22"/>
  <c r="G190" i="22"/>
  <c r="G189" i="22"/>
  <c r="G188" i="22"/>
  <c r="G187" i="22"/>
  <c r="G186" i="22"/>
  <c r="G185" i="22"/>
  <c r="G184" i="22"/>
  <c r="G183" i="22"/>
  <c r="G182" i="22"/>
  <c r="G181" i="22"/>
  <c r="G180" i="22"/>
  <c r="G179" i="22"/>
  <c r="G178" i="22"/>
  <c r="G177" i="22"/>
  <c r="G176" i="22"/>
  <c r="G175" i="22"/>
  <c r="G174" i="22"/>
  <c r="G173" i="22"/>
  <c r="G172" i="22"/>
  <c r="G171" i="22"/>
  <c r="G170" i="22"/>
  <c r="G169" i="22"/>
  <c r="G168" i="22"/>
  <c r="G167" i="22"/>
  <c r="G166" i="22"/>
  <c r="G165" i="22"/>
  <c r="G164" i="22"/>
  <c r="G163" i="22"/>
  <c r="G162" i="22"/>
  <c r="G161" i="22"/>
  <c r="G160" i="22"/>
  <c r="G159" i="22"/>
  <c r="G158" i="22"/>
  <c r="G157" i="22"/>
  <c r="G156" i="22"/>
  <c r="G155" i="22"/>
  <c r="G154" i="22"/>
  <c r="G153" i="22"/>
  <c r="G152" i="22"/>
  <c r="G151" i="22"/>
  <c r="G150" i="22"/>
  <c r="G149" i="22"/>
  <c r="G148" i="22"/>
  <c r="G147" i="22"/>
  <c r="G146" i="22"/>
  <c r="G145" i="22"/>
  <c r="G144" i="22"/>
  <c r="G143" i="22"/>
  <c r="G142" i="22"/>
  <c r="G141" i="22"/>
  <c r="G140" i="22"/>
  <c r="G139" i="22"/>
  <c r="G138" i="22"/>
  <c r="G137" i="22"/>
  <c r="G136" i="22"/>
  <c r="G135" i="22"/>
  <c r="G134" i="22"/>
  <c r="G133" i="22"/>
  <c r="G132" i="22"/>
  <c r="G131" i="22"/>
  <c r="G130" i="22"/>
  <c r="G129" i="22"/>
  <c r="G128" i="22"/>
  <c r="G127" i="22"/>
  <c r="G126" i="22"/>
  <c r="G125" i="22"/>
  <c r="G124" i="22"/>
  <c r="G123" i="22"/>
  <c r="G122" i="22"/>
  <c r="G121" i="22"/>
  <c r="G120" i="22"/>
  <c r="G119" i="22"/>
  <c r="G118" i="22"/>
  <c r="G117" i="22"/>
  <c r="G116" i="22"/>
  <c r="G115" i="22"/>
  <c r="G114" i="22"/>
  <c r="G113" i="22"/>
  <c r="G112" i="22"/>
  <c r="G111" i="22"/>
  <c r="G110" i="22"/>
  <c r="G109" i="22"/>
  <c r="G108" i="22"/>
  <c r="G107" i="22"/>
  <c r="G106" i="22"/>
  <c r="G105" i="22"/>
  <c r="G104" i="22"/>
  <c r="G103" i="22"/>
  <c r="G102" i="22"/>
  <c r="G101" i="22"/>
  <c r="G100" i="22"/>
  <c r="G99" i="22"/>
  <c r="G98" i="22"/>
  <c r="G97" i="22"/>
  <c r="G96" i="22"/>
  <c r="G95" i="22"/>
  <c r="G94" i="22"/>
  <c r="G93" i="22"/>
  <c r="G92" i="22"/>
  <c r="G91" i="22"/>
  <c r="G90" i="22"/>
  <c r="G89" i="22"/>
  <c r="G88" i="22"/>
  <c r="G87" i="22"/>
  <c r="G86" i="22"/>
  <c r="G85" i="22"/>
  <c r="G84" i="22"/>
  <c r="G83" i="22"/>
  <c r="G82" i="22"/>
  <c r="G81" i="22"/>
  <c r="G80" i="22"/>
  <c r="G79" i="22"/>
  <c r="G78" i="22"/>
  <c r="G77" i="22"/>
  <c r="G76" i="22"/>
  <c r="G75" i="22"/>
  <c r="G74" i="22"/>
  <c r="G73" i="22"/>
  <c r="G72" i="22"/>
  <c r="G71" i="22"/>
  <c r="G70" i="22"/>
  <c r="G69" i="22"/>
  <c r="G68" i="22"/>
  <c r="G67" i="22"/>
  <c r="G66" i="22"/>
  <c r="G65" i="22"/>
  <c r="G64" i="22"/>
  <c r="G63" i="22"/>
  <c r="G62" i="22"/>
  <c r="G61" i="22"/>
  <c r="G60" i="22"/>
  <c r="G59" i="22"/>
  <c r="G58" i="22"/>
  <c r="G57" i="22"/>
  <c r="G56" i="22"/>
  <c r="G55" i="22"/>
  <c r="G54" i="22"/>
  <c r="G53" i="22"/>
  <c r="G52" i="22"/>
  <c r="G51" i="22"/>
  <c r="G50" i="22"/>
  <c r="G49" i="22"/>
  <c r="G48" i="22"/>
  <c r="G47" i="22"/>
  <c r="G46" i="22"/>
  <c r="G45" i="22"/>
  <c r="G44" i="22"/>
  <c r="G43" i="22"/>
  <c r="G42" i="22"/>
  <c r="G41" i="22"/>
  <c r="G40" i="22"/>
  <c r="G39" i="22"/>
  <c r="G38" i="22"/>
  <c r="G37" i="22"/>
  <c r="G36" i="22"/>
  <c r="G35" i="22"/>
  <c r="G34" i="22"/>
  <c r="G33" i="22"/>
  <c r="G32" i="22"/>
  <c r="G31" i="22"/>
  <c r="G30" i="22"/>
  <c r="G29" i="22"/>
  <c r="G28" i="22"/>
  <c r="G27" i="22"/>
  <c r="G26" i="22"/>
  <c r="G25" i="22"/>
  <c r="G24" i="22"/>
  <c r="G23" i="22"/>
  <c r="G22" i="22"/>
  <c r="G21" i="22"/>
  <c r="G20" i="22"/>
  <c r="G19" i="22"/>
  <c r="G18" i="22"/>
  <c r="G17" i="22"/>
  <c r="G16" i="22"/>
  <c r="G15" i="22"/>
  <c r="G14" i="22"/>
  <c r="G13" i="22"/>
  <c r="G12" i="22"/>
  <c r="G11" i="22"/>
  <c r="G10" i="22"/>
  <c r="G9" i="22"/>
  <c r="G8" i="22"/>
  <c r="G7" i="22"/>
  <c r="G6" i="22"/>
  <c r="E15" i="10" a="1"/>
  <c r="E15" i="10" s="1"/>
  <c r="F15" i="10" a="1"/>
  <c r="F15" i="10"/>
  <c r="G15" i="10" a="1"/>
  <c r="G15" i="10" s="1"/>
  <c r="H15" i="10" a="1"/>
  <c r="H15" i="10" s="1"/>
  <c r="D15" i="10" a="1"/>
  <c r="D15" i="10" s="1"/>
  <c r="B15" i="10"/>
  <c r="E9" i="10"/>
  <c r="F9" i="10"/>
  <c r="G9" i="10"/>
  <c r="H9" i="10"/>
  <c r="D9" i="10"/>
  <c r="E11" i="10"/>
  <c r="F11" i="10"/>
  <c r="G11" i="10"/>
  <c r="H11" i="10"/>
  <c r="D11" i="10"/>
  <c r="F2" i="20"/>
  <c r="F52" i="20"/>
  <c r="G52" i="20"/>
  <c r="G51" i="20"/>
  <c r="F51" i="20"/>
  <c r="F50" i="20"/>
  <c r="G50" i="20"/>
  <c r="G49" i="20"/>
  <c r="F49" i="20"/>
  <c r="F48" i="20"/>
  <c r="G48" i="20"/>
  <c r="G47" i="20"/>
  <c r="F47" i="20"/>
  <c r="G46" i="20"/>
  <c r="F46" i="20"/>
  <c r="G45" i="20"/>
  <c r="F45" i="20"/>
  <c r="F44" i="20"/>
  <c r="G44" i="20"/>
  <c r="G43" i="20"/>
  <c r="F43" i="20"/>
  <c r="F42" i="20"/>
  <c r="G42" i="20"/>
  <c r="G41" i="20"/>
  <c r="F41" i="20"/>
  <c r="F40" i="20"/>
  <c r="G40" i="20"/>
  <c r="G39" i="20"/>
  <c r="F39" i="20"/>
  <c r="F38" i="20"/>
  <c r="G38" i="20"/>
  <c r="G37" i="20"/>
  <c r="F37" i="20"/>
  <c r="F36" i="20"/>
  <c r="G36" i="20"/>
  <c r="G35" i="20"/>
  <c r="F35" i="20"/>
  <c r="F34" i="20"/>
  <c r="G34" i="20"/>
  <c r="G33" i="20"/>
  <c r="F33" i="20"/>
  <c r="F32" i="20"/>
  <c r="G32" i="20"/>
  <c r="F31" i="20"/>
  <c r="G31" i="20"/>
  <c r="G30" i="20"/>
  <c r="F30" i="20"/>
  <c r="F29" i="20"/>
  <c r="G29" i="20"/>
  <c r="G28" i="20"/>
  <c r="F28" i="20"/>
  <c r="F27" i="20"/>
  <c r="G27" i="20"/>
  <c r="G26" i="20"/>
  <c r="H26" i="20" s="1" a="1"/>
  <c r="H26" i="20" s="1"/>
  <c r="F26" i="20"/>
  <c r="F25" i="20"/>
  <c r="G25" i="20"/>
  <c r="G24" i="20"/>
  <c r="F24" i="20"/>
  <c r="F23" i="20"/>
  <c r="G23" i="20"/>
  <c r="G22" i="20"/>
  <c r="F22" i="20"/>
  <c r="G21" i="20"/>
  <c r="F21" i="20"/>
  <c r="G20" i="20"/>
  <c r="F20" i="20"/>
  <c r="F19" i="20"/>
  <c r="G19" i="20"/>
  <c r="F18" i="20"/>
  <c r="G18" i="20"/>
  <c r="G17" i="20"/>
  <c r="F17" i="20"/>
  <c r="F16" i="20"/>
  <c r="H16" i="20" s="1" a="1"/>
  <c r="H16" i="20" s="1"/>
  <c r="G16" i="20"/>
  <c r="G15" i="20"/>
  <c r="F15" i="20"/>
  <c r="G14" i="20"/>
  <c r="F14" i="20"/>
  <c r="G13" i="20"/>
  <c r="F13" i="20"/>
  <c r="G12" i="20"/>
  <c r="F12" i="20"/>
  <c r="G11" i="20"/>
  <c r="F11" i="20"/>
  <c r="H3" i="20" a="1"/>
  <c r="H3" i="20" s="1"/>
  <c r="H4" i="20" a="1"/>
  <c r="H4" i="20" s="1"/>
  <c r="H6" i="20" a="1"/>
  <c r="H6" i="20" s="1"/>
  <c r="H8" i="20" a="1"/>
  <c r="H8" i="20" s="1"/>
  <c r="G10" i="20"/>
  <c r="F10" i="20"/>
  <c r="H10" i="20" s="1" a="1"/>
  <c r="H10" i="20" s="1"/>
  <c r="F9" i="20"/>
  <c r="H9" i="20" s="1" a="1"/>
  <c r="H9" i="20" s="1"/>
  <c r="G9" i="20"/>
  <c r="G8" i="20"/>
  <c r="F8" i="20"/>
  <c r="F7" i="20"/>
  <c r="H7" i="20" s="1" a="1"/>
  <c r="H7" i="20" s="1"/>
  <c r="G7" i="20"/>
  <c r="G6" i="20"/>
  <c r="F6" i="20"/>
  <c r="F5" i="20"/>
  <c r="H5" i="20" s="1" a="1"/>
  <c r="H5" i="20" s="1"/>
  <c r="G5" i="20"/>
  <c r="G4" i="20"/>
  <c r="G3" i="20"/>
  <c r="G2" i="20"/>
  <c r="F3" i="20"/>
  <c r="F4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E2" i="20"/>
  <c r="E7" i="10"/>
  <c r="F7" i="10"/>
  <c r="G7" i="10"/>
  <c r="H7" i="10"/>
  <c r="D7" i="10"/>
  <c r="E8" i="10"/>
  <c r="F8" i="10"/>
  <c r="G8" i="10"/>
  <c r="H8" i="10"/>
  <c r="H10" i="10" s="1"/>
  <c r="D6" i="10"/>
  <c r="D8" i="10"/>
  <c r="E6" i="10"/>
  <c r="F6" i="10"/>
  <c r="G6" i="10"/>
  <c r="H6" i="10"/>
  <c r="D6" i="9"/>
  <c r="D7" i="9"/>
  <c r="C7" i="9"/>
  <c r="C6" i="9"/>
  <c r="D4" i="9"/>
  <c r="C4" i="9"/>
  <c r="G2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1" i="2"/>
  <c r="G70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2" i="2"/>
  <c r="G101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30" i="2"/>
  <c r="G131" i="2"/>
  <c r="G132" i="2"/>
  <c r="G133" i="2"/>
  <c r="G134" i="2"/>
  <c r="G135" i="2"/>
  <c r="G136" i="2"/>
  <c r="G129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50" i="2"/>
  <c r="G149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5" i="2"/>
  <c r="G183" i="2"/>
  <c r="G186" i="2"/>
  <c r="G184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1" i="2"/>
  <c r="G212" i="2"/>
  <c r="G210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7" i="2"/>
  <c r="G246" i="2"/>
  <c r="G248" i="2"/>
  <c r="G249" i="2"/>
  <c r="G250" i="2"/>
  <c r="G251" i="2"/>
  <c r="G252" i="2"/>
  <c r="G253" i="2"/>
  <c r="G255" i="2"/>
  <c r="G256" i="2"/>
  <c r="G257" i="2"/>
  <c r="G258" i="2"/>
  <c r="G259" i="2"/>
  <c r="G260" i="2"/>
  <c r="G261" i="2"/>
  <c r="G262" i="2"/>
  <c r="G254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5" i="2"/>
  <c r="G443" i="2"/>
  <c r="G446" i="2"/>
  <c r="G447" i="2"/>
  <c r="G444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9" i="2"/>
  <c r="G478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500" i="2"/>
  <c r="G499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73" i="2"/>
  <c r="G574" i="2"/>
  <c r="G566" i="2"/>
  <c r="G567" i="2"/>
  <c r="G568" i="2"/>
  <c r="G569" i="2"/>
  <c r="G570" i="2"/>
  <c r="G571" i="2"/>
  <c r="G572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95" i="2"/>
  <c r="G588" i="2"/>
  <c r="G589" i="2"/>
  <c r="G590" i="2"/>
  <c r="G591" i="2"/>
  <c r="G592" i="2"/>
  <c r="G596" i="2"/>
  <c r="G597" i="2"/>
  <c r="G598" i="2"/>
  <c r="G593" i="2"/>
  <c r="G594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5" i="2"/>
  <c r="G634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7" i="2"/>
  <c r="G673" i="2"/>
  <c r="G674" i="2"/>
  <c r="G678" i="2"/>
  <c r="G679" i="2"/>
  <c r="G675" i="2"/>
  <c r="G676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8" i="2"/>
  <c r="G697" i="2"/>
  <c r="G699" i="2"/>
  <c r="G700" i="2"/>
  <c r="G702" i="2"/>
  <c r="G701" i="2"/>
  <c r="G703" i="2"/>
  <c r="G704" i="2"/>
  <c r="G705" i="2"/>
  <c r="G706" i="2"/>
  <c r="G707" i="2"/>
  <c r="G708" i="2"/>
  <c r="G709" i="2"/>
  <c r="G710" i="2"/>
  <c r="G711" i="2"/>
  <c r="G713" i="2"/>
  <c r="G714" i="2"/>
  <c r="G712" i="2"/>
  <c r="G715" i="2"/>
  <c r="G716" i="2"/>
  <c r="G717" i="2"/>
  <c r="G718" i="2"/>
  <c r="G719" i="2"/>
  <c r="G720" i="2"/>
  <c r="G721" i="2"/>
  <c r="G722" i="2"/>
  <c r="G723" i="2"/>
  <c r="G724" i="2"/>
  <c r="G725" i="2"/>
  <c r="G792" i="2"/>
  <c r="G793" i="2"/>
  <c r="G794" i="2"/>
  <c r="G795" i="2"/>
  <c r="G796" i="2"/>
  <c r="G727" i="2"/>
  <c r="G726" i="2"/>
  <c r="G728" i="2"/>
  <c r="G729" i="2"/>
  <c r="G730" i="2"/>
  <c r="G731" i="2"/>
  <c r="G732" i="2"/>
  <c r="G733" i="2"/>
  <c r="G734" i="2"/>
  <c r="G738" i="2"/>
  <c r="G739" i="2"/>
  <c r="G740" i="2"/>
  <c r="G735" i="2"/>
  <c r="G736" i="2"/>
  <c r="G737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90" i="2"/>
  <c r="G788" i="2"/>
  <c r="G791" i="2"/>
  <c r="G789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50" i="2"/>
  <c r="G849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80" i="2"/>
  <c r="G879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3" i="2"/>
  <c r="G4" i="2"/>
  <c r="G5" i="2"/>
  <c r="G6" i="2"/>
  <c r="G7" i="2"/>
  <c r="G8" i="2"/>
  <c r="G9" i="2"/>
  <c r="E10" i="10" l="1"/>
  <c r="G10" i="10"/>
  <c r="D10" i="10"/>
  <c r="F10" i="10"/>
  <c r="H2" i="20" a="1"/>
  <c r="H2" i="20" s="1"/>
  <c r="H22" i="20" a="1"/>
  <c r="H22" i="20" s="1"/>
  <c r="H52" i="20" a="1"/>
  <c r="H52" i="20" s="1"/>
  <c r="H51" i="20" a="1"/>
  <c r="H51" i="20" s="1"/>
  <c r="H50" i="20" a="1"/>
  <c r="H50" i="20" s="1"/>
  <c r="H48" i="20" a="1"/>
  <c r="H48" i="20" s="1"/>
  <c r="H47" i="20" a="1"/>
  <c r="H47" i="20" s="1"/>
  <c r="H46" i="20" a="1"/>
  <c r="H46" i="20" s="1"/>
  <c r="H44" i="20" a="1"/>
  <c r="H44" i="20" s="1"/>
  <c r="H43" i="20" a="1"/>
  <c r="H43" i="20" s="1"/>
  <c r="H42" i="20" a="1"/>
  <c r="H42" i="20" s="1"/>
  <c r="H40" i="20" a="1"/>
  <c r="H40" i="20" s="1"/>
  <c r="H39" i="20" a="1"/>
  <c r="H39" i="20" s="1"/>
  <c r="H38" i="20" a="1"/>
  <c r="H38" i="20" s="1"/>
  <c r="H36" i="20" a="1"/>
  <c r="H36" i="20" s="1"/>
  <c r="H35" i="20" a="1"/>
  <c r="H35" i="20" s="1"/>
  <c r="H34" i="20" a="1"/>
  <c r="H34" i="20" s="1"/>
  <c r="H32" i="20" a="1"/>
  <c r="H32" i="20" s="1"/>
  <c r="H31" i="20" a="1"/>
  <c r="H31" i="20" s="1"/>
  <c r="H30" i="20" a="1"/>
  <c r="H30" i="20" s="1"/>
  <c r="H28" i="20" a="1"/>
  <c r="H28" i="20" s="1"/>
  <c r="H27" i="20" a="1"/>
  <c r="H27" i="20" s="1"/>
  <c r="H24" i="20" a="1"/>
  <c r="H24" i="20" s="1"/>
  <c r="H23" i="20" a="1"/>
  <c r="H23" i="20" s="1"/>
  <c r="H20" i="20" a="1"/>
  <c r="H20" i="20" s="1"/>
  <c r="H19" i="20" a="1"/>
  <c r="H19" i="20" s="1"/>
  <c r="H18" i="20" a="1"/>
  <c r="H18" i="20" s="1"/>
  <c r="H49" i="20" a="1"/>
  <c r="H49" i="20" s="1"/>
  <c r="H45" i="20" a="1"/>
  <c r="H45" i="20" s="1"/>
  <c r="H41" i="20" a="1"/>
  <c r="H41" i="20" s="1"/>
  <c r="H37" i="20" a="1"/>
  <c r="H37" i="20" s="1"/>
  <c r="H33" i="20" a="1"/>
  <c r="H33" i="20" s="1"/>
  <c r="H29" i="20" a="1"/>
  <c r="H29" i="20" s="1"/>
  <c r="H25" i="20" a="1"/>
  <c r="H25" i="20" s="1"/>
  <c r="H21" i="20" a="1"/>
  <c r="H21" i="20" s="1"/>
  <c r="H17" i="20" a="1"/>
  <c r="H17" i="20" s="1"/>
  <c r="H15" i="20" a="1"/>
  <c r="H15" i="20" s="1"/>
  <c r="H14" i="20" a="1"/>
  <c r="H14" i="20" s="1"/>
  <c r="H13" i="20" a="1"/>
  <c r="H13" i="20" s="1"/>
  <c r="H12" i="20" a="1"/>
  <c r="H12" i="20" s="1"/>
  <c r="H11" i="20" a="1"/>
  <c r="H11" i="2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<sst xmlns="http://schemas.openxmlformats.org/spreadsheetml/2006/main" count="26165" uniqueCount="1019">
  <si>
    <t>CBSAA</t>
  </si>
  <si>
    <t>WHITEp</t>
  </si>
  <si>
    <t>BLACKp</t>
  </si>
  <si>
    <t>ASIANp</t>
  </si>
  <si>
    <t>OTHERp</t>
  </si>
  <si>
    <t>HISPAp</t>
  </si>
  <si>
    <t>UNDER18p</t>
  </si>
  <si>
    <t>F18TO24p</t>
  </si>
  <si>
    <t>F25TO44p</t>
  </si>
  <si>
    <t>F45TO64p</t>
  </si>
  <si>
    <t>MORE65p</t>
  </si>
  <si>
    <t>NODIPLOMp</t>
  </si>
  <si>
    <t>F9TO12THp</t>
  </si>
  <si>
    <t>UNDERGRADp</t>
  </si>
  <si>
    <t>GRADUATEp</t>
  </si>
  <si>
    <t>F0TO20p</t>
  </si>
  <si>
    <t>F20TO40p</t>
  </si>
  <si>
    <t>F40TO60p</t>
  </si>
  <si>
    <t>F60TO80p</t>
  </si>
  <si>
    <t>F80TO100p</t>
  </si>
  <si>
    <t>Name</t>
  </si>
  <si>
    <t>State</t>
  </si>
  <si>
    <t>POP10</t>
  </si>
  <si>
    <t>Aberdeen</t>
  </si>
  <si>
    <t>SD</t>
  </si>
  <si>
    <t>WA</t>
  </si>
  <si>
    <t>Abilene</t>
  </si>
  <si>
    <t>TX</t>
  </si>
  <si>
    <t>Ada</t>
  </si>
  <si>
    <t>OK</t>
  </si>
  <si>
    <t>Adrian</t>
  </si>
  <si>
    <t>MI</t>
  </si>
  <si>
    <t>Akron</t>
  </si>
  <si>
    <t>OH</t>
  </si>
  <si>
    <t>Alamogordo</t>
  </si>
  <si>
    <t>NM</t>
  </si>
  <si>
    <t>Albany</t>
  </si>
  <si>
    <t>GA</t>
  </si>
  <si>
    <t>OR</t>
  </si>
  <si>
    <t>Albany-Schenectady-Troy</t>
  </si>
  <si>
    <t>NY</t>
  </si>
  <si>
    <t>Albemarle</t>
  </si>
  <si>
    <t>NC</t>
  </si>
  <si>
    <t>Albert Lea</t>
  </si>
  <si>
    <t>MN</t>
  </si>
  <si>
    <t>Albertville</t>
  </si>
  <si>
    <t>AL</t>
  </si>
  <si>
    <t>Albuquerque</t>
  </si>
  <si>
    <t>Alexandria</t>
  </si>
  <si>
    <t>LA</t>
  </si>
  <si>
    <t>Alice</t>
  </si>
  <si>
    <t>Allentown-Bethlehem-Easton</t>
  </si>
  <si>
    <t>Alma</t>
  </si>
  <si>
    <t>Alpena</t>
  </si>
  <si>
    <t>Altoona</t>
  </si>
  <si>
    <t>PA</t>
  </si>
  <si>
    <t>Altus</t>
  </si>
  <si>
    <t>Amarillo</t>
  </si>
  <si>
    <t>Americus</t>
  </si>
  <si>
    <t>Ames</t>
  </si>
  <si>
    <t>IA</t>
  </si>
  <si>
    <t>Amsterdam</t>
  </si>
  <si>
    <t>Anchorage</t>
  </si>
  <si>
    <t>AK</t>
  </si>
  <si>
    <t>Andrews</t>
  </si>
  <si>
    <t>Angola</t>
  </si>
  <si>
    <t>IN</t>
  </si>
  <si>
    <t>Ann Arbor</t>
  </si>
  <si>
    <t>Anniston-Oxford-Jacksonville</t>
  </si>
  <si>
    <t>Appleton</t>
  </si>
  <si>
    <t>WI</t>
  </si>
  <si>
    <t>Arcadia</t>
  </si>
  <si>
    <t>FL</t>
  </si>
  <si>
    <t>Ardmore</t>
  </si>
  <si>
    <t>Arkadelphia</t>
  </si>
  <si>
    <t>AR</t>
  </si>
  <si>
    <t>Arkansas City-Winfield</t>
  </si>
  <si>
    <t>KS</t>
  </si>
  <si>
    <t>Asheville</t>
  </si>
  <si>
    <t>Ashland</t>
  </si>
  <si>
    <t>Ashtabula</t>
  </si>
  <si>
    <t>Astoria</t>
  </si>
  <si>
    <t>Atchison</t>
  </si>
  <si>
    <t>Athens</t>
  </si>
  <si>
    <t>TN</t>
  </si>
  <si>
    <t>Athens-Clarke County</t>
  </si>
  <si>
    <t>Atlanta-Sandy Springs-Roswell</t>
  </si>
  <si>
    <t>Atlantic City-Hammonton</t>
  </si>
  <si>
    <t>NJ</t>
  </si>
  <si>
    <t>Auburn</t>
  </si>
  <si>
    <t>Auburn-Opelika</t>
  </si>
  <si>
    <t>Augusta-Richmond County</t>
  </si>
  <si>
    <t>Augusta-Waterville</t>
  </si>
  <si>
    <t>ME</t>
  </si>
  <si>
    <t>Austin</t>
  </si>
  <si>
    <t>Austin-Round Rock</t>
  </si>
  <si>
    <t>Bainbridge</t>
  </si>
  <si>
    <t>Bakersfield</t>
  </si>
  <si>
    <t>CA</t>
  </si>
  <si>
    <t>Baltimore-Columbia-Towson</t>
  </si>
  <si>
    <t>MD</t>
  </si>
  <si>
    <t>Bangor</t>
  </si>
  <si>
    <t>Baraboo</t>
  </si>
  <si>
    <t>Bardstown</t>
  </si>
  <si>
    <t>KY</t>
  </si>
  <si>
    <t>Barnstable Town</t>
  </si>
  <si>
    <t>MA</t>
  </si>
  <si>
    <t>Barre</t>
  </si>
  <si>
    <t>VT</t>
  </si>
  <si>
    <t>Bartlesville</t>
  </si>
  <si>
    <t>Bastrop</t>
  </si>
  <si>
    <t>Batavia</t>
  </si>
  <si>
    <t>Batesville</t>
  </si>
  <si>
    <t>Baton Rouge</t>
  </si>
  <si>
    <t>Battle Creek</t>
  </si>
  <si>
    <t>Bay City</t>
  </si>
  <si>
    <t>Beatrice</t>
  </si>
  <si>
    <t>NE</t>
  </si>
  <si>
    <t>Beaumont-Port Arthur</t>
  </si>
  <si>
    <t>Beaver Dam</t>
  </si>
  <si>
    <t>Beckley</t>
  </si>
  <si>
    <t>WV</t>
  </si>
  <si>
    <t>Bedford</t>
  </si>
  <si>
    <t>Beeville</t>
  </si>
  <si>
    <t>Bellefontaine</t>
  </si>
  <si>
    <t>Bellingham</t>
  </si>
  <si>
    <t>Bemidji</t>
  </si>
  <si>
    <t>Bend-Redmond</t>
  </si>
  <si>
    <t>Bennettsville</t>
  </si>
  <si>
    <t>SC</t>
  </si>
  <si>
    <t>Bennington</t>
  </si>
  <si>
    <t>Berlin</t>
  </si>
  <si>
    <t>Big Rapids</t>
  </si>
  <si>
    <t>Big Spring</t>
  </si>
  <si>
    <t>Big Stone Gap</t>
  </si>
  <si>
    <t>VA</t>
  </si>
  <si>
    <t>Billings</t>
  </si>
  <si>
    <t>MT</t>
  </si>
  <si>
    <t>Binghamton</t>
  </si>
  <si>
    <t>Birmingham-Hoover</t>
  </si>
  <si>
    <t>Bismarck</t>
  </si>
  <si>
    <t>ND</t>
  </si>
  <si>
    <t>Blackfoot</t>
  </si>
  <si>
    <t>ID</t>
  </si>
  <si>
    <t>Blacksburg-Christiansburg-Radford</t>
  </si>
  <si>
    <t>Bloomington</t>
  </si>
  <si>
    <t>IL</t>
  </si>
  <si>
    <t>Bloomsburg-Berwick</t>
  </si>
  <si>
    <t>Bluefield</t>
  </si>
  <si>
    <t>Blytheville</t>
  </si>
  <si>
    <t>Bogalusa</t>
  </si>
  <si>
    <t>Boise City</t>
  </si>
  <si>
    <t>Boone</t>
  </si>
  <si>
    <t>Borger</t>
  </si>
  <si>
    <t>Boston-Cambridge-Newton</t>
  </si>
  <si>
    <t>Boulder</t>
  </si>
  <si>
    <t>CO</t>
  </si>
  <si>
    <t>Bowling Green</t>
  </si>
  <si>
    <t>Bozeman</t>
  </si>
  <si>
    <t>Bradford</t>
  </si>
  <si>
    <t>Brainerd</t>
  </si>
  <si>
    <t>Branson</t>
  </si>
  <si>
    <t>MO</t>
  </si>
  <si>
    <t>Breckenridge</t>
  </si>
  <si>
    <t>Bremerton-Silverdale</t>
  </si>
  <si>
    <t>Brenham</t>
  </si>
  <si>
    <t>Brevard</t>
  </si>
  <si>
    <t>Bridgeport-Stamford-Norwalk</t>
  </si>
  <si>
    <t>CT</t>
  </si>
  <si>
    <t>Brookhaven</t>
  </si>
  <si>
    <t>MS</t>
  </si>
  <si>
    <t>Brookings</t>
  </si>
  <si>
    <t>Brownsville-Harlingen</t>
  </si>
  <si>
    <t>Brownwood</t>
  </si>
  <si>
    <t>Brunswick</t>
  </si>
  <si>
    <t>Bucyrus</t>
  </si>
  <si>
    <t>Buffalo-Cheektowaga-Niagara Falls</t>
  </si>
  <si>
    <t>Burley</t>
  </si>
  <si>
    <t>Burlington</t>
  </si>
  <si>
    <t>Burlington-South Burlington</t>
  </si>
  <si>
    <t>Butte-Silver Bow</t>
  </si>
  <si>
    <t>Cadillac</t>
  </si>
  <si>
    <t>Calhoun</t>
  </si>
  <si>
    <t>California-Lexington Park</t>
  </si>
  <si>
    <t>Cambridge</t>
  </si>
  <si>
    <t>Camden</t>
  </si>
  <si>
    <t>Campbellsville</t>
  </si>
  <si>
    <t>Ca±on City</t>
  </si>
  <si>
    <t>Canton</t>
  </si>
  <si>
    <t>Canton-Massillon</t>
  </si>
  <si>
    <t>Cape Coral-Fort Myers</t>
  </si>
  <si>
    <t>Cape Girardeau</t>
  </si>
  <si>
    <t>Carbondale-Marion</t>
  </si>
  <si>
    <t>Carlsbad-Artesia</t>
  </si>
  <si>
    <t>Carson City</t>
  </si>
  <si>
    <t>NV</t>
  </si>
  <si>
    <t>Casper</t>
  </si>
  <si>
    <t>WY</t>
  </si>
  <si>
    <t>Cedar City</t>
  </si>
  <si>
    <t>UT</t>
  </si>
  <si>
    <t>Cedar Rapids</t>
  </si>
  <si>
    <t>Cedartown</t>
  </si>
  <si>
    <t>Celina</t>
  </si>
  <si>
    <t>Centralia</t>
  </si>
  <si>
    <t>Chambersburg-Waynesboro</t>
  </si>
  <si>
    <t>Champaign-Urbana</t>
  </si>
  <si>
    <t>Charleston</t>
  </si>
  <si>
    <t>Charleston-Mattoon</t>
  </si>
  <si>
    <t>Charleston-North Charleston</t>
  </si>
  <si>
    <t>Charlotte-Concord-Gastonia</t>
  </si>
  <si>
    <t>Charlottesville</t>
  </si>
  <si>
    <t>Chattanooga</t>
  </si>
  <si>
    <t>Cheyenne</t>
  </si>
  <si>
    <t>Chicago-Naperville-Elgin</t>
  </si>
  <si>
    <t>Chico</t>
  </si>
  <si>
    <t>Chillicothe</t>
  </si>
  <si>
    <t>Cincinnati</t>
  </si>
  <si>
    <t>Claremont-Lebanon</t>
  </si>
  <si>
    <t>Clarksburg</t>
  </si>
  <si>
    <t>Clarksdale</t>
  </si>
  <si>
    <t>Clarksville</t>
  </si>
  <si>
    <t>Clearlake</t>
  </si>
  <si>
    <t>Cleveland</t>
  </si>
  <si>
    <t>Cleveland-Elyria</t>
  </si>
  <si>
    <t>Clewiston</t>
  </si>
  <si>
    <t>Clinton</t>
  </si>
  <si>
    <t>Clovis</t>
  </si>
  <si>
    <t>Coeur d'Alene</t>
  </si>
  <si>
    <t>Coffeyville</t>
  </si>
  <si>
    <t>Coldwater</t>
  </si>
  <si>
    <t>College Station-Bryan</t>
  </si>
  <si>
    <t>Colorado Springs</t>
  </si>
  <si>
    <t>Columbia</t>
  </si>
  <si>
    <t>Columbus</t>
  </si>
  <si>
    <t>Concord</t>
  </si>
  <si>
    <t>NH</t>
  </si>
  <si>
    <t>Connersville</t>
  </si>
  <si>
    <t>Cookeville</t>
  </si>
  <si>
    <t>Coos Bay</t>
  </si>
  <si>
    <t>Cordele</t>
  </si>
  <si>
    <t>Corinth</t>
  </si>
  <si>
    <t>Cornelia</t>
  </si>
  <si>
    <t>Corning</t>
  </si>
  <si>
    <t>Corpus Christi</t>
  </si>
  <si>
    <t>Corsicana</t>
  </si>
  <si>
    <t>Cortland</t>
  </si>
  <si>
    <t>Corvallis</t>
  </si>
  <si>
    <t>Coshocton</t>
  </si>
  <si>
    <t>Craig</t>
  </si>
  <si>
    <t>Crawfordsville</t>
  </si>
  <si>
    <t>Crescent City</t>
  </si>
  <si>
    <t>Crestview-Fort Walton Beach-Destin</t>
  </si>
  <si>
    <t>Crossville</t>
  </si>
  <si>
    <t>Cullman</t>
  </si>
  <si>
    <t>Cullowhee</t>
  </si>
  <si>
    <t>Cumberland</t>
  </si>
  <si>
    <t>Dallas-Fort Worth-Arlington</t>
  </si>
  <si>
    <t>Dalton</t>
  </si>
  <si>
    <t>Danville</t>
  </si>
  <si>
    <t>Daphne-Fairhope-Foley</t>
  </si>
  <si>
    <t>Davenport-Moline-Rock Island</t>
  </si>
  <si>
    <t>Dayton</t>
  </si>
  <si>
    <t>Decatur</t>
  </si>
  <si>
    <t>Defiance</t>
  </si>
  <si>
    <t>Del Rio</t>
  </si>
  <si>
    <t>Deltona-Daytona Beach-Ormond Beach</t>
  </si>
  <si>
    <t>Deming</t>
  </si>
  <si>
    <t>Denver-Aurora-Lakewood</t>
  </si>
  <si>
    <t>DeRidder</t>
  </si>
  <si>
    <t>Des Moines-West Des Moines</t>
  </si>
  <si>
    <t>Detroit-Warren-Dearborn</t>
  </si>
  <si>
    <t>Dickinson</t>
  </si>
  <si>
    <t>Dixon</t>
  </si>
  <si>
    <t>Dodge City</t>
  </si>
  <si>
    <t>Dothan</t>
  </si>
  <si>
    <t>Douglas</t>
  </si>
  <si>
    <t>Dover</t>
  </si>
  <si>
    <t>DE</t>
  </si>
  <si>
    <t>Dublin</t>
  </si>
  <si>
    <t>DuBois</t>
  </si>
  <si>
    <t>Dubuque</t>
  </si>
  <si>
    <t>Duluth</t>
  </si>
  <si>
    <t>Dumas</t>
  </si>
  <si>
    <t>Duncan</t>
  </si>
  <si>
    <t>Dunn</t>
  </si>
  <si>
    <t>Durango</t>
  </si>
  <si>
    <t>Durant</t>
  </si>
  <si>
    <t>Durham-Chapel Hill</t>
  </si>
  <si>
    <t>Dyersburg</t>
  </si>
  <si>
    <t>Eagle Pass</t>
  </si>
  <si>
    <t>Easton</t>
  </si>
  <si>
    <t>East Stroudsburg</t>
  </si>
  <si>
    <t>Eau Claire</t>
  </si>
  <si>
    <t>Edwards</t>
  </si>
  <si>
    <t>Effingham</t>
  </si>
  <si>
    <t>El Campo</t>
  </si>
  <si>
    <t>El Centro</t>
  </si>
  <si>
    <t>El Dorado</t>
  </si>
  <si>
    <t>Elizabeth City</t>
  </si>
  <si>
    <t>Elizabethtown-Fort Knox</t>
  </si>
  <si>
    <t>Elk City</t>
  </si>
  <si>
    <t>Elkhart-Goshen</t>
  </si>
  <si>
    <t>Elkins</t>
  </si>
  <si>
    <t>Elko</t>
  </si>
  <si>
    <t>Ellensburg</t>
  </si>
  <si>
    <t>Elmira</t>
  </si>
  <si>
    <t>El Paso</t>
  </si>
  <si>
    <t>Emporia</t>
  </si>
  <si>
    <t>Enid</t>
  </si>
  <si>
    <t>Enterprise</t>
  </si>
  <si>
    <t>Erie</t>
  </si>
  <si>
    <t>Escanaba</t>
  </si>
  <si>
    <t>Espa±ola</t>
  </si>
  <si>
    <t>Eugene</t>
  </si>
  <si>
    <t>Eureka-Arcata-Fortuna</t>
  </si>
  <si>
    <t>Evanston</t>
  </si>
  <si>
    <t>Evansville</t>
  </si>
  <si>
    <t>Fairbanks</t>
  </si>
  <si>
    <t>Fairfield</t>
  </si>
  <si>
    <t>Fairmont</t>
  </si>
  <si>
    <t>Fallon</t>
  </si>
  <si>
    <t>Fargo</t>
  </si>
  <si>
    <t>Faribault-Northfield</t>
  </si>
  <si>
    <t>Farmington</t>
  </si>
  <si>
    <t>Fayetteville</t>
  </si>
  <si>
    <t>Fergus Falls</t>
  </si>
  <si>
    <t>Fernley</t>
  </si>
  <si>
    <t>Findlay</t>
  </si>
  <si>
    <t>Fitzgerald</t>
  </si>
  <si>
    <t>Flagstaff</t>
  </si>
  <si>
    <t>AZ</t>
  </si>
  <si>
    <t>Flint</t>
  </si>
  <si>
    <t>Florence</t>
  </si>
  <si>
    <t>Florence-Muscle Shoals</t>
  </si>
  <si>
    <t>Fond du Lac</t>
  </si>
  <si>
    <t>Forest City</t>
  </si>
  <si>
    <t>Forrest City</t>
  </si>
  <si>
    <t>Fort Collins</t>
  </si>
  <si>
    <t>Fort Dodge</t>
  </si>
  <si>
    <t>Fort Leonard Wood</t>
  </si>
  <si>
    <t>Fort Madison-Keokuk</t>
  </si>
  <si>
    <t>Fort Morgan</t>
  </si>
  <si>
    <t>Fort Polk South</t>
  </si>
  <si>
    <t>Fort Smith</t>
  </si>
  <si>
    <t>Fort Wayne</t>
  </si>
  <si>
    <t>Frankfort</t>
  </si>
  <si>
    <t>Fredericksburg</t>
  </si>
  <si>
    <t>Freeport</t>
  </si>
  <si>
    <t>Fremont</t>
  </si>
  <si>
    <t>Fresno</t>
  </si>
  <si>
    <t>Gadsden</t>
  </si>
  <si>
    <t>Gaffney</t>
  </si>
  <si>
    <t>Gainesville</t>
  </si>
  <si>
    <t>Galesburg</t>
  </si>
  <si>
    <t>Gallup</t>
  </si>
  <si>
    <t>Garden City</t>
  </si>
  <si>
    <t>Gardnerville Ranchos</t>
  </si>
  <si>
    <t>Georgetown</t>
  </si>
  <si>
    <t>Gettysburg</t>
  </si>
  <si>
    <t>Gillette</t>
  </si>
  <si>
    <t>Glasgow</t>
  </si>
  <si>
    <t>Glens Falls</t>
  </si>
  <si>
    <t>Glenwood Springs</t>
  </si>
  <si>
    <t>Gloversville</t>
  </si>
  <si>
    <t>Goldsboro</t>
  </si>
  <si>
    <t>Grand Forks</t>
  </si>
  <si>
    <t>Grand Island</t>
  </si>
  <si>
    <t>Grand Junction</t>
  </si>
  <si>
    <t>Grand Rapids-Wyoming</t>
  </si>
  <si>
    <t>Grants</t>
  </si>
  <si>
    <t>Grants Pass</t>
  </si>
  <si>
    <t>Great Bend</t>
  </si>
  <si>
    <t>Great Falls</t>
  </si>
  <si>
    <t>Greeley</t>
  </si>
  <si>
    <t>Green Bay</t>
  </si>
  <si>
    <t>Greeneville</t>
  </si>
  <si>
    <t>Greenfield Town</t>
  </si>
  <si>
    <t>Greensboro-High Point</t>
  </si>
  <si>
    <t>Greensburg</t>
  </si>
  <si>
    <t>Greenville</t>
  </si>
  <si>
    <t>Greenville-Anderson-Mauldin</t>
  </si>
  <si>
    <t>Greenwood</t>
  </si>
  <si>
    <t>Grenada</t>
  </si>
  <si>
    <t>Gulfport-Biloxi-Pascagoula</t>
  </si>
  <si>
    <t>Guymon</t>
  </si>
  <si>
    <t>Hagerstown-Martinsburg</t>
  </si>
  <si>
    <t>Hailey</t>
  </si>
  <si>
    <t>Hammond</t>
  </si>
  <si>
    <t>Hanford-Corcoran</t>
  </si>
  <si>
    <t>Hannibal</t>
  </si>
  <si>
    <t>Harrisburg-Carlisle</t>
  </si>
  <si>
    <t>Harrison</t>
  </si>
  <si>
    <t>Harrisonburg</t>
  </si>
  <si>
    <t>Hartford-West Hartford-East Hartford</t>
  </si>
  <si>
    <t>Hastings</t>
  </si>
  <si>
    <t>Hattiesburg</t>
  </si>
  <si>
    <t>Hays</t>
  </si>
  <si>
    <t>Heber</t>
  </si>
  <si>
    <t>Helena</t>
  </si>
  <si>
    <t>Helena-West Helena</t>
  </si>
  <si>
    <t>Henderson</t>
  </si>
  <si>
    <t>Hereford</t>
  </si>
  <si>
    <t>Hermiston-Pendleton</t>
  </si>
  <si>
    <t>Hickory-Lenoir-Morganton</t>
  </si>
  <si>
    <t>Hillsdale</t>
  </si>
  <si>
    <t>Hilo</t>
  </si>
  <si>
    <t>HI</t>
  </si>
  <si>
    <t>Hilton Head Island-Bluffton-Beaufort</t>
  </si>
  <si>
    <t>Hinesville</t>
  </si>
  <si>
    <t>Hobbs</t>
  </si>
  <si>
    <t>Holland</t>
  </si>
  <si>
    <t>Homosassa Springs</t>
  </si>
  <si>
    <t>Hood River</t>
  </si>
  <si>
    <t>Hot Springs</t>
  </si>
  <si>
    <t>Houghton</t>
  </si>
  <si>
    <t>Houma-Thibodaux</t>
  </si>
  <si>
    <t>Houston-The Woodlands-Sugar Land</t>
  </si>
  <si>
    <t>Hudson</t>
  </si>
  <si>
    <t>Huntingdon</t>
  </si>
  <si>
    <t>Huntington</t>
  </si>
  <si>
    <t>Huntington-Ashland</t>
  </si>
  <si>
    <t>Huntsville</t>
  </si>
  <si>
    <t>Huron</t>
  </si>
  <si>
    <t>Hutchinson</t>
  </si>
  <si>
    <t>Idaho Falls</t>
  </si>
  <si>
    <t>Indiana</t>
  </si>
  <si>
    <t>Indianapolis-Carmel-Anderson</t>
  </si>
  <si>
    <t>Indianola</t>
  </si>
  <si>
    <t>Ionia</t>
  </si>
  <si>
    <t>Iowa City</t>
  </si>
  <si>
    <t>Iron Mountain</t>
  </si>
  <si>
    <t>Ithaca</t>
  </si>
  <si>
    <t>Jackson</t>
  </si>
  <si>
    <t>Jacksonville</t>
  </si>
  <si>
    <t>Jamestown</t>
  </si>
  <si>
    <t>Jamestown-Dunkirk-Fredonia</t>
  </si>
  <si>
    <t>Janesville-Beloit</t>
  </si>
  <si>
    <t>Jasper</t>
  </si>
  <si>
    <t>Jefferson</t>
  </si>
  <si>
    <t>Jefferson City</t>
  </si>
  <si>
    <t>Jesup</t>
  </si>
  <si>
    <t>Johnson City</t>
  </si>
  <si>
    <t>Johnstown</t>
  </si>
  <si>
    <t>Jonesboro</t>
  </si>
  <si>
    <t>Joplin</t>
  </si>
  <si>
    <t>Junction City</t>
  </si>
  <si>
    <t>Juneau</t>
  </si>
  <si>
    <t>Kahului-Wailuku-Lahaina</t>
  </si>
  <si>
    <t>Kalamazoo-Portage</t>
  </si>
  <si>
    <t>Kalispell</t>
  </si>
  <si>
    <t>Kankakee</t>
  </si>
  <si>
    <t>Kansas City</t>
  </si>
  <si>
    <t>Kapaa</t>
  </si>
  <si>
    <t>Kearney</t>
  </si>
  <si>
    <t>Keene</t>
  </si>
  <si>
    <t>Kendallville</t>
  </si>
  <si>
    <t>Kennett</t>
  </si>
  <si>
    <t>Kennewick-Richland</t>
  </si>
  <si>
    <t>Kerrville</t>
  </si>
  <si>
    <t>Ketchikan</t>
  </si>
  <si>
    <t>Key West</t>
  </si>
  <si>
    <t>Kill Devil Hills</t>
  </si>
  <si>
    <t>Killeen-Temple</t>
  </si>
  <si>
    <t>Kingsport-Bristol-Bristol</t>
  </si>
  <si>
    <t>Kingston</t>
  </si>
  <si>
    <t>Kingsville</t>
  </si>
  <si>
    <t>Kinston</t>
  </si>
  <si>
    <t>Kirksville</t>
  </si>
  <si>
    <t>Klamath Falls</t>
  </si>
  <si>
    <t>Knoxville</t>
  </si>
  <si>
    <t>Kokomo</t>
  </si>
  <si>
    <t>Laconia</t>
  </si>
  <si>
    <t>La Crosse-Onalaska</t>
  </si>
  <si>
    <t>Lafayette</t>
  </si>
  <si>
    <t>Lafayette-West Lafayette</t>
  </si>
  <si>
    <t>La Grande</t>
  </si>
  <si>
    <t>LaGrange</t>
  </si>
  <si>
    <t>Lake Charles</t>
  </si>
  <si>
    <t>Lake City</t>
  </si>
  <si>
    <t>Lake Havasu City-Kingman</t>
  </si>
  <si>
    <t>Lakeland-Winter Haven</t>
  </si>
  <si>
    <t>Lamesa</t>
  </si>
  <si>
    <t>Lancaster</t>
  </si>
  <si>
    <t>Lansing-East Lansing</t>
  </si>
  <si>
    <t>Laramie</t>
  </si>
  <si>
    <t>Laredo</t>
  </si>
  <si>
    <t>Las Cruces</t>
  </si>
  <si>
    <t>Las Vegas</t>
  </si>
  <si>
    <t>Las Vegas-Henderson-Paradise</t>
  </si>
  <si>
    <t>Laurel</t>
  </si>
  <si>
    <t>Laurinburg</t>
  </si>
  <si>
    <t>Lawrence</t>
  </si>
  <si>
    <t>Lawrenceburg</t>
  </si>
  <si>
    <t>Lawton</t>
  </si>
  <si>
    <t>Lebanon</t>
  </si>
  <si>
    <t>Levelland</t>
  </si>
  <si>
    <t>Lewisburg</t>
  </si>
  <si>
    <t>Lewiston</t>
  </si>
  <si>
    <t>Lewiston-Auburn</t>
  </si>
  <si>
    <t>Lewistown</t>
  </si>
  <si>
    <t>Lexington</t>
  </si>
  <si>
    <t>Lexington-Fayette</t>
  </si>
  <si>
    <t>Liberal</t>
  </si>
  <si>
    <t>Lima</t>
  </si>
  <si>
    <t>Lincoln</t>
  </si>
  <si>
    <t>Little Rock-North Little Rock-Conway</t>
  </si>
  <si>
    <t>Lock Haven</t>
  </si>
  <si>
    <t>Logan</t>
  </si>
  <si>
    <t>Logansport</t>
  </si>
  <si>
    <t>London</t>
  </si>
  <si>
    <t>Longview</t>
  </si>
  <si>
    <t>Los Alamos</t>
  </si>
  <si>
    <t>Los Angeles-Long Beach-Anaheim</t>
  </si>
  <si>
    <t>Louisville/Jefferson County</t>
  </si>
  <si>
    <t>Lubbock</t>
  </si>
  <si>
    <t>Ludington</t>
  </si>
  <si>
    <t>Lufkin</t>
  </si>
  <si>
    <t>Lumberton</t>
  </si>
  <si>
    <t>Lynchburg</t>
  </si>
  <si>
    <t>Macomb</t>
  </si>
  <si>
    <t>Macon</t>
  </si>
  <si>
    <t>Madera</t>
  </si>
  <si>
    <t>Madison</t>
  </si>
  <si>
    <t>Madisonville</t>
  </si>
  <si>
    <t>Magnolia</t>
  </si>
  <si>
    <t>Malone</t>
  </si>
  <si>
    <t>Malvern</t>
  </si>
  <si>
    <t>Manchester-Nashua</t>
  </si>
  <si>
    <t>Manhattan</t>
  </si>
  <si>
    <t>Manitowoc</t>
  </si>
  <si>
    <t>Mankato-North Mankato</t>
  </si>
  <si>
    <t>Mansfield</t>
  </si>
  <si>
    <t>Marietta</t>
  </si>
  <si>
    <t>Marinette</t>
  </si>
  <si>
    <t>Marion</t>
  </si>
  <si>
    <t>Marquette</t>
  </si>
  <si>
    <t>Marshall</t>
  </si>
  <si>
    <t>Marshalltown</t>
  </si>
  <si>
    <t>Martin</t>
  </si>
  <si>
    <t>Martinsville</t>
  </si>
  <si>
    <t>Maryville</t>
  </si>
  <si>
    <t>Mason City</t>
  </si>
  <si>
    <t>Mayfield</t>
  </si>
  <si>
    <t>Maysville</t>
  </si>
  <si>
    <t>McAlester</t>
  </si>
  <si>
    <t>McAllen-Edinburg-Mission</t>
  </si>
  <si>
    <t>McComb</t>
  </si>
  <si>
    <t>McMinnville</t>
  </si>
  <si>
    <t>McPherson</t>
  </si>
  <si>
    <t>Meadville</t>
  </si>
  <si>
    <t>Medford</t>
  </si>
  <si>
    <t>Memphis</t>
  </si>
  <si>
    <t>Menomonie</t>
  </si>
  <si>
    <t>Merced</t>
  </si>
  <si>
    <t>Meridian</t>
  </si>
  <si>
    <t>Merrill</t>
  </si>
  <si>
    <t>Mexico</t>
  </si>
  <si>
    <t>Miami</t>
  </si>
  <si>
    <t>Miami-Fort Lauderdale-West Palm Beach</t>
  </si>
  <si>
    <t>Michigan City-La Porte</t>
  </si>
  <si>
    <t>Middlesborough</t>
  </si>
  <si>
    <t>Midland</t>
  </si>
  <si>
    <t>Milledgeville</t>
  </si>
  <si>
    <t>Milwaukee-Waukesha-West Allis</t>
  </si>
  <si>
    <t>Mineral Wells</t>
  </si>
  <si>
    <t>Minneapolis-St. Paul-Bloomington</t>
  </si>
  <si>
    <t>Minot</t>
  </si>
  <si>
    <t>Missoula</t>
  </si>
  <si>
    <t>Mitchell</t>
  </si>
  <si>
    <t>Moberly</t>
  </si>
  <si>
    <t>Mobile</t>
  </si>
  <si>
    <t>Modesto</t>
  </si>
  <si>
    <t>Monroe</t>
  </si>
  <si>
    <t>Montgomery</t>
  </si>
  <si>
    <t>Montrose</t>
  </si>
  <si>
    <t>Morehead City</t>
  </si>
  <si>
    <t>Morgan City</t>
  </si>
  <si>
    <t>Morgantown</t>
  </si>
  <si>
    <t>Morristown</t>
  </si>
  <si>
    <t>Moscow</t>
  </si>
  <si>
    <t>Moses Lake</t>
  </si>
  <si>
    <t>Moultrie</t>
  </si>
  <si>
    <t>Mountain Home</t>
  </si>
  <si>
    <t>Mount Airy</t>
  </si>
  <si>
    <t>Mount Pleasant</t>
  </si>
  <si>
    <t>Mount Sterling</t>
  </si>
  <si>
    <t>Mount Vernon</t>
  </si>
  <si>
    <t>Mount Vernon-Anacortes</t>
  </si>
  <si>
    <t>Muncie</t>
  </si>
  <si>
    <t>Murray</t>
  </si>
  <si>
    <t>Muscatine</t>
  </si>
  <si>
    <t>Muskegon</t>
  </si>
  <si>
    <t>Muskogee</t>
  </si>
  <si>
    <t>Myrtle Beach-Conway-North Myrtle Beach</t>
  </si>
  <si>
    <t>Nacogdoches</t>
  </si>
  <si>
    <t>Napa</t>
  </si>
  <si>
    <t>Naples-Immokalee-Marco Island</t>
  </si>
  <si>
    <t>Nashville-Davidson--Murfreesboro--Franklin</t>
  </si>
  <si>
    <t>Natchez</t>
  </si>
  <si>
    <t>Natchitoches</t>
  </si>
  <si>
    <t>New Bern</t>
  </si>
  <si>
    <t>Newberry</t>
  </si>
  <si>
    <t>New Castle</t>
  </si>
  <si>
    <t>New Haven-Milford</t>
  </si>
  <si>
    <t>New Orleans-Metairie</t>
  </si>
  <si>
    <t>New Philadelphia-Dover</t>
  </si>
  <si>
    <t>Newport</t>
  </si>
  <si>
    <t>Newton</t>
  </si>
  <si>
    <t>New Ulm</t>
  </si>
  <si>
    <t>New York-Newark-Jersey City</t>
  </si>
  <si>
    <t>Niles-Benton Harbor</t>
  </si>
  <si>
    <t>Nogales</t>
  </si>
  <si>
    <t>Norfolk</t>
  </si>
  <si>
    <t>North Platte</t>
  </si>
  <si>
    <t>North Port-Sarasota-Bradenton</t>
  </si>
  <si>
    <t>North Vernon</t>
  </si>
  <si>
    <t>North Wilkesboro</t>
  </si>
  <si>
    <t>Norwalk</t>
  </si>
  <si>
    <t>Norwich-New London</t>
  </si>
  <si>
    <t>Oak Harbor</t>
  </si>
  <si>
    <t>Ocala</t>
  </si>
  <si>
    <t>Ocean City</t>
  </si>
  <si>
    <t>Odessa</t>
  </si>
  <si>
    <t>Ogden-Clearfield</t>
  </si>
  <si>
    <t>Ogdensburg-Massena</t>
  </si>
  <si>
    <t>Oil City</t>
  </si>
  <si>
    <t>Okeechobee</t>
  </si>
  <si>
    <t>Oklahoma City</t>
  </si>
  <si>
    <t>Olean</t>
  </si>
  <si>
    <t>Olympia-Tumwater</t>
  </si>
  <si>
    <t>Omaha-Council Bluffs</t>
  </si>
  <si>
    <t>Oneonta</t>
  </si>
  <si>
    <t>Ontario</t>
  </si>
  <si>
    <t>Opelousas</t>
  </si>
  <si>
    <t>Orangeburg</t>
  </si>
  <si>
    <t>Orlando-Kissimmee-Sanford</t>
  </si>
  <si>
    <t>Oshkosh-Neenah</t>
  </si>
  <si>
    <t>Oskaloosa</t>
  </si>
  <si>
    <t>Othello</t>
  </si>
  <si>
    <t>Ottawa</t>
  </si>
  <si>
    <t>Ottawa-Peru</t>
  </si>
  <si>
    <t>Ottumwa</t>
  </si>
  <si>
    <t>Owatonna</t>
  </si>
  <si>
    <t>Owensboro</t>
  </si>
  <si>
    <t>Owosso</t>
  </si>
  <si>
    <t>Oxford</t>
  </si>
  <si>
    <t>Oxnard-Thousand Oaks-Ventura</t>
  </si>
  <si>
    <t>Ozark</t>
  </si>
  <si>
    <t>Paducah</t>
  </si>
  <si>
    <t>Pahrump</t>
  </si>
  <si>
    <t>Palatka</t>
  </si>
  <si>
    <t>Palestine</t>
  </si>
  <si>
    <t>Palm Bay-Melbourne-Titusville</t>
  </si>
  <si>
    <t>Pampa</t>
  </si>
  <si>
    <t>Panama City</t>
  </si>
  <si>
    <t>Paragould</t>
  </si>
  <si>
    <t>Paris</t>
  </si>
  <si>
    <t>Parkersburg-Vienna</t>
  </si>
  <si>
    <t>Parsons</t>
  </si>
  <si>
    <t>Payson</t>
  </si>
  <si>
    <t>Pecos</t>
  </si>
  <si>
    <t>Pensacola-Ferry Pass-Brent</t>
  </si>
  <si>
    <t>Peoria</t>
  </si>
  <si>
    <t>Peru</t>
  </si>
  <si>
    <t>Philadelphia-Camden-Wilmington</t>
  </si>
  <si>
    <t>Phoenix-Mesa-Scottsdale</t>
  </si>
  <si>
    <t>Picayune</t>
  </si>
  <si>
    <t>Pierre</t>
  </si>
  <si>
    <t>Pine Bluff</t>
  </si>
  <si>
    <t>Pinehurst-Southern Pines</t>
  </si>
  <si>
    <t>Pittsburg</t>
  </si>
  <si>
    <t>Pittsburgh</t>
  </si>
  <si>
    <t>Pittsfield</t>
  </si>
  <si>
    <t>Plainview</t>
  </si>
  <si>
    <t>Platteville</t>
  </si>
  <si>
    <t>Plattsburgh</t>
  </si>
  <si>
    <t>Plymouth</t>
  </si>
  <si>
    <t>Pocatello</t>
  </si>
  <si>
    <t>Point Pleasant</t>
  </si>
  <si>
    <t>Ponca City</t>
  </si>
  <si>
    <t>Pontiac</t>
  </si>
  <si>
    <t>Poplar Bluff</t>
  </si>
  <si>
    <t>Portales</t>
  </si>
  <si>
    <t>Port Angeles</t>
  </si>
  <si>
    <t>Port Clinton</t>
  </si>
  <si>
    <t>Portland-South Portland</t>
  </si>
  <si>
    <t>Portland-Vancouver-Hillsboro</t>
  </si>
  <si>
    <t>Port Lavaca</t>
  </si>
  <si>
    <t>Port St. Lucie</t>
  </si>
  <si>
    <t>Portsmouth</t>
  </si>
  <si>
    <t>Pottsville</t>
  </si>
  <si>
    <t>Prescott</t>
  </si>
  <si>
    <t>Price</t>
  </si>
  <si>
    <t>Prineville</t>
  </si>
  <si>
    <t>Providence-Warwick</t>
  </si>
  <si>
    <t>Provo-Orem</t>
  </si>
  <si>
    <t>Pueblo</t>
  </si>
  <si>
    <t>Pullman</t>
  </si>
  <si>
    <t>Punta Gorda</t>
  </si>
  <si>
    <t>Quincy</t>
  </si>
  <si>
    <t>Racine</t>
  </si>
  <si>
    <t>Raleigh</t>
  </si>
  <si>
    <t>Rapid City</t>
  </si>
  <si>
    <t>Raymondville</t>
  </si>
  <si>
    <t>Reading</t>
  </si>
  <si>
    <t>Red Bluff</t>
  </si>
  <si>
    <t>Redding</t>
  </si>
  <si>
    <t>Red Wing</t>
  </si>
  <si>
    <t>Reno</t>
  </si>
  <si>
    <t>Rexburg</t>
  </si>
  <si>
    <t>Richmond</t>
  </si>
  <si>
    <t>Richmond-Berea</t>
  </si>
  <si>
    <t>Rio Grande City</t>
  </si>
  <si>
    <t>Riverside-San Bernardino-Ontario</t>
  </si>
  <si>
    <t>Riverton</t>
  </si>
  <si>
    <t>Roanoke</t>
  </si>
  <si>
    <t>Roanoke Rapids</t>
  </si>
  <si>
    <t>Rochelle</t>
  </si>
  <si>
    <t>Rochester</t>
  </si>
  <si>
    <t>Rockford</t>
  </si>
  <si>
    <t>Rockingham</t>
  </si>
  <si>
    <t>Rock Springs</t>
  </si>
  <si>
    <t>Rocky Mount</t>
  </si>
  <si>
    <t>Rolla</t>
  </si>
  <si>
    <t>Rome</t>
  </si>
  <si>
    <t>Roseburg</t>
  </si>
  <si>
    <t>Roswell</t>
  </si>
  <si>
    <t>Russellville</t>
  </si>
  <si>
    <t>Ruston</t>
  </si>
  <si>
    <t>Rutland</t>
  </si>
  <si>
    <t>Sacramento--Roseville--Arden-Arcade</t>
  </si>
  <si>
    <t>Safford</t>
  </si>
  <si>
    <t>Saginaw</t>
  </si>
  <si>
    <t>St. Cloud</t>
  </si>
  <si>
    <t>St. George</t>
  </si>
  <si>
    <t>St. Joseph</t>
  </si>
  <si>
    <t>St. Louis</t>
  </si>
  <si>
    <t>St. Marys</t>
  </si>
  <si>
    <t>Salem</t>
  </si>
  <si>
    <t>Salina</t>
  </si>
  <si>
    <t>Salinas</t>
  </si>
  <si>
    <t>Salisbury</t>
  </si>
  <si>
    <t>Salt Lake City</t>
  </si>
  <si>
    <t>San Angelo</t>
  </si>
  <si>
    <t>San Antonio-New Braunfels</t>
  </si>
  <si>
    <t>San Diego-Carlsbad</t>
  </si>
  <si>
    <t>Sandpoint</t>
  </si>
  <si>
    <t>Sandusky</t>
  </si>
  <si>
    <t>Sanford</t>
  </si>
  <si>
    <t>San Francisco-Oakland-Hayward</t>
  </si>
  <si>
    <t>San Jose-Sunnyvale-Santa Clara</t>
  </si>
  <si>
    <t>San Luis Obispo-Paso Robles-Arroyo Grande</t>
  </si>
  <si>
    <t>Santa Cruz-Watsonville</t>
  </si>
  <si>
    <t>Santa Fe</t>
  </si>
  <si>
    <t>Santa Maria-Santa Barbara</t>
  </si>
  <si>
    <t>Santa Rosa</t>
  </si>
  <si>
    <t>Sault Ste. Marie</t>
  </si>
  <si>
    <t>Savannah</t>
  </si>
  <si>
    <t>Sayre</t>
  </si>
  <si>
    <t>Scottsbluff</t>
  </si>
  <si>
    <t>Scottsboro</t>
  </si>
  <si>
    <t>Scranton--Wilkes-Barre--Hazleton</t>
  </si>
  <si>
    <t>Searcy</t>
  </si>
  <si>
    <t>Seattle-Tacoma-Bellevue</t>
  </si>
  <si>
    <t>Sebastian-Vero Beach</t>
  </si>
  <si>
    <t>Sebring</t>
  </si>
  <si>
    <t>Sedalia</t>
  </si>
  <si>
    <t>Selinsgrove</t>
  </si>
  <si>
    <t>Selma</t>
  </si>
  <si>
    <t>Seneca</t>
  </si>
  <si>
    <t>Seneca Falls</t>
  </si>
  <si>
    <t>Sevierville</t>
  </si>
  <si>
    <t>Seymour</t>
  </si>
  <si>
    <t>Shawano</t>
  </si>
  <si>
    <t>Shawnee</t>
  </si>
  <si>
    <t>Sheboygan</t>
  </si>
  <si>
    <t>Shelby</t>
  </si>
  <si>
    <t>Shelbyville</t>
  </si>
  <si>
    <t>Shelton</t>
  </si>
  <si>
    <t>Sheridan</t>
  </si>
  <si>
    <t>Sherman-Denison</t>
  </si>
  <si>
    <t>Show Low</t>
  </si>
  <si>
    <t>Shreveport-Bossier City</t>
  </si>
  <si>
    <t>Sidney</t>
  </si>
  <si>
    <t>Sierra Vista-Douglas</t>
  </si>
  <si>
    <t>Sikeston</t>
  </si>
  <si>
    <t>Silver City</t>
  </si>
  <si>
    <t>Sioux City</t>
  </si>
  <si>
    <t>Sioux Falls</t>
  </si>
  <si>
    <t>Snyder</t>
  </si>
  <si>
    <t>Somerset</t>
  </si>
  <si>
    <t>Sonora</t>
  </si>
  <si>
    <t>South Bend-Mishawaka</t>
  </si>
  <si>
    <t>Spartanburg</t>
  </si>
  <si>
    <t>Spearfish</t>
  </si>
  <si>
    <t>Spencer</t>
  </si>
  <si>
    <t>Spirit Lake</t>
  </si>
  <si>
    <t>Spokane-Spokane Valley</t>
  </si>
  <si>
    <t>Springfield</t>
  </si>
  <si>
    <t>Starkville</t>
  </si>
  <si>
    <t>State College</t>
  </si>
  <si>
    <t>Statesboro</t>
  </si>
  <si>
    <t>Staunton-Waynesboro</t>
  </si>
  <si>
    <t>Steamboat Springs</t>
  </si>
  <si>
    <t>Stephenville</t>
  </si>
  <si>
    <t>Sterling</t>
  </si>
  <si>
    <t>Stevens Point</t>
  </si>
  <si>
    <t>Stillwater</t>
  </si>
  <si>
    <t>Stockton-Lodi</t>
  </si>
  <si>
    <t>Storm Lake</t>
  </si>
  <si>
    <t>Sturgis</t>
  </si>
  <si>
    <t>Sulphur Springs</t>
  </si>
  <si>
    <t>Summerville</t>
  </si>
  <si>
    <t>Summit Park</t>
  </si>
  <si>
    <t>Sumter</t>
  </si>
  <si>
    <t>Sunbury</t>
  </si>
  <si>
    <t>Susanville</t>
  </si>
  <si>
    <t>Sweetwater</t>
  </si>
  <si>
    <t>Syracuse</t>
  </si>
  <si>
    <t>Tahlequah</t>
  </si>
  <si>
    <t>Talladega-Sylacauga</t>
  </si>
  <si>
    <t>Tallahassee</t>
  </si>
  <si>
    <t>Tampa-St. Petersburg-Clearwater</t>
  </si>
  <si>
    <t>Taos</t>
  </si>
  <si>
    <t>Taylorville</t>
  </si>
  <si>
    <t>Terre Haute</t>
  </si>
  <si>
    <t>Texarkana</t>
  </si>
  <si>
    <t>The Dalles</t>
  </si>
  <si>
    <t>The Villages</t>
  </si>
  <si>
    <t>Thomaston</t>
  </si>
  <si>
    <t>Thomasville</t>
  </si>
  <si>
    <t>Tiffin</t>
  </si>
  <si>
    <t>Tifton</t>
  </si>
  <si>
    <t>Toccoa</t>
  </si>
  <si>
    <t>Toledo</t>
  </si>
  <si>
    <t>Topeka</t>
  </si>
  <si>
    <t>Torrington</t>
  </si>
  <si>
    <t>Traverse City</t>
  </si>
  <si>
    <t>Trenton</t>
  </si>
  <si>
    <t>Troy</t>
  </si>
  <si>
    <t>Truckee-Grass Valley</t>
  </si>
  <si>
    <t>Tucson</t>
  </si>
  <si>
    <t>Tullahoma-Manchester</t>
  </si>
  <si>
    <t>Tulsa</t>
  </si>
  <si>
    <t>Tupelo</t>
  </si>
  <si>
    <t>Tuscaloosa</t>
  </si>
  <si>
    <t>Twin Falls</t>
  </si>
  <si>
    <t>Tyler</t>
  </si>
  <si>
    <t>Ukiah</t>
  </si>
  <si>
    <t>Union City</t>
  </si>
  <si>
    <t>Urbana</t>
  </si>
  <si>
    <t>Urban Honolulu</t>
  </si>
  <si>
    <t>Utica-Rome</t>
  </si>
  <si>
    <t>Uvalde</t>
  </si>
  <si>
    <t>Valdosta</t>
  </si>
  <si>
    <t>Vallejo-Fairfield</t>
  </si>
  <si>
    <t>Valley</t>
  </si>
  <si>
    <t>Van Wert</t>
  </si>
  <si>
    <t>Vermillion</t>
  </si>
  <si>
    <t>Vernal</t>
  </si>
  <si>
    <t>Vernon</t>
  </si>
  <si>
    <t>Vicksburg</t>
  </si>
  <si>
    <t>Victoria</t>
  </si>
  <si>
    <t>Vidalia</t>
  </si>
  <si>
    <t>Vincennes</t>
  </si>
  <si>
    <t>Vineland-Bridgeton</t>
  </si>
  <si>
    <t>Vineyard Haven</t>
  </si>
  <si>
    <t>Virginia Beach-Norfolk-Newport News</t>
  </si>
  <si>
    <t>Visalia-Porterville</t>
  </si>
  <si>
    <t>Wabash</t>
  </si>
  <si>
    <t>Waco</t>
  </si>
  <si>
    <t>Wahpeton</t>
  </si>
  <si>
    <t>Walla Walla</t>
  </si>
  <si>
    <t>Wapakoneta</t>
  </si>
  <si>
    <t>Warner Robins</t>
  </si>
  <si>
    <t>Warren</t>
  </si>
  <si>
    <t>Warrensburg</t>
  </si>
  <si>
    <t>Warsaw</t>
  </si>
  <si>
    <t>Washington</t>
  </si>
  <si>
    <t>Washington-Arlington-Alexandria</t>
  </si>
  <si>
    <t>Washington Court House</t>
  </si>
  <si>
    <t>Waterloo-Cedar Falls</t>
  </si>
  <si>
    <t>Watertown</t>
  </si>
  <si>
    <t>Watertown-Fort Atkinson</t>
  </si>
  <si>
    <t>Watertown-Fort Drum</t>
  </si>
  <si>
    <t>Wauchula</t>
  </si>
  <si>
    <t>Wausau</t>
  </si>
  <si>
    <t>Waycross</t>
  </si>
  <si>
    <t>Weatherford</t>
  </si>
  <si>
    <t>Weirton-Steubenville</t>
  </si>
  <si>
    <t>Wenatchee</t>
  </si>
  <si>
    <t>West Plains</t>
  </si>
  <si>
    <t>Wheeling</t>
  </si>
  <si>
    <t>Whitewater-Elkhorn</t>
  </si>
  <si>
    <t>Wichita</t>
  </si>
  <si>
    <t>Wichita Falls</t>
  </si>
  <si>
    <t>Williamsport</t>
  </si>
  <si>
    <t>Williston</t>
  </si>
  <si>
    <t>Willmar</t>
  </si>
  <si>
    <t>Wilmington</t>
  </si>
  <si>
    <t>Wilson</t>
  </si>
  <si>
    <t>Winchester</t>
  </si>
  <si>
    <t>Winnemucca</t>
  </si>
  <si>
    <t>Winona</t>
  </si>
  <si>
    <t>Winston-Salem</t>
  </si>
  <si>
    <t>Wisconsin Rapids-Marshfield</t>
  </si>
  <si>
    <t>Woodward</t>
  </si>
  <si>
    <t>Wooster</t>
  </si>
  <si>
    <t>Worcester</t>
  </si>
  <si>
    <t>Worthington</t>
  </si>
  <si>
    <t>Yakima</t>
  </si>
  <si>
    <t>Yankton</t>
  </si>
  <si>
    <t>York-Hanover</t>
  </si>
  <si>
    <t>Youngstown-Warren-Boardman</t>
  </si>
  <si>
    <t>Yuba City</t>
  </si>
  <si>
    <t>Yuma</t>
  </si>
  <si>
    <t>Zanesville</t>
  </si>
  <si>
    <t>Zapata</t>
  </si>
  <si>
    <t>Political</t>
  </si>
  <si>
    <t>Republicain</t>
  </si>
  <si>
    <t>Democrate</t>
  </si>
  <si>
    <t>BorderSea</t>
  </si>
  <si>
    <t>No</t>
  </si>
  <si>
    <t>Yes</t>
  </si>
  <si>
    <t>Michigan</t>
  </si>
  <si>
    <t>NameState</t>
  </si>
  <si>
    <t>PartUSA</t>
  </si>
  <si>
    <t>North-East</t>
  </si>
  <si>
    <t>Alaska</t>
  </si>
  <si>
    <t>OTHER</t>
  </si>
  <si>
    <t>Alabama</t>
  </si>
  <si>
    <t>South-East</t>
  </si>
  <si>
    <t>Arkansas</t>
  </si>
  <si>
    <t xml:space="preserve">AR </t>
  </si>
  <si>
    <t>Arizona</t>
  </si>
  <si>
    <t>South-West</t>
  </si>
  <si>
    <t>California</t>
  </si>
  <si>
    <t>Colorado</t>
  </si>
  <si>
    <t>Connecticut</t>
  </si>
  <si>
    <t>DC</t>
  </si>
  <si>
    <t>District of Columbia</t>
  </si>
  <si>
    <t>Delaware</t>
  </si>
  <si>
    <t>Florida</t>
  </si>
  <si>
    <t>Georgia</t>
  </si>
  <si>
    <t>Hawaï</t>
  </si>
  <si>
    <t>Iowa</t>
  </si>
  <si>
    <t>Idaho</t>
  </si>
  <si>
    <t>North-West</t>
  </si>
  <si>
    <t>Illinois</t>
  </si>
  <si>
    <t>Kansas</t>
  </si>
  <si>
    <t>Kentucky</t>
  </si>
  <si>
    <t>Louisiana</t>
  </si>
  <si>
    <t>Massachusetts</t>
  </si>
  <si>
    <t>Maryland</t>
  </si>
  <si>
    <t>Maine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</si>
  <si>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</si>
  <si>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</si>
  <si>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</si>
  <si>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</si>
  <si>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</si>
  <si>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</si>
  <si>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</si>
  <si>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Hew Hamsphire</t>
  </si>
  <si>
    <t>New Jersey</t>
  </si>
  <si>
    <t>New Mexico</t>
  </si>
  <si>
    <t>Nevada</t>
  </si>
  <si>
    <t>New-York</t>
  </si>
  <si>
    <t>Ohio</t>
  </si>
  <si>
    <t>Oklahoma</t>
  </si>
  <si>
    <t>Oregon</t>
  </si>
  <si>
    <t>Pensylvania</t>
  </si>
  <si>
    <t>RI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</si>
  <si>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</si>
  <si>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</si>
  <si>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</si>
  <si>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</si>
  <si>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</si>
  <si>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</si>
  <si>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</si>
  <si>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</si>
  <si>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Wisconsin</t>
  </si>
  <si>
    <t>West Virginia</t>
  </si>
  <si>
    <t>Wyoming</t>
  </si>
  <si>
    <t>Anglais_Off</t>
  </si>
  <si>
    <t>Candidat</t>
  </si>
  <si>
    <t>Nombre de communes bordé à la mer</t>
  </si>
  <si>
    <t>Nombre de commune républicaine</t>
  </si>
  <si>
    <t>Nombre de commune démocrate</t>
  </si>
  <si>
    <t>Moyenne</t>
  </si>
  <si>
    <t>Noirs</t>
  </si>
  <si>
    <t>Asiatique</t>
  </si>
  <si>
    <t>Hispanique</t>
  </si>
  <si>
    <t>Autres</t>
  </si>
  <si>
    <t>Ecart-Type</t>
  </si>
  <si>
    <t>Médiane</t>
  </si>
  <si>
    <t>Coef Variation</t>
  </si>
  <si>
    <t>Blanc</t>
  </si>
  <si>
    <t>Étiquettes de lignes</t>
  </si>
  <si>
    <t>Total général</t>
  </si>
  <si>
    <t>Étiquettes de colonnes</t>
  </si>
  <si>
    <t>Nombre de CBSAA</t>
  </si>
  <si>
    <t>Moyenne de BLACKp</t>
  </si>
  <si>
    <t>Moyenne de WHITEp</t>
  </si>
  <si>
    <t>Trump</t>
  </si>
  <si>
    <t>Nombre de Candidat</t>
  </si>
  <si>
    <t>(Plusieurs éléments)</t>
  </si>
  <si>
    <t>population</t>
  </si>
  <si>
    <t>nb_trump</t>
  </si>
  <si>
    <t>nb_clinton</t>
  </si>
  <si>
    <t>parti</t>
  </si>
  <si>
    <t>Variance</t>
  </si>
  <si>
    <t>Etendue</t>
  </si>
  <si>
    <t>PopTotal</t>
  </si>
  <si>
    <t>&gt;20</t>
  </si>
  <si>
    <t>&gt;100000</t>
  </si>
  <si>
    <t>Population</t>
  </si>
  <si>
    <t>CALCUL</t>
  </si>
  <si>
    <t>&gt;50</t>
  </si>
  <si>
    <t>&gt;40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</si>
</sst>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&quot; &quot;[$€-40C];[Red]&quot;-&quot;#,##0.00&quot; &quot;[$€-40C]"/>
  </numFmts>
  <fonts count="7" x14ac:knownFonts="1">
    <font>
      <sz val="11"/>
      <color rgb="FF000000"/>
      <name val="Calibri"/>
      <family val="2"/>
    </font>
    <font>
      <b/>
      <i/>
      <sz val="16"/>
      <color rgb="FF000000"/>
      <name val="Calibri"/>
      <family val="2"/>
    </font>
    <font>
      <b/>
      <i/>
      <u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rgb="FF000000"/>
      <name val="Calibri"/>
      <family val="2"/>
    </font>
    <font>
      <i/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  <xf numFmtId="9" fontId="4" fillId="0" borderId="0" applyFont="0" applyFill="0" applyBorder="0" applyAlignment="0" applyProtection="0"/>
  </cellStyleXfs>
  <cellXfs count="22">
    <xf numFmtId="0" fontId="0" fillId="0" borderId="0" xfId="0"/>
    <xf numFmtId="2" fontId="0" fillId="0" borderId="0" xfId="0" applyNumberFormat="1"/>
    <xf numFmtId="1" fontId="0" fillId="0" borderId="0" xfId="0" applyNumberFormat="1"/>
    <xf numFmtId="0" fontId="3" fillId="0" borderId="0" xfId="0" applyFont="1"/>
    <xf numFmtId="0" fontId="3" fillId="0" borderId="0" xfId="0" applyFont="1" applyAlignment="1">
      <alignment horizontal="center" vertical="center"/>
    </xf>
    <xf numFmtId="10" fontId="0" fillId="0" borderId="0" xfId="5" applyNumberFormat="1" applyFon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3" borderId="0" xfId="0" applyFill="1"/>
    <xf numFmtId="0" fontId="3" fillId="4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6" fillId="2" borderId="0" xfId="0" applyFont="1" applyFill="1" applyAlignment="1">
      <alignment horizontal="center"/>
    </xf>
    <xf numFmtId="0" fontId="3" fillId="5" borderId="0" xfId="0" applyFont="1" applyFill="1"/>
    <xf numFmtId="0" fontId="0" fillId="5" borderId="0" xfId="0" applyFill="1"/>
    <xf numFmtId="0" fontId="3" fillId="4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6">
    <cellStyle name="Heading" xfId="1" xr:uid="{00000000-0005-0000-0000-000000000000}"/>
    <cellStyle name="Heading1" xfId="2" xr:uid="{00000000-0005-0000-0000-000001000000}"/>
    <cellStyle name="Normal" xfId="0" builtinId="0" customBuiltin="1"/>
    <cellStyle name="Pourcentage" xfId="5" builtinId="5"/>
    <cellStyle name="Result" xfId="3" xr:uid="{00000000-0005-0000-0000-000003000000}"/>
    <cellStyle name="Result2" xfId="4" xr:uid="{00000000-0005-0000-0000-000004000000}"/>
  </cellStyles>
  <dxfs count="1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3300"/>
      <color rgb="FFFFFF00"/>
      <color rgb="FFFF9933"/>
      <color rgb="FFFD7267"/>
      <color rgb="FFCC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Proportion</a:t>
            </a:r>
            <a:r>
              <a:rPr lang="fr-FR" baseline="0"/>
              <a:t> de communes par rapport à leurs appartenance politique</a:t>
            </a:r>
            <a:endParaRPr lang="fr-FR"/>
          </a:p>
        </c:rich>
      </c:tx>
      <c:layout>
        <c:manualLayout>
          <c:xMode val="edge"/>
          <c:yMode val="edge"/>
          <c:x val="0.136624890638670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rgbClr val="CC0000"/>
            </a:solidFill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FD7267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E28-4BE9-94BC-8A3D2ABE1D34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28-4BE9-94BC-8A3D2ABE1D3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Politique!$B$6:$B$7</c:f>
              <c:strCache>
                <c:ptCount val="2"/>
                <c:pt idx="0">
                  <c:v>Nombre de commune républicaine</c:v>
                </c:pt>
                <c:pt idx="1">
                  <c:v>Nombre de commune démocrate</c:v>
                </c:pt>
              </c:strCache>
            </c:strRef>
          </c:cat>
          <c:val>
            <c:numRef>
              <c:f>Politique!$C$6:$C$7</c:f>
              <c:numCache>
                <c:formatCode>General</c:formatCode>
                <c:ptCount val="2"/>
                <c:pt idx="0">
                  <c:v>647</c:v>
                </c:pt>
                <c:pt idx="1">
                  <c:v>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8-4BE9-94BC-8A3D2ABE1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Répartition</a:t>
            </a:r>
            <a:r>
              <a:rPr lang="fr-FR" baseline="0"/>
              <a:t> de la population moyen selon leurs répartitions éthniques par commune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04-4DC0-81AB-5967D626F884}"/>
              </c:ext>
            </c:extLst>
          </c:dPt>
          <c:dPt>
            <c:idx val="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2D4-4122-B611-28CBCB70EB7D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2D4-4122-B611-28CBCB70EB7D}"/>
              </c:ext>
            </c:extLst>
          </c:dPt>
          <c:dPt>
            <c:idx val="3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2D4-4122-B611-28CBCB70EB7D}"/>
              </c:ext>
            </c:extLst>
          </c:dPt>
          <c:dPt>
            <c:idx val="4"/>
            <c:bubble3D val="0"/>
            <c:spPr>
              <a:solidFill>
                <a:srgbClr val="FD726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2D4-4122-B611-28CBCB70EB7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Ethnique!$D$5:$H$5</c:f>
              <c:strCache>
                <c:ptCount val="5"/>
                <c:pt idx="0">
                  <c:v>Blanc</c:v>
                </c:pt>
                <c:pt idx="1">
                  <c:v>Noirs</c:v>
                </c:pt>
                <c:pt idx="2">
                  <c:v>Asiatique</c:v>
                </c:pt>
                <c:pt idx="3">
                  <c:v>Autres</c:v>
                </c:pt>
                <c:pt idx="4">
                  <c:v>Hispanique</c:v>
                </c:pt>
              </c:strCache>
            </c:strRef>
          </c:cat>
          <c:val>
            <c:numRef>
              <c:f>Ethnique!$D$6:$H$6</c:f>
              <c:numCache>
                <c:formatCode>0.00</c:formatCode>
                <c:ptCount val="5"/>
                <c:pt idx="0">
                  <c:v>75.282144867728704</c:v>
                </c:pt>
                <c:pt idx="1">
                  <c:v>8.7534494061517556</c:v>
                </c:pt>
                <c:pt idx="2">
                  <c:v>1.6571178519040424</c:v>
                </c:pt>
                <c:pt idx="3">
                  <c:v>3.2413097312318557</c:v>
                </c:pt>
                <c:pt idx="4">
                  <c:v>11.065978142983527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D4-4122-B611-28CBCB70E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Répartition</a:t>
            </a:r>
            <a:r>
              <a:rPr lang="fr-FR" baseline="0"/>
              <a:t> de la population selon leurs répartitions éthniques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D32-4977-B950-691704C73CF9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F61-4591-B49E-F0AEC53D40D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F61-4591-B49E-F0AEC53D40D4}"/>
              </c:ext>
            </c:extLst>
          </c:dPt>
          <c:dPt>
            <c:idx val="3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F61-4591-B49E-F0AEC53D40D4}"/>
              </c:ext>
            </c:extLst>
          </c:dPt>
          <c:dPt>
            <c:idx val="4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F61-4591-B49E-F0AEC53D40D4}"/>
              </c:ext>
            </c:extLst>
          </c:dPt>
          <c:dLbls>
            <c:dLbl>
              <c:idx val="3"/>
              <c:layout>
                <c:manualLayout>
                  <c:x val="7.3606443901105007E-3"/>
                  <c:y val="2.19405580121007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F61-4591-B49E-F0AEC53D40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Ethnique!$D$14:$H$14</c:f>
              <c:strCache>
                <c:ptCount val="5"/>
                <c:pt idx="0">
                  <c:v>Blanc</c:v>
                </c:pt>
                <c:pt idx="1">
                  <c:v>Noirs</c:v>
                </c:pt>
                <c:pt idx="2">
                  <c:v>Asiatique</c:v>
                </c:pt>
                <c:pt idx="3">
                  <c:v>Autres</c:v>
                </c:pt>
                <c:pt idx="4">
                  <c:v>Hispanique</c:v>
                </c:pt>
              </c:strCache>
            </c:strRef>
          </c:cat>
          <c:val>
            <c:numRef>
              <c:f>Ethnique!$D$15:$H$15</c:f>
              <c:numCache>
                <c:formatCode>0.00</c:formatCode>
                <c:ptCount val="5"/>
                <c:pt idx="0">
                  <c:v>62.505324265487829</c:v>
                </c:pt>
                <c:pt idx="1">
                  <c:v>12.486729708780981</c:v>
                </c:pt>
                <c:pt idx="2">
                  <c:v>4.9802887382917298</c:v>
                </c:pt>
                <c:pt idx="3">
                  <c:v>2.9548909006759088</c:v>
                </c:pt>
                <c:pt idx="4">
                  <c:v>17.072766386763533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1-4591-B49E-F0AEC53D4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1</xdr:row>
      <xdr:rowOff>147637</xdr:rowOff>
    </xdr:from>
    <xdr:to>
      <xdr:col>11</xdr:col>
      <xdr:colOff>76200</xdr:colOff>
      <xdr:row>16</xdr:row>
      <xdr:rowOff>33337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3C2C35D-6CA6-86B2-8B0C-E2B4C25DA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666750</xdr:colOff>
      <xdr:row>18</xdr:row>
      <xdr:rowOff>176212</xdr:rowOff>
    </xdr:from>
    <xdr:to>
      <xdr:col>10</xdr:col>
      <xdr:colOff>180975</xdr:colOff>
      <xdr:row>36</xdr:row>
      <xdr:rowOff>76200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85401D6F-D51E-DBE2-CB03-F2B30CB93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442912</xdr:colOff>
      <xdr:row>2</xdr:row>
      <xdr:rowOff>166686</xdr:rowOff>
    </xdr:from>
    <xdr:to>
      <xdr:col>16</xdr:col>
      <xdr:colOff>38100</xdr:colOff>
      <xdr:row>19</xdr:row>
      <xdr:rowOff>171449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2A3531BE-83C9-D184-36F2-C75143378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280147</xdr:colOff>
      <xdr:row>8</xdr:row>
      <xdr:rowOff>67235</xdr:rowOff>
    </xdr:from>
    <xdr:to>
      <xdr:col>5</xdr:col>
      <xdr:colOff>347382</xdr:colOff>
      <xdr:row>13</xdr:row>
      <xdr:rowOff>89647</xdr:rowOff>
    </xdr:to>
    <xdr:sp macro="[0]!Moyenne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D5850008-8BD8-99C2-8E89-7F510270A791}"/>
            </a:ext>
          </a:extLst>
        </xdr:cNvPr>
        <xdr:cNvSpPr/>
      </xdr:nvSpPr>
      <xdr:spPr>
        <a:xfrm>
          <a:off x="1804147" y="1591235"/>
          <a:ext cx="1871382" cy="974912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0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Moyenne</a:t>
          </a:r>
        </a:p>
      </xdr:txBody>
    </xdr:sp>
    <xdr:clientData/>
  </xdr:twoCellAnchor>
  <xdr:twoCellAnchor>
    <xdr:from>
      <xdr:col>6</xdr:col>
      <xdr:colOff>134470</xdr:colOff>
      <xdr:row>8</xdr:row>
      <xdr:rowOff>33618</xdr:rowOff>
    </xdr:from>
    <xdr:to>
      <xdr:col>9</xdr:col>
      <xdr:colOff>246530</xdr:colOff>
      <xdr:row>13</xdr:row>
      <xdr:rowOff>78441</xdr:rowOff>
    </xdr:to>
    <xdr:sp macro="[0]!Ecart_type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260436D2-0134-06F1-0A3B-361BDE69CCA7}"/>
            </a:ext>
          </a:extLst>
        </xdr:cNvPr>
        <xdr:cNvSpPr/>
      </xdr:nvSpPr>
      <xdr:spPr>
        <a:xfrm>
          <a:off x="3978088" y="1557618"/>
          <a:ext cx="1860177" cy="997323"/>
        </a:xfrm>
        <a:prstGeom prst="roundRect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000" b="1">
              <a:solidFill>
                <a:srgbClr val="FF0000"/>
              </a:solidFill>
            </a:rPr>
            <a:t>Ecart-type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fiane" refreshedDate="44852.715405208335" createdVersion="8" refreshedVersion="8" minRefreshableVersion="3" recordCount="917" xr:uid="{12B361D0-2F68-435F-B5BB-8EF5FEE59322}">
  <cacheSource type="worksheet">
    <worksheetSource ref="A1:AC918" sheet="database"/>
  </cacheSource>
  <cacheFields count="29">
    <cacheField name="CBSAA" numFmtId="0">
      <sharedItems containsSemiMixedTypes="0" containsString="0" containsNumber="1" containsInteger="1" minValue="10100" maxValue="49820" count="917">
        <n v="10100"/>
        <n v="10140"/>
        <n v="10180"/>
        <n v="10220"/>
        <n v="10300"/>
        <n v="10420"/>
        <n v="10460"/>
        <n v="10500"/>
        <n v="10540"/>
        <n v="10580"/>
        <n v="10620"/>
        <n v="10660"/>
        <n v="10700"/>
        <n v="10740"/>
        <n v="10780"/>
        <n v="10820"/>
        <n v="10860"/>
        <n v="10900"/>
        <n v="10940"/>
        <n v="10980"/>
        <n v="11020"/>
        <n v="11060"/>
        <n v="11100"/>
        <n v="11140"/>
        <n v="11180"/>
        <n v="11220"/>
        <n v="11260"/>
        <n v="11380"/>
        <n v="11420"/>
        <n v="11460"/>
        <n v="11500"/>
        <n v="11540"/>
        <n v="11580"/>
        <n v="11620"/>
        <n v="11660"/>
        <n v="11680"/>
        <n v="11700"/>
        <n v="11740"/>
        <n v="11780"/>
        <n v="11820"/>
        <n v="11860"/>
        <n v="11900"/>
        <n v="11940"/>
        <n v="11980"/>
        <n v="12020"/>
        <n v="12060"/>
        <n v="12100"/>
        <n v="12140"/>
        <n v="12180"/>
        <n v="12220"/>
        <n v="12260"/>
        <n v="12300"/>
        <n v="12380"/>
        <n v="12420"/>
        <n v="12460"/>
        <n v="12540"/>
        <n v="12580"/>
        <n v="12620"/>
        <n v="12660"/>
        <n v="12680"/>
        <n v="12700"/>
        <n v="12740"/>
        <n v="12780"/>
        <n v="12820"/>
        <n v="12860"/>
        <n v="12900"/>
        <n v="12940"/>
        <n v="12980"/>
        <n v="13060"/>
        <n v="13020"/>
        <n v="13100"/>
        <n v="13140"/>
        <n v="13180"/>
        <n v="13220"/>
        <n v="13260"/>
        <n v="13300"/>
        <n v="13340"/>
        <n v="13380"/>
        <n v="13420"/>
        <n v="13460"/>
        <n v="13500"/>
        <n v="13540"/>
        <n v="13620"/>
        <n v="13660"/>
        <n v="13700"/>
        <n v="13720"/>
        <n v="13740"/>
        <n v="13780"/>
        <n v="13820"/>
        <n v="13900"/>
        <n v="13940"/>
        <n v="13980"/>
        <n v="14010"/>
        <n v="14020"/>
        <n v="14100"/>
        <n v="14140"/>
        <n v="14180"/>
        <n v="14220"/>
        <n v="14260"/>
        <n v="14380"/>
        <n v="14340"/>
        <n v="14420"/>
        <n v="14460"/>
        <n v="14500"/>
        <n v="14540"/>
        <n v="14580"/>
        <n v="14620"/>
        <n v="14660"/>
        <n v="14700"/>
        <n v="14720"/>
        <n v="14740"/>
        <n v="14780"/>
        <n v="14820"/>
        <n v="14860"/>
        <n v="15020"/>
        <n v="15060"/>
        <n v="15100"/>
        <n v="15180"/>
        <n v="15220"/>
        <n v="15260"/>
        <n v="15340"/>
        <n v="15380"/>
        <n v="15420"/>
        <n v="15460"/>
        <n v="15500"/>
        <n v="15540"/>
        <n v="15580"/>
        <n v="15860"/>
        <n v="15620"/>
        <n v="15660"/>
        <n v="15680"/>
        <n v="15700"/>
        <n v="15740"/>
        <n v="15780"/>
        <n v="15820"/>
        <n v="15900"/>
        <n v="15940"/>
        <n v="15980"/>
        <n v="16020"/>
        <n v="16060"/>
        <n v="16100"/>
        <n v="16180"/>
        <n v="16220"/>
        <n v="16260"/>
        <n v="16300"/>
        <n v="16340"/>
        <n v="16380"/>
        <n v="16500"/>
        <n v="16460"/>
        <n v="16540"/>
        <n v="16580"/>
        <n v="16620"/>
        <n v="16660"/>
        <n v="16700"/>
        <n v="16740"/>
        <n v="16820"/>
        <n v="16860"/>
        <n v="16940"/>
        <n v="16980"/>
        <n v="17020"/>
        <n v="17060"/>
        <n v="17140"/>
        <n v="17200"/>
        <n v="17220"/>
        <n v="17260"/>
        <n v="17300"/>
        <n v="17340"/>
        <n v="17380"/>
        <n v="17420"/>
        <n v="17460"/>
        <n v="17500"/>
        <n v="17540"/>
        <n v="17580"/>
        <n v="17660"/>
        <n v="17700"/>
        <n v="17740"/>
        <n v="17780"/>
        <n v="17820"/>
        <n v="17860"/>
        <n v="17900"/>
        <n v="17980"/>
        <n v="18060"/>
        <n v="18140"/>
        <n v="18020"/>
        <n v="18100"/>
        <n v="18180"/>
        <n v="18220"/>
        <n v="18260"/>
        <n v="18300"/>
        <n v="18380"/>
        <n v="18420"/>
        <n v="18460"/>
        <n v="18500"/>
        <n v="18580"/>
        <n v="18620"/>
        <n v="18660"/>
        <n v="18700"/>
        <n v="18740"/>
        <n v="18780"/>
        <n v="18820"/>
        <n v="18860"/>
        <n v="18880"/>
        <n v="18900"/>
        <n v="18980"/>
        <n v="19000"/>
        <n v="19060"/>
        <n v="19100"/>
        <n v="19140"/>
        <n v="19260"/>
        <n v="19180"/>
        <n v="19220"/>
        <n v="19300"/>
        <n v="19340"/>
        <n v="19380"/>
        <n v="19420"/>
        <n v="19460"/>
        <n v="19500"/>
        <n v="19540"/>
        <n v="19580"/>
        <n v="19620"/>
        <n v="19660"/>
        <n v="19700"/>
        <n v="19740"/>
        <n v="19760"/>
        <n v="19780"/>
        <n v="19820"/>
        <n v="19860"/>
        <n v="19940"/>
        <n v="19980"/>
        <n v="20020"/>
        <n v="20060"/>
        <n v="20100"/>
        <n v="20140"/>
        <n v="20180"/>
        <n v="20220"/>
        <n v="20260"/>
        <n v="20300"/>
        <n v="20340"/>
        <n v="20380"/>
        <n v="20420"/>
        <n v="20460"/>
        <n v="20500"/>
        <n v="20540"/>
        <n v="20580"/>
        <n v="20700"/>
        <n v="20660"/>
        <n v="20740"/>
        <n v="20780"/>
        <n v="20820"/>
        <n v="20900"/>
        <n v="20940"/>
        <n v="20980"/>
        <n v="21340"/>
        <n v="21020"/>
        <n v="21060"/>
        <n v="21120"/>
        <n v="21140"/>
        <n v="21180"/>
        <n v="21220"/>
        <n v="21260"/>
        <n v="21300"/>
        <n v="21380"/>
        <n v="21420"/>
        <n v="21460"/>
        <n v="21500"/>
        <n v="21540"/>
        <n v="21580"/>
        <n v="21660"/>
        <n v="21700"/>
        <n v="21740"/>
        <n v="21780"/>
        <n v="21820"/>
        <n v="21840"/>
        <n v="21900"/>
        <n v="21980"/>
        <n v="22020"/>
        <n v="22060"/>
        <n v="22100"/>
        <n v="22140"/>
        <n v="22180"/>
        <n v="22220"/>
        <n v="22260"/>
        <n v="22280"/>
        <n v="22300"/>
        <n v="22340"/>
        <n v="22380"/>
        <n v="22420"/>
        <n v="22500"/>
        <n v="22520"/>
        <n v="22540"/>
        <n v="22580"/>
        <n v="22620"/>
        <n v="22660"/>
        <n v="22700"/>
        <n v="22780"/>
        <n v="22800"/>
        <n v="22820"/>
        <n v="22860"/>
        <n v="22900"/>
        <n v="23060"/>
        <n v="23140"/>
        <n v="23180"/>
        <n v="23240"/>
        <n v="23300"/>
        <n v="23340"/>
        <n v="23380"/>
        <n v="23420"/>
        <n v="23460"/>
        <n v="23500"/>
        <n v="23540"/>
        <n v="23580"/>
        <n v="23620"/>
        <n v="23660"/>
        <n v="23700"/>
        <n v="23780"/>
        <n v="23820"/>
        <n v="23860"/>
        <n v="23900"/>
        <n v="23940"/>
        <n v="23980"/>
        <n v="24020"/>
        <n v="24060"/>
        <n v="24100"/>
        <n v="24140"/>
        <n v="24220"/>
        <n v="24260"/>
        <n v="24300"/>
        <n v="24340"/>
        <n v="24380"/>
        <n v="24420"/>
        <n v="24460"/>
        <n v="24500"/>
        <n v="24540"/>
        <n v="24580"/>
        <n v="24620"/>
        <n v="24640"/>
        <n v="24660"/>
        <n v="24700"/>
        <n v="24740"/>
        <n v="24780"/>
        <n v="24820"/>
        <n v="24860"/>
        <n v="24900"/>
        <n v="24940"/>
        <n v="24980"/>
        <n v="25060"/>
        <n v="25100"/>
        <n v="25180"/>
        <n v="25200"/>
        <n v="25220"/>
        <n v="25260"/>
        <n v="25300"/>
        <n v="25420"/>
        <n v="25460"/>
        <n v="25500"/>
        <n v="25540"/>
        <n v="25580"/>
        <n v="25620"/>
        <n v="25700"/>
        <n v="25720"/>
        <n v="25740"/>
        <n v="25760"/>
        <n v="25780"/>
        <n v="25820"/>
        <n v="25840"/>
        <n v="25860"/>
        <n v="25880"/>
        <n v="25900"/>
        <n v="25940"/>
        <n v="25980"/>
        <n v="26020"/>
        <n v="26090"/>
        <n v="26140"/>
        <n v="26220"/>
        <n v="26300"/>
        <n v="26340"/>
        <n v="26380"/>
        <n v="26420"/>
        <n v="26460"/>
        <n v="26500"/>
        <n v="26540"/>
        <n v="26580"/>
        <n v="26620"/>
        <n v="26660"/>
        <n v="26700"/>
        <n v="26740"/>
        <n v="26780"/>
        <n v="26820"/>
        <n v="26860"/>
        <n v="26900"/>
        <n v="26940"/>
        <n v="26960"/>
        <n v="26980"/>
        <n v="27020"/>
        <n v="27060"/>
        <n v="27100"/>
        <n v="27140"/>
        <n v="27160"/>
        <n v="27180"/>
        <n v="27220"/>
        <n v="27260"/>
        <n v="27300"/>
        <n v="27340"/>
        <n v="27380"/>
        <n v="27420"/>
        <n v="27460"/>
        <n v="27500"/>
        <n v="27540"/>
        <n v="27600"/>
        <n v="27620"/>
        <n v="27700"/>
        <n v="27740"/>
        <n v="27780"/>
        <n v="27860"/>
        <n v="27900"/>
        <n v="27920"/>
        <n v="27940"/>
        <n v="27980"/>
        <n v="28020"/>
        <n v="28060"/>
        <n v="28100"/>
        <n v="28140"/>
        <n v="28180"/>
        <n v="28260"/>
        <n v="28300"/>
        <n v="28340"/>
        <n v="28380"/>
        <n v="28420"/>
        <n v="28500"/>
        <n v="28540"/>
        <n v="28580"/>
        <n v="28620"/>
        <n v="28660"/>
        <n v="28700"/>
        <n v="28740"/>
        <n v="28780"/>
        <n v="28820"/>
        <n v="28860"/>
        <n v="28900"/>
        <n v="28940"/>
        <n v="29020"/>
        <n v="29100"/>
        <n v="29260"/>
        <n v="29060"/>
        <n v="29180"/>
        <n v="29200"/>
        <n v="29300"/>
        <n v="29340"/>
        <n v="29380"/>
        <n v="29420"/>
        <n v="29460"/>
        <n v="29500"/>
        <n v="29540"/>
        <n v="29620"/>
        <n v="29660"/>
        <n v="29700"/>
        <n v="29740"/>
        <n v="29780"/>
        <n v="29820"/>
        <n v="29860"/>
        <n v="29900"/>
        <n v="29940"/>
        <n v="29980"/>
        <n v="30020"/>
        <n v="30060"/>
        <n v="30140"/>
        <n v="30220"/>
        <n v="30260"/>
        <n v="30280"/>
        <n v="30300"/>
        <n v="30340"/>
        <n v="30380"/>
        <n v="30420"/>
        <n v="30460"/>
        <n v="30580"/>
        <n v="30620"/>
        <n v="30700"/>
        <n v="30660"/>
        <n v="30780"/>
        <n v="30820"/>
        <n v="30860"/>
        <n v="30880"/>
        <n v="30900"/>
        <n v="30940"/>
        <n v="30980"/>
        <n v="31020"/>
        <n v="31060"/>
        <n v="31080"/>
        <n v="31140"/>
        <n v="31180"/>
        <n v="31220"/>
        <n v="31260"/>
        <n v="31300"/>
        <n v="31340"/>
        <n v="31380"/>
        <n v="31420"/>
        <n v="31460"/>
        <n v="31540"/>
        <n v="31500"/>
        <n v="31580"/>
        <n v="31620"/>
        <n v="31660"/>
        <n v="31680"/>
        <n v="31700"/>
        <n v="31740"/>
        <n v="31820"/>
        <n v="31860"/>
        <n v="31900"/>
        <n v="31930"/>
        <n v="31940"/>
        <n v="31980"/>
        <n v="32000"/>
        <n v="32020"/>
        <n v="32100"/>
        <n v="32140"/>
        <n v="32180"/>
        <n v="32220"/>
        <n v="32260"/>
        <n v="32280"/>
        <n v="32300"/>
        <n v="32340"/>
        <n v="32380"/>
        <n v="32460"/>
        <n v="32500"/>
        <n v="32540"/>
        <n v="32580"/>
        <n v="32620"/>
        <n v="32660"/>
        <n v="32700"/>
        <n v="32740"/>
        <n v="32780"/>
        <n v="32820"/>
        <n v="32860"/>
        <n v="32900"/>
        <n v="32940"/>
        <n v="32980"/>
        <n v="33020"/>
        <n v="33060"/>
        <n v="33100"/>
        <n v="33140"/>
        <n v="33180"/>
        <n v="33220"/>
        <n v="33260"/>
        <n v="33300"/>
        <n v="33340"/>
        <n v="33420"/>
        <n v="33460"/>
        <n v="33500"/>
        <n v="33540"/>
        <n v="33580"/>
        <n v="33620"/>
        <n v="33660"/>
        <n v="33700"/>
        <n v="33740"/>
        <n v="33780"/>
        <n v="33860"/>
        <n v="33940"/>
        <n v="33980"/>
        <n v="34020"/>
        <n v="34060"/>
        <n v="34100"/>
        <n v="34140"/>
        <n v="34180"/>
        <n v="34220"/>
        <n v="34340"/>
        <n v="34380"/>
        <n v="34420"/>
        <n v="34460"/>
        <n v="34500"/>
        <n v="34540"/>
        <n v="34580"/>
        <n v="34260"/>
        <n v="34300"/>
        <n v="34620"/>
        <n v="34660"/>
        <n v="34700"/>
        <n v="34740"/>
        <n v="34780"/>
        <n v="34820"/>
        <n v="34860"/>
        <n v="34900"/>
        <n v="34940"/>
        <n v="34980"/>
        <n v="35020"/>
        <n v="35060"/>
        <n v="35100"/>
        <n v="35220"/>
        <n v="35260"/>
        <n v="35300"/>
        <n v="35380"/>
        <n v="35420"/>
        <n v="35580"/>
        <n v="35620"/>
        <n v="35140"/>
        <n v="35440"/>
        <n v="35460"/>
        <n v="35500"/>
        <n v="35660"/>
        <n v="35700"/>
        <n v="35740"/>
        <n v="35820"/>
        <n v="35840"/>
        <n v="35860"/>
        <n v="35900"/>
        <n v="35940"/>
        <n v="35980"/>
        <n v="36020"/>
        <n v="36100"/>
        <n v="36140"/>
        <n v="36220"/>
        <n v="36260"/>
        <n v="36300"/>
        <n v="36340"/>
        <n v="36380"/>
        <n v="36420"/>
        <n v="36460"/>
        <n v="36500"/>
        <n v="36540"/>
        <n v="36580"/>
        <n v="36620"/>
        <n v="36660"/>
        <n v="36700"/>
        <n v="36740"/>
        <n v="36780"/>
        <n v="36820"/>
        <n v="36830"/>
        <n v="36840"/>
        <n v="36860"/>
        <n v="36900"/>
        <n v="36940"/>
        <n v="36980"/>
        <n v="37020"/>
        <n v="37080"/>
        <n v="37060"/>
        <n v="37100"/>
        <n v="37120"/>
        <n v="37140"/>
        <n v="37220"/>
        <n v="37260"/>
        <n v="37300"/>
        <n v="37340"/>
        <n v="37420"/>
        <n v="37460"/>
        <n v="37500"/>
        <n v="37540"/>
        <n v="37580"/>
        <n v="37620"/>
        <n v="37660"/>
        <n v="37740"/>
        <n v="37780"/>
        <n v="37860"/>
        <n v="37900"/>
        <n v="37940"/>
        <n v="37980"/>
        <n v="38060"/>
        <n v="38100"/>
        <n v="38180"/>
        <n v="38220"/>
        <n v="38240"/>
        <n v="38260"/>
        <n v="38300"/>
        <n v="38340"/>
        <n v="38380"/>
        <n v="38420"/>
        <n v="38460"/>
        <n v="38500"/>
        <n v="38540"/>
        <n v="38580"/>
        <n v="38620"/>
        <n v="38700"/>
        <n v="38740"/>
        <n v="38820"/>
        <n v="38840"/>
        <n v="38920"/>
        <n v="38940"/>
        <n v="38780"/>
        <n v="38860"/>
        <n v="38900"/>
        <n v="39020"/>
        <n v="39060"/>
        <n v="39140"/>
        <n v="39220"/>
        <n v="39260"/>
        <n v="39300"/>
        <n v="39340"/>
        <n v="39380"/>
        <n v="39420"/>
        <n v="39460"/>
        <n v="39500"/>
        <n v="39540"/>
        <n v="39580"/>
        <n v="39660"/>
        <n v="39700"/>
        <n v="39740"/>
        <n v="39780"/>
        <n v="39860"/>
        <n v="39820"/>
        <n v="39900"/>
        <n v="39940"/>
        <n v="40060"/>
        <n v="39980"/>
        <n v="40080"/>
        <n v="40100"/>
        <n v="40140"/>
        <n v="40180"/>
        <n v="40220"/>
        <n v="40260"/>
        <n v="40300"/>
        <n v="40340"/>
        <n v="40380"/>
        <n v="40540"/>
        <n v="40420"/>
        <n v="40460"/>
        <n v="40580"/>
        <n v="40620"/>
        <n v="40660"/>
        <n v="40700"/>
        <n v="40740"/>
        <n v="40780"/>
        <n v="40820"/>
        <n v="40860"/>
        <n v="40900"/>
        <n v="40940"/>
        <n v="40980"/>
        <n v="41420"/>
        <n v="41400"/>
        <n v="41460"/>
        <n v="41500"/>
        <n v="41540"/>
        <n v="41620"/>
        <n v="41660"/>
        <n v="41700"/>
        <n v="41740"/>
        <n v="41860"/>
        <n v="41940"/>
        <n v="42020"/>
        <n v="41760"/>
        <n v="41780"/>
        <n v="41820"/>
        <n v="42100"/>
        <n v="42140"/>
        <n v="42200"/>
        <n v="42220"/>
        <n v="42300"/>
        <n v="42340"/>
        <n v="42380"/>
        <n v="42420"/>
        <n v="42460"/>
        <n v="42540"/>
        <n v="42620"/>
        <n v="42660"/>
        <n v="42680"/>
        <n v="42700"/>
        <n v="42740"/>
        <n v="42780"/>
        <n v="42820"/>
        <n v="42860"/>
        <n v="42900"/>
        <n v="42940"/>
        <n v="42980"/>
        <n v="43020"/>
        <n v="43060"/>
        <n v="43100"/>
        <n v="43140"/>
        <n v="43180"/>
        <n v="43220"/>
        <n v="43260"/>
        <n v="43300"/>
        <n v="43320"/>
        <n v="43340"/>
        <n v="43380"/>
        <n v="43420"/>
        <n v="43460"/>
        <n v="43500"/>
        <n v="43580"/>
        <n v="43620"/>
        <n v="43660"/>
        <n v="43700"/>
        <n v="43740"/>
        <n v="43760"/>
        <n v="43780"/>
        <n v="43900"/>
        <n v="43940"/>
        <n v="43980"/>
        <n v="44020"/>
        <n v="44060"/>
        <n v="44140"/>
        <n v="44220"/>
        <n v="44100"/>
        <n v="44180"/>
        <n v="41060"/>
        <n v="41100"/>
        <n v="41140"/>
        <n v="41180"/>
        <n v="41220"/>
        <n v="44260"/>
        <n v="44300"/>
        <n v="44340"/>
        <n v="44420"/>
        <n v="44460"/>
        <n v="44500"/>
        <n v="44540"/>
        <n v="44580"/>
        <n v="44620"/>
        <n v="44660"/>
        <n v="44700"/>
        <n v="44740"/>
        <n v="44780"/>
        <n v="44860"/>
        <n v="44900"/>
        <n v="44920"/>
        <n v="44940"/>
        <n v="44980"/>
        <n v="45000"/>
        <n v="45020"/>
        <n v="45060"/>
        <n v="45140"/>
        <n v="45180"/>
        <n v="45220"/>
        <n v="45300"/>
        <n v="45340"/>
        <n v="45380"/>
        <n v="45460"/>
        <n v="45500"/>
        <n v="45520"/>
        <n v="45540"/>
        <n v="45580"/>
        <n v="45620"/>
        <n v="45660"/>
        <n v="45700"/>
        <n v="45740"/>
        <n v="45780"/>
        <n v="45820"/>
        <n v="45860"/>
        <n v="45900"/>
        <n v="45940"/>
        <n v="45980"/>
        <n v="46020"/>
        <n v="46060"/>
        <n v="46100"/>
        <n v="46140"/>
        <n v="46180"/>
        <n v="46220"/>
        <n v="46300"/>
        <n v="46340"/>
        <n v="46380"/>
        <n v="46460"/>
        <n v="46520"/>
        <n v="46500"/>
        <n v="46540"/>
        <n v="46620"/>
        <n v="46660"/>
        <n v="46700"/>
        <n v="46740"/>
        <n v="46780"/>
        <n v="46820"/>
        <n v="46860"/>
        <n v="46900"/>
        <n v="46980"/>
        <n v="47020"/>
        <n v="47080"/>
        <n v="47180"/>
        <n v="47220"/>
        <n v="47240"/>
        <n v="47260"/>
        <n v="47300"/>
        <n v="47340"/>
        <n v="47380"/>
        <n v="47420"/>
        <n v="47460"/>
        <n v="47540"/>
        <n v="47580"/>
        <n v="47620"/>
        <n v="47660"/>
        <n v="47700"/>
        <n v="47780"/>
        <n v="47820"/>
        <n v="47920"/>
        <n v="47900"/>
        <n v="47940"/>
        <n v="47980"/>
        <n v="48020"/>
        <n v="48060"/>
        <n v="48100"/>
        <n v="48140"/>
        <n v="48180"/>
        <n v="48220"/>
        <n v="48260"/>
        <n v="48300"/>
        <n v="48460"/>
        <n v="48540"/>
        <n v="48580"/>
        <n v="48620"/>
        <n v="48660"/>
        <n v="48700"/>
        <n v="48780"/>
        <n v="48820"/>
        <n v="48900"/>
        <n v="48940"/>
        <n v="48980"/>
        <n v="49020"/>
        <n v="49080"/>
        <n v="49100"/>
        <n v="49180"/>
        <n v="49220"/>
        <n v="49260"/>
        <n v="49300"/>
        <n v="49340"/>
        <n v="49380"/>
        <n v="49420"/>
        <n v="49460"/>
        <n v="49620"/>
        <n v="49660"/>
        <n v="49700"/>
        <n v="49740"/>
        <n v="49780"/>
        <n v="49820"/>
      </sharedItems>
    </cacheField>
    <cacheField name="Name" numFmtId="1">
      <sharedItems/>
    </cacheField>
    <cacheField name="State" numFmtId="1">
      <sharedItems count="52">
        <s v="SD"/>
        <s v="WA"/>
        <s v="TX"/>
        <s v="OK"/>
        <s v="MI"/>
        <s v="OH"/>
        <s v="NM"/>
        <s v="GA"/>
        <s v="OR"/>
        <s v="NY"/>
        <s v="NC"/>
        <s v="MN"/>
        <s v="AL"/>
        <s v="LA"/>
        <s v="PA"/>
        <s v="IA"/>
        <s v="AK"/>
        <s v="IN"/>
        <s v="WI"/>
        <s v="FL"/>
        <s v="AR"/>
        <s v="KS"/>
        <s v="TN"/>
        <s v="NJ"/>
        <s v="ME"/>
        <s v="CA"/>
        <s v="MD"/>
        <s v="KY"/>
        <s v="MA"/>
        <s v="VT"/>
        <s v="NE"/>
        <s v="WV"/>
        <s v="SC"/>
        <s v="NH"/>
        <s v="VA"/>
        <s v="MT"/>
        <s v="ND"/>
        <s v="ID"/>
        <s v="IL"/>
        <s v="CO"/>
        <s v="MO"/>
        <s v="CT"/>
        <s v="MS"/>
        <s v="NV"/>
        <s v="WY"/>
        <s v="UT"/>
        <s v="DE"/>
        <s v="AR "/>
        <s v="AZ"/>
        <s v="HI"/>
        <s v="RI"/>
        <s v="DC"/>
      </sharedItems>
    </cacheField>
    <cacheField name="NameState" numFmtId="0">
      <sharedItems count="51">
        <s v="South Dakota"/>
        <s v="Washington"/>
        <s v="Texas"/>
        <s v="Oklahoma"/>
        <s v="Michigan"/>
        <s v="Ohio"/>
        <s v="New Mexico"/>
        <s v="Georgia"/>
        <s v="Oregon"/>
        <s v="New-York"/>
        <s v="North Carolina"/>
        <s v="Minnesota"/>
        <s v="Alabama"/>
        <s v="Louisiana"/>
        <s v="Pensylvania"/>
        <s v="Iowa"/>
        <s v="Alaska"/>
        <s v="Indiana"/>
        <s v="Wisconsin"/>
        <s v="Florida"/>
        <s v="Arkansas"/>
        <s v="Kansas"/>
        <s v="Tennessee"/>
        <s v="New Jersey"/>
        <s v="Maine"/>
        <s v="California"/>
        <s v="Maryland"/>
        <s v="Kentucky"/>
        <s v="Massachusetts"/>
        <s v="Vermont"/>
        <s v="Nebraska"/>
        <s v="West Virginia"/>
        <s v="South Carolina"/>
        <s v="Hew Hamsphire"/>
        <s v="Virginia"/>
        <s v="Montana"/>
        <s v="North Dakota"/>
        <s v="Idaho"/>
        <s v="Illinois"/>
        <s v="Colorado"/>
        <s v="Missouri"/>
        <s v="Connecticut"/>
        <s v="Mississippi"/>
        <s v="Nevada"/>
        <s v="Wyoming"/>
        <s v="Utah"/>
        <s v="Delaware"/>
        <s v="Arizona"/>
        <s v="Hawaï"/>
        <s v="Rhode Island"/>
        <s v="District of Columbia"/>
      </sharedItems>
    </cacheField>
    <cacheField name="PartUSA" numFmtId="1">
      <sharedItems count="5">
        <s v="North-West"/>
        <s v="North-East"/>
        <s v="South-West"/>
        <s v="South-East"/>
        <s v="OTHER"/>
      </sharedItems>
    </cacheField>
    <cacheField name="Political" numFmtId="1">
      <sharedItems count="2">
        <s v="Republicain"/>
        <s v="Democrate"/>
      </sharedItems>
    </cacheField>
    <cacheField name="Candidat" numFmtId="1">
      <sharedItems count="2">
        <s v="Trump"/>
        <s v="Clinton"/>
      </sharedItems>
    </cacheField>
    <cacheField name="BorderSea" numFmtId="1">
      <sharedItems count="2">
        <s v="No"/>
        <s v="Yes"/>
      </sharedItems>
    </cacheField>
    <cacheField name="Anglais_Off" numFmtId="1">
      <sharedItems count="2">
        <s v="Yes"/>
        <s v="No"/>
      </sharedItems>
    </cacheField>
    <cacheField name="POP10" numFmtId="0">
      <sharedItems containsSemiMixedTypes="0" containsString="0" containsNumber="1" containsInteger="1" minValue="2519" maxValue="19567410"/>
    </cacheField>
    <cacheField name="WHITEp" numFmtId="2">
      <sharedItems containsSemiMixedTypes="0" containsString="0" containsNumber="1" minValue="2.8604076818165098" maxValue="97.637211526963995" count="917">
        <n v="93.034825870646799"/>
        <n v="81.434674505817597"/>
        <n v="68.220051799675602"/>
        <n v="69.276112237277303"/>
        <n v="87.577583790493705"/>
        <n v="82.359357224118298"/>
        <n v="52.8488800413812"/>
        <n v="43.748569684949302"/>
        <n v="87.063734229292393"/>
        <n v="82.863413558496703"/>
        <n v="82.325658166212804"/>
        <n v="88.629019356902901"/>
        <n v="83.918339264021299"/>
        <n v="42.185063979789803"/>
        <n v="64.307896207169904"/>
        <n v="97.125718570357407"/>
        <n v="19.741417307409801"/>
        <n v="78.636414007766902"/>
        <n v="87.447028910443507"/>
        <n v="96.705858503952996"/>
        <n v="95.598360204266299"/>
        <n v="65.805792936549906"/>
        <n v="64.533030607344003"/>
        <n v="45.0051547754368"/>
        <n v="86.900002233588694"/>
        <n v="85.091300105537798"/>
        <n v="67.351852970293095"/>
        <n v="47.903422156093598"/>
        <n v="95.108965920725495"/>
        <n v="72.1234022929833"/>
        <n v="73.613500657828197"/>
        <n v="90.262157347584505"/>
        <n v="56.075382938442999"/>
        <n v="72.5403200370082"/>
        <n v="70.350076103500797"/>
        <n v="82.156922144804597"/>
        <n v="86.251877097759703"/>
        <n v="96.637121511507502"/>
        <n v="90.767214794525898"/>
        <n v="87.191878830421999"/>
        <n v="89.529662018435403"/>
        <n v="90.768565560479999"/>
        <n v="90.446944476332604"/>
        <n v="80.851118015585996"/>
        <n v="67.785562555507695"/>
        <n v="50.779442407477703"/>
        <n v="58.594640665236398"/>
        <n v="95.696658219453894"/>
        <n v="91.342813585584693"/>
        <n v="69.805414732578996"/>
        <n v="56.626887813720998"/>
        <n v="95.413872993262402"/>
        <n v="84.199371856088703"/>
        <n v="54.680418041483698"/>
        <n v="52.492637023202398"/>
        <n v="38.563845308236601"/>
        <n v="59.996517233606198"/>
        <n v="94.657718469624399"/>
        <n v="92.505163289015101"/>
        <n v="90.931694177774702"/>
        <n v="91.402486474468205"/>
        <n v="94.858400241878599"/>
        <n v="75.900423728813607"/>
        <n v="50.934629543586297"/>
        <n v="91.529486176534206"/>
        <n v="89.813627309193095"/>
        <n v="57.983461352500498"/>
        <n v="79.814316983238598"/>
        <n v="47.408860552558401"/>
        <n v="91.157175863636795"/>
        <n v="96.060239343821394"/>
        <n v="59.354398670602002"/>
        <n v="91.624511317162202"/>
        <n v="89.680379189418602"/>
        <n v="96.5925347899597"/>
        <n v="34.421392925520202"/>
        <n v="94.6072659078024"/>
        <n v="81.870836233469205"/>
        <n v="74.402592142567798"/>
        <n v="88.421573164778493"/>
        <n v="40.2896346732105"/>
        <n v="95.668686868686905"/>
        <n v="96.275501130560698"/>
        <n v="92.604794616570899"/>
        <n v="54.158618025277299"/>
        <n v="93.665291210673104"/>
        <n v="88.686498798243306"/>
        <n v="88.262588141821396"/>
        <n v="65.0377156270971"/>
        <n v="89.642614438307007"/>
        <n v="74.935865108426299"/>
        <n v="88.703804485039598"/>
        <n v="83.107240521562503"/>
        <n v="87.634519802693802"/>
        <n v="94.324583343072902"/>
        <n v="92.604013340537705"/>
        <n v="60.469018932874299"/>
        <n v="65.762805291723197"/>
        <n v="81.9386889537288"/>
        <n v="92.539008202979701"/>
        <n v="95.772827491827002"/>
        <n v="74.410835214447005"/>
        <n v="74.874428927849493"/>
        <n v="79.350707988335401"/>
        <n v="85.703566857294206"/>
        <n v="93.332811993788596"/>
        <n v="94.451093210586905"/>
        <n v="92.637289028956701"/>
        <n v="93.018348295718695"/>
        <n v="82.724869614917495"/>
        <n v="79.139340508814101"/>
        <n v="66.415564386974296"/>
        <n v="90.809912360229703"/>
        <n v="66.175480923923701"/>
        <n v="67.974418537956396"/>
        <n v="88.700590234305096"/>
        <n v="92.329109964023104"/>
        <n v="10.6905125301561"/>
        <n v="74.733637747336402"/>
        <n v="68.982824597312501"/>
        <n v="96.443906449844704"/>
        <n v="79.529356438390195"/>
        <n v="69.354501290067603"/>
        <n v="90.632868893738504"/>
        <n v="67.304523889870396"/>
        <n v="92.178868792630894"/>
        <n v="92.149122807017505"/>
        <n v="80.401076371091705"/>
        <n v="95.569939475453893"/>
        <n v="79.924256151922606"/>
        <n v="76.4633717225704"/>
        <n v="66.162854865411703"/>
        <n v="95.482325941078102"/>
        <n v="59.213033536585399"/>
        <n v="91.094157963446506"/>
        <n v="92.791820658771499"/>
        <n v="88.407900658223298"/>
        <n v="70.956793814666298"/>
        <n v="86.784731238639296"/>
        <n v="84.112186450720898"/>
        <n v="52.222779542625702"/>
        <n v="70.707746861092005"/>
        <n v="89.053677932405606"/>
        <n v="87.139050754933606"/>
        <n v="90.600527254400205"/>
        <n v="73.518987341772203"/>
        <n v="96.665359925515801"/>
        <n v="85.986349479822394"/>
        <n v="92.441108603595595"/>
        <n v="90.232458661390993"/>
        <n v="74.2874885183125"/>
        <n v="90.027215318084501"/>
        <n v="92.643366553195406"/>
        <n v="63.231353265914997"/>
        <n v="64.500733419575496"/>
        <n v="75.369561738414802"/>
        <n v="79.556483755346605"/>
        <n v="80.795308378207494"/>
        <n v="55.009314451113298"/>
        <n v="75.189090909090893"/>
        <n v="90.154232424677204"/>
        <n v="81.503419118690204"/>
        <n v="94.464127141065404"/>
        <n v="95.473268503970402"/>
        <n v="22.630109747237199"/>
        <n v="68.656882494004805"/>
        <n v="74.132838475218406"/>
        <n v="32.921364767901601"/>
        <n v="89.690641517255699"/>
        <n v="71.733357724673098"/>
        <n v="34.874808380173697"/>
        <n v="92.544181122241199"/>
        <n v="50.737969240945901"/>
        <n v="92.028535532225206"/>
        <n v="80.944997321755807"/>
        <n v="90.8681046676096"/>
        <n v="59.813259861803502"/>
        <n v="72.658852904139195"/>
        <n v="80.961252321048704"/>
        <n v="58.354372992113099"/>
        <n v="50.028996320349997"/>
        <n v="53.274561300791198"/>
        <n v="76.661300312201902"/>
        <n v="87.008099591113904"/>
        <n v="84.272730092750606"/>
        <n v="94.266106729488897"/>
        <n v="96.354574288421105"/>
        <n v="92.200260274230999"/>
        <n v="86.956521739130395"/>
        <n v="52.118264431076398"/>
        <n v="84.499554739995105"/>
        <n v="80.437257498664096"/>
        <n v="94.429740377815904"/>
        <n v="36.327755526232799"/>
        <n v="59.886875458259098"/>
        <n v="93.748986541267996"/>
        <n v="83.609296673249304"/>
        <n v="96.561068805723394"/>
        <n v="82.725625226531307"/>
        <n v="92.786696044486405"/>
        <n v="64.708144005592402"/>
        <n v="79.010026922180103"/>
        <n v="95.823595525663194"/>
        <n v="92.739347809864896"/>
        <n v="81.435772640361506"/>
        <n v="89.968925159004399"/>
        <n v="50.550899798855099"/>
        <n v="68.541134946247894"/>
        <n v="63.209804712793598"/>
        <n v="80.355283307810097"/>
        <n v="90.472787452514396"/>
        <n v="83.504786985981994"/>
        <n v="81.9228844583739"/>
        <n v="77.857868553811699"/>
        <n v="92.121726555377407"/>
        <n v="77.361875849157201"/>
        <n v="78.381843131590401"/>
        <n v="94.573530694739304"/>
        <n v="87.980633757717001"/>
        <n v="17.4880828167516"/>
        <n v="75.529444051981301"/>
        <n v="35.851763299462"/>
        <n v="65.803846852464503"/>
        <n v="80.580019072193906"/>
        <n v="83.638763905883295"/>
        <n v="67.876496945010203"/>
        <n v="94.074135294846897"/>
        <n v="88.323943271072096"/>
        <n v="44.011463011108503"/>
        <n v="71.515184806267598"/>
        <n v="61.164888091415598"/>
        <n v="65.239972891380702"/>
        <n v="60.155099804841299"/>
        <n v="94.352171676343104"/>
        <n v="92.875828857591301"/>
        <n v="91.889795582815907"/>
        <n v="38.2121986851717"/>
        <n v="82.518646776771405"/>
        <n v="64.273007900381899"/>
        <n v="80.346359138192994"/>
        <n v="73.778762731044907"/>
        <n v="55.299519982869299"/>
        <n v="80.980826920568703"/>
        <n v="2.8604076818165098"/>
        <n v="70.501407190212106"/>
        <n v="78.950293790694005"/>
        <n v="93.046893906956797"/>
        <n v="67.254823074122996"/>
        <n v="96.825535891595095"/>
        <n v="47.676841085271299"/>
        <n v="13.7095480381371"/>
        <n v="61.773817815029197"/>
        <n v="13.166393698476501"/>
        <n v="62.533154429431796"/>
        <n v="81.664846499211293"/>
        <n v="78.932139789321397"/>
        <n v="77.219969730561502"/>
        <n v="96.833871790511793"/>
        <n v="69.662434799724394"/>
        <n v="86.066234877184399"/>
        <n v="87.406281661600801"/>
        <n v="73.327396853665803"/>
        <n v="80.462198745460498"/>
        <n v="72.343236966445104"/>
        <n v="86.534719103526399"/>
        <n v="94.202703067252997"/>
        <n v="12.7913333002037"/>
        <n v="84.673101801174198"/>
        <n v="77.221574322366905"/>
        <n v="88.531110900653502"/>
        <n v="88.265843262120001"/>
        <n v="74.050276180813896"/>
        <n v="86.320726711393505"/>
        <n v="93.718316849232494"/>
        <n v="76.496362101539603"/>
        <n v="90.509969967956195"/>
        <n v="85.070624551775794"/>
        <n v="92.766107192582496"/>
        <n v="42.488696133616301"/>
        <n v="46.369782440779197"/>
        <n v="76.273520954050497"/>
        <n v="94.661710556166298"/>
        <n v="78.172373989996203"/>
        <n v="90.781204033056099"/>
        <n v="57.6386526029262"/>
        <n v="55.222770251672003"/>
        <n v="72.731393409896896"/>
        <n v="54.5313913779516"/>
        <n v="83.297878847604593"/>
        <n v="91.897316816388397"/>
        <n v="84.138032738534093"/>
        <n v="42.370302215301898"/>
        <n v="84.453158895971697"/>
        <n v="89.995527845737001"/>
        <n v="72.431801660481298"/>
        <n v="94.069720634409506"/>
        <n v="61.685429170070002"/>
        <n v="72.216914434211006"/>
        <n v="74.814862354572895"/>
        <n v="79.407673624707797"/>
        <n v="85.326872140621205"/>
        <n v="86.753599411648196"/>
        <n v="78.399162539759203"/>
        <n v="85.120831674037404"/>
        <n v="87.541904009157605"/>
        <n v="86.188960357049098"/>
        <n v="32.728464721371402"/>
        <n v="79.277027674039999"/>
        <n v="73.974558201727405"/>
        <n v="65.215400624349599"/>
        <n v="63.6116738273859"/>
        <n v="78.713219033743499"/>
        <n v="85.285058296642006"/>
        <n v="10.328428355620201"/>
        <n v="48.524035040365099"/>
        <n v="83.184033023384501"/>
        <n v="62.021676252535002"/>
        <n v="90.555878785488204"/>
        <n v="88.942839182363997"/>
        <n v="92.452938475665704"/>
        <n v="94.305127867021397"/>
        <n v="73.229802684362994"/>
        <n v="93.839477048855599"/>
        <n v="55.630672875398602"/>
        <n v="89.139862483622906"/>
        <n v="79.227855833842398"/>
        <n v="83.1117139098846"/>
        <n v="80.798492928778103"/>
        <n v="21.522801602175399"/>
        <n v="88.606385936914407"/>
        <n v="83.442942834429402"/>
        <n v="87.424840458888198"/>
        <n v="67.567289627212503"/>
        <n v="86.073713186673203"/>
        <n v="93.906815243131703"/>
        <n v="92.4424143921986"/>
        <n v="62.058079499751997"/>
        <n v="96.332556332556294"/>
        <n v="26.7008232786436"/>
        <n v="57.115160453885899"/>
        <n v="96.990124435884397"/>
        <n v="74.5550362086707"/>
        <n v="34.6204035978935"/>
        <n v="63.393213992721797"/>
        <n v="56.377248242490602"/>
        <n v="70.494629109095698"/>
        <n v="52.756782945736397"/>
        <n v="84.311543368614295"/>
        <n v="76.834771307894997"/>
        <n v="64.251798145288504"/>
        <n v="35.219176112222399"/>
        <n v="92.507959330389198"/>
        <n v="80.502843623458801"/>
        <n v="95.136294298410405"/>
        <n v="83.871817804324905"/>
        <n v="71.595975192616805"/>
        <n v="88.467669940058698"/>
        <n v="66.910292491004"/>
        <n v="91.743989877688705"/>
        <n v="84.224394390140205"/>
        <n v="92.676568495073596"/>
        <n v="34.632532058647797"/>
        <n v="42.052309453568803"/>
        <n v="30.657650216807799"/>
        <n v="68.811881188118804"/>
        <n v="82.653482791924404"/>
        <n v="95.881168608636003"/>
        <n v="31.246656833028101"/>
        <n v="62.318592588631603"/>
        <n v="45.658842101210297"/>
        <n v="43.019141934586798"/>
        <n v="89.710792761740606"/>
        <n v="89.601093205698305"/>
        <n v="65.846236462901601"/>
        <n v="83.9592185287012"/>
        <n v="93.894389438943904"/>
        <n v="72.951512647830199"/>
        <n v="39.528776356256003"/>
        <n v="88.233802459743899"/>
        <n v="91.906431729575502"/>
        <n v="96.1426570412671"/>
        <n v="94.763063566707203"/>
        <n v="68.621121522630901"/>
        <n v="62.452999539092303"/>
        <n v="85.837452580756405"/>
        <n v="86.098494830339007"/>
        <n v="92.7805516902677"/>
        <n v="85.927287734964196"/>
        <n v="94.356435643564396"/>
        <n v="75.411109939895496"/>
        <n v="25.161290322580601"/>
        <n v="89.135435411939596"/>
        <n v="84.464498708924793"/>
        <n v="96.616651956457801"/>
        <n v="80.235122681264997"/>
        <n v="85.859417902251494"/>
        <n v="47.783193034302997"/>
        <n v="96.601956358164003"/>
        <n v="63.9561267892717"/>
        <n v="81.969870327993902"/>
        <n v="65.773084937826795"/>
        <n v="90.907535083859003"/>
        <n v="68.941115586256601"/>
        <n v="62.723964991641303"/>
        <n v="94.767772511848307"/>
        <n v="89.294688855120299"/>
        <n v="84.528880877684301"/>
        <n v="93.789966017466298"/>
        <n v="83.814168802182394"/>
        <n v="87.720199990654606"/>
        <n v="72.258214558623195"/>
        <n v="92.141045512188199"/>
        <n v="93.314263044703793"/>
        <n v="81.5039743526184"/>
        <n v="86.592828086008296"/>
        <n v="59.9121122169839"/>
        <n v="67.354116706634699"/>
        <n v="31.768480028917399"/>
        <n v="80.552314989175997"/>
        <n v="93.963355622030605"/>
        <n v="73.352784070375193"/>
        <n v="74.203794077862298"/>
        <n v="30.720961082708602"/>
        <n v="89.920328573329996"/>
        <n v="95.357703230156801"/>
        <n v="88.572871087175997"/>
        <n v="82.928050574281002"/>
        <n v="64.830267624536205"/>
        <n v="72.243828715365197"/>
        <n v="66.171996735178496"/>
        <n v="71.266931180736094"/>
        <n v="84.564406293213693"/>
        <n v="54.009622501850501"/>
        <n v="94.968082082030307"/>
        <n v="81.701215937049597"/>
        <n v="23.293407642331498"/>
        <n v="51.2513656609799"/>
        <n v="93.561488780877596"/>
        <n v="81.081651099728802"/>
        <n v="88.222013417369993"/>
        <n v="87.116927687548298"/>
        <n v="91.945535480492296"/>
        <n v="90.9080316917819"/>
        <n v="95.781187591532401"/>
        <n v="69.023031601499696"/>
        <n v="82.433135602039798"/>
        <n v="60.270866893383399"/>
        <n v="70.221986202888701"/>
        <n v="74.743451155765499"/>
        <n v="79.614958088977204"/>
        <n v="64.569378586435704"/>
        <n v="39.051543410684602"/>
        <n v="84.892337013543298"/>
        <n v="78.278840434793807"/>
        <n v="84.839802749387005"/>
        <n v="3.3339459217591401"/>
        <n v="30.106149603552002"/>
        <n v="19.667948150920299"/>
        <n v="47.966477200222002"/>
        <n v="61.642479044598801"/>
        <n v="45.924717205520402"/>
        <n v="81.688412466388797"/>
        <n v="94.795672215720501"/>
        <n v="59.886715122303102"/>
        <n v="94.447724269770305"/>
        <n v="86.854635840919997"/>
        <n v="51.427948550250697"/>
        <n v="85.235944556922604"/>
        <n v="86.765522422183693"/>
        <n v="90.101497832085101"/>
        <n v="91.856232939035493"/>
        <n v="96.823186667237906"/>
        <n v="66.052332195676897"/>
        <n v="78.974748940370603"/>
        <n v="35.992506099686302"/>
        <n v="82.4858225729091"/>
        <n v="85.0068011000903"/>
        <n v="87.728097673651206"/>
        <n v="69.596874343522103"/>
        <n v="95.871349202303904"/>
        <n v="86.116292788699198"/>
        <n v="96.0318972321259"/>
        <n v="83.724272442642302"/>
        <n v="96.588562068228796"/>
        <n v="66.007211863655698"/>
        <n v="85.758226735670306"/>
        <n v="76.261838440111404"/>
        <n v="31.622663847081402"/>
        <n v="78.509566985080596"/>
        <n v="56.884854111861898"/>
        <n v="92.6493642222609"/>
        <n v="63.2573094697537"/>
        <n v="26.951284956174302"/>
        <n v="77.126990033012206"/>
        <n v="88.859928860542098"/>
        <n v="51.558161459880402"/>
        <n v="38.034003910781202"/>
        <n v="84.424091768728303"/>
        <n v="93.940421857653902"/>
        <n v="89.386189258312001"/>
        <n v="59.2416096448354"/>
        <n v="82.637260412023494"/>
        <n v="84.144822768277507"/>
        <n v="87.6480144539468"/>
        <n v="82.2495928558332"/>
        <n v="92.347928587215407"/>
        <n v="91.314864585486902"/>
        <n v="86.544286001205094"/>
        <n v="95.958108064359493"/>
        <n v="95.738696828726901"/>
        <n v="86.543155250424604"/>
        <n v="88.856787269979506"/>
        <n v="89.822709432940897"/>
        <n v="93.045306140704"/>
        <n v="87.546892524268102"/>
        <n v="83.187847667950393"/>
        <n v="64.990629428166599"/>
        <n v="78.249852391261598"/>
        <n v="87.650266982667503"/>
        <n v="66.856941093391399"/>
        <n v="93.628583654257596"/>
        <n v="93.163152911167401"/>
        <n v="87.842461140594295"/>
        <n v="89.685534591194994"/>
        <n v="71.904793071099803"/>
        <n v="7.8156198815388898"/>
        <n v="48.715793406182897"/>
        <n v="87.198473857275502"/>
        <n v="93.132282385195296"/>
        <n v="95.6796034473047"/>
        <n v="83.670265641762498"/>
        <n v="46.3212988242256"/>
        <n v="93.9986775201222"/>
        <n v="31.9004038421693"/>
        <n v="53.654291803553299"/>
        <n v="96.590474202414498"/>
        <n v="88.577695953621401"/>
        <n v="67.363727706606397"/>
        <n v="34.825985891257901"/>
        <n v="81.364888262893999"/>
        <n v="95.141333519222101"/>
        <n v="93.084934651855207"/>
        <n v="53.221901447720398"/>
        <n v="48.805962030136499"/>
        <n v="68.969951950886596"/>
        <n v="78.111771192771499"/>
        <n v="78.869399995640293"/>
        <n v="89.640494679321307"/>
        <n v="91.024620536327006"/>
        <n v="94.482154587256403"/>
        <n v="89.970095223105403"/>
        <n v="59.057802572446903"/>
        <n v="46.7337152276301"/>
        <n v="60.627065137921498"/>
        <n v="92.493142394800699"/>
        <n v="51.408409338488198"/>
        <n v="77.5002422715379"/>
        <n v="87.410672644390601"/>
        <n v="57.213174748398899"/>
        <n v="91.632037869384504"/>
        <n v="87.391949171134996"/>
        <n v="90.607883148963595"/>
        <n v="57.300269299820499"/>
        <n v="58.813574223042799"/>
        <n v="84.9850012894819"/>
        <n v="87.4884441979207"/>
        <n v="49.1866147089751"/>
        <n v="94.380124335525693"/>
        <n v="87.359311819094998"/>
        <n v="96.0227179461926"/>
        <n v="76.726460851489705"/>
        <n v="95.962710476236396"/>
        <n v="75.098010207855594"/>
        <n v="88.144912510304195"/>
        <n v="90.538033395176299"/>
        <n v="80.753304480056102"/>
        <n v="77.317815411062298"/>
        <n v="58.2645443020144"/>
        <n v="78.284252047929201"/>
        <n v="61.5259438348521"/>
        <n v="56.392690718326001"/>
        <n v="65.674297088828098"/>
        <n v="74.271077090652298"/>
        <n v="45.7726990342439"/>
        <n v="53.351362280746102"/>
        <n v="67.404299616725297"/>
        <n v="94.886983947272697"/>
        <n v="93.155376037230496"/>
        <n v="67.524583264249401"/>
        <n v="53.733445614884403"/>
        <n v="95.714069689572497"/>
        <n v="95.245819333410594"/>
        <n v="49.622729834965398"/>
        <n v="60.493761330916101"/>
        <n v="84.422383455706694"/>
        <n v="94.212326846503302"/>
        <n v="95.771130774659397"/>
        <n v="76.134631695076294"/>
        <n v="15.9510754955715"/>
        <n v="86.778811294566097"/>
        <n v="90.470869912210702"/>
        <n v="79.5875155386519"/>
        <n v="95.919368974583705"/>
        <n v="88.818863570810507"/>
        <n v="91.652970180793602"/>
        <n v="78.307274087318206"/>
        <n v="83.062441087305402"/>
        <n v="73.992598808323606"/>
        <n v="86.898678867012805"/>
        <n v="41.060307737183699"/>
        <n v="83.209664427731994"/>
        <n v="92.852676338169104"/>
        <n v="96.486250545613302"/>
        <n v="65.651565156515701"/>
        <n v="67.447148294435607"/>
        <n v="91.946910367668096"/>
        <n v="78.893143690736693"/>
        <n v="78.716357543190597"/>
        <n v="92.731974493647499"/>
        <n v="70.998961732423595"/>
        <n v="55.196440564136999"/>
        <n v="33.735851504308101"/>
        <n v="53.263546711481503"/>
        <n v="90.727211756111004"/>
        <n v="94.910861891783199"/>
        <n v="38.776164032464798"/>
        <n v="91.874422899353604"/>
        <n v="88.873395822036301"/>
        <n v="89.488034611744595"/>
        <n v="88.976377952755897"/>
        <n v="91.122594813162294"/>
        <n v="95.176084248669497"/>
        <n v="57.6640630215635"/>
        <n v="70.828493590420507"/>
        <n v="48.689327817441097"/>
        <n v="71.053312371893099"/>
        <n v="86.966647090986399"/>
        <n v="78.876348245574107"/>
        <n v="72.590231832607202"/>
        <n v="61.226863731225798"/>
        <n v="77.564338505933307"/>
        <n v="69.065897492789006"/>
        <n v="78.862572070487005"/>
        <n v="95.428842955571398"/>
        <n v="88.221466130528896"/>
        <n v="76.097041752856796"/>
        <n v="95.995597423197694"/>
        <n v="85.467672513537295"/>
        <n v="65.858163703192304"/>
        <n v="19.516796053108902"/>
        <n v="72.524170863113099"/>
        <n v="84.257593898508901"/>
        <n v="90.255534780370198"/>
        <n v="64.972709867647197"/>
        <n v="58.6836945522262"/>
        <n v="82.227674893434099"/>
        <n v="86.372360844529794"/>
        <n v="48.614574398053001"/>
        <n v="77.608303965007295"/>
        <n v="89.032554811672696"/>
        <n v="87.050717549023105"/>
        <n v="90.631692056790598"/>
        <n v="37.623025390786502"/>
        <n v="96.266208404936705"/>
        <n v="91.116306253652795"/>
        <n v="89.473124907015801"/>
        <n v="86.391675418583006"/>
        <n v="95.725908888049702"/>
        <n v="77.558953653193598"/>
        <n v="89.609756097561004"/>
        <n v="89.975230172454104"/>
        <n v="84.589098649935593"/>
        <n v="93.6081876991407"/>
        <n v="45.807024928674998"/>
        <n v="67.804587049966202"/>
        <n v="55.537639826665298"/>
        <n v="93.474979478620796"/>
        <n v="76.285675394843395"/>
        <n v="93.750864790752104"/>
        <n v="93.228762753811793"/>
        <n v="81.962536664881796"/>
        <n v="84.133065458113407"/>
        <n v="89.417484984269194"/>
        <n v="79.521967052544497"/>
        <n v="84.345209847952802"/>
        <n v="54.100576501134803"/>
        <n v="82.097552260139395"/>
        <n v="86.029329032741998"/>
        <n v="93.0749928861526"/>
        <n v="74.415581757143997"/>
        <n v="63.413475572539298"/>
        <n v="83.963357553604098"/>
        <n v="10.097587422065599"/>
        <n v="76.901726124216793"/>
        <n v="71.857617824559199"/>
        <n v="93.166316610007996"/>
        <n v="82.406911066847996"/>
        <n v="66.227959860560304"/>
        <n v="89.588010555752504"/>
        <n v="59.421025228850901"/>
        <n v="88.979497076193098"/>
        <n v="91.733685431920904"/>
        <n v="4.0168613042907797"/>
        <n v="36.608770344800298"/>
        <n v="71.4727213817511"/>
        <n v="80.648640944325805"/>
        <n v="39.282458653470499"/>
        <n v="88.649830831635398"/>
        <n v="87.112148764724907"/>
        <n v="78.616171037288197"/>
        <n v="80.883897183034307"/>
        <n v="72.962330188220307"/>
        <n v="58.682647569630603"/>
        <n v="47.9880833639561"/>
        <n v="90.335725042076305"/>
        <n v="73.672352751850696"/>
        <n v="89.482385503450502"/>
        <n v="43.873867011958303"/>
        <n v="84.212344678873905"/>
        <n v="54.162832994543699"/>
        <n v="96.312579085688299"/>
        <n v="55.715134563941497"/>
        <n v="52.345513164965098"/>
        <n v="70.5338988554671"/>
        <n v="71.009218453285797"/>
        <n v="94.885989558702207"/>
        <n v="83.470833265799001"/>
        <n v="32.871388749015203"/>
        <n v="72.209083953536904"/>
        <n v="74.554566571649403"/>
        <n v="58.084651636962001"/>
        <n v="36.116877976651701"/>
        <n v="48.461884145480603"/>
        <n v="42.449965873897"/>
        <n v="35.280043507823699"/>
        <n v="71.094100587085606"/>
        <n v="94.444308535362197"/>
        <n v="84.929747402016105"/>
        <n v="59.311167179345397"/>
        <n v="59.606604111562497"/>
        <n v="43.9002566414649"/>
        <n v="47.917998560964399"/>
        <n v="66.137952128429106"/>
        <n v="71.500519210799595"/>
        <n v="57.319532465888599"/>
        <n v="96.745552681166401"/>
        <n v="76.536398860691307"/>
        <n v="90.061434986003306"/>
        <n v="89.167913049495198"/>
        <n v="89.555763142871996"/>
        <n v="68.034998454856094"/>
        <n v="77.361115136059396"/>
        <n v="70.661834672929402"/>
        <n v="86.967133480249302"/>
        <n v="96.032945443554496"/>
        <n v="28.927430397079"/>
        <n v="85.9087420731625"/>
        <n v="90.7747297948994"/>
        <n v="91.639688949704606"/>
        <n v="91.622616575419997"/>
        <n v="80.981355968904893"/>
        <n v="74.367097721839798"/>
        <n v="87.0250287861342"/>
        <n v="74.219498766288098"/>
        <n v="78.540991610812696"/>
        <n v="82.948648247911805"/>
        <n v="93.141228190685496"/>
        <n v="78.677498614293896"/>
        <n v="43.910134110135999"/>
        <n v="55.5054330155453"/>
        <n v="93.929951641948094"/>
        <n v="58.4753247148752"/>
        <n v="84.858768594830494"/>
        <n v="48.641322762079"/>
        <n v="79.235063448087701"/>
        <n v="88.665168381808499"/>
        <n v="57.756633768689802"/>
        <n v="95.052566481137902"/>
        <n v="95.527514085050498"/>
        <n v="81.865799692946794"/>
        <n v="77.5020048617898"/>
        <n v="69.694319241033199"/>
        <n v="92.745984977383102"/>
        <n v="95.056098878022397"/>
        <n v="97.528049439011198"/>
        <n v="86.890458225722995"/>
        <n v="72.412600350724802"/>
        <n v="85.284060925448003"/>
        <n v="83.411999809677894"/>
        <n v="91.4632526699518"/>
        <n v="91.147213276007093"/>
        <n v="85.6402273467762"/>
        <n v="87.886498755193202"/>
        <n v="74.9357624795486"/>
        <n v="71.223249460534902"/>
        <n v="58.368819617797001"/>
        <n v="87.945321124748403"/>
        <n v="65.868664283578099"/>
        <n v="88.014548277666194"/>
        <n v="90.6461355225658"/>
        <n v="77.545526524148897"/>
        <n v="78.180457087498297"/>
        <n v="85.922595644295498"/>
        <n v="92.684842685556802"/>
        <n v="79.709114414996804"/>
        <n v="35.884553761385398"/>
        <n v="67.897334649555802"/>
        <n v="87.984338037360303"/>
        <n v="75.370438838485796"/>
        <n v="82.986738420142203"/>
        <n v="85.376059905296799"/>
        <n v="46.924322513400803"/>
        <n v="94.327606635071106"/>
        <n v="66.685771600515807"/>
        <n v="60.403522607781298"/>
        <n v="83.7709428489066"/>
        <n v="50.207504203290299"/>
        <n v="64.673345411915193"/>
        <n v="57.689303318064397"/>
        <n v="67.526874225498801"/>
        <n v="36.305674469441698"/>
        <n v="95.778735632183896"/>
        <n v="90.177178483398606"/>
        <n v="68.275043901392806"/>
        <n v="77.563161860944703"/>
        <n v="82.785270819952899"/>
        <n v="68.213457076566101"/>
        <n v="58.320661896243301"/>
        <n v="91.178077363644405"/>
        <n v="58.714292836133403"/>
        <n v="84.072588347660002"/>
        <n v="76.2598749838115"/>
        <n v="79.746012742121707"/>
        <n v="91.299815192152806"/>
        <n v="93.533604887983699"/>
        <n v="54.543495046560402"/>
        <n v="57.409039788443401"/>
        <n v="86.546717427402697"/>
        <n v="55.260680041988699"/>
        <n v="90.225526394571403"/>
        <n v="67.801911084846793"/>
        <n v="74.760765550239199"/>
        <n v="62.499891380853498"/>
        <n v="79.112284647202898"/>
        <n v="62.106487883498502"/>
        <n v="68.588700037567904"/>
        <n v="82.757638529259495"/>
        <n v="19.060288059151901"/>
        <n v="94.129236601241999"/>
        <n v="87.156517934381398"/>
        <n v="29.032380231016901"/>
        <n v="57.392469266699102"/>
        <n v="40.796043973058801"/>
        <n v="58.141166155195101"/>
        <n v="95.153771221820193"/>
        <n v="90.046162723600702"/>
        <n v="82.849515158954205"/>
        <n v="63.428149242704102"/>
        <n v="43.674734912722499"/>
        <n v="48.829292682148399"/>
        <n v="63.365982501513201"/>
        <n v="94.053069719042696"/>
        <n v="50.307205955461498"/>
        <n v="86.332022981554303"/>
        <n v="57.250978338786098"/>
        <n v="32.551297099138601"/>
        <n v="95.381294089029396"/>
        <n v="58.422610099219902"/>
        <n v="94.532034764379603"/>
        <n v="75.173006252088001"/>
        <n v="97.118544473220297"/>
        <n v="58.292363798335202"/>
        <n v="97.637211526963995"/>
        <n v="88.158570206293405"/>
        <n v="89.882106569456298"/>
        <n v="93.832153690596598"/>
        <n v="66.385393329006007"/>
        <n v="93.789183603169107"/>
        <n v="48.816177190718903"/>
        <n v="86.770270350794604"/>
        <n v="94.619311712638194"/>
        <n v="90.699758621513794"/>
        <n v="85.7634497414587"/>
        <n v="48.014857019220401"/>
        <n v="90.261295062768994"/>
        <n v="71.623388414744895"/>
        <n v="73.424587717062906"/>
        <n v="93.129188294470197"/>
        <n v="69.687240720031696"/>
        <n v="95.294554455445507"/>
        <n v="94.158837445082796"/>
        <n v="86.7570528622295"/>
        <n v="74.053246137776796"/>
        <n v="71.460484052185606"/>
        <n v="91.903437228169594"/>
        <n v="90.918832038574905"/>
        <n v="85.144061175690695"/>
        <n v="76.191130082704305"/>
        <n v="93.948620361560401"/>
        <n v="49.433734643129696"/>
        <n v="84.704060028644406"/>
        <n v="68.943610842207207"/>
        <n v="92.940284875925499"/>
        <n v="70.426088246083694"/>
        <n v="93.883530214451"/>
        <n v="82.824560529854097"/>
        <n v="94.699615787635395"/>
        <n v="81.292612706929305"/>
        <n v="67.1952474506502"/>
        <n v="47.701156513766698"/>
        <n v="91.643640253141996"/>
        <n v="86.1616379904913"/>
        <n v="84.273021158662601"/>
        <n v="54.045730172806401"/>
        <n v="35.260100842396703"/>
        <n v="92.478564955735806"/>
        <n v="6.1421030104151804"/>
      </sharedItems>
    </cacheField>
    <cacheField name="BLACKp" numFmtId="2">
      <sharedItems containsSemiMixedTypes="0" containsString="0" containsNumber="1" minValue="2.46030704631938E-2" maxValue="75.324079385109599"/>
    </cacheField>
    <cacheField name="ASIANp" numFmtId="2">
      <sharedItems containsSemiMixedTypes="0" containsString="0" containsNumber="1" minValue="0.19151550191515501" maxValue="43.014686211914103"/>
    </cacheField>
    <cacheField name="OTHERp" numFmtId="2">
      <sharedItems containsSemiMixedTypes="0" containsString="0" containsNumber="1" minValue="7.8729825482220198E-2" maxValue="75.219604990768204"/>
    </cacheField>
    <cacheField name="HISPAp" numFmtId="2">
      <sharedItems containsSemiMixedTypes="0" containsString="0" containsNumber="1" minValue="0.65295017854106396" maxValue="95.7447743543851"/>
    </cacheField>
    <cacheField name="UNDER18p" numFmtId="2">
      <sharedItems containsSemiMixedTypes="0" containsString="0" containsNumber="1" minValue="9.1115392849496892" maxValue="35.271540023917503"/>
    </cacheField>
    <cacheField name="F18TO24p" numFmtId="2">
      <sharedItems containsSemiMixedTypes="0" containsString="0" containsNumber="1" minValue="3.6758724041961002" maxValue="36.407897087725601"/>
    </cacheField>
    <cacheField name="F25TO44p" numFmtId="2">
      <sharedItems containsSemiMixedTypes="0" containsString="0" containsNumber="1" minValue="14.9058017555127" maxValue="36.7435879116954"/>
    </cacheField>
    <cacheField name="F45TO64p" numFmtId="2">
      <sharedItems containsSemiMixedTypes="0" containsString="0" containsNumber="1" minValue="14.5555161684194" maxValue="35.3632507867013"/>
    </cacheField>
    <cacheField name="MORE65p" numFmtId="2">
      <sharedItems containsSemiMixedTypes="0" containsString="0" containsNumber="1" minValue="5.6286759775466004" maxValue="43.3847141939628"/>
    </cacheField>
    <cacheField name="NODIPLOMp" numFmtId="2">
      <sharedItems containsSemiMixedTypes="0" containsString="0" containsNumber="1" minValue="0.57873895826987498" maxValue="38.200137121053999"/>
    </cacheField>
    <cacheField name="F9TO12THp" numFmtId="2">
      <sharedItems containsSemiMixedTypes="0" containsString="0" containsNumber="1" minValue="12.6444007858546" maxValue="62.271186440678001"/>
    </cacheField>
    <cacheField name="UNDERGRADp" numFmtId="2">
      <sharedItems containsSemiMixedTypes="0" containsString="0" containsNumber="1" minValue="15.7480549676573" maxValue="44.679409993979498"/>
    </cacheField>
    <cacheField name="GRADUATEp" numFmtId="2">
      <sharedItems containsSemiMixedTypes="0" containsString="0" containsNumber="1" minValue="8.1721632196758005" maxValue="63.198428290766202"/>
    </cacheField>
    <cacheField name="F0TO20p" numFmtId="2">
      <sharedItems containsSemiMixedTypes="0" containsString="0" containsNumber="1" minValue="4.4278474259802598" maxValue="43.329617242660703"/>
    </cacheField>
    <cacheField name="F20TO40p" numFmtId="2">
      <sharedItems containsSemiMixedTypes="0" containsString="0" containsNumber="1" minValue="10.462301470154101" maxValue="31.385610963075699"/>
    </cacheField>
    <cacheField name="F40TO60p" numFmtId="2">
      <sharedItems containsSemiMixedTypes="0" containsString="0" containsNumber="1" minValue="11.323019471859199" maxValue="26.420361247947501"/>
    </cacheField>
    <cacheField name="F60TO80p" numFmtId="2">
      <sharedItems containsSemiMixedTypes="0" containsString="0" containsNumber="1" minValue="10.752345096037301" maxValue="31.6237929075712"/>
    </cacheField>
    <cacheField name="F80TO100p" numFmtId="2">
      <sharedItems containsSemiMixedTypes="0" containsString="0" containsNumber="1" minValue="4.8249241797628901" maxValue="53.9343825020005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fiane" refreshedDate="44852.719049768515" createdVersion="8" refreshedVersion="8" minRefreshableVersion="3" recordCount="131" xr:uid="{A6ED4582-83FF-43CD-BB55-12A7AE994327}">
  <cacheSource type="worksheet">
    <worksheetSource name="Tableau1"/>
  </cacheSource>
  <cacheFields count="29">
    <cacheField name="CBSAA" numFmtId="0">
      <sharedItems containsSemiMixedTypes="0" containsString="0" containsNumber="1" containsInteger="1" minValue="10420" maxValue="49220" count="131">
        <n v="49220"/>
        <n v="49100"/>
        <n v="48700"/>
        <n v="48580"/>
        <n v="48140"/>
        <n v="10420"/>
        <n v="47900"/>
        <n v="47220"/>
        <n v="46980"/>
        <n v="45940"/>
        <n v="45780"/>
        <n v="45340"/>
        <n v="45060"/>
        <n v="10740"/>
        <n v="44980"/>
        <n v="44540"/>
        <n v="41180"/>
        <n v="10900"/>
        <n v="44220"/>
        <n v="43500"/>
        <n v="43020"/>
        <n v="42660"/>
        <n v="42540"/>
        <n v="42380"/>
        <n v="42140"/>
        <n v="41700"/>
        <n v="11260"/>
        <n v="41420"/>
        <n v="40980"/>
        <n v="11460"/>
        <n v="40380"/>
        <n v="40340"/>
        <n v="40100"/>
        <n v="39900"/>
        <n v="39420"/>
        <n v="39380"/>
        <n v="39300"/>
        <n v="39060"/>
        <n v="38900"/>
        <n v="38860"/>
        <n v="38820"/>
        <n v="38460"/>
        <n v="37980"/>
        <n v="36500"/>
        <n v="35980"/>
        <n v="35620"/>
        <n v="12100"/>
        <n v="35300"/>
        <n v="35020"/>
        <n v="34980"/>
        <n v="34740"/>
        <n v="34580"/>
        <n v="33540"/>
        <n v="12420"/>
        <n v="33460"/>
        <n v="32940"/>
        <n v="12580"/>
        <n v="32820"/>
        <n v="32580"/>
        <n v="32100"/>
        <n v="31540"/>
        <n v="31060"/>
        <n v="29820"/>
        <n v="29780"/>
        <n v="12860"/>
        <n v="29740"/>
        <n v="29700"/>
        <n v="29620"/>
        <n v="13060"/>
        <n v="29100"/>
        <n v="28740"/>
        <n v="28500"/>
        <n v="28140"/>
        <n v="13220"/>
        <n v="28020"/>
        <n v="27940"/>
        <n v="27500"/>
        <n v="13380"/>
        <n v="27060"/>
        <n v="26940"/>
        <n v="26420"/>
        <n v="26020"/>
        <n v="25540"/>
        <n v="25180"/>
        <n v="24980"/>
        <n v="24740"/>
        <n v="13740"/>
        <n v="13780"/>
        <n v="24540"/>
        <n v="24380"/>
        <n v="24340"/>
        <n v="24300"/>
        <n v="24100"/>
        <n v="23700"/>
        <n v="23240"/>
        <n v="22820"/>
        <n v="22420"/>
        <n v="21660"/>
        <n v="21500"/>
        <n v="21340"/>
        <n v="20740"/>
        <n v="20660"/>
        <n v="20700"/>
        <n v="14500"/>
        <n v="20580"/>
        <n v="14580"/>
        <n v="20260"/>
        <n v="20180"/>
        <n v="20100"/>
        <n v="19820"/>
        <n v="19740"/>
        <n v="19700"/>
        <n v="19620"/>
        <n v="14860"/>
        <n v="19100"/>
        <n v="18700"/>
        <n v="18140"/>
        <n v="18060"/>
        <n v="17860"/>
        <n v="17820"/>
        <n v="17780"/>
        <n v="15380"/>
        <n v="17460"/>
        <n v="17380"/>
        <n v="17260"/>
        <n v="17140"/>
        <n v="15580"/>
        <n v="16620"/>
        <n v="16500"/>
        <n v="15700"/>
        <n v="15680"/>
      </sharedItems>
    </cacheField>
    <cacheField name="Name" numFmtId="0">
      <sharedItems count="129">
        <s v="Wisconsin Rapids-Marshfield"/>
        <s v="Winona"/>
        <s v="Williamsport"/>
        <s v="Whitewater-Elkhorn"/>
        <s v="Wausau"/>
        <s v="Akron"/>
        <s v="Washington-Arlington-Alexandria"/>
        <s v="Vineland-Bridgeton"/>
        <s v="Vicksburg"/>
        <s v="Trenton"/>
        <s v="Toledo"/>
        <s v="Taos"/>
        <s v="Syracuse"/>
        <s v="Albuquerque"/>
        <s v="Sunbury"/>
        <s v="Sterling"/>
        <s v="St. Louis"/>
        <s v="Allentown-Bethlehem-Easton"/>
        <s v="Springfield"/>
        <s v="Silver City"/>
        <s v="Shawano"/>
        <s v="Seattle-Tacoma-Bellevue"/>
        <s v="Scranton--Wilkes-Barre--Hazleton"/>
        <s v="Sayre"/>
        <s v="Santa Fe"/>
        <s v="San Antonio-New Braunfels"/>
        <s v="Anchorage"/>
        <s v="Salem"/>
        <s v="Saginaw"/>
        <s v="Ann Arbor"/>
        <s v="Rochester"/>
        <s v="Rio Grande City"/>
        <s v="Reno"/>
        <s v="Pullman"/>
        <s v="Pueblo"/>
        <s v="Providence-Warwick"/>
        <s v="Pottsville"/>
        <s v="Portland-Vancouver-Hillsboro"/>
        <s v="Portland-South Portland"/>
        <s v="Port Angeles"/>
        <s v="Plattsburgh"/>
        <s v="Philadelphia-Camden-Wilmington"/>
        <s v="Olympia-Tumwater"/>
        <s v="Norwich-New London"/>
        <s v="New York-Newark-Jersey City"/>
        <s v="Atlantic City-Hammonton"/>
        <s v="New Haven-Milford"/>
        <s v="Natchez"/>
        <s v="Nashville-Davidson--Murfreesboro--Franklin"/>
        <s v="Muskegon"/>
        <s v="Mount Vernon-Anacortes"/>
        <s v="Missoula"/>
        <s v="Austin-Round Rock"/>
        <s v="Minneapolis-St. Paul-Bloomington"/>
        <s v="Meridian"/>
        <s v="Baltimore-Columbia-Towson"/>
        <s v="Memphis"/>
        <s v="McAllen-Edinburg-Mission"/>
        <s v="Marquette"/>
        <s v="Madison"/>
        <s v="Los Alamos"/>
        <s v="Las Vegas-Henderson-Paradise"/>
        <s v="Las Vegas"/>
        <s v="Batavia"/>
        <s v="Las Cruces"/>
        <s v="Laredo"/>
        <s v="Lansing-East Lansing"/>
        <s v="Bay City"/>
        <s v="La Crosse-Onalaska"/>
        <s v="Kingston"/>
        <s v="Kerrville"/>
        <s v="Kansas City"/>
        <s v="Beckley"/>
        <s v="Kalamazoo-Portage"/>
        <s v="Juneau"/>
        <s v="Janesville-Beloit"/>
        <s v="Bellingham"/>
        <s v="Ithaca"/>
        <s v="Indianola"/>
        <s v="Houston-The Woodlands-Sugar Land"/>
        <s v="Hobbs"/>
        <s v="Hartford-West Hartford-East Hartford"/>
        <s v="Hagerstown-Martinsburg"/>
        <s v="Grenada"/>
        <s v="Greenville"/>
        <s v="Billings"/>
        <s v="Binghamton"/>
        <s v="Greeley"/>
        <s v="Grants"/>
        <s v="Grand Rapids-Wyoming"/>
        <s v="Grand Junction"/>
        <s v="Gloversville"/>
        <s v="Gallup"/>
        <s v="Fredericksburg"/>
        <s v="Fort Morgan"/>
        <s v="Flint"/>
        <s v="Eugene"/>
        <s v="Erie"/>
        <s v="El Paso"/>
        <s v="Eau Claire"/>
        <s v="Easton"/>
        <s v="East Stroudsburg"/>
        <s v="Boulder"/>
        <s v="Eagle Pass"/>
        <s v="Bozeman"/>
        <s v="Duluth"/>
        <s v="DuBois"/>
        <s v="Dover"/>
        <s v="Detroit-Warren-Dearborn"/>
        <s v="Denver-Aurora-Lakewood"/>
        <s v="Deming"/>
        <s v="Del Rio"/>
        <s v="Bridgeport-Stamford-Norwalk"/>
        <s v="Dallas-Fort Worth-Arlington"/>
        <s v="Corvallis"/>
        <s v="Columbus"/>
        <s v="Columbia"/>
        <s v="Colorado Springs"/>
        <s v="College Station-Bryan"/>
        <s v="Buffalo-Cheektowaga-Niagara Falls"/>
        <s v="Cleveland-Elyria"/>
        <s v="Cleveland"/>
        <s v="Clarksdale"/>
        <s v="Cincinnati"/>
        <s v="Butte-Silver Bow"/>
        <s v="Charleston"/>
        <s v="Centralia"/>
        <s v="Cambridge"/>
        <s v="California-Lexington Park"/>
      </sharedItems>
    </cacheField>
    <cacheField name="State" numFmtId="0">
      <sharedItems/>
    </cacheField>
    <cacheField name="NameState" numFmtId="0">
      <sharedItems count="25">
        <s v="Wisconsin"/>
        <s v="Minnesota"/>
        <s v="Pensylvania"/>
        <s v="Ohio"/>
        <s v="District of Columbia"/>
        <s v="New Jersey"/>
        <s v="Mississippi"/>
        <s v="New Mexico"/>
        <s v="New-York"/>
        <s v="Colorado"/>
        <s v="Missouri"/>
        <s v="Washington"/>
        <s v="Texas"/>
        <s v="Alaska"/>
        <s v="Oregon"/>
        <s v="Michigan"/>
        <s v="Nevada"/>
        <s v="Rhode Island"/>
        <s v="Maine"/>
        <s v="Connecticut"/>
        <s v="Tennessee"/>
        <s v="Montana"/>
        <s v="Maryland"/>
        <s v="West Virginia"/>
        <s v="Delaware"/>
      </sharedItems>
    </cacheField>
    <cacheField name="PartUSA" numFmtId="0">
      <sharedItems count="5">
        <s v="North-East"/>
        <s v="North-West"/>
        <s v="South-East"/>
        <s v="South-West"/>
        <s v="OTHER"/>
      </sharedItems>
    </cacheField>
    <cacheField name="Political" numFmtId="0">
      <sharedItems count="1">
        <s v="Democrate"/>
      </sharedItems>
    </cacheField>
    <cacheField name="Candidat" numFmtId="0">
      <sharedItems/>
    </cacheField>
    <cacheField name="BorderSea" numFmtId="0">
      <sharedItems/>
    </cacheField>
    <cacheField name="Anglais_Off" numFmtId="0">
      <sharedItems/>
    </cacheField>
    <cacheField name="POP10" numFmtId="0">
      <sharedItems containsSemiMixedTypes="0" containsString="0" containsNumber="1" containsInteger="1" minValue="17950" maxValue="19567410"/>
    </cacheField>
    <cacheField name="WHITEp" numFmtId="0">
      <sharedItems containsSemiMixedTypes="0" containsString="0" containsNumber="1" minValue="2.8604076818165098" maxValue="96.745552681166401" count="131">
        <n v="93.883530214451"/>
        <n v="92.940284875925499"/>
        <n v="91.903437228169594"/>
        <n v="86.7570528622295"/>
        <n v="90.261295062768994"/>
        <n v="82.359357224118298"/>
        <n v="48.816177190718903"/>
        <n v="50.307205955461498"/>
        <n v="43.674734912722499"/>
        <n v="54.543495046560402"/>
        <n v="76.2598749838115"/>
        <n v="36.305674469441698"/>
        <n v="83.7709428489066"/>
        <n v="42.185063979789803"/>
        <n v="94.327606635071106"/>
        <n v="78.180457087498297"/>
        <n v="74.9357624795486"/>
        <n v="78.636414007766902"/>
        <n v="85.284060925448003"/>
        <n v="48.641322762079"/>
        <n v="80.981355968904893"/>
        <n v="68.034998454856094"/>
        <n v="89.167913049495198"/>
        <n v="96.745552681166401"/>
        <n v="43.9002566414649"/>
        <n v="36.116877976651701"/>
        <n v="67.351852970293095"/>
        <n v="71.009218453285797"/>
        <n v="70.5338988554671"/>
        <n v="72.1234022929833"/>
        <n v="78.616171037288197"/>
        <n v="87.112148764724907"/>
        <n v="4.0168613042907797"/>
        <n v="66.227959860560304"/>
        <n v="82.097552260139395"/>
        <n v="54.100576501134803"/>
        <n v="79.521967052544497"/>
        <n v="93.228762753811793"/>
        <n v="76.285675394843395"/>
        <n v="93.474979478620796"/>
        <n v="84.589098649935593"/>
        <n v="91.116306253652795"/>
        <n v="64.972709867647197"/>
        <n v="78.893143690736693"/>
        <n v="78.307274087318206"/>
        <n v="49.622729834965398"/>
        <n v="58.594640665236398"/>
        <n v="67.524583264249401"/>
        <n v="45.7726990342439"/>
        <n v="74.271077090652298"/>
        <n v="77.317815411062298"/>
        <n v="76.726460851489705"/>
        <n v="91.024620536327006"/>
        <n v="54.680418041483698"/>
        <n v="78.869399995640293"/>
        <n v="53.654291803553299"/>
        <n v="59.996517233606198"/>
        <n v="46.3212988242256"/>
        <n v="7.8156198815388898"/>
        <n v="93.045306140704"/>
        <n v="84.424091768728303"/>
        <n v="76.261838440111404"/>
        <n v="47.966477200222002"/>
        <n v="19.667948150920299"/>
        <n v="91.529486176534206"/>
        <n v="30.106149603552002"/>
        <n v="3.3339459217591401"/>
        <n v="78.278840434793807"/>
        <n v="47.408860552558401"/>
        <n v="91.945535480492296"/>
        <n v="81.701215937049597"/>
        <n v="72.243828715365197"/>
        <n v="74.203794077862298"/>
        <n v="89.680379189418602"/>
        <n v="80.552314989175997"/>
        <n v="67.354116706634699"/>
        <n v="84.528880877684301"/>
        <n v="81.870836233469205"/>
        <n v="80.235122681264997"/>
        <n v="25.161290322580601"/>
        <n v="39.528776356256003"/>
        <n v="43.019141934586798"/>
        <n v="71.595975192616805"/>
        <n v="84.311543368614295"/>
        <n v="56.377248242490602"/>
        <n v="26.7008232786436"/>
        <n v="88.686498798243306"/>
        <n v="88.262588141821396"/>
        <n v="67.567289627212503"/>
        <n v="21.522801602175399"/>
        <n v="80.798492928778103"/>
        <n v="83.1117139098846"/>
        <n v="93.839477048855599"/>
        <n v="10.328428355620201"/>
        <n v="78.399162539759203"/>
        <n v="61.685429170070002"/>
        <n v="72.731393409896896"/>
        <n v="84.673101801174198"/>
        <n v="86.534719103526399"/>
        <n v="13.166393698476501"/>
        <n v="93.046893906956797"/>
        <n v="78.950293790694005"/>
        <n v="70.501407190212106"/>
        <n v="79.350707988335401"/>
        <n v="2.8604076818165098"/>
        <n v="93.332811993788596"/>
        <n v="91.889795582815907"/>
        <n v="94.352171676343104"/>
        <n v="65.239972891380702"/>
        <n v="67.876496945010203"/>
        <n v="65.803846852464503"/>
        <n v="35.851763299462"/>
        <n v="17.4880828167516"/>
        <n v="66.175480923923701"/>
        <n v="50.550899798855099"/>
        <n v="83.609296673249304"/>
        <n v="76.661300312201902"/>
        <n v="53.274561300791198"/>
        <n v="80.961252321048704"/>
        <n v="72.658852904139195"/>
        <n v="59.813259861803502"/>
        <n v="79.529356438390195"/>
        <n v="71.733357724673098"/>
        <n v="32.921364767901601"/>
        <n v="22.630109747237199"/>
        <n v="81.503419118690204"/>
        <n v="92.149122807017505"/>
        <n v="90.027215318084501"/>
        <n v="85.986349479822394"/>
        <n v="66.162854865411703"/>
        <n v="76.4633717225704"/>
      </sharedItems>
    </cacheField>
    <cacheField name="BLACKp" numFmtId="0">
      <sharedItems containsSemiMixedTypes="0" containsString="0" containsNumber="1" minValue="2.46030704631938E-2" maxValue="75.324079385109599" count="131">
        <n v="0.51104362600168596"/>
        <n v="1.2475466858397599"/>
        <n v="4.3578989070802896"/>
        <n v="0.88429784403490197"/>
        <n v="0.61165273043270696"/>
        <n v="11.9431171786121"/>
        <n v="25.140962969586798"/>
        <n v="18.722992007546299"/>
        <n v="52.945509361563602"/>
        <n v="19.4748890216718"/>
        <n v="14.030304868352699"/>
        <n v="0.31575431885114003"/>
        <n v="7.6697500818772797"/>
        <n v="2.2282169417085602"/>
        <n v="1.91900812457684"/>
        <n v="3.8795191333832402"/>
        <n v="18.403300784409801"/>
        <n v="4.2520881714328196"/>
        <n v="8.6739968048115799"/>
        <n v="0.62682116961442003"/>
        <n v="0.32480890409475799"/>
        <n v="5.3799789465054602"/>
        <n v="2.5757987051812301"/>
        <n v="0.42956149595988602"/>
        <n v="0.65686342512311902"/>
        <n v="6.0709224889708704"/>
        <n v="4.2342727948301198"/>
        <n v="0.84455568693088501"/>
        <n v="18.5952869824998"/>
        <n v="12.5154078847766"/>
        <n v="10.7877307068542"/>
        <n v="3.3536835897658999"/>
        <n v="2.46030704631938E-2"/>
        <n v="2.1456594353305101"/>
        <n v="1.61023762730034"/>
        <n v="1.66349182399427"/>
        <n v="4.2037614970028496"/>
        <n v="2.59021235560291"/>
        <n v="2.7218668028745601"/>
        <n v="1.5269462242607399"/>
        <n v="0.78146882527589501"/>
        <n v="3.5956068575881601"/>
        <n v="20.188327812834899"/>
        <n v="2.54495290647893"/>
        <n v="5.2865300760796199"/>
        <n v="15.870194369106599"/>
        <n v="14.890602406127901"/>
        <n v="11.7989233336077"/>
        <n v="48.293454319546697"/>
        <n v="14.957597448066601"/>
        <n v="14.286129114688601"/>
        <n v="0.54747179237132304"/>
        <n v="0.37694763904518802"/>
        <n v="7.0215447398427697"/>
        <n v="7.1402827052437896"/>
        <n v="42.978529348807299"/>
        <n v="28.394913242592001"/>
        <n v="45.430240431029198"/>
        <n v="0.358429415735529"/>
        <n v="1.67866779969289"/>
        <n v="4.2344760378901096"/>
        <n v="0.54038997214484696"/>
        <n v="9.9843230226073398"/>
        <n v="1.1533358282584301"/>
        <n v="2.4817323856921698"/>
        <n v="1.35016942834065"/>
        <n v="0.19456341089235499"/>
        <n v="8.6411399115585894"/>
        <n v="11.062067462263601"/>
        <n v="1.23517749597875"/>
        <n v="5.4697988415993999"/>
        <n v="1.4891687657430701"/>
        <n v="12.4539774712319"/>
        <n v="6.7951448381879596"/>
        <n v="9.0890997553500004"/>
        <n v="0.82813749000799397"/>
        <n v="4.8437295345254503"/>
        <n v="0.88943024758874401"/>
        <n v="3.7148989799535301"/>
        <n v="72.536502546689306"/>
        <n v="16.826875003378099"/>
        <n v="3.7063358413027001"/>
        <n v="10.059708952878699"/>
        <n v="8.3744371003064408"/>
        <n v="41.568520040171599"/>
        <n v="71.079648786592898"/>
        <n v="0.55494733663029905"/>
        <n v="3.6543847452577198"/>
        <n v="0.81241965786611303"/>
        <n v="0.81211185830301702"/>
        <n v="6.2293086118644396"/>
        <n v="0.52888776810725002"/>
        <n v="1.7665808287263001"/>
        <n v="0.443406255245342"/>
        <n v="0.18923380440471901"/>
        <n v="2.6812031677261299"/>
        <n v="20.5152774842058"/>
        <n v="0.88196409024352096"/>
        <n v="6.9448899724129101"/>
        <n v="2.5716215056651799"/>
        <n v="1.1157237621857801"/>
        <n v="12.646233656238399"/>
        <n v="12.0470790499405"/>
        <n v="0.76892523602440199"/>
        <n v="0.138228464005308"/>
        <n v="0.309452258331192"/>
        <n v="1.3071404827519699"/>
        <n v="2.0785870017882999"/>
        <n v="23.296161665947899"/>
        <n v="22.640418970032002"/>
        <n v="5.3208161095694804"/>
        <n v="0.75313807531380705"/>
        <n v="1.1518238916508099"/>
        <n v="10.111482075719699"/>
        <n v="14.6524687786619"/>
        <n v="0.835485341029926"/>
        <n v="14.225325898251"/>
        <n v="43.332943006741502"/>
        <n v="9.1876637031025208"/>
        <n v="5.5599871749794403"/>
        <n v="11.545526108632901"/>
        <n v="11.838479483650101"/>
        <n v="19.7176060541873"/>
        <n v="63.959584126519303"/>
        <n v="75.324079385109599"/>
        <n v="12.0031401034721"/>
        <n v="0.30116959064327498"/>
        <n v="6.1996318445644203"/>
        <n v="0.49035849181631402"/>
        <n v="27.398982157091201"/>
        <n v="14.104478321651699"/>
      </sharedItems>
    </cacheField>
    <cacheField name="ASIANp" numFmtId="0">
      <sharedItems containsSemiMixedTypes="0" containsString="0" containsNumber="1" minValue="0.19518435900800399" maxValue="11.317750491379"/>
    </cacheField>
    <cacheField name="OTHERp" numFmtId="0">
      <sharedItems containsSemiMixedTypes="0" containsString="0" containsNumber="1" minValue="7.8729825482220198E-2" maxValue="75.219604990768204"/>
    </cacheField>
    <cacheField name="HISPAp" numFmtId="0">
      <sharedItems containsSemiMixedTypes="0" containsString="0" containsNumber="1" minValue="0.85521274628101396" maxValue="95.7447743543851"/>
    </cacheField>
    <cacheField name="UNDER18p" numFmtId="0">
      <sharedItems containsSemiMixedTypes="0" containsString="0" containsNumber="1" minValue="15.0549401465071" maxValue="35.220372027614403"/>
    </cacheField>
    <cacheField name="F18TO24p" numFmtId="0">
      <sharedItems containsSemiMixedTypes="0" containsString="0" containsNumber="1" minValue="4.2228412256267402" maxValue="36.407897087725601"/>
    </cacheField>
    <cacheField name="F25TO44p" numFmtId="0">
      <sharedItems containsSemiMixedTypes="0" containsString="0" containsNumber="1" minValue="18.005395176551101" maxValue="32.07169654994"/>
    </cacheField>
    <cacheField name="F45TO64p" numFmtId="0">
      <sharedItems containsSemiMixedTypes="0" containsString="0" containsNumber="1" minValue="17.556280150080401" maxValue="34.08356545961"/>
    </cacheField>
    <cacheField name="MORE65p" numFmtId="0">
      <sharedItems containsSemiMixedTypes="0" containsString="0" containsNumber="1" minValue="7.4071545424228198" maxValue="26.516890123605901"/>
    </cacheField>
    <cacheField name="NODIPLOMp" numFmtId="0">
      <sharedItems containsSemiMixedTypes="0" containsString="0" containsNumber="1" minValue="0.95046352654743005" maxValue="38.200137121053999"/>
    </cacheField>
    <cacheField name="F9TO12THp" numFmtId="0">
      <sharedItems containsSemiMixedTypes="0" containsString="0" containsNumber="1" minValue="12.6444007858546" maxValue="62.104132328702597"/>
    </cacheField>
    <cacheField name="UNDERGRADp" numFmtId="0">
      <sharedItems containsSemiMixedTypes="0" containsString="0" containsNumber="1" minValue="15.7480549676573" maxValue="39.5281420593587"/>
    </cacheField>
    <cacheField name="GRADUATEp" numFmtId="0">
      <sharedItems containsSemiMixedTypes="0" containsString="0" containsNumber="1" minValue="8.47467731838913" maxValue="63.198428290766202"/>
    </cacheField>
    <cacheField name="F0TO20p" numFmtId="0">
      <sharedItems containsSemiMixedTypes="0" containsString="0" containsNumber="1" minValue="4.4278474259802598" maxValue="41.440275981026303"/>
    </cacheField>
    <cacheField name="F20TO40p" numFmtId="0">
      <sharedItems containsSemiMixedTypes="0" containsString="0" containsNumber="1" minValue="11.0730648684952" maxValue="30.7481296758105"/>
    </cacheField>
    <cacheField name="F40TO60p" numFmtId="0">
      <sharedItems containsSemiMixedTypes="0" containsString="0" containsNumber="1" minValue="11.323019471859199" maxValue="21.470111545428502"/>
    </cacheField>
    <cacheField name="F60TO80p" numFmtId="0">
      <sharedItems containsSemiMixedTypes="0" containsString="0" containsNumber="1" minValue="10.752345096037301" maxValue="31.6237929075712"/>
    </cacheField>
    <cacheField name="F80TO100p" numFmtId="0">
      <sharedItems containsSemiMixedTypes="0" containsString="0" containsNumber="1" minValue="5.7550796265787998" maxValue="53.9343825020005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7">
  <r>
    <x v="0"/>
    <s v="Aberdeen"/>
    <x v="0"/>
    <x v="0"/>
    <x v="0"/>
    <x v="0"/>
    <x v="0"/>
    <x v="0"/>
    <x v="0"/>
    <n v="40602"/>
    <x v="0"/>
    <n v="0.472883109206443"/>
    <n v="0.88172996404117998"/>
    <n v="4.2460962514161897"/>
    <n v="1.3644648046894201"/>
    <n v="23.2747155312546"/>
    <n v="10.2137825722871"/>
    <n v="22.981626520860999"/>
    <n v="26.890300970395501"/>
    <n v="16.639574405201699"/>
    <n v="4.8780487804878003"/>
    <n v="37.821482602118003"/>
    <n v="31.412125013837102"/>
    <n v="25.8883436035571"/>
    <n v="18.2070841464136"/>
    <n v="22.364141682928299"/>
    <n v="20.655194843592898"/>
    <n v="24.303707645910901"/>
    <n v="14.4698716811543"/>
  </r>
  <r>
    <x v="1"/>
    <s v="Aberdeen"/>
    <x v="1"/>
    <x v="1"/>
    <x v="1"/>
    <x v="0"/>
    <x v="0"/>
    <x v="1"/>
    <x v="1"/>
    <n v="72797"/>
    <x v="1"/>
    <n v="1.0467464318584601"/>
    <n v="1.3668145665343401"/>
    <n v="7.5360248361883002"/>
    <n v="8.6157396596013598"/>
    <n v="21.5997912001868"/>
    <n v="8.5882659999725295"/>
    <n v="23.5806420594255"/>
    <n v="29.954531093314301"/>
    <n v="16.276769647100799"/>
    <n v="5.7185824247581003"/>
    <n v="40.469359083443798"/>
    <n v="39.440409996636099"/>
    <n v="14.371648495162001"/>
    <n v="20.494535029564599"/>
    <n v="26.353700053753801"/>
    <n v="19.835154990145099"/>
    <n v="21.071492564056602"/>
    <n v="12.2451173624798"/>
  </r>
  <r>
    <x v="2"/>
    <s v="Abilene"/>
    <x v="2"/>
    <x v="2"/>
    <x v="2"/>
    <x v="0"/>
    <x v="0"/>
    <x v="0"/>
    <x v="1"/>
    <n v="165252"/>
    <x v="2"/>
    <n v="6.9887202575460501"/>
    <n v="1.27683779923995"/>
    <n v="2.2692614915401901"/>
    <n v="21.245128651998201"/>
    <n v="23.671120470554101"/>
    <n v="13.0213250066565"/>
    <n v="25.293491152905901"/>
    <n v="24.348268099629699"/>
    <n v="13.6657952702539"/>
    <n v="6.8668666755842596"/>
    <n v="39.656226710745102"/>
    <n v="31.929449083717099"/>
    <n v="21.547457529953601"/>
    <n v="20.639510727759198"/>
    <n v="25.169932359442299"/>
    <n v="19.087267953000602"/>
    <n v="20.503232454172299"/>
    <n v="14.6000565056256"/>
  </r>
  <r>
    <x v="3"/>
    <s v="Ada"/>
    <x v="3"/>
    <x v="3"/>
    <x v="2"/>
    <x v="0"/>
    <x v="0"/>
    <x v="0"/>
    <x v="1"/>
    <n v="37492"/>
    <x v="3"/>
    <n v="2.3445001600341402"/>
    <n v="0.65080550517443703"/>
    <n v="23.6663821615278"/>
    <n v="4.0621999359863397"/>
    <n v="23.362317294356099"/>
    <n v="13.101461645151"/>
    <n v="23.893097194068101"/>
    <n v="24.7866211458444"/>
    <n v="14.8565027205804"/>
    <n v="5.0881612090680104"/>
    <n v="40.230898404701897"/>
    <n v="28.161209068010098"/>
    <n v="26.51973131822"/>
    <n v="24.4350667029676"/>
    <n v="24.761775115709199"/>
    <n v="18.527089572556498"/>
    <n v="20.725564933297001"/>
    <n v="11.550503675469599"/>
  </r>
  <r>
    <x v="4"/>
    <s v="Adrian"/>
    <x v="4"/>
    <x v="4"/>
    <x v="1"/>
    <x v="0"/>
    <x v="0"/>
    <x v="0"/>
    <x v="1"/>
    <n v="99892"/>
    <x v="4"/>
    <n v="2.3995915588835901"/>
    <n v="0.49253193448924798"/>
    <n v="1.90806070556201"/>
    <n v="7.6222320105714196"/>
    <n v="23.153005245665302"/>
    <n v="9.4762343330797307"/>
    <n v="24.0469707283867"/>
    <n v="28.728026268369799"/>
    <n v="14.5957634244985"/>
    <n v="3.71125733170572"/>
    <n v="43.814571113823803"/>
    <n v="33.0544555929377"/>
    <n v="19.419715961532699"/>
    <n v="18.214466228618601"/>
    <n v="23.8115506371206"/>
    <n v="19.031151073395201"/>
    <n v="24.777207310260401"/>
    <n v="14.1656247506052"/>
  </r>
  <r>
    <x v="5"/>
    <s v="Akron"/>
    <x v="5"/>
    <x v="5"/>
    <x v="1"/>
    <x v="1"/>
    <x v="1"/>
    <x v="0"/>
    <x v="1"/>
    <n v="703200"/>
    <x v="5"/>
    <n v="11.9431171786121"/>
    <n v="2.00853242320819"/>
    <n v="2.1626848691695102"/>
    <n v="1.5263083048919199"/>
    <n v="22.362485779294701"/>
    <n v="10.601535836177501"/>
    <n v="24.3506825938567"/>
    <n v="28.494880546075098"/>
    <n v="14.1904152445961"/>
    <n v="2.4042376331682198"/>
    <n v="41.013477980593102"/>
    <n v="28.228268982832301"/>
    <n v="28.3540154034064"/>
    <n v="19.441964918246502"/>
    <n v="20.9367649975913"/>
    <n v="18.414732636232301"/>
    <n v="22.624259684320901"/>
    <n v="18.582277763609099"/>
  </r>
  <r>
    <x v="6"/>
    <s v="Alamogordo"/>
    <x v="6"/>
    <x v="6"/>
    <x v="2"/>
    <x v="0"/>
    <x v="0"/>
    <x v="0"/>
    <x v="1"/>
    <n v="63797"/>
    <x v="6"/>
    <n v="3.2101822969732101"/>
    <n v="1.12230982648087"/>
    <n v="8.2934934244557006"/>
    <n v="34.525134410709001"/>
    <n v="25.018417793940198"/>
    <n v="10.398608085019699"/>
    <n v="24.107716663792999"/>
    <n v="25.502766587770601"/>
    <n v="14.9724908694766"/>
    <n v="7.6449635319489202"/>
    <n v="36.296009110954998"/>
    <n v="38.585863481063299"/>
    <n v="17.473163876032899"/>
    <n v="24.723201326974898"/>
    <n v="26.365332780427099"/>
    <n v="19.514824797843701"/>
    <n v="19.1167323242795"/>
    <n v="10.279908770474799"/>
  </r>
  <r>
    <x v="7"/>
    <s v="Albany"/>
    <x v="7"/>
    <x v="7"/>
    <x v="3"/>
    <x v="1"/>
    <x v="1"/>
    <x v="0"/>
    <x v="0"/>
    <n v="157308"/>
    <x v="7"/>
    <n v="51.917893559132402"/>
    <n v="0.92493706613776805"/>
    <n v="1.32987514938846"/>
    <n v="2.0787245403921002"/>
    <n v="25.8836168535612"/>
    <n v="11.305210160958101"/>
    <n v="24.921809443893501"/>
    <n v="25.898237851857498"/>
    <n v="11.991125689729699"/>
    <n v="6.3244461058182901"/>
    <n v="46.675624614825097"/>
    <n v="30.906941736292801"/>
    <n v="16.092987543063799"/>
    <n v="29.284283684543901"/>
    <n v="24.0768954242772"/>
    <n v="16.339421743670499"/>
    <n v="18.184774979886001"/>
    <n v="12.1146241676224"/>
  </r>
  <r>
    <x v="8"/>
    <s v="Albany"/>
    <x v="8"/>
    <x v="8"/>
    <x v="0"/>
    <x v="0"/>
    <x v="0"/>
    <x v="0"/>
    <x v="1"/>
    <n v="116672"/>
    <x v="8"/>
    <n v="0.39083927591881501"/>
    <n v="0.92395776193088297"/>
    <n v="3.7986834887548002"/>
    <n v="7.8227852441031303"/>
    <n v="24.1471818431157"/>
    <n v="8.4776124520021892"/>
    <n v="24.418026604498099"/>
    <n v="27.5370268787713"/>
    <n v="15.4201522216127"/>
    <n v="3.3124928664730602"/>
    <n v="40.635105829835297"/>
    <n v="39.904632670919298"/>
    <n v="16.147768632772401"/>
    <n v="19.642777004891599"/>
    <n v="22.609163936633301"/>
    <n v="21.004801866893999"/>
    <n v="24.040748552708301"/>
    <n v="12.7025086388727"/>
  </r>
  <r>
    <x v="9"/>
    <s v="Albany-Schenectady-Troy"/>
    <x v="9"/>
    <x v="9"/>
    <x v="1"/>
    <x v="0"/>
    <x v="0"/>
    <x v="0"/>
    <x v="1"/>
    <n v="870716"/>
    <x v="9"/>
    <n v="7.2311752626574002"/>
    <n v="3.0989438576987198"/>
    <n v="2.66883805971178"/>
    <n v="4.1376292614354204"/>
    <n v="21.4188093477092"/>
    <n v="10.8036374661773"/>
    <n v="25.128974315391002"/>
    <n v="28.612084767019301"/>
    <n v="14.0364941037032"/>
    <n v="2.7417029864161302"/>
    <n v="34.3302185968423"/>
    <n v="29.354723828582099"/>
    <n v="33.573354588159503"/>
    <n v="14.888788541919901"/>
    <n v="17.973589449674101"/>
    <n v="16.487199972211599"/>
    <n v="24.909398265541199"/>
    <n v="25.741023770653101"/>
  </r>
  <r>
    <x v="10"/>
    <s v="Albemarle"/>
    <x v="10"/>
    <x v="10"/>
    <x v="3"/>
    <x v="0"/>
    <x v="0"/>
    <x v="0"/>
    <x v="0"/>
    <n v="60585"/>
    <x v="10"/>
    <n v="10.877279854749499"/>
    <n v="1.82883552034332"/>
    <n v="1.39308409672361"/>
    <n v="3.5751423619707898"/>
    <n v="22.667326896096402"/>
    <n v="9.1887430882231609"/>
    <n v="24.444994635635901"/>
    <n v="28.006932409012101"/>
    <n v="15.6920029710324"/>
    <n v="6.17440190805325"/>
    <n v="47.112365840005801"/>
    <n v="30.867142057485001"/>
    <n v="15.846090194455901"/>
    <n v="22.048026258961698"/>
    <n v="24.799170769629399"/>
    <n v="17.564999568109201"/>
    <n v="23.792865163686599"/>
    <n v="11.794938239613"/>
  </r>
  <r>
    <x v="11"/>
    <s v="Albert Lea"/>
    <x v="11"/>
    <x v="11"/>
    <x v="0"/>
    <x v="0"/>
    <x v="0"/>
    <x v="0"/>
    <x v="1"/>
    <n v="31255"/>
    <x v="11"/>
    <n v="0.63989761638137899"/>
    <n v="0.74228123500239995"/>
    <n v="1.1902095664693599"/>
    <n v="8.7985922252439597"/>
    <n v="21.9868820988642"/>
    <n v="7.2116461366181399"/>
    <n v="21.8333066709327"/>
    <n v="28.782594784834401"/>
    <n v="20.185570308750599"/>
    <n v="4.8159927305770101"/>
    <n v="45.542935029532003"/>
    <n v="35.361199454793301"/>
    <n v="14.2798727850977"/>
    <n v="20.891930510641501"/>
    <n v="24.637136196134499"/>
    <n v="19.124614574716102"/>
    <n v="21.6364593517335"/>
    <n v="13.7098593667745"/>
  </r>
  <r>
    <x v="12"/>
    <s v="Albertville"/>
    <x v="12"/>
    <x v="12"/>
    <x v="3"/>
    <x v="0"/>
    <x v="0"/>
    <x v="0"/>
    <x v="0"/>
    <n v="93019"/>
    <x v="12"/>
    <n v="1.4932433158817"/>
    <n v="0.51064836216256904"/>
    <n v="1.9963663337597699"/>
    <n v="12.0814027241746"/>
    <n v="25.0045689590299"/>
    <n v="8.7530504520581793"/>
    <n v="25.309882927143899"/>
    <n v="26.030165880089001"/>
    <n v="14.902331781679001"/>
    <n v="11.2785618006723"/>
    <n v="46.061029280413102"/>
    <n v="27.317017717654299"/>
    <n v="15.3433912012602"/>
    <n v="25.674497034538899"/>
    <n v="25.648331201302501"/>
    <n v="16.7810210489592"/>
    <n v="19.173741132689798"/>
    <n v="12.7224095825096"/>
  </r>
  <r>
    <x v="13"/>
    <s v="Albuquerque"/>
    <x v="6"/>
    <x v="6"/>
    <x v="2"/>
    <x v="1"/>
    <x v="1"/>
    <x v="0"/>
    <x v="1"/>
    <n v="887077"/>
    <x v="13"/>
    <n v="2.2282169417085602"/>
    <n v="1.89036577433526"/>
    <n v="7.0011960630249703"/>
    <n v="46.695157241141402"/>
    <n v="24.622665225228499"/>
    <n v="9.8185388641572295"/>
    <n v="26.549893639447301"/>
    <n v="26.7256393751613"/>
    <n v="12.283262896005599"/>
    <n v="5.2945623228244996"/>
    <n v="32.634137960656297"/>
    <n v="32.418864358732101"/>
    <n v="29.652435357787098"/>
    <n v="19.506036202653299"/>
    <n v="21.878285689321199"/>
    <n v="17.5115408699704"/>
    <n v="21.8954695714223"/>
    <n v="19.208667666632699"/>
  </r>
  <r>
    <x v="14"/>
    <s v="Alexandria"/>
    <x v="13"/>
    <x v="13"/>
    <x v="3"/>
    <x v="0"/>
    <x v="0"/>
    <x v="0"/>
    <x v="0"/>
    <n v="153922"/>
    <x v="14"/>
    <n v="29.481165785267901"/>
    <n v="1.0381881732306"/>
    <n v="2.3472927846571601"/>
    <n v="2.8254570496745099"/>
    <n v="25.444705760060302"/>
    <n v="8.8207013942126498"/>
    <n v="26.004729668273502"/>
    <n v="26.280193864424799"/>
    <n v="13.4496693130287"/>
    <n v="6.5637601180981404"/>
    <n v="47.345268643555599"/>
    <n v="28.8973873757839"/>
    <n v="17.193583862562299"/>
    <n v="25.516738119128"/>
    <n v="23.668703821946501"/>
    <n v="17.748791389218301"/>
    <n v="19.560339323177999"/>
    <n v="13.505427346529199"/>
  </r>
  <r>
    <x v="15"/>
    <s v="Alexandria"/>
    <x v="11"/>
    <x v="11"/>
    <x v="0"/>
    <x v="0"/>
    <x v="0"/>
    <x v="0"/>
    <x v="1"/>
    <n v="36009"/>
    <x v="15"/>
    <n v="0.405454192007554"/>
    <n v="0.45266461162487198"/>
    <n v="1.0691771501569101"/>
    <n v="0.94698547585325898"/>
    <n v="21.872309700352702"/>
    <n v="8.1146380071648796"/>
    <n v="22.1611263850704"/>
    <n v="28.2207225971285"/>
    <n v="19.6312033102835"/>
    <n v="3.4023494283581499"/>
    <n v="35.158920363021998"/>
    <n v="37.881585667701302"/>
    <n v="23.5571445409186"/>
    <n v="17.281236258559002"/>
    <n v="22.6835856523651"/>
    <n v="19.473585024184899"/>
    <n v="24.593253345059399"/>
    <n v="15.968339719831601"/>
  </r>
  <r>
    <x v="16"/>
    <s v="Alice"/>
    <x v="2"/>
    <x v="2"/>
    <x v="2"/>
    <x v="0"/>
    <x v="0"/>
    <x v="0"/>
    <x v="1"/>
    <n v="40838"/>
    <x v="16"/>
    <n v="0.38199715950830099"/>
    <n v="0.32812576521866899"/>
    <n v="0.56809833978157598"/>
    <n v="78.980361428081693"/>
    <n v="28.791811548068001"/>
    <n v="9.3907635045790698"/>
    <n v="23.884617268230599"/>
    <n v="24.8763406631079"/>
    <n v="13.0564670160145"/>
    <n v="14.3562791432862"/>
    <n v="47.241760847229898"/>
    <n v="26.475934560973698"/>
    <n v="11.926025448510201"/>
    <n v="25.978542360340398"/>
    <n v="22.974472807991098"/>
    <n v="16.544580096189399"/>
    <n v="17.8912319644839"/>
    <n v="16.6111727709952"/>
  </r>
  <r>
    <x v="17"/>
    <s v="Allentown-Bethlehem-Easton"/>
    <x v="14"/>
    <x v="14"/>
    <x v="1"/>
    <x v="1"/>
    <x v="1"/>
    <x v="0"/>
    <x v="1"/>
    <n v="821173"/>
    <x v="17"/>
    <n v="4.2520881714328196"/>
    <n v="2.4558771416010998"/>
    <n v="1.6744340108600699"/>
    <n v="12.981186668339101"/>
    <n v="22.772911432791901"/>
    <n v="8.9211408558245306"/>
    <n v="24.5612069563904"/>
    <n v="28.504833938768101"/>
    <n v="15.239906816225099"/>
    <n v="4.1552519548992697"/>
    <n v="43.874352077804097"/>
    <n v="25.616038189558399"/>
    <n v="26.354357777738201"/>
    <n v="14.771023296473301"/>
    <n v="19.273349115295499"/>
    <n v="17.435665107613001"/>
    <n v="24.791505816142301"/>
    <n v="23.7284566644759"/>
  </r>
  <r>
    <x v="18"/>
    <s v="Alma"/>
    <x v="4"/>
    <x v="4"/>
    <x v="1"/>
    <x v="0"/>
    <x v="0"/>
    <x v="0"/>
    <x v="1"/>
    <n v="42476"/>
    <x v="18"/>
    <n v="5.5113475845183197"/>
    <n v="0.341369243808268"/>
    <n v="1.2830775025897001"/>
    <n v="5.4171767586401698"/>
    <n v="21.4638854882757"/>
    <n v="11.345230247669299"/>
    <n v="25.894622845842399"/>
    <n v="26.532630191166799"/>
    <n v="14.7636312270459"/>
    <n v="3.5460742415144999"/>
    <n v="50.2666619574047"/>
    <n v="32.790590894642001"/>
    <n v="13.396672906438701"/>
    <n v="22.973982745737398"/>
    <n v="26.8188302425107"/>
    <n v="18.769105359690201"/>
    <n v="20.8885265946607"/>
    <n v="10.549555057400999"/>
  </r>
  <r>
    <x v="19"/>
    <s v="Alpena"/>
    <x v="4"/>
    <x v="4"/>
    <x v="1"/>
    <x v="0"/>
    <x v="0"/>
    <x v="1"/>
    <x v="1"/>
    <n v="29598"/>
    <x v="19"/>
    <n v="0.26353131968376198"/>
    <n v="0.50003378606662596"/>
    <n v="1.5034799648624899"/>
    <n v="1.0270964254341499"/>
    <n v="20.910196634907798"/>
    <n v="7.3653625244949001"/>
    <n v="20.775052368403301"/>
    <n v="31.4717210622339"/>
    <n v="19.477667409960102"/>
    <n v="4.1216279725538101"/>
    <n v="41.484162045304998"/>
    <n v="38.368267694332197"/>
    <n v="16.025942287808999"/>
    <n v="24.0189341884257"/>
    <n v="27.324782409528201"/>
    <n v="19.575507711100901"/>
    <n v="19.163231027637799"/>
    <n v="9.9175446633073694"/>
  </r>
  <r>
    <x v="20"/>
    <s v="Altoona"/>
    <x v="14"/>
    <x v="14"/>
    <x v="1"/>
    <x v="0"/>
    <x v="0"/>
    <x v="0"/>
    <x v="1"/>
    <n v="127089"/>
    <x v="20"/>
    <n v="1.61382967841434"/>
    <n v="0.54213976032544098"/>
    <n v="1.27784466004139"/>
    <n v="0.96782569695252896"/>
    <n v="21.148958603813099"/>
    <n v="9.33046919875048"/>
    <n v="23.2939121403111"/>
    <n v="28.501286500011801"/>
    <n v="17.7253735571135"/>
    <n v="2.5913928736696001"/>
    <n v="55.869572578187601"/>
    <n v="23.590027200595902"/>
    <n v="17.9490073475469"/>
    <n v="21.5206836278889"/>
    <n v="25.422412118857999"/>
    <n v="19.093027772383"/>
    <n v="21.4332880170907"/>
    <n v="12.5305884637794"/>
  </r>
  <r>
    <x v="21"/>
    <s v="Altus"/>
    <x v="3"/>
    <x v="3"/>
    <x v="2"/>
    <x v="0"/>
    <x v="0"/>
    <x v="0"/>
    <x v="1"/>
    <n v="26446"/>
    <x v="21"/>
    <n v="7.2525145579671797"/>
    <n v="1.14573092339106"/>
    <n v="4.8551765862512299"/>
    <n v="20.940784995840598"/>
    <n v="26.117371247069499"/>
    <n v="10.7350828102549"/>
    <n v="25.746804809801102"/>
    <n v="24.4573848597141"/>
    <n v="12.943356273160401"/>
    <n v="8.2530449009270992"/>
    <n v="36.896321880870097"/>
    <n v="34.193782948554798"/>
    <n v="20.656850269647901"/>
    <n v="21.4640198511166"/>
    <n v="26.579499904561899"/>
    <n v="17.560603168543601"/>
    <n v="21.4544760450468"/>
    <n v="12.9414010307311"/>
  </r>
  <r>
    <x v="22"/>
    <s v="Amarillo"/>
    <x v="2"/>
    <x v="2"/>
    <x v="2"/>
    <x v="0"/>
    <x v="0"/>
    <x v="0"/>
    <x v="1"/>
    <n v="251933"/>
    <x v="22"/>
    <n v="5.8070995066148496"/>
    <n v="2.5149543727895902"/>
    <n v="1.9957687162856801"/>
    <n v="25.149146796965901"/>
    <n v="26.381617334767601"/>
    <n v="10.23526096224"/>
    <n v="26.638828577439199"/>
    <n v="24.8637534582607"/>
    <n v="11.880539667292499"/>
    <n v="6.7113463405468003"/>
    <n v="34.915912436190503"/>
    <n v="35.672543922833597"/>
    <n v="22.700197300429"/>
    <n v="20.031238633202801"/>
    <n v="22.195476817082799"/>
    <n v="18.500331643023699"/>
    <n v="22.293899907995801"/>
    <n v="16.979052998694801"/>
  </r>
  <r>
    <x v="23"/>
    <s v="Americus"/>
    <x v="7"/>
    <x v="7"/>
    <x v="3"/>
    <x v="0"/>
    <x v="0"/>
    <x v="0"/>
    <x v="0"/>
    <n v="37829"/>
    <x v="23"/>
    <n v="47.743794443416398"/>
    <n v="1.2001374606783199"/>
    <n v="1.08646805360966"/>
    <n v="4.9644452668587604"/>
    <n v="25.916624811652401"/>
    <n v="12.561791218377399"/>
    <n v="24.4944354860028"/>
    <n v="24.338470485606301"/>
    <n v="12.688677998360999"/>
    <n v="8.6135821219353392"/>
    <n v="49.229767845519603"/>
    <n v="23.2371447168583"/>
    <n v="18.919505315686699"/>
    <n v="31.250939708314501"/>
    <n v="23.943767854457999"/>
    <n v="19.012178619756401"/>
    <n v="15.283416027665"/>
    <n v="10.509697789805999"/>
  </r>
  <r>
    <x v="24"/>
    <s v="Ames"/>
    <x v="15"/>
    <x v="15"/>
    <x v="1"/>
    <x v="1"/>
    <x v="1"/>
    <x v="0"/>
    <x v="0"/>
    <n v="89542"/>
    <x v="24"/>
    <n v="2.3731880011614699"/>
    <n v="5.9960688838757203"/>
    <n v="1.72098009872462"/>
    <n v="3.0097607826494799"/>
    <n v="17.816220321190102"/>
    <n v="28.9964485939559"/>
    <n v="23.571061624712399"/>
    <n v="19.626543968193701"/>
    <n v="9.9897254919479099"/>
    <n v="1.86270981944415"/>
    <n v="21.675168808077402"/>
    <n v="28.738649112037798"/>
    <n v="47.723472260440701"/>
    <n v="21.165037410773198"/>
    <n v="20.135882808244698"/>
    <n v="17.366625576928602"/>
    <n v="22.899406587736099"/>
    <n v="18.433047616317399"/>
  </r>
  <r>
    <x v="25"/>
    <s v="Amsterdam"/>
    <x v="9"/>
    <x v="9"/>
    <x v="1"/>
    <x v="0"/>
    <x v="0"/>
    <x v="0"/>
    <x v="1"/>
    <n v="50219"/>
    <x v="25"/>
    <n v="1.417790079452"/>
    <n v="0.70889503972599999"/>
    <n v="1.5233278241303101"/>
    <n v="11.2586869511539"/>
    <n v="23.499074055636299"/>
    <n v="8.1781795734682099"/>
    <n v="23.604611800314601"/>
    <n v="28.132778430474499"/>
    <n v="16.585356140106299"/>
    <n v="5.1145149525893503"/>
    <n v="48.306345733041603"/>
    <n v="30.477024070021901"/>
    <n v="16.1021152443472"/>
    <n v="21.549904513016401"/>
    <n v="24.4949241129762"/>
    <n v="19.127550507588701"/>
    <n v="21.027238918484301"/>
    <n v="13.8003819479345"/>
  </r>
  <r>
    <x v="26"/>
    <s v="Anchorage"/>
    <x v="16"/>
    <x v="16"/>
    <x v="4"/>
    <x v="1"/>
    <x v="1"/>
    <x v="1"/>
    <x v="1"/>
    <n v="380821"/>
    <x v="26"/>
    <n v="4.2342727948301198"/>
    <n v="6.3764865908130099"/>
    <n v="15.3775658380184"/>
    <n v="6.6598218060453602"/>
    <n v="26.6542548861539"/>
    <n v="10.568744895896"/>
    <n v="28.430417440214701"/>
    <n v="26.9394282353127"/>
    <n v="7.4071545424228198"/>
    <n v="2.63477806788512"/>
    <n v="30.169399477806799"/>
    <n v="37.1471540469974"/>
    <n v="30.0486684073107"/>
    <n v="9.2055115801817706"/>
    <n v="14.4092641454119"/>
    <n v="15.5445617121079"/>
    <n v="26.374230430958701"/>
    <n v="34.466432131339801"/>
  </r>
  <r>
    <x v="27"/>
    <s v="Andrews"/>
    <x v="2"/>
    <x v="2"/>
    <x v="2"/>
    <x v="0"/>
    <x v="0"/>
    <x v="0"/>
    <x v="1"/>
    <n v="14786"/>
    <x v="27"/>
    <n v="1.3458677127012"/>
    <n v="0.57486811849046404"/>
    <n v="1.5149465710807499"/>
    <n v="48.660895441633997"/>
    <n v="29.162721493304499"/>
    <n v="9.5631002299472492"/>
    <n v="25.3077235222508"/>
    <n v="24.71932909509"/>
    <n v="11.2471256594075"/>
    <n v="15.2026286966046"/>
    <n v="40.558598028477498"/>
    <n v="30.065717415115"/>
    <n v="14.173055859802799"/>
    <n v="17.075053058074499"/>
    <n v="19.004437584410599"/>
    <n v="18.0783330117692"/>
    <n v="21.377580551804002"/>
    <n v="24.464595793941701"/>
  </r>
  <r>
    <x v="28"/>
    <s v="Angola"/>
    <x v="17"/>
    <x v="17"/>
    <x v="1"/>
    <x v="0"/>
    <x v="0"/>
    <x v="0"/>
    <x v="0"/>
    <n v="34185"/>
    <x v="28"/>
    <n v="0.45341524060260302"/>
    <n v="0.47389205792014"/>
    <n v="1.09112183706304"/>
    <n v="2.8726049436887502"/>
    <n v="22.919409097557399"/>
    <n v="10.536785139681101"/>
    <n v="22.860903905221601"/>
    <n v="28.7933304080737"/>
    <n v="14.8895714494661"/>
    <n v="2.7571019599207198"/>
    <n v="48.676502972913497"/>
    <n v="28.839462673420002"/>
    <n v="19.726932393745901"/>
    <n v="13.7693883523559"/>
    <n v="25.080479953175299"/>
    <n v="23.507462686567202"/>
    <n v="23.697688030436101"/>
    <n v="13.944980977465599"/>
  </r>
  <r>
    <x v="29"/>
    <s v="Ann Arbor"/>
    <x v="4"/>
    <x v="4"/>
    <x v="1"/>
    <x v="1"/>
    <x v="1"/>
    <x v="0"/>
    <x v="1"/>
    <n v="344791"/>
    <x v="29"/>
    <n v="12.5154078847766"/>
    <n v="7.8322810050146296"/>
    <n v="3.5090823136334799"/>
    <n v="4.0198265035920304"/>
    <n v="20.868584156779001"/>
    <n v="16.910534207679401"/>
    <n v="27.009985759489101"/>
    <n v="25.0740303546206"/>
    <n v="10.136865521431799"/>
    <n v="1.76932547380988"/>
    <n v="20.4265221608715"/>
    <n v="26.9544657513804"/>
    <n v="50.849686613938204"/>
    <n v="16.578812748826799"/>
    <n v="18.320322056893801"/>
    <n v="15.7284461347983"/>
    <n v="21.334045061275301"/>
    <n v="28.038373998205898"/>
  </r>
  <r>
    <x v="30"/>
    <s v="Anniston-Oxford-Jacksonville"/>
    <x v="12"/>
    <x v="12"/>
    <x v="3"/>
    <x v="0"/>
    <x v="0"/>
    <x v="0"/>
    <x v="0"/>
    <n v="118572"/>
    <x v="30"/>
    <n v="20.3901426981075"/>
    <n v="0.69999662652228201"/>
    <n v="2.0131228283237199"/>
    <n v="3.28323718921837"/>
    <n v="22.8772391458354"/>
    <n v="10.9191040043181"/>
    <n v="24.806868400634201"/>
    <n v="27.0679418412441"/>
    <n v="14.328846607968201"/>
    <n v="7.61145805396984"/>
    <n v="47.082487261024497"/>
    <n v="29.286234243898701"/>
    <n v="16.019820441107001"/>
    <n v="27.1982344200682"/>
    <n v="22.699064767065799"/>
    <n v="17.9879381172974"/>
    <n v="20.350056813215598"/>
    <n v="11.764705882352899"/>
  </r>
  <r>
    <x v="31"/>
    <s v="Appleton"/>
    <x v="18"/>
    <x v="18"/>
    <x v="1"/>
    <x v="0"/>
    <x v="0"/>
    <x v="0"/>
    <x v="1"/>
    <n v="225666"/>
    <x v="31"/>
    <n v="0.84992865562379805"/>
    <n v="2.7629328299345"/>
    <n v="2.55820548952877"/>
    <n v="3.5667756773284398"/>
    <n v="25.551921866829701"/>
    <n v="8.2015013338296399"/>
    <n v="27.172901544760801"/>
    <n v="27.348825255022899"/>
    <n v="11.7248499995569"/>
    <n v="2.7175658317276801"/>
    <n v="40.038937058445697"/>
    <n v="30.825171269535399"/>
    <n v="26.4183258402912"/>
    <n v="12.481480637294"/>
    <n v="19.2453217240672"/>
    <n v="19.0151117999681"/>
    <n v="28.237184601007499"/>
    <n v="21.020901237663299"/>
  </r>
  <r>
    <x v="32"/>
    <s v="Arcadia"/>
    <x v="19"/>
    <x v="19"/>
    <x v="3"/>
    <x v="0"/>
    <x v="0"/>
    <x v="0"/>
    <x v="0"/>
    <n v="34862"/>
    <x v="32"/>
    <n v="12.4433480580575"/>
    <n v="0.48476851586254399"/>
    <n v="1.0928805002581601"/>
    <n v="29.9036199873788"/>
    <n v="22.474327347828599"/>
    <n v="10.633354368653499"/>
    <n v="25.185015202799601"/>
    <n v="23.842579312718701"/>
    <n v="17.8647237679995"/>
    <n v="13.618592528236301"/>
    <n v="53.957428323197199"/>
    <n v="21.659426585577801"/>
    <n v="10.764552562988699"/>
    <n v="25.999238675295"/>
    <n v="31.385610963075699"/>
    <n v="16.682527598020599"/>
    <n v="17.310620479634601"/>
    <n v="8.6220022839741102"/>
  </r>
  <r>
    <x v="33"/>
    <s v="Ardmore"/>
    <x v="3"/>
    <x v="3"/>
    <x v="2"/>
    <x v="0"/>
    <x v="0"/>
    <x v="0"/>
    <x v="1"/>
    <n v="47557"/>
    <x v="33"/>
    <n v="6.5899867527388203"/>
    <n v="1.0555754147654399"/>
    <n v="14.498391403999401"/>
    <n v="5.3157263914881101"/>
    <n v="25.752255188510599"/>
    <n v="7.6876169649052697"/>
    <n v="24.9742414365919"/>
    <n v="26.702693609773501"/>
    <n v="14.8831928002187"/>
    <n v="5.1567303730468099"/>
    <n v="51.8715730087794"/>
    <n v="25.9294475610916"/>
    <n v="17.042249057082199"/>
    <n v="20.8998214182845"/>
    <n v="28.077654242755901"/>
    <n v="18.849012039864"/>
    <n v="21.700558787948601"/>
    <n v="10.472953511147001"/>
  </r>
  <r>
    <x v="34"/>
    <s v="Arkadelphia"/>
    <x v="20"/>
    <x v="20"/>
    <x v="3"/>
    <x v="0"/>
    <x v="0"/>
    <x v="0"/>
    <x v="0"/>
    <n v="22995"/>
    <x v="34"/>
    <n v="23.335507719069401"/>
    <n v="0.52185257664709706"/>
    <n v="1.7656012176560101"/>
    <n v="4.0269623831267696"/>
    <n v="19.482496194825"/>
    <n v="21.509023700804502"/>
    <n v="20.5696890628397"/>
    <n v="23.609480321809102"/>
    <n v="14.8293107197217"/>
    <n v="5.3317447315511197"/>
    <n v="46.2283118623874"/>
    <n v="26.815101645692199"/>
    <n v="21.6248417603693"/>
    <n v="31.569253438113901"/>
    <n v="26.362966601178801"/>
    <n v="12.684184675835001"/>
    <n v="19.462180746561899"/>
    <n v="9.92141453831041"/>
  </r>
  <r>
    <x v="35"/>
    <s v="Arkansas City-Winfield"/>
    <x v="21"/>
    <x v="21"/>
    <x v="2"/>
    <x v="1"/>
    <x v="1"/>
    <x v="0"/>
    <x v="0"/>
    <n v="36311"/>
    <x v="35"/>
    <n v="2.6741207898432999"/>
    <n v="1.5918041364875699"/>
    <n v="4.5110297155132102"/>
    <n v="9.0661232133513305"/>
    <n v="24.4278593263749"/>
    <n v="10.473410261353299"/>
    <n v="22.904904849769999"/>
    <n v="26.424499462972701"/>
    <n v="15.769326099529099"/>
    <n v="5.54869480049397"/>
    <n v="36.954392539283702"/>
    <n v="38.023250862325902"/>
    <n v="19.473661797896298"/>
    <n v="20.260913927556299"/>
    <n v="27.461555280227401"/>
    <n v="19.2551563297136"/>
    <n v="21.026164273740999"/>
    <n v="11.9962101887618"/>
  </r>
  <r>
    <x v="36"/>
    <s v="Asheville"/>
    <x v="10"/>
    <x v="10"/>
    <x v="3"/>
    <x v="1"/>
    <x v="1"/>
    <x v="0"/>
    <x v="0"/>
    <n v="424858"/>
    <x v="36"/>
    <n v="4.4664334907192504"/>
    <n v="0.86240579205287404"/>
    <n v="2.0406818278107002"/>
    <n v="6.3786017916574496"/>
    <n v="20.342326141910899"/>
    <n v="7.8183769635972498"/>
    <n v="24.934919431904301"/>
    <n v="28.535181166413199"/>
    <n v="18.369196296174302"/>
    <n v="4.6381005063614298"/>
    <n v="34.988691152258703"/>
    <n v="31.043850834497999"/>
    <n v="29.329357506881902"/>
    <n v="20.1905287864145"/>
    <n v="24.871462101339201"/>
    <n v="19.425100096645"/>
    <n v="21.1105895347232"/>
    <n v="14.4023194808781"/>
  </r>
  <r>
    <x v="37"/>
    <s v="Ashland"/>
    <x v="5"/>
    <x v="5"/>
    <x v="1"/>
    <x v="0"/>
    <x v="0"/>
    <x v="0"/>
    <x v="1"/>
    <n v="53139"/>
    <x v="37"/>
    <n v="0.74333352151903498"/>
    <n v="0.517510679538569"/>
    <n v="1.15922392216639"/>
    <n v="0.94281036526844697"/>
    <n v="23.854419541203299"/>
    <n v="10.303167165358801"/>
    <n v="22.964301172396901"/>
    <n v="27.040403470144302"/>
    <n v="15.837708650896699"/>
    <n v="3.5035120781223199"/>
    <n v="52.272857061275801"/>
    <n v="25.021415110502002"/>
    <n v="19.202215750099899"/>
    <n v="18.1683608013421"/>
    <n v="26.1077667028521"/>
    <n v="21.6964373828086"/>
    <n v="23.073127405506799"/>
    <n v="10.954307707490401"/>
  </r>
  <r>
    <x v="38"/>
    <s v="Ashtabula"/>
    <x v="5"/>
    <x v="5"/>
    <x v="1"/>
    <x v="0"/>
    <x v="0"/>
    <x v="1"/>
    <x v="1"/>
    <n v="101497"/>
    <x v="38"/>
    <n v="3.4158645083105901"/>
    <n v="0.36651329595948601"/>
    <n v="2.06015941357873"/>
    <n v="3.39024798762525"/>
    <n v="23.652915849729499"/>
    <n v="7.8889031202892701"/>
    <n v="23.793806713498899"/>
    <n v="29.021547434899599"/>
    <n v="15.6428268815827"/>
    <n v="4.7929249352890402"/>
    <n v="56.141788898475703"/>
    <n v="26.044003451251101"/>
    <n v="13.021282714984199"/>
    <n v="24.248502147136701"/>
    <n v="24.719072231222199"/>
    <n v="18.0488055748412"/>
    <n v="22.109079688343702"/>
    <n v="10.8745403584561"/>
  </r>
  <r>
    <x v="39"/>
    <s v="Astoria"/>
    <x v="8"/>
    <x v="8"/>
    <x v="0"/>
    <x v="0"/>
    <x v="0"/>
    <x v="1"/>
    <x v="1"/>
    <n v="37039"/>
    <x v="39"/>
    <n v="0.440076675936175"/>
    <n v="1.20143632387483"/>
    <n v="3.5044142660438999"/>
    <n v="7.6621939037231002"/>
    <n v="20.521612354545201"/>
    <n v="8.8798293690434402"/>
    <n v="22.506007181619399"/>
    <n v="31.461432544075201"/>
    <n v="16.631118550716799"/>
    <n v="2.1138830698914499"/>
    <n v="34.915254237288103"/>
    <n v="40.906494001142597"/>
    <n v="22.064368691677799"/>
    <n v="19.197816843307699"/>
    <n v="26.477121279431401"/>
    <n v="19.248587929174299"/>
    <n v="21.666560893571098"/>
    <n v="13.409913054515499"/>
  </r>
  <r>
    <x v="40"/>
    <s v="Atchison"/>
    <x v="21"/>
    <x v="21"/>
    <x v="2"/>
    <x v="0"/>
    <x v="0"/>
    <x v="0"/>
    <x v="0"/>
    <n v="16924"/>
    <x v="40"/>
    <n v="4.9870007090522304"/>
    <n v="0.41361380288347899"/>
    <n v="2.8066650909950401"/>
    <n v="2.26305837863389"/>
    <n v="24.184589931458301"/>
    <n v="14.151500827227601"/>
    <n v="21.354289766012801"/>
    <n v="24.940912313873799"/>
    <n v="15.368707161427601"/>
    <n v="3.1495299932164"/>
    <n v="50.751041767613103"/>
    <n v="24.944277546273899"/>
    <n v="21.155150692896601"/>
    <n v="20.2869866402771"/>
    <n v="21.754906811809299"/>
    <n v="21.0951674088735"/>
    <n v="23.9815272967178"/>
    <n v="12.881411842322301"/>
  </r>
  <r>
    <x v="41"/>
    <s v="Athens"/>
    <x v="5"/>
    <x v="5"/>
    <x v="1"/>
    <x v="0"/>
    <x v="0"/>
    <x v="0"/>
    <x v="1"/>
    <n v="64757"/>
    <x v="41"/>
    <n v="2.6885124388096999"/>
    <n v="2.6885124388096999"/>
    <n v="2.3070864925799501"/>
    <n v="1.5473230693206901"/>
    <n v="15.826860416634499"/>
    <n v="32.1355220285066"/>
    <n v="21.3274240622635"/>
    <n v="20.613987677007898"/>
    <n v="10.096205815587499"/>
    <n v="2.9663162283706099"/>
    <n v="41.257408344998098"/>
    <n v="27.4443815707181"/>
    <n v="28.3318938559133"/>
    <n v="35.106430853696899"/>
    <n v="21.794698708428999"/>
    <n v="16.511408127447002"/>
    <n v="16.470905899824501"/>
    <n v="10.1165564106026"/>
  </r>
  <r>
    <x v="42"/>
    <s v="Athens"/>
    <x v="22"/>
    <x v="22"/>
    <x v="3"/>
    <x v="0"/>
    <x v="0"/>
    <x v="0"/>
    <x v="1"/>
    <n v="52266"/>
    <x v="42"/>
    <n v="3.8667585045727599"/>
    <n v="0.73661653847625597"/>
    <n v="2.1141851299123702"/>
    <n v="2.8354953507060001"/>
    <n v="22.567252133318"/>
    <n v="8.0511231010599609"/>
    <n v="24.019439023456901"/>
    <n v="28.500363525045"/>
    <n v="16.8618222171201"/>
    <n v="8.3460376417107796"/>
    <n v="52.618011475455297"/>
    <n v="24.580757823544101"/>
    <n v="14.455193059289901"/>
    <n v="25.3347564525519"/>
    <n v="25.785949932078399"/>
    <n v="20.7646031437997"/>
    <n v="17.484960217349101"/>
    <n v="10.629730254220799"/>
  </r>
  <r>
    <x v="43"/>
    <s v="Athens"/>
    <x v="2"/>
    <x v="2"/>
    <x v="2"/>
    <x v="0"/>
    <x v="0"/>
    <x v="0"/>
    <x v="1"/>
    <n v="78532"/>
    <x v="43"/>
    <n v="6.1287118626801798"/>
    <n v="0.404930474201599"/>
    <n v="1.8043600061121601"/>
    <n v="10.810879641420099"/>
    <n v="22.7194010085061"/>
    <n v="7.9126980084551501"/>
    <n v="22.019049559415301"/>
    <n v="28.207609636835901"/>
    <n v="19.141241786787599"/>
    <n v="7.5243298931140403"/>
    <n v="46.812738009823903"/>
    <n v="31.5120407675184"/>
    <n v="14.150891329543599"/>
    <n v="23.486523044439299"/>
    <n v="25.258157104681501"/>
    <n v="19.5011711919765"/>
    <n v="18.979908284121301"/>
    <n v="12.7742403747814"/>
  </r>
  <r>
    <x v="44"/>
    <s v="Athens-Clarke County"/>
    <x v="7"/>
    <x v="7"/>
    <x v="3"/>
    <x v="1"/>
    <x v="1"/>
    <x v="0"/>
    <x v="0"/>
    <n v="192541"/>
    <x v="44"/>
    <n v="19.3112116380407"/>
    <n v="3.14997844614913"/>
    <n v="1.8001360749139099"/>
    <n v="7.9531112853885704"/>
    <n v="20.855298352039298"/>
    <n v="21.383497540783502"/>
    <n v="26.066136563121599"/>
    <n v="21.620330215382701"/>
    <n v="10.074737328672899"/>
    <n v="5.3538660813873999"/>
    <n v="36.069334004965299"/>
    <n v="23.850429964379501"/>
    <n v="34.726369949267799"/>
    <n v="27.264392003607401"/>
    <n v="21.678941830753001"/>
    <n v="15.845483240643301"/>
    <n v="18.620171351270098"/>
    <n v="16.591011573726099"/>
  </r>
  <r>
    <x v="45"/>
    <s v="Atlanta-Sandy Springs-Roswell"/>
    <x v="7"/>
    <x v="7"/>
    <x v="3"/>
    <x v="1"/>
    <x v="1"/>
    <x v="0"/>
    <x v="0"/>
    <n v="5286728"/>
    <x v="45"/>
    <n v="31.8567174252203"/>
    <n v="4.7783052201664198"/>
    <n v="2.2219603505230499"/>
    <n v="10.3635745966125"/>
    <n v="26.496369777298899"/>
    <n v="9.1789099041978304"/>
    <n v="30.196314242003801"/>
    <n v="25.1525896546976"/>
    <n v="8.9758164218019196"/>
    <n v="4.9274397787738602"/>
    <n v="32.482194389284402"/>
    <n v="27.7483888908545"/>
    <n v="34.841976941087196"/>
    <n v="15.660140407006301"/>
    <n v="19.101810279671401"/>
    <n v="17.116781855481602"/>
    <n v="23.2144860111894"/>
    <n v="24.906781446651301"/>
  </r>
  <r>
    <x v="46"/>
    <s v="Atlantic City-Hammonton"/>
    <x v="23"/>
    <x v="23"/>
    <x v="0"/>
    <x v="1"/>
    <x v="1"/>
    <x v="1"/>
    <x v="1"/>
    <n v="274549"/>
    <x v="46"/>
    <n v="14.890602406127901"/>
    <n v="7.43728806151179"/>
    <n v="2.23493802563477"/>
    <n v="16.842530841489101"/>
    <n v="23.270163067430602"/>
    <n v="9.2839529555744207"/>
    <n v="24.603622668448999"/>
    <n v="28.672841642111202"/>
    <n v="14.1694196664348"/>
    <n v="6.5741050518568098"/>
    <n v="43.150152710476"/>
    <n v="26.186339157556201"/>
    <n v="24.089403080110898"/>
    <n v="16.843532835732201"/>
    <n v="20.127106060306101"/>
    <n v="17.3394840523471"/>
    <n v="23.357223465124999"/>
    <n v="22.332653586489499"/>
  </r>
  <r>
    <x v="47"/>
    <s v="Auburn"/>
    <x v="17"/>
    <x v="17"/>
    <x v="1"/>
    <x v="0"/>
    <x v="0"/>
    <x v="0"/>
    <x v="0"/>
    <n v="42223"/>
    <x v="47"/>
    <n v="0.33394121687232098"/>
    <n v="0.44051820098050798"/>
    <n v="1.0870852379035101"/>
    <n v="2.4417971247898098"/>
    <n v="26.3742510006395"/>
    <n v="8.1116926793453796"/>
    <n v="24.867962958577099"/>
    <n v="27.525282429007898"/>
    <n v="13.120810932430199"/>
    <n v="3.7394624972980801"/>
    <n v="49.430794725844798"/>
    <n v="30.5281360328554"/>
    <n v="16.301606744001699"/>
    <n v="17.773700305810401"/>
    <n v="25.186544342507599"/>
    <n v="20.165137614678901"/>
    <n v="23.596330275229398"/>
    <n v="13.278287461773701"/>
  </r>
  <r>
    <x v="48"/>
    <s v="Auburn"/>
    <x v="9"/>
    <x v="9"/>
    <x v="1"/>
    <x v="0"/>
    <x v="0"/>
    <x v="0"/>
    <x v="1"/>
    <n v="80026"/>
    <x v="48"/>
    <n v="3.7600279909029601"/>
    <n v="0.48359283232949302"/>
    <n v="2.0443355909329499"/>
    <n v="2.36923000024992"/>
    <n v="21.615474970634502"/>
    <n v="8.7121685452228004"/>
    <n v="24.681978357034001"/>
    <n v="29.701596980981201"/>
    <n v="15.2887811461275"/>
    <n v="3.3998455432029999"/>
    <n v="46.653136730185501"/>
    <n v="31.347545753336099"/>
    <n v="18.599471973275399"/>
    <n v="17.007668565246401"/>
    <n v="22.197473510039099"/>
    <n v="19.931905686193399"/>
    <n v="25.1344385401088"/>
    <n v="15.7285136984122"/>
  </r>
  <r>
    <x v="49"/>
    <s v="Auburn-Opelika"/>
    <x v="12"/>
    <x v="12"/>
    <x v="3"/>
    <x v="0"/>
    <x v="0"/>
    <x v="0"/>
    <x v="0"/>
    <n v="140247"/>
    <x v="49"/>
    <n v="22.5844403088836"/>
    <n v="2.5775952426789899"/>
    <n v="1.7732999636355899"/>
    <n v="3.2592497522228601"/>
    <n v="22.525259007322799"/>
    <n v="20.5487461407374"/>
    <n v="26.102519126968801"/>
    <n v="21.7566151147618"/>
    <n v="9.0668606102091296"/>
    <n v="3.8389769362824402"/>
    <n v="37.471699052073703"/>
    <n v="27.420197546836501"/>
    <n v="31.2691264648073"/>
    <n v="25.392953929539299"/>
    <n v="21.7018970189702"/>
    <n v="16.7931345980126"/>
    <n v="20.6919602529359"/>
    <n v="15.420054200541999"/>
  </r>
  <r>
    <x v="50"/>
    <s v="Augusta-Richmond County"/>
    <x v="7"/>
    <x v="7"/>
    <x v="3"/>
    <x v="1"/>
    <x v="1"/>
    <x v="0"/>
    <x v="0"/>
    <n v="564873"/>
    <x v="50"/>
    <n v="34.898994995335201"/>
    <n v="1.69772674565787"/>
    <n v="2.38425274353704"/>
    <n v="4.3921377017488901"/>
    <n v="24.7220171613796"/>
    <n v="10.0353530793647"/>
    <n v="25.6967495348512"/>
    <n v="27.031562846869999"/>
    <n v="12.5143173775344"/>
    <n v="5.1232809829929202"/>
    <n v="41.545013155396397"/>
    <n v="29.994303848970599"/>
    <n v="23.337402012639998"/>
    <n v="22.750752304832002"/>
    <n v="21.744484695148799"/>
    <n v="17.3854292450118"/>
    <n v="21.584440227704"/>
    <n v="16.534893527303399"/>
  </r>
  <r>
    <x v="51"/>
    <s v="Augusta-Waterville"/>
    <x v="24"/>
    <x v="24"/>
    <x v="1"/>
    <x v="0"/>
    <x v="0"/>
    <x v="0"/>
    <x v="1"/>
    <n v="122151"/>
    <x v="51"/>
    <n v="0.52557899648795303"/>
    <n v="0.72533176150829703"/>
    <n v="2.1039533036978799"/>
    <n v="1.23126294504343"/>
    <n v="20.7186187587494"/>
    <n v="8.5836382837635394"/>
    <n v="23.862268831200701"/>
    <n v="31.313701893558001"/>
    <n v="15.521772232728299"/>
    <n v="3.3092386306759298"/>
    <n v="42.000442318212997"/>
    <n v="30.5269406711597"/>
    <n v="24.1633783799513"/>
    <n v="18.747562212341101"/>
    <n v="24.305718074732798"/>
    <n v="18.3419143458928"/>
    <n v="23.441766128403199"/>
    <n v="15.1630392386302"/>
  </r>
  <r>
    <x v="52"/>
    <s v="Austin"/>
    <x v="11"/>
    <x v="11"/>
    <x v="0"/>
    <x v="0"/>
    <x v="0"/>
    <x v="0"/>
    <x v="1"/>
    <n v="39163"/>
    <x v="52"/>
    <n v="2.0197635523325599"/>
    <n v="1.6239818195746001"/>
    <n v="1.5907872226336099"/>
    <n v="10.566095549370599"/>
    <n v="25.235553966754299"/>
    <n v="8.0713939177284697"/>
    <n v="23.463473176212201"/>
    <n v="25.820289559022498"/>
    <n v="17.409289380282399"/>
    <n v="5.2871961603963502"/>
    <n v="41.333797801517299"/>
    <n v="37.211642669143799"/>
    <n v="16.167363368942599"/>
    <n v="22.088805503439598"/>
    <n v="22.2201375859912"/>
    <n v="17.7423389618512"/>
    <n v="23.714821763602298"/>
    <n v="14.2338961851157"/>
  </r>
  <r>
    <x v="53"/>
    <s v="Austin-Round Rock"/>
    <x v="2"/>
    <x v="2"/>
    <x v="2"/>
    <x v="1"/>
    <x v="1"/>
    <x v="0"/>
    <x v="1"/>
    <n v="1716289"/>
    <x v="53"/>
    <n v="7.0215447398427697"/>
    <n v="4.71831958370647"/>
    <n v="2.21477851340887"/>
    <n v="31.364939121558201"/>
    <n v="25.3313981503115"/>
    <n v="11.651825537540599"/>
    <n v="32.07169654994"/>
    <n v="22.861592657180701"/>
    <n v="8.0834871050271797"/>
    <n v="6.1284915183207902"/>
    <n v="25.422990725725601"/>
    <n v="28.446877903904699"/>
    <n v="40.001639852048903"/>
    <n v="14.5705199780387"/>
    <n v="18.655114340882001"/>
    <n v="17.039783347624699"/>
    <n v="23.229212290950802"/>
    <n v="26.505370042503799"/>
  </r>
  <r>
    <x v="54"/>
    <s v="Bainbridge"/>
    <x v="7"/>
    <x v="7"/>
    <x v="3"/>
    <x v="0"/>
    <x v="0"/>
    <x v="0"/>
    <x v="0"/>
    <n v="27842"/>
    <x v="54"/>
    <n v="40.8232167229366"/>
    <n v="0.495654047841391"/>
    <n v="1.1457510236333599"/>
    <n v="5.0427411823863197"/>
    <n v="25.436391063860398"/>
    <n v="9.3096760290209009"/>
    <n v="24.7647439120753"/>
    <n v="26.557000215501802"/>
    <n v="13.932188779541701"/>
    <n v="7.1389164735738699"/>
    <n v="48.179410791128802"/>
    <n v="30.7458898819376"/>
    <n v="13.9357828533598"/>
    <n v="33.901695561059199"/>
    <n v="25.281005905886801"/>
    <n v="16.812726233568299"/>
    <n v="15.9173175843018"/>
    <n v="8.0872547151838408"/>
  </r>
  <r>
    <x v="55"/>
    <s v="Bakersfield"/>
    <x v="25"/>
    <x v="25"/>
    <x v="2"/>
    <x v="0"/>
    <x v="0"/>
    <x v="0"/>
    <x v="0"/>
    <n v="839631"/>
    <x v="55"/>
    <n v="5.4043978843087004"/>
    <n v="3.9422079461096602"/>
    <n v="2.8973441904836799"/>
    <n v="49.1922046708614"/>
    <n v="30.261031334002698"/>
    <n v="11.1719314794237"/>
    <n v="27.4580142943746"/>
    <n v="22.124480873145501"/>
    <n v="8.9845420190536096"/>
    <n v="14.6177382465057"/>
    <n v="39.805235069885597"/>
    <n v="30.701702668360898"/>
    <n v="14.8753240152478"/>
    <n v="20.290862555198299"/>
    <n v="22.7559266602943"/>
    <n v="16.930380996769099"/>
    <n v="20.9646967746013"/>
    <n v="19.058133013136999"/>
  </r>
  <r>
    <x v="56"/>
    <s v="Baltimore-Columbia-Towson"/>
    <x v="26"/>
    <x v="26"/>
    <x v="1"/>
    <x v="1"/>
    <x v="1"/>
    <x v="1"/>
    <x v="1"/>
    <n v="2710489"/>
    <x v="56"/>
    <n v="28.394913242592001"/>
    <n v="4.5066775773670402"/>
    <n v="2.5361475364777402"/>
    <n v="4.5657444099570199"/>
    <n v="22.986848498555101"/>
    <n v="9.8540152717830605"/>
    <n v="26.738902094788099"/>
    <n v="27.783732012931999"/>
    <n v="12.636502121941801"/>
    <n v="3.7885269517492199"/>
    <n v="34.398549573581199"/>
    <n v="26.3495593398588"/>
    <n v="35.463364134810803"/>
    <n v="13.5840623440619"/>
    <n v="15.381833988273501"/>
    <n v="15.1605967751996"/>
    <n v="23.2296149887725"/>
    <n v="32.643891903692598"/>
  </r>
  <r>
    <x v="57"/>
    <s v="Bangor"/>
    <x v="24"/>
    <x v="24"/>
    <x v="1"/>
    <x v="0"/>
    <x v="0"/>
    <x v="0"/>
    <x v="1"/>
    <n v="153923"/>
    <x v="57"/>
    <n v="0.72568751908421703"/>
    <n v="0.91279405936734603"/>
    <n v="2.6513256628314199"/>
    <n v="1.0524742890926"/>
    <n v="19.720899410744298"/>
    <n v="13.2027052487283"/>
    <n v="23.7378429474477"/>
    <n v="28.881323778772501"/>
    <n v="14.4572286143072"/>
    <n v="3.5386935839424498"/>
    <n v="42.225509533201802"/>
    <n v="30.8456124066984"/>
    <n v="23.390184476157302"/>
    <n v="22.130388997032298"/>
    <n v="24.273223346204201"/>
    <n v="18.235632000510599"/>
    <n v="22.0920956058334"/>
    <n v="13.2686600504196"/>
  </r>
  <r>
    <x v="58"/>
    <s v="Baraboo"/>
    <x v="18"/>
    <x v="18"/>
    <x v="1"/>
    <x v="0"/>
    <x v="0"/>
    <x v="0"/>
    <x v="1"/>
    <n v="61976"/>
    <x v="58"/>
    <n v="0.53246417968245796"/>
    <n v="0.535691235316897"/>
    <n v="2.1104943849232001"/>
    <n v="4.3161869110623501"/>
    <n v="23.826965276881399"/>
    <n v="7.5222666838776302"/>
    <n v="25.4582419000904"/>
    <n v="28.206079772815301"/>
    <n v="14.9864463663354"/>
    <n v="3.1293985174064001"/>
    <n v="45.509993431547301"/>
    <n v="30.822464108098"/>
    <n v="20.538143942948299"/>
    <n v="15.7456502101253"/>
    <n v="21.452417422724999"/>
    <n v="20.2702171949256"/>
    <n v="26.793920113114201"/>
    <n v="15.737795059110001"/>
  </r>
  <r>
    <x v="59"/>
    <s v="Bardstown"/>
    <x v="27"/>
    <x v="27"/>
    <x v="1"/>
    <x v="0"/>
    <x v="0"/>
    <x v="0"/>
    <x v="0"/>
    <n v="43437"/>
    <x v="59"/>
    <n v="4.9911365886225996"/>
    <n v="0.49727191104357998"/>
    <n v="1.5355572438243901"/>
    <n v="2.0443400787347201"/>
    <n v="25.980155167253699"/>
    <n v="7.97937242443078"/>
    <n v="26.468218339203901"/>
    <n v="27.8380182793471"/>
    <n v="11.734235789764501"/>
    <n v="5.35720481593283"/>
    <n v="53.016897401200502"/>
    <n v="26.622948544464101"/>
    <n v="15.0029492384026"/>
    <n v="19.706308919506899"/>
    <n v="25.060430263475901"/>
    <n v="19.222866811699301"/>
    <n v="23.168963016678799"/>
    <n v="12.8414309886391"/>
  </r>
  <r>
    <x v="60"/>
    <s v="Barnstable Town"/>
    <x v="28"/>
    <x v="28"/>
    <x v="1"/>
    <x v="1"/>
    <x v="1"/>
    <x v="1"/>
    <x v="0"/>
    <n v="215888"/>
    <x v="60"/>
    <n v="1.7865745201215399"/>
    <n v="1.04822871118358"/>
    <n v="3.5916771659378899"/>
    <n v="2.1710331282887401"/>
    <n v="17.253853850144498"/>
    <n v="6.5297746979915496"/>
    <n v="18.832913362484302"/>
    <n v="32.426535981620098"/>
    <n v="24.956922107759599"/>
    <n v="1.4890907650782601"/>
    <n v="28.260432469977498"/>
    <n v="30.337482559237699"/>
    <n v="39.912994205706603"/>
    <n v="14.428391959799001"/>
    <n v="17.889447236180899"/>
    <n v="17.386934673366799"/>
    <n v="24.4147822445561"/>
    <n v="25.880443886097201"/>
  </r>
  <r>
    <x v="61"/>
    <s v="Barre"/>
    <x v="29"/>
    <x v="29"/>
    <x v="1"/>
    <x v="1"/>
    <x v="1"/>
    <x v="0"/>
    <x v="0"/>
    <n v="59534"/>
    <x v="61"/>
    <n v="0.69036181005811803"/>
    <n v="0.83145765444955799"/>
    <n v="1.94846642254846"/>
    <n v="1.67131387106527"/>
    <n v="20.694057177411199"/>
    <n v="9.1006819632478901"/>
    <n v="24.066919743339898"/>
    <n v="31.664259078845699"/>
    <n v="14.474082037155201"/>
    <n v="2.3612043340684599"/>
    <n v="33.294179691245603"/>
    <n v="26.258509924249701"/>
    <n v="38.0861060504363"/>
    <n v="15.121832753177401"/>
    <n v="19.978952481178698"/>
    <n v="17.7082490083381"/>
    <n v="26.859872095847201"/>
    <n v="20.331093661458802"/>
  </r>
  <r>
    <x v="62"/>
    <s v="Bartlesville"/>
    <x v="3"/>
    <x v="3"/>
    <x v="2"/>
    <x v="0"/>
    <x v="0"/>
    <x v="0"/>
    <x v="1"/>
    <n v="50976"/>
    <x v="62"/>
    <n v="2.3422787193973602"/>
    <n v="1.0828625235404901"/>
    <n v="15.6603107344633"/>
    <n v="5.0141242937853097"/>
    <n v="23.448289391086"/>
    <n v="8.2430947897049602"/>
    <n v="22.704802259887"/>
    <n v="27.785624607658502"/>
    <n v="17.818188951663501"/>
    <n v="3.0333467255926099"/>
    <n v="42.024909602249899"/>
    <n v="29.538541009011102"/>
    <n v="25.403202663146399"/>
    <n v="18.916145881914002"/>
    <n v="24.214159126947099"/>
    <n v="17.456393993097699"/>
    <n v="22.008208189534599"/>
    <n v="17.405092808506701"/>
  </r>
  <r>
    <x v="63"/>
    <s v="Bastrop"/>
    <x v="13"/>
    <x v="13"/>
    <x v="3"/>
    <x v="0"/>
    <x v="0"/>
    <x v="0"/>
    <x v="0"/>
    <n v="27979"/>
    <x v="63"/>
    <n v="46.742199506772899"/>
    <n v="0.35026269702276702"/>
    <n v="1.0615104185281801"/>
    <n v="0.91139783408985298"/>
    <n v="24.7256871224847"/>
    <n v="8.6207512777440201"/>
    <n v="23.578398084277499"/>
    <n v="27.6707530647986"/>
    <n v="15.404410450695201"/>
    <n v="7.7513966480446896"/>
    <n v="58.841856467554798"/>
    <n v="21.970348087666501"/>
    <n v="11.436398796734"/>
    <n v="35.025135344160901"/>
    <n v="24.951662799690599"/>
    <n v="16.869682907965998"/>
    <n v="15.6805877803558"/>
    <n v="7.4729311678267596"/>
  </r>
  <r>
    <x v="64"/>
    <s v="Batavia"/>
    <x v="9"/>
    <x v="9"/>
    <x v="1"/>
    <x v="1"/>
    <x v="1"/>
    <x v="0"/>
    <x v="1"/>
    <n v="60079"/>
    <x v="64"/>
    <n v="2.4817323856921698"/>
    <n v="0.59088866326004097"/>
    <n v="2.70810100034954"/>
    <n v="2.68979177416402"/>
    <n v="22.0692754539856"/>
    <n v="9.1995539206711197"/>
    <n v="23.6222307295394"/>
    <n v="29.479518633798801"/>
    <n v="15.629421262005"/>
    <n v="3.0132739075671"/>
    <n v="44.210832283693399"/>
    <n v="32.225559538804397"/>
    <n v="20.550334269935099"/>
    <n v="17.081211918871499"/>
    <n v="21.262832818629501"/>
    <n v="18.074451214422801"/>
    <n v="27.4351055838411"/>
    <n v="16.146398464234998"/>
  </r>
  <r>
    <x v="65"/>
    <s v="Batesville"/>
    <x v="20"/>
    <x v="20"/>
    <x v="3"/>
    <x v="0"/>
    <x v="0"/>
    <x v="0"/>
    <x v="0"/>
    <n v="36647"/>
    <x v="65"/>
    <n v="1.93467405244631"/>
    <n v="0.75313122492973505"/>
    <n v="1.66180042022539"/>
    <n v="5.8367669932054502"/>
    <n v="23.991049744863201"/>
    <n v="9.0075585996125191"/>
    <n v="24.5449832182716"/>
    <n v="26.820749310994099"/>
    <n v="15.6356591262586"/>
    <n v="6.9963027668305404"/>
    <n v="50.794295697395697"/>
    <n v="28.948116848819701"/>
    <n v="13.261284686953999"/>
    <n v="27.951189914380102"/>
    <n v="29.366952066338602"/>
    <n v="16.773410638441302"/>
    <n v="17.710510348547199"/>
    <n v="8.1979370322928595"/>
  </r>
  <r>
    <x v="66"/>
    <s v="Baton Rouge"/>
    <x v="13"/>
    <x v="13"/>
    <x v="3"/>
    <x v="1"/>
    <x v="1"/>
    <x v="0"/>
    <x v="0"/>
    <n v="802484"/>
    <x v="66"/>
    <n v="35.460021632830099"/>
    <n v="1.7722471725293001"/>
    <n v="1.3752299111259501"/>
    <n v="3.4090399310141999"/>
    <n v="24.714137602743499"/>
    <n v="11.6863389176607"/>
    <n v="27.378739015357301"/>
    <n v="25.4851187064166"/>
    <n v="10.735665757822"/>
    <n v="4.5211905056176498"/>
    <n v="41.879179884370799"/>
    <n v="27.122042324118699"/>
    <n v="26.477587285892799"/>
    <n v="20.141923626710199"/>
    <n v="19.959499013001199"/>
    <n v="16.2783336736778"/>
    <n v="22.358586889932599"/>
    <n v="21.261656796678199"/>
  </r>
  <r>
    <x v="67"/>
    <s v="Battle Creek"/>
    <x v="4"/>
    <x v="4"/>
    <x v="1"/>
    <x v="0"/>
    <x v="0"/>
    <x v="0"/>
    <x v="1"/>
    <n v="136146"/>
    <x v="67"/>
    <n v="10.745816990583601"/>
    <n v="1.5821250716143"/>
    <n v="3.32069983693976"/>
    <n v="4.5370411176237297"/>
    <n v="24.245295491604601"/>
    <n v="9.2746022652152806"/>
    <n v="23.972059406813301"/>
    <n v="27.737869639945401"/>
    <n v="14.770173196421499"/>
    <n v="3.5238936099768199"/>
    <n v="42.761284626420903"/>
    <n v="34.820659971305602"/>
    <n v="18.8941617922967"/>
    <n v="21.418652655282401"/>
    <n v="25.9617188966035"/>
    <n v="18.541940326515299"/>
    <n v="20.889472696565999"/>
    <n v="13.1882154250328"/>
  </r>
  <r>
    <x v="68"/>
    <s v="Bay City"/>
    <x v="2"/>
    <x v="2"/>
    <x v="2"/>
    <x v="1"/>
    <x v="1"/>
    <x v="0"/>
    <x v="1"/>
    <n v="36702"/>
    <x v="68"/>
    <n v="11.062067462263601"/>
    <n v="1.88818048062776"/>
    <n v="1.2942074001416799"/>
    <n v="38.346684104408503"/>
    <n v="26.3500626668846"/>
    <n v="8.6834504931611391"/>
    <n v="22.5873249414201"/>
    <n v="28.077488965179001"/>
    <n v="14.3016729333551"/>
    <n v="10.929685830305599"/>
    <n v="46.356058986962999"/>
    <n v="27.334900619790599"/>
    <n v="15.379354562940801"/>
    <n v="23.4292997450892"/>
    <n v="23.601739391213101"/>
    <n v="17.791273054430899"/>
    <n v="15.8869395711501"/>
    <n v="19.290748238116699"/>
  </r>
  <r>
    <x v="69"/>
    <s v="Bay City"/>
    <x v="4"/>
    <x v="4"/>
    <x v="1"/>
    <x v="0"/>
    <x v="0"/>
    <x v="1"/>
    <x v="1"/>
    <n v="107771"/>
    <x v="69"/>
    <n v="1.46050421727552"/>
    <n v="0.525187666440879"/>
    <n v="2.1313711480825099"/>
    <n v="4.7257611045643104"/>
    <n v="22.224902803166"/>
    <n v="8.4892967495894105"/>
    <n v="23.561069304358298"/>
    <n v="29.480101325959701"/>
    <n v="16.244629816926601"/>
    <n v="3.24483775811209"/>
    <n v="43.403057119871299"/>
    <n v="34.707696433360198"/>
    <n v="18.644408688656501"/>
    <n v="19.265449246322699"/>
    <n v="23.823944624072102"/>
    <n v="21.446787194316698"/>
    <n v="21.323830775536202"/>
    <n v="14.139988159752299"/>
  </r>
  <r>
    <x v="70"/>
    <s v="Beatrice"/>
    <x v="30"/>
    <x v="30"/>
    <x v="2"/>
    <x v="0"/>
    <x v="0"/>
    <x v="0"/>
    <x v="0"/>
    <n v="22311"/>
    <x v="70"/>
    <n v="0.322710770471965"/>
    <n v="0.36304961678095998"/>
    <n v="1.5283940657074999"/>
    <n v="1.7256062032181401"/>
    <n v="22.9707319259558"/>
    <n v="7.0817085742458898"/>
    <n v="21.549908117072299"/>
    <n v="29.008112590202099"/>
    <n v="19.389538792523901"/>
    <n v="3.3313964749176801"/>
    <n v="44.0506165665956"/>
    <n v="33.365614306927498"/>
    <n v="19.252372651559199"/>
    <n v="20.6380857427717"/>
    <n v="23.485100254791199"/>
    <n v="19.4638307300321"/>
    <n v="23.330009970089701"/>
    <n v="13.082973302315301"/>
  </r>
  <r>
    <x v="71"/>
    <s v="Beaumont-Port Arthur"/>
    <x v="2"/>
    <x v="2"/>
    <x v="2"/>
    <x v="0"/>
    <x v="0"/>
    <x v="1"/>
    <x v="1"/>
    <n v="403190"/>
    <x v="71"/>
    <n v="24.180659242540699"/>
    <n v="2.3941566011061801"/>
    <n v="1.55757831295419"/>
    <n v="12.5132071727969"/>
    <n v="24.397430491827699"/>
    <n v="9.8447382127532901"/>
    <n v="25.935911108906499"/>
    <n v="26.6273965128103"/>
    <n v="13.1945236737022"/>
    <n v="6.0343623411090901"/>
    <n v="46.097711064885203"/>
    <n v="31.717777282800299"/>
    <n v="16.150149311205301"/>
    <n v="22.453716089678402"/>
    <n v="21.891888276526299"/>
    <n v="17.035421905934001"/>
    <n v="21.509310289475099"/>
    <n v="17.1096634383862"/>
  </r>
  <r>
    <x v="72"/>
    <s v="Beaver Dam"/>
    <x v="18"/>
    <x v="18"/>
    <x v="1"/>
    <x v="0"/>
    <x v="0"/>
    <x v="0"/>
    <x v="1"/>
    <n v="88759"/>
    <x v="72"/>
    <n v="2.6600119424509101"/>
    <n v="0.51825730348471699"/>
    <n v="1.22917112630832"/>
    <n v="3.96804831059386"/>
    <n v="22.058608141146198"/>
    <n v="7.6961209567480502"/>
    <n v="26.569699974087101"/>
    <n v="28.746380648722901"/>
    <n v="14.9291902792956"/>
    <n v="4.0430445520736402"/>
    <n v="48.721814157872799"/>
    <n v="31.3676748885396"/>
    <n v="15.8674664015139"/>
    <n v="13.205591423325201"/>
    <n v="22.783273114967699"/>
    <n v="20.443641532902902"/>
    <n v="28.582005567730899"/>
    <n v="14.985488361073299"/>
  </r>
  <r>
    <x v="73"/>
    <s v="Beckley"/>
    <x v="31"/>
    <x v="31"/>
    <x v="1"/>
    <x v="1"/>
    <x v="1"/>
    <x v="0"/>
    <x v="1"/>
    <n v="124898"/>
    <x v="73"/>
    <n v="6.7951448381879596"/>
    <n v="0.64372527982834005"/>
    <n v="1.7614373328636199"/>
    <n v="1.1193133597015199"/>
    <n v="20.685679514483802"/>
    <n v="7.9216640778875602"/>
    <n v="25.326266233246301"/>
    <n v="29.682621018751298"/>
    <n v="16.383769155631001"/>
    <n v="7.6410949645150401"/>
    <n v="54.295370057451798"/>
    <n v="24.057677143178999"/>
    <n v="14.005857834854099"/>
    <n v="26.835659009201098"/>
    <n v="25.6575873905714"/>
    <n v="17.5674852233258"/>
    <n v="19.832226352243399"/>
    <n v="10.1070420246583"/>
  </r>
  <r>
    <x v="74"/>
    <s v="Bedford"/>
    <x v="17"/>
    <x v="17"/>
    <x v="1"/>
    <x v="0"/>
    <x v="0"/>
    <x v="0"/>
    <x v="0"/>
    <n v="46134"/>
    <x v="74"/>
    <n v="0.39233537087614301"/>
    <n v="0.485542116443404"/>
    <n v="1.3482464126240901"/>
    <n v="1.1813413100966701"/>
    <n v="23.566133437378099"/>
    <n v="7.1292322365283702"/>
    <n v="23.776390514587899"/>
    <n v="29.136862184072498"/>
    <n v="16.391381627433098"/>
    <n v="5.2406249999999996"/>
    <n v="55.009374999999999"/>
    <n v="26.8125"/>
    <n v="12.9375"/>
    <n v="23.3875669086862"/>
    <n v="24.590598335894899"/>
    <n v="18.596639991520501"/>
    <n v="21.363082304308701"/>
    <n v="12.0621124595898"/>
  </r>
  <r>
    <x v="75"/>
    <s v="Beeville"/>
    <x v="2"/>
    <x v="2"/>
    <x v="2"/>
    <x v="0"/>
    <x v="0"/>
    <x v="0"/>
    <x v="1"/>
    <n v="31861"/>
    <x v="75"/>
    <n v="7.9250494334766604"/>
    <n v="0.50845861711810703"/>
    <n v="0.94472866513919895"/>
    <n v="56.200370358745801"/>
    <n v="21.9359091051756"/>
    <n v="11.1672577759643"/>
    <n v="31.0222529110825"/>
    <n v="25.090235711371299"/>
    <n v="10.7843444964063"/>
    <n v="13.737299434508801"/>
    <n v="47.115075168957802"/>
    <n v="30.669854259574301"/>
    <n v="8.4777711369592197"/>
    <n v="26.344891141573601"/>
    <n v="22.785393387858502"/>
    <n v="22.969703951157701"/>
    <n v="16.357562492800401"/>
    <n v="11.5424490266098"/>
  </r>
  <r>
    <x v="76"/>
    <s v="Bellefontaine"/>
    <x v="5"/>
    <x v="5"/>
    <x v="1"/>
    <x v="0"/>
    <x v="0"/>
    <x v="0"/>
    <x v="1"/>
    <n v="45858"/>
    <x v="76"/>
    <n v="1.5875092677395399"/>
    <n v="0.51899341445331204"/>
    <n v="2.1108639713899402"/>
    <n v="1.17536743861485"/>
    <n v="25.3369095904749"/>
    <n v="7.4665271054123599"/>
    <n v="23.7908325701077"/>
    <n v="28.6645732478521"/>
    <n v="14.7411574861529"/>
    <n v="3.3221836131588298"/>
    <n v="58.175559380378701"/>
    <n v="23.161108044035998"/>
    <n v="15.3411489624265"/>
    <n v="18.914127423822698"/>
    <n v="24.360110803324101"/>
    <n v="19.833795013850398"/>
    <n v="22.5983379501385"/>
    <n v="14.2936288088643"/>
  </r>
  <r>
    <x v="77"/>
    <s v="Bellingham"/>
    <x v="1"/>
    <x v="1"/>
    <x v="1"/>
    <x v="1"/>
    <x v="1"/>
    <x v="1"/>
    <x v="1"/>
    <n v="201140"/>
    <x v="77"/>
    <n v="0.88943024758874401"/>
    <n v="3.4741970766630201"/>
    <n v="5.9321865367405797"/>
    <n v="7.8333499055384301"/>
    <n v="20.982897484339301"/>
    <n v="14.2378442875609"/>
    <n v="24.939842895495701"/>
    <n v="26.594909018593999"/>
    <n v="13.244506314010099"/>
    <n v="3.4077022987004"/>
    <n v="28.2999146921617"/>
    <n v="36.3511301367231"/>
    <n v="31.9412528724148"/>
    <n v="18.501085255665998"/>
    <n v="21.539801120589601"/>
    <n v="16.705365705921"/>
    <n v="25.148907172782799"/>
    <n v="18.104840745040601"/>
  </r>
  <r>
    <x v="78"/>
    <s v="Bemidji"/>
    <x v="11"/>
    <x v="11"/>
    <x v="0"/>
    <x v="0"/>
    <x v="0"/>
    <x v="0"/>
    <x v="1"/>
    <n v="44442"/>
    <x v="78"/>
    <n v="0.56478106295846298"/>
    <n v="0.68403762206921404"/>
    <n v="22.827505512803199"/>
    <n v="1.52108365960128"/>
    <n v="24.994374690608002"/>
    <n v="14.621304171729401"/>
    <n v="22.289725934926398"/>
    <n v="25.147383106070802"/>
    <n v="12.9472120966653"/>
    <n v="2.3268718555785699"/>
    <n v="34.973364900858201"/>
    <n v="34.666321396862998"/>
    <n v="28.0334418467002"/>
    <n v="22.6809683604986"/>
    <n v="22.986577181208101"/>
    <n v="17.629434324065201"/>
    <n v="23.322147651006699"/>
    <n v="13.3808724832215"/>
  </r>
  <r>
    <x v="79"/>
    <s v="Bend-Redmond"/>
    <x v="8"/>
    <x v="8"/>
    <x v="0"/>
    <x v="0"/>
    <x v="0"/>
    <x v="0"/>
    <x v="1"/>
    <n v="157733"/>
    <x v="79"/>
    <n v="0.33220695732662198"/>
    <n v="0.89518363310150695"/>
    <n v="2.9220264624396899"/>
    <n v="7.4290097823537202"/>
    <n v="22.963488933831201"/>
    <n v="7.4448593509284704"/>
    <n v="26.092827753228601"/>
    <n v="28.6059353464399"/>
    <n v="14.8928886155719"/>
    <n v="2.0020561657918901"/>
    <n v="28.288512526378401"/>
    <n v="39.179878433706698"/>
    <n v="30.529552874122999"/>
    <n v="16.014831132968201"/>
    <n v="22.902930544997599"/>
    <n v="18.5032346142509"/>
    <n v="23.6584495570828"/>
    <n v="18.920554150700401"/>
  </r>
  <r>
    <x v="80"/>
    <s v="Bennettsville"/>
    <x v="32"/>
    <x v="32"/>
    <x v="3"/>
    <x v="1"/>
    <x v="1"/>
    <x v="0"/>
    <x v="0"/>
    <n v="28933"/>
    <x v="80"/>
    <n v="50.641136418622303"/>
    <n v="0.255763315245567"/>
    <n v="6.0484567794559796"/>
    <n v="2.7650088134655899"/>
    <n v="21.8539384094287"/>
    <n v="8.4229080980195601"/>
    <n v="28.472678256661901"/>
    <n v="28.189264853281699"/>
    <n v="13.061210382608101"/>
    <n v="10.695"/>
    <n v="58.244999999999997"/>
    <n v="21.254999999999999"/>
    <n v="9.8049999999999997"/>
    <n v="34.986337415241401"/>
    <n v="29.409978747090399"/>
    <n v="17.680396720979701"/>
    <n v="11.871268090274301"/>
    <n v="6.0520190264143299"/>
  </r>
  <r>
    <x v="81"/>
    <s v="Bennington"/>
    <x v="29"/>
    <x v="29"/>
    <x v="1"/>
    <x v="1"/>
    <x v="1"/>
    <x v="0"/>
    <x v="0"/>
    <n v="36821"/>
    <x v="81"/>
    <n v="0.783838383838384"/>
    <n v="0.71111111111111103"/>
    <n v="1.4222222222222201"/>
    <n v="1.4141414141414099"/>
    <n v="20.479461279461301"/>
    <n v="8.6787878787878796"/>
    <n v="20.670707070707099"/>
    <n v="31.329292929292901"/>
    <n v="18.841750841750802"/>
    <n v="3.1619193270885102"/>
    <n v="36.991015102274901"/>
    <n v="27.1458612120054"/>
    <n v="32.701204358631202"/>
    <n v="18.436899423446501"/>
    <n v="22.139654067905202"/>
    <n v="19.250480461242802"/>
    <n v="23.7860345932095"/>
    <n v="16.386931454195999"/>
  </r>
  <r>
    <x v="82"/>
    <s v="Berlin"/>
    <x v="33"/>
    <x v="33"/>
    <x v="1"/>
    <x v="0"/>
    <x v="0"/>
    <x v="0"/>
    <x v="0"/>
    <n v="189600"/>
    <x v="82"/>
    <n v="0.39887197987855999"/>
    <n v="0.47508955565153299"/>
    <n v="1.6818678387236099"/>
    <n v="1.16866949518559"/>
    <n v="18.924824064429298"/>
    <n v="6.6715784659942603"/>
    <n v="21.897309519575199"/>
    <n v="33.149564289525202"/>
    <n v="19.356723660476099"/>
    <n v="5.5517548060477502"/>
    <n v="49.996579325443001"/>
    <n v="28.408702196073101"/>
    <n v="16.042963672436201"/>
    <n v="23.233532934131699"/>
    <n v="25.9481037924152"/>
    <n v="19.167379526661001"/>
    <n v="22.161391502708899"/>
    <n v="9.4895922440832603"/>
  </r>
  <r>
    <x v="83"/>
    <s v="Big Rapids"/>
    <x v="4"/>
    <x v="4"/>
    <x v="1"/>
    <x v="0"/>
    <x v="0"/>
    <x v="0"/>
    <x v="1"/>
    <n v="42798"/>
    <x v="83"/>
    <n v="2.4650684611430398"/>
    <n v="0.647226505911491"/>
    <n v="2.57488667694752"/>
    <n v="1.7080237394270801"/>
    <n v="19.968222814150199"/>
    <n v="20.912192158512099"/>
    <n v="19.475209121921601"/>
    <n v="24.276835366138599"/>
    <n v="15.367540539277501"/>
    <n v="2.94082956555927"/>
    <n v="43.966974641242402"/>
    <n v="31.613917829762102"/>
    <n v="21.478277963436199"/>
    <n v="23.9248168206435"/>
    <n v="27.8814909206754"/>
    <n v="18.3370500159286"/>
    <n v="18.929595412551802"/>
    <n v="10.9270468302007"/>
  </r>
  <r>
    <x v="84"/>
    <s v="Big Spring"/>
    <x v="2"/>
    <x v="2"/>
    <x v="2"/>
    <x v="0"/>
    <x v="0"/>
    <x v="0"/>
    <x v="1"/>
    <n v="36238"/>
    <x v="84"/>
    <n v="5.77846459517633"/>
    <n v="0.70920028699155602"/>
    <n v="1.73298747171477"/>
    <n v="37.620729620840002"/>
    <n v="22.653016170870401"/>
    <n v="10.304100667807299"/>
    <n v="25.222142502345601"/>
    <n v="28.643964898725098"/>
    <n v="13.176775760251701"/>
    <n v="12.077294685990299"/>
    <n v="42.139523458609702"/>
    <n v="34.389584868582702"/>
    <n v="11.3935969868173"/>
    <n v="19.808861859252801"/>
    <n v="25.160729800173801"/>
    <n v="18.227628149435301"/>
    <n v="22.085143353605599"/>
    <n v="14.7176368375326"/>
  </r>
  <r>
    <x v="85"/>
    <s v="Big Stone Gap"/>
    <x v="34"/>
    <x v="34"/>
    <x v="1"/>
    <x v="1"/>
    <x v="1"/>
    <x v="0"/>
    <x v="0"/>
    <n v="61313"/>
    <x v="85"/>
    <n v="3.9453297016945799"/>
    <n v="0.34902875409782602"/>
    <n v="1.0209906545104599"/>
    <n v="1.01935967902402"/>
    <n v="20.865069398006899"/>
    <n v="9.7516024334154192"/>
    <n v="25.997749253828701"/>
    <n v="28.5306541842676"/>
    <n v="14.854924730481301"/>
    <n v="13.367277505338"/>
    <n v="47.560946995471497"/>
    <n v="26.607850958492701"/>
    <n v="12.4639245406978"/>
    <n v="30.969804020523199"/>
    <n v="25.906299941122001"/>
    <n v="15.5521911010177"/>
    <n v="18.3741273446043"/>
    <n v="9.1975775927327792"/>
  </r>
  <r>
    <x v="86"/>
    <s v="Billings"/>
    <x v="35"/>
    <x v="35"/>
    <x v="0"/>
    <x v="1"/>
    <x v="1"/>
    <x v="0"/>
    <x v="1"/>
    <n v="158934"/>
    <x v="86"/>
    <n v="0.55494733663029905"/>
    <n v="0.59332804812060302"/>
    <n v="5.6514024689493798"/>
    <n v="4.5138233480564303"/>
    <n v="23.417267545018699"/>
    <n v="8.6771867567669592"/>
    <n v="25.186555425522499"/>
    <n v="28.277775680471098"/>
    <n v="14.4412145922207"/>
    <n v="2.2948970440024801"/>
    <n v="36.812663541464403"/>
    <n v="32.140578624726103"/>
    <n v="28.751860789807001"/>
    <n v="16.713668270851901"/>
    <n v="22.934739294362899"/>
    <n v="18.745976764859101"/>
    <n v="23.961622168408802"/>
    <n v="17.643993501517301"/>
  </r>
  <r>
    <x v="87"/>
    <s v="Binghamton"/>
    <x v="9"/>
    <x v="9"/>
    <x v="1"/>
    <x v="1"/>
    <x v="1"/>
    <x v="0"/>
    <x v="1"/>
    <n v="251725"/>
    <x v="87"/>
    <n v="3.6543847452577198"/>
    <n v="2.9357433707418799"/>
    <n v="2.1789651405303401"/>
    <n v="2.9683186016486198"/>
    <n v="20.870394279471601"/>
    <n v="11.8315622206773"/>
    <n v="22.5575528850929"/>
    <n v="28.502135266660002"/>
    <n v="16.2383553480981"/>
    <n v="2.9509706674224199"/>
    <n v="41.1004440035898"/>
    <n v="30.518161636200499"/>
    <n v="25.430423692787301"/>
    <n v="19.936743482887898"/>
    <n v="22.260127507633602"/>
    <n v="18.0688859492953"/>
    <n v="22.830032921237699"/>
    <n v="16.904210138945501"/>
  </r>
  <r>
    <x v="88"/>
    <s v="Birmingham-Hoover"/>
    <x v="12"/>
    <x v="12"/>
    <x v="3"/>
    <x v="1"/>
    <x v="1"/>
    <x v="0"/>
    <x v="0"/>
    <n v="1128047"/>
    <x v="88"/>
    <n v="28.103350303666399"/>
    <n v="1.2187435452600801"/>
    <n v="1.33806481467528"/>
    <n v="4.3021257093011203"/>
    <n v="23.907691789437902"/>
    <n v="9.0522823960349204"/>
    <n v="27.1633185496704"/>
    <n v="26.9216619520286"/>
    <n v="12.9550453128283"/>
    <n v="4.5355295262112998"/>
    <n v="38.502898562218"/>
    <n v="29.914536692652"/>
    <n v="27.047035218918801"/>
    <n v="20.182059164626398"/>
    <n v="22.174999539789798"/>
    <n v="17.092437825598701"/>
    <n v="21.2796605489388"/>
    <n v="19.270842921046299"/>
  </r>
  <r>
    <x v="89"/>
    <s v="Bismarck"/>
    <x v="36"/>
    <x v="36"/>
    <x v="0"/>
    <x v="0"/>
    <x v="0"/>
    <x v="0"/>
    <x v="0"/>
    <n v="114778"/>
    <x v="89"/>
    <n v="0.52013452055271903"/>
    <n v="0.38944745508721201"/>
    <n v="8.15225914373835"/>
    <n v="1.29554444231473"/>
    <n v="23.3755597762637"/>
    <n v="9.6856540452002999"/>
    <n v="26.046803394378699"/>
    <n v="27.363257767167902"/>
    <n v="13.5287250169893"/>
    <n v="4.4014883383247101"/>
    <n v="29.7991780431203"/>
    <n v="35.742159646325199"/>
    <n v="30.057173972229801"/>
    <n v="14.2397305536015"/>
    <n v="19.799194218839901"/>
    <n v="17.175076208138801"/>
    <n v="26.501247042271501"/>
    <n v="22.284751977148201"/>
  </r>
  <r>
    <x v="90"/>
    <s v="Blackfoot"/>
    <x v="37"/>
    <x v="37"/>
    <x v="0"/>
    <x v="0"/>
    <x v="0"/>
    <x v="0"/>
    <x v="0"/>
    <n v="45607"/>
    <x v="90"/>
    <n v="0.17102637752976499"/>
    <n v="0.58762909202534697"/>
    <n v="7.0625123336329896"/>
    <n v="17.242967088385601"/>
    <n v="32.994934988050098"/>
    <n v="8.3912557282873195"/>
    <n v="23.9524634376302"/>
    <n v="23.228890301927301"/>
    <n v="11.4324555441051"/>
    <n v="6.8394718031676804"/>
    <n v="39.972160565817703"/>
    <n v="35.769910838568897"/>
    <n v="17.418456792445699"/>
    <n v="19.688482033064599"/>
    <n v="21.505670173521001"/>
    <n v="20.924989752698501"/>
    <n v="24.060664025139999"/>
    <n v="13.8201940155759"/>
  </r>
  <r>
    <x v="91"/>
    <s v="Blacksburg-Christiansburg-Radford"/>
    <x v="34"/>
    <x v="34"/>
    <x v="1"/>
    <x v="0"/>
    <x v="0"/>
    <x v="0"/>
    <x v="0"/>
    <n v="178237"/>
    <x v="91"/>
    <n v="4.0204895728720702"/>
    <n v="3.1463725264675699"/>
    <n v="1.89971779147988"/>
    <n v="2.22961562414089"/>
    <n v="17.478413572939399"/>
    <n v="23.4827785476641"/>
    <n v="23.198886875340101"/>
    <n v="23.1360491929285"/>
    <n v="12.7038718111279"/>
    <n v="5.6194732338119202"/>
    <n v="37.962346676808998"/>
    <n v="27.6305029951507"/>
    <n v="28.7876770942284"/>
    <n v="24.670144216017199"/>
    <n v="22.040064875290401"/>
    <n v="18.774383027221301"/>
    <n v="20.3465860109002"/>
    <n v="14.1688218705709"/>
  </r>
  <r>
    <x v="92"/>
    <s v="Bloomington"/>
    <x v="38"/>
    <x v="38"/>
    <x v="1"/>
    <x v="1"/>
    <x v="1"/>
    <x v="0"/>
    <x v="0"/>
    <n v="186133"/>
    <x v="92"/>
    <n v="6.6232210301236201"/>
    <n v="3.8886172790423998"/>
    <n v="2.1968162550434398"/>
    <n v="4.1841049142279996"/>
    <n v="22.690226880778798"/>
    <n v="16.413532259191001"/>
    <n v="26.030848909113399"/>
    <n v="24.0623640085315"/>
    <n v="10.803027942385301"/>
    <n v="1.88772624434389"/>
    <n v="32.166466346153797"/>
    <n v="26.699483880090501"/>
    <n v="39.246323529411796"/>
    <n v="16.414818598447798"/>
    <n v="17.486059677350699"/>
    <n v="16.277188949900001"/>
    <n v="24.637125952411399"/>
    <n v="25.184806821890199"/>
  </r>
  <r>
    <x v="93"/>
    <s v="Bloomington"/>
    <x v="17"/>
    <x v="17"/>
    <x v="1"/>
    <x v="1"/>
    <x v="1"/>
    <x v="0"/>
    <x v="0"/>
    <n v="159549"/>
    <x v="93"/>
    <n v="2.7753229415414702"/>
    <n v="4.5471923985734799"/>
    <n v="2.39362202207472"/>
    <n v="2.6493428351164798"/>
    <n v="17.224802411798301"/>
    <n v="26.022099793793799"/>
    <n v="24.293477238967299"/>
    <n v="21.654789437727601"/>
    <n v="10.8048311177131"/>
    <n v="3.22951308709631"/>
    <n v="33.643063120794601"/>
    <n v="25.2726248218409"/>
    <n v="37.854798970268099"/>
    <n v="27.052050851523099"/>
    <n v="23.573998560805901"/>
    <n v="16.2596945710402"/>
    <n v="19.7137602942352"/>
    <n v="13.400495722395499"/>
  </r>
  <r>
    <x v="94"/>
    <s v="Bloomsburg-Berwick"/>
    <x v="14"/>
    <x v="14"/>
    <x v="1"/>
    <x v="0"/>
    <x v="0"/>
    <x v="0"/>
    <x v="1"/>
    <n v="85562"/>
    <x v="94"/>
    <n v="1.6677964516958499"/>
    <n v="1.0168065262616599"/>
    <n v="1.0355064163998"/>
    <n v="1.95530726256983"/>
    <n v="19.202449685608102"/>
    <n v="14.5940955096889"/>
    <n v="21.8765339753629"/>
    <n v="27.723755872934198"/>
    <n v="16.603164956405902"/>
    <n v="4.1417095342118202"/>
    <n v="52.892678458177699"/>
    <n v="21.610527799309398"/>
    <n v="21.355084208301001"/>
    <n v="20.387620192307701"/>
    <n v="23.461538461538499"/>
    <n v="19.320913461538499"/>
    <n v="22.022235576923102"/>
    <n v="14.807692307692299"/>
  </r>
  <r>
    <x v="95"/>
    <s v="Bluefield"/>
    <x v="31"/>
    <x v="31"/>
    <x v="1"/>
    <x v="0"/>
    <x v="0"/>
    <x v="0"/>
    <x v="1"/>
    <n v="107342"/>
    <x v="95"/>
    <n v="4.72322110637029"/>
    <n v="0.56734549384211197"/>
    <n v="1.38249706545434"/>
    <n v="0.72292299379553204"/>
    <n v="20.464496655549599"/>
    <n v="8.4505598926794701"/>
    <n v="23.7688882264165"/>
    <n v="29.643569152801302"/>
    <n v="17.672486072553099"/>
    <n v="8.8561950093754493"/>
    <n v="49.432883573947997"/>
    <n v="26.032283020599799"/>
    <n v="15.6786383960767"/>
    <n v="27.930327868852501"/>
    <n v="27.832422586520899"/>
    <n v="18.066939890710401"/>
    <n v="17.233606557377001"/>
    <n v="8.9367030965391603"/>
  </r>
  <r>
    <x v="96"/>
    <s v="Blytheville"/>
    <x v="20"/>
    <x v="20"/>
    <x v="3"/>
    <x v="0"/>
    <x v="0"/>
    <x v="0"/>
    <x v="0"/>
    <n v="46480"/>
    <x v="96"/>
    <n v="33.909208261617898"/>
    <n v="0.49268502581755602"/>
    <n v="1.48235800344234"/>
    <n v="3.6467297762478501"/>
    <n v="28.192771084337299"/>
    <n v="9.0275387263339102"/>
    <n v="24.894578313253"/>
    <n v="25.654044750430302"/>
    <n v="12.231067125645399"/>
    <n v="9.6868447286102199"/>
    <n v="51.730775841325503"/>
    <n v="26.6267917912757"/>
    <n v="11.9555876387886"/>
    <n v="28.128087406288099"/>
    <n v="26.030104027430699"/>
    <n v="15.766839077119799"/>
    <n v="19.271226826291599"/>
    <n v="10.8037426628698"/>
  </r>
  <r>
    <x v="97"/>
    <s v="Bogalusa"/>
    <x v="13"/>
    <x v="13"/>
    <x v="3"/>
    <x v="0"/>
    <x v="0"/>
    <x v="0"/>
    <x v="0"/>
    <n v="47168"/>
    <x v="97"/>
    <n v="30.8705054274084"/>
    <n v="0.22896879240162801"/>
    <n v="1.2572082767978301"/>
    <n v="1.8805122116689299"/>
    <n v="25.150525780190002"/>
    <n v="8.17503392130258"/>
    <n v="24.192248982360901"/>
    <n v="27.989314789687899"/>
    <n v="14.4928765264586"/>
    <n v="8.4214886566403298"/>
    <n v="55.856487382105499"/>
    <n v="24.585776191690002"/>
    <n v="11.1362477695641"/>
    <n v="34.845005740528102"/>
    <n v="25.315729047072299"/>
    <n v="15.3731343283582"/>
    <n v="16.3777267508611"/>
    <n v="8.0884041331802496"/>
  </r>
  <r>
    <x v="98"/>
    <s v="Boise City"/>
    <x v="37"/>
    <x v="37"/>
    <x v="0"/>
    <x v="1"/>
    <x v="1"/>
    <x v="0"/>
    <x v="0"/>
    <n v="616561"/>
    <x v="98"/>
    <n v="0.82846628314148996"/>
    <n v="1.7514893092492101"/>
    <n v="2.90547082932589"/>
    <n v="12.5758846245546"/>
    <n v="27.924893076273101"/>
    <n v="9.0716084864271291"/>
    <n v="27.819469606413598"/>
    <n v="24.2717265607134"/>
    <n v="10.9123022701728"/>
    <n v="4.1893957597353797"/>
    <n v="31.6360857050833"/>
    <n v="35.499818508085298"/>
    <n v="28.674700027096002"/>
    <n v="17.026581377563399"/>
    <n v="22.5705204433029"/>
    <n v="19.372621136903199"/>
    <n v="23.693365928270499"/>
    <n v="17.336911113959999"/>
  </r>
  <r>
    <x v="99"/>
    <s v="Boone"/>
    <x v="10"/>
    <x v="10"/>
    <x v="3"/>
    <x v="1"/>
    <x v="1"/>
    <x v="0"/>
    <x v="0"/>
    <n v="51079"/>
    <x v="99"/>
    <n v="1.6738777188277001"/>
    <n v="0.914270052271971"/>
    <n v="1.51921533311145"/>
    <n v="3.3536286928091799"/>
    <n v="13.8491356526165"/>
    <n v="31.838916188649002"/>
    <n v="19.405235028093699"/>
    <n v="22.5161025078799"/>
    <n v="12.3906106227608"/>
    <n v="4.2890442890442904"/>
    <n v="27.914649453111"/>
    <n v="29.381387842926301"/>
    <n v="38.414918414918397"/>
    <n v="32.6929494207942"/>
    <n v="21.5664775706726"/>
    <n v="14.2298708108881"/>
    <n v="18.949325451685201"/>
    <n v="12.561376745959899"/>
  </r>
  <r>
    <x v="100"/>
    <s v="Boone"/>
    <x v="15"/>
    <x v="15"/>
    <x v="1"/>
    <x v="0"/>
    <x v="0"/>
    <x v="0"/>
    <x v="0"/>
    <n v="26306"/>
    <x v="100"/>
    <n v="0.76788565346308801"/>
    <n v="0.33072302896677602"/>
    <n v="1.2088496920854599"/>
    <n v="1.9197141336577199"/>
    <n v="23.8690792974987"/>
    <n v="7.6066296662358397"/>
    <n v="23.564966167414301"/>
    <n v="29.016194024177"/>
    <n v="15.943130844674201"/>
    <n v="2.5027685492801801"/>
    <n v="40.703211517165002"/>
    <n v="36.572535991140597"/>
    <n v="20.221483942414199"/>
    <n v="14.519158527423"/>
    <n v="21.806912096168301"/>
    <n v="20.7362885048835"/>
    <n v="27.638993238166801"/>
    <n v="15.298647633358399"/>
  </r>
  <r>
    <x v="101"/>
    <s v="Borger"/>
    <x v="2"/>
    <x v="2"/>
    <x v="2"/>
    <x v="0"/>
    <x v="0"/>
    <x v="0"/>
    <x v="1"/>
    <n v="22150"/>
    <x v="101"/>
    <n v="2.31151241534989"/>
    <n v="0.41083521444695298"/>
    <n v="3.0654627539503401"/>
    <n v="19.801354401805899"/>
    <n v="26.311512415349899"/>
    <n v="7.8284424379232496"/>
    <n v="23.945823927765201"/>
    <n v="27.1693002257336"/>
    <n v="14.744920993228"/>
    <n v="5.5191445325974504"/>
    <n v="44.477406002069699"/>
    <n v="35.481200413935802"/>
    <n v="14.522249051397001"/>
    <n v="19.3075258475595"/>
    <n v="22.781918730464099"/>
    <n v="19.4758355373888"/>
    <n v="22.204856936763601"/>
    <n v="16.229862947824"/>
  </r>
  <r>
    <x v="102"/>
    <s v="Boston-Cambridge-Newton"/>
    <x v="28"/>
    <x v="28"/>
    <x v="1"/>
    <x v="1"/>
    <x v="1"/>
    <x v="1"/>
    <x v="0"/>
    <n v="4552402"/>
    <x v="102"/>
    <n v="6.6236022214206898"/>
    <n v="6.4314618963791004"/>
    <n v="3.0529377677981899"/>
    <n v="9.0175691865524996"/>
    <n v="21.598883402652"/>
    <n v="10.3857260408901"/>
    <n v="27.423259193718"/>
    <n v="27.499197127142999"/>
    <n v="13.0929342355969"/>
    <n v="4.4117623415614204"/>
    <n v="29.659876544996301"/>
    <n v="23.108986324257"/>
    <n v="42.819374789185296"/>
    <n v="14.407747053539699"/>
    <n v="14.2105073810694"/>
    <n v="13.549349034844701"/>
    <n v="22.202768550608202"/>
    <n v="35.629627979938"/>
  </r>
  <r>
    <x v="103"/>
    <s v="Boulder"/>
    <x v="39"/>
    <x v="39"/>
    <x v="2"/>
    <x v="1"/>
    <x v="1"/>
    <x v="0"/>
    <x v="1"/>
    <n v="294567"/>
    <x v="103"/>
    <n v="0.76892523602440199"/>
    <n v="4.0724181595358599"/>
    <n v="2.4744794902348199"/>
    <n v="13.333469125869501"/>
    <n v="21.303812035971401"/>
    <n v="14.200504469271801"/>
    <n v="27.2834363659201"/>
    <n v="27.190418478648301"/>
    <n v="10.021828650188199"/>
    <n v="2.9440957907727898"/>
    <n v="15.711997479190201"/>
    <n v="23.332720636504501"/>
    <n v="58.011186093532601"/>
    <n v="14.3018965359276"/>
    <n v="16.642373460157799"/>
    <n v="14.1303170888132"/>
    <n v="21.5948559482263"/>
    <n v="33.3305569668752"/>
  </r>
  <r>
    <x v="104"/>
    <s v="Bowling Green"/>
    <x v="27"/>
    <x v="27"/>
    <x v="1"/>
    <x v="0"/>
    <x v="0"/>
    <x v="0"/>
    <x v="0"/>
    <n v="158599"/>
    <x v="104"/>
    <n v="6.66839009073197"/>
    <n v="2.03406074439309"/>
    <n v="1.8783220575161299"/>
    <n v="3.7156602500646301"/>
    <n v="22.939615003877702"/>
    <n v="14.0007187939394"/>
    <n v="25.875951298558"/>
    <n v="24.952238034287699"/>
    <n v="12.231476869337101"/>
    <n v="8.39267446292099"/>
    <n v="42.544079594006398"/>
    <n v="27.013419453192402"/>
    <n v="22.0498264898802"/>
    <n v="25.433075974826401"/>
    <n v="23.640757801855599"/>
    <n v="16.7407383377668"/>
    <n v="21.6943489262311"/>
    <n v="12.491078959320101"/>
  </r>
  <r>
    <x v="105"/>
    <s v="Bozeman"/>
    <x v="35"/>
    <x v="35"/>
    <x v="0"/>
    <x v="1"/>
    <x v="1"/>
    <x v="0"/>
    <x v="1"/>
    <n v="89513"/>
    <x v="105"/>
    <n v="0.309452258331192"/>
    <n v="1.1294448851004899"/>
    <n v="2.4689151296459699"/>
    <n v="2.7593757331337301"/>
    <n v="20.9276864812932"/>
    <n v="15.861383262766299"/>
    <n v="29.429244914146501"/>
    <n v="24.3193726050965"/>
    <n v="9.4623127366974593"/>
    <n v="0.95070112002822105"/>
    <n v="23.227797865772999"/>
    <n v="30.404797601199402"/>
    <n v="45.416703412999397"/>
    <n v="14.888567609591099"/>
    <n v="22.758394937123199"/>
    <n v="19.6459259663384"/>
    <n v="23.871354919664999"/>
    <n v="18.8357565672822"/>
  </r>
  <r>
    <x v="106"/>
    <s v="Bradford"/>
    <x v="14"/>
    <x v="14"/>
    <x v="1"/>
    <x v="0"/>
    <x v="0"/>
    <x v="0"/>
    <x v="1"/>
    <n v="43450"/>
    <x v="106"/>
    <n v="2.3199079401610998"/>
    <n v="0.43958573072497098"/>
    <n v="1.04718066743383"/>
    <n v="1.7422324510932099"/>
    <n v="21.0563866513234"/>
    <n v="9.2704257767548892"/>
    <n v="24.457997698503998"/>
    <n v="28.227848101265799"/>
    <n v="16.9873417721519"/>
    <n v="2.7299135142272402"/>
    <n v="57.192843467353299"/>
    <n v="24.896019013666098"/>
    <n v="15.1812240047534"/>
    <n v="22.6169943658733"/>
    <n v="25.612280096585"/>
    <n v="19.943658732896399"/>
    <n v="22.4905139703346"/>
    <n v="9.3365528343106803"/>
  </r>
  <r>
    <x v="107"/>
    <s v="Brainerd"/>
    <x v="11"/>
    <x v="11"/>
    <x v="0"/>
    <x v="0"/>
    <x v="0"/>
    <x v="0"/>
    <x v="1"/>
    <n v="91067"/>
    <x v="107"/>
    <n v="0.39092097027463302"/>
    <n v="0.35138963620191699"/>
    <n v="5.5310924923408002"/>
    <n v="1.0893078722259399"/>
    <n v="22.5932555151701"/>
    <n v="7.1474848188696196"/>
    <n v="21.6423073121987"/>
    <n v="29.298209010948"/>
    <n v="19.318743342813502"/>
    <n v="2.5034792262826202"/>
    <n v="38.812528342011902"/>
    <n v="37.4114556457288"/>
    <n v="21.272536785976801"/>
    <n v="19.640078309321801"/>
    <n v="23.8918728979469"/>
    <n v="20.159630540635501"/>
    <n v="23.161487877114599"/>
    <n v="13.146930374981199"/>
  </r>
  <r>
    <x v="108"/>
    <s v="Branson"/>
    <x v="40"/>
    <x v="40"/>
    <x v="1"/>
    <x v="0"/>
    <x v="0"/>
    <x v="0"/>
    <x v="1"/>
    <n v="83877"/>
    <x v="108"/>
    <n v="0.53769209676073304"/>
    <n v="0.50550210427173103"/>
    <n v="2.3057572397677601"/>
    <n v="3.6327002634810501"/>
    <n v="20.815002920943801"/>
    <n v="8.2477914088486699"/>
    <n v="21.5446427506945"/>
    <n v="29.100945432001598"/>
    <n v="20.291617487511498"/>
    <n v="3.7933013707880301"/>
    <n v="48.151461948814898"/>
    <n v="30.6215814707273"/>
    <n v="17.433655209669801"/>
    <n v="21.600974971761499"/>
    <n v="27.3646037690981"/>
    <n v="21.464241127162499"/>
    <n v="19.698591046905701"/>
    <n v="9.8715890850722303"/>
  </r>
  <r>
    <x v="109"/>
    <s v="Breckenridge"/>
    <x v="39"/>
    <x v="39"/>
    <x v="2"/>
    <x v="0"/>
    <x v="0"/>
    <x v="0"/>
    <x v="1"/>
    <n v="27994"/>
    <x v="109"/>
    <n v="0.74301636064871002"/>
    <n v="0.96092019718511101"/>
    <n v="1.3217117953847299"/>
    <n v="14.249482031864"/>
    <n v="17.446595699078401"/>
    <n v="9.9699935700507307"/>
    <n v="36.7435879116954"/>
    <n v="28.131028077445201"/>
    <n v="7.7087947417303697"/>
    <n v="2.8071382921193599"/>
    <n v="18.037461285089201"/>
    <n v="30.013273683693001"/>
    <n v="49.142126739098401"/>
    <n v="10.1162176439514"/>
    <n v="19.114280683218901"/>
    <n v="16.481774960380299"/>
    <n v="29.952456418383498"/>
    <n v="24.3352702940659"/>
  </r>
  <r>
    <x v="110"/>
    <s v="Bremerton-Silverdale"/>
    <x v="1"/>
    <x v="1"/>
    <x v="1"/>
    <x v="0"/>
    <x v="0"/>
    <x v="0"/>
    <x v="1"/>
    <n v="251133"/>
    <x v="110"/>
    <n v="2.5201785508077399"/>
    <n v="4.8109965635738803"/>
    <n v="7.2833916689562903"/>
    <n v="6.2460927078480299"/>
    <n v="22.496446106246498"/>
    <n v="10.120533741085399"/>
    <n v="24.607279807910501"/>
    <n v="29.517427020742002"/>
    <n v="13.258313324015599"/>
    <n v="1.7964496202770901"/>
    <n v="28.5152420659761"/>
    <n v="40.832910106653102"/>
    <n v="28.8553982070937"/>
    <n v="12.4288405619036"/>
    <n v="17.869721915059198"/>
    <n v="18.321251587009101"/>
    <n v="25.799647786378301"/>
    <n v="25.580538149649801"/>
  </r>
  <r>
    <x v="111"/>
    <s v="Brenham"/>
    <x v="2"/>
    <x v="2"/>
    <x v="2"/>
    <x v="0"/>
    <x v="0"/>
    <x v="0"/>
    <x v="1"/>
    <n v="33718"/>
    <x v="111"/>
    <n v="17.3824070229551"/>
    <n v="1.28121478142239"/>
    <n v="1.15665223322854"/>
    <n v="13.764161575419701"/>
    <n v="22.095023429622199"/>
    <n v="10.575953496648699"/>
    <n v="21.125215018684401"/>
    <n v="27.818969096624901"/>
    <n v="18.384838958419799"/>
    <n v="8.0404022425914405"/>
    <n v="42.226572928717601"/>
    <n v="25.4293850671888"/>
    <n v="24.3036397615022"/>
    <n v="20.954475120123799"/>
    <n v="24.5948367130874"/>
    <n v="16.939490186497299"/>
    <n v="21.744441729782601"/>
    <n v="15.766756250508999"/>
  </r>
  <r>
    <x v="112"/>
    <s v="Brevard"/>
    <x v="10"/>
    <x v="10"/>
    <x v="3"/>
    <x v="0"/>
    <x v="0"/>
    <x v="0"/>
    <x v="0"/>
    <n v="33090"/>
    <x v="112"/>
    <n v="3.8652160773647601"/>
    <n v="0.43215472952553602"/>
    <n v="1.97944998488969"/>
    <n v="2.9132668479903301"/>
    <n v="17.624660018132399"/>
    <n v="8.3952855847688106"/>
    <n v="19.102447869447001"/>
    <n v="29.072227258990601"/>
    <n v="25.805379268661198"/>
    <n v="4.2339123649952803"/>
    <n v="37.415301219662403"/>
    <n v="31.091125621124402"/>
    <n v="27.259660794217901"/>
    <n v="21.7663571582811"/>
    <n v="27.2007485784208"/>
    <n v="18.181818181818201"/>
    <n v="20.9242064348953"/>
    <n v="11.926869646584599"/>
  </r>
  <r>
    <x v="113"/>
    <s v="Bridgeport-Stamford-Norwalk"/>
    <x v="41"/>
    <x v="41"/>
    <x v="1"/>
    <x v="1"/>
    <x v="1"/>
    <x v="1"/>
    <x v="1"/>
    <n v="916829"/>
    <x v="113"/>
    <n v="10.111482075719699"/>
    <n v="4.5593016800297503"/>
    <n v="2.2449115374840898"/>
    <n v="16.908823782842799"/>
    <n v="24.761324085516499"/>
    <n v="7.8641709631785197"/>
    <n v="25.883670782665"/>
    <n v="27.957776204723"/>
    <n v="13.5330579639169"/>
    <n v="5.3383943001157599"/>
    <n v="28.740306854746901"/>
    <n v="21.329682376437098"/>
    <n v="44.591616468700202"/>
    <n v="11.8221570841642"/>
    <n v="13.513010259244099"/>
    <n v="12.5108118497874"/>
    <n v="19.952067465942701"/>
    <n v="42.2019533408616"/>
  </r>
  <r>
    <x v="114"/>
    <s v="Brookhaven"/>
    <x v="42"/>
    <x v="42"/>
    <x v="3"/>
    <x v="0"/>
    <x v="0"/>
    <x v="0"/>
    <x v="1"/>
    <n v="34869"/>
    <x v="114"/>
    <n v="29.825919871519101"/>
    <n v="0.33554159855458998"/>
    <n v="0.91772061143135697"/>
    <n v="0.94639938053858697"/>
    <n v="26.1062835183114"/>
    <n v="8.2623533797929394"/>
    <n v="24.692420201325"/>
    <n v="26.760159453956199"/>
    <n v="14.178783446614499"/>
    <n v="8.1556713216302601"/>
    <n v="45.361817624655302"/>
    <n v="29.961038392505401"/>
    <n v="16.521472661209099"/>
    <n v="26.881067961165101"/>
    <n v="26.084648058252402"/>
    <n v="19.197512135922299"/>
    <n v="16.626213592233"/>
    <n v="11.2105582524272"/>
  </r>
  <r>
    <x v="115"/>
    <s v="Brookings"/>
    <x v="8"/>
    <x v="8"/>
    <x v="0"/>
    <x v="0"/>
    <x v="0"/>
    <x v="1"/>
    <x v="1"/>
    <n v="22364"/>
    <x v="115"/>
    <n v="0.27723126453228403"/>
    <n v="0.70202110534788098"/>
    <n v="4.9499195135038496"/>
    <n v="5.3702378823108603"/>
    <n v="15.6993382221427"/>
    <n v="5.4060096583795403"/>
    <n v="16.437131103559299"/>
    <n v="34.461634770166299"/>
    <n v="27.9958862457521"/>
    <n v="1.90138021877327"/>
    <n v="37.191455243113197"/>
    <n v="40.473054235152603"/>
    <n v="20.434110302960899"/>
    <n v="26.143410852713199"/>
    <n v="26.385658914728701"/>
    <n v="15.4166666666667"/>
    <n v="22.1027131782946"/>
    <n v="9.9515503875968996"/>
  </r>
  <r>
    <x v="116"/>
    <s v="Brookings"/>
    <x v="0"/>
    <x v="0"/>
    <x v="0"/>
    <x v="0"/>
    <x v="0"/>
    <x v="0"/>
    <x v="0"/>
    <n v="31965"/>
    <x v="116"/>
    <n v="0.76959174096668204"/>
    <n v="2.7092132019396198"/>
    <n v="2.2024088847176602"/>
    <n v="1.9896762083528901"/>
    <n v="18.889410292507399"/>
    <n v="28.559361801970901"/>
    <n v="23.2003754106053"/>
    <n v="19.4337556702644"/>
    <n v="9.91709682465196"/>
    <n v="3.2710843373494001"/>
    <n v="31.819277108433699"/>
    <n v="25.7409638554217"/>
    <n v="39.168674698795201"/>
    <n v="20.9777015437393"/>
    <n v="23.516295025729001"/>
    <n v="19.1852487135506"/>
    <n v="21.415094339622598"/>
    <n v="14.905660377358499"/>
  </r>
  <r>
    <x v="117"/>
    <s v="Brownsville-Harlingen"/>
    <x v="2"/>
    <x v="2"/>
    <x v="2"/>
    <x v="0"/>
    <x v="0"/>
    <x v="0"/>
    <x v="1"/>
    <n v="406220"/>
    <x v="117"/>
    <n v="0.29343705381320501"/>
    <n v="0.61198365417753897"/>
    <n v="0.33676333021515398"/>
    <n v="88.067303431637995"/>
    <n v="33.036039584461598"/>
    <n v="9.8424499039929092"/>
    <n v="25.510806951898001"/>
    <n v="20.559795184875199"/>
    <n v="11.0509083747723"/>
    <n v="23.290811370847599"/>
    <n v="37.772453538820201"/>
    <n v="24.065703986703799"/>
    <n v="14.8710311036284"/>
    <n v="32.506269310760999"/>
    <n v="25.697755030426499"/>
    <n v="15.5350525081522"/>
    <n v="16.001506346339799"/>
    <n v="10.2594168043205"/>
  </r>
  <r>
    <x v="118"/>
    <s v="Brownwood"/>
    <x v="2"/>
    <x v="2"/>
    <x v="2"/>
    <x v="0"/>
    <x v="0"/>
    <x v="0"/>
    <x v="1"/>
    <n v="38106"/>
    <x v="118"/>
    <n v="3.4194090169527098"/>
    <n v="0.41988138350915899"/>
    <n v="1.86847215661576"/>
    <n v="19.558599695586"/>
    <n v="23.935863118669001"/>
    <n v="9.0720621424447607"/>
    <n v="22.657849157613001"/>
    <n v="27.0036214769328"/>
    <n v="17.330604104340502"/>
    <n v="5.9994481453742798"/>
    <n v="48.953447120501401"/>
    <n v="29.011786038078"/>
    <n v="16.035318696046399"/>
    <n v="22.244775221771199"/>
    <n v="26.785445797624401"/>
    <n v="18.809201623816001"/>
    <n v="20.523229589535401"/>
    <n v="11.637347767253001"/>
  </r>
  <r>
    <x v="119"/>
    <s v="Brunswick"/>
    <x v="7"/>
    <x v="7"/>
    <x v="3"/>
    <x v="1"/>
    <x v="1"/>
    <x v="1"/>
    <x v="0"/>
    <n v="112370"/>
    <x v="119"/>
    <n v="23.3051526208063"/>
    <n v="0.868559223992169"/>
    <n v="1.77449497196761"/>
    <n v="5.0689685859215103"/>
    <n v="24.207528699830899"/>
    <n v="8.4052683100471697"/>
    <n v="24.236006051437201"/>
    <n v="28.277120227818799"/>
    <n v="14.8740767108659"/>
    <n v="4.8467550481474602"/>
    <n v="43.528768438741999"/>
    <n v="30.3342313745365"/>
    <n v="21.290245138574001"/>
    <n v="21.410202459438"/>
    <n v="23.1238602889606"/>
    <n v="15.109646046663901"/>
    <n v="22.810585869920999"/>
    <n v="17.545705335016599"/>
  </r>
  <r>
    <x v="120"/>
    <s v="Bucyrus"/>
    <x v="5"/>
    <x v="5"/>
    <x v="1"/>
    <x v="0"/>
    <x v="0"/>
    <x v="0"/>
    <x v="1"/>
    <n v="43784"/>
    <x v="120"/>
    <n v="0.856477251964188"/>
    <n v="0.35629453681710199"/>
    <n v="1.12598209391559"/>
    <n v="1.21733966745843"/>
    <n v="23.143157317741601"/>
    <n v="7.4821852731591401"/>
    <n v="23.3784030696145"/>
    <n v="28.1906632559839"/>
    <n v="17.805591083500801"/>
    <n v="3.7667954177808598"/>
    <n v="57.023538344722901"/>
    <n v="27.985210128420999"/>
    <n v="11.2244561090753"/>
    <n v="19.961503623188399"/>
    <n v="27.564538043478301"/>
    <n v="22.0618206521739"/>
    <n v="21.795742753623198"/>
    <n v="8.6163949275362306"/>
  </r>
  <r>
    <x v="121"/>
    <s v="Buffalo-Cheektowaga-Niagara Falls"/>
    <x v="9"/>
    <x v="9"/>
    <x v="1"/>
    <x v="1"/>
    <x v="1"/>
    <x v="1"/>
    <x v="1"/>
    <n v="1135509"/>
    <x v="121"/>
    <n v="11.838479483650101"/>
    <n v="2.23934816897092"/>
    <n v="2.3043410488159899"/>
    <n v="4.0884748601728402"/>
    <n v="21.614447793896801"/>
    <n v="10.322419285095901"/>
    <n v="23.869912083479701"/>
    <n v="28.451205582694602"/>
    <n v="15.7420152548329"/>
    <n v="3.2094424393054299"/>
    <n v="37.782287546407403"/>
    <n v="30.468194935682"/>
    <n v="28.540075078605199"/>
    <n v="20.267137935891999"/>
    <n v="21.2167198125168"/>
    <n v="17.163975224215701"/>
    <n v="22.397454121684799"/>
    <n v="18.954712905690702"/>
  </r>
  <r>
    <x v="122"/>
    <s v="Burley"/>
    <x v="37"/>
    <x v="37"/>
    <x v="0"/>
    <x v="0"/>
    <x v="0"/>
    <x v="0"/>
    <x v="0"/>
    <n v="43021"/>
    <x v="122"/>
    <n v="0.19060458845680001"/>
    <n v="0.40445363892052699"/>
    <n v="1.6526812486925"/>
    <n v="28.397759233862502"/>
    <n v="31.333534785337399"/>
    <n v="8.4144952465075207"/>
    <n v="22.9306617698333"/>
    <n v="23.553613351618999"/>
    <n v="13.767694846702801"/>
    <n v="12.776117085290601"/>
    <n v="39.989906440467401"/>
    <n v="33.926006444349497"/>
    <n v="13.3079700298925"/>
    <n v="21.398436959679099"/>
    <n v="25.423611591396401"/>
    <n v="20.782903381976599"/>
    <n v="23.708416902966999"/>
    <n v="8.6866311639809108"/>
  </r>
  <r>
    <x v="123"/>
    <s v="Burlington"/>
    <x v="15"/>
    <x v="15"/>
    <x v="1"/>
    <x v="0"/>
    <x v="0"/>
    <x v="0"/>
    <x v="0"/>
    <n v="47656"/>
    <x v="123"/>
    <n v="4.2387107604498899"/>
    <n v="0.629511499076716"/>
    <n v="2.1466342118516"/>
    <n v="2.3522746348833299"/>
    <n v="22.737955346650999"/>
    <n v="7.2771529293268404"/>
    <n v="22.9331039113648"/>
    <n v="28.947037099210998"/>
    <n v="18.1047507134464"/>
    <n v="3.05233431472691"/>
    <n v="43.198341645136097"/>
    <n v="34.897554527428902"/>
    <n v="18.851769512708"/>
    <n v="20.787018658197699"/>
    <n v="24.523620484319199"/>
    <n v="19.769749900754299"/>
    <n v="22.121873759428301"/>
    <n v="12.797737197300499"/>
  </r>
  <r>
    <x v="124"/>
    <s v="Burlington"/>
    <x v="10"/>
    <x v="10"/>
    <x v="3"/>
    <x v="0"/>
    <x v="0"/>
    <x v="0"/>
    <x v="0"/>
    <n v="151131"/>
    <x v="124"/>
    <n v="18.517048123813101"/>
    <n v="1.19498977708081"/>
    <n v="1.9737843327973701"/>
    <n v="11.0096538764383"/>
    <n v="23.451839794615299"/>
    <n v="10.560374774202501"/>
    <n v="25.037881043597899"/>
    <n v="26.3394009170852"/>
    <n v="14.610503470499101"/>
    <n v="6.7725693923105403"/>
    <n v="39.875679409026802"/>
    <n v="31.5916438945777"/>
    <n v="21.760107304085"/>
    <n v="21.553639529099701"/>
    <n v="24.521638202619801"/>
    <n v="17.917426629083099"/>
    <n v="21.802354501741"/>
    <n v="14.204941137456499"/>
  </r>
  <r>
    <x v="125"/>
    <s v="Burlington-South Burlington"/>
    <x v="29"/>
    <x v="29"/>
    <x v="1"/>
    <x v="1"/>
    <x v="1"/>
    <x v="0"/>
    <x v="0"/>
    <n v="85279"/>
    <x v="125"/>
    <n v="1.6070169127288001"/>
    <n v="2.1830815910177499"/>
    <n v="2.3710007999583498"/>
    <n v="1.66003190366419"/>
    <n v="21.081505815081801"/>
    <n v="13.2603746077127"/>
    <n v="25.882202583534099"/>
    <n v="28.1921414742901"/>
    <n v="11.5837755193812"/>
    <n v="2.8218669506281202"/>
    <n v="31.2801289338495"/>
    <n v="25.8378541723627"/>
    <n v="40.060149943159701"/>
    <n v="13.788589246185699"/>
    <n v="18.070597196106"/>
    <n v="17.000690262537798"/>
    <n v="26.494180372741798"/>
    <n v="24.645942922428802"/>
  </r>
  <r>
    <x v="126"/>
    <s v="Butte-Silver Bow"/>
    <x v="35"/>
    <x v="35"/>
    <x v="0"/>
    <x v="1"/>
    <x v="1"/>
    <x v="0"/>
    <x v="1"/>
    <n v="34200"/>
    <x v="126"/>
    <n v="0.30116959064327498"/>
    <n v="0.47076023391812899"/>
    <n v="3.4152046783625698"/>
    <n v="3.6637426900584802"/>
    <n v="21.005847953216399"/>
    <n v="10.7982456140351"/>
    <n v="22.5555555555556"/>
    <n v="29.225146198830402"/>
    <n v="16.415204678362599"/>
    <n v="2.7282446012401098"/>
    <n v="44.319007911054101"/>
    <n v="30.8616634594826"/>
    <n v="22.0910840282232"/>
    <n v="25.0485436893204"/>
    <n v="25.731503180448598"/>
    <n v="17.187813860060299"/>
    <n v="21.037830599263501"/>
    <n v="10.9943086709073"/>
  </r>
  <r>
    <x v="127"/>
    <s v="Ca±on City"/>
    <x v="39"/>
    <x v="39"/>
    <x v="2"/>
    <x v="0"/>
    <x v="0"/>
    <x v="0"/>
    <x v="1"/>
    <n v="46824"/>
    <x v="127"/>
    <n v="3.8548607551682901"/>
    <n v="0.58516999829147398"/>
    <n v="2.8361524004783898"/>
    <n v="12.3227404749701"/>
    <n v="17.535879036391599"/>
    <n v="7.0861096873398299"/>
    <n v="27.379121817871201"/>
    <n v="30.392533743379499"/>
    <n v="17.606355715017902"/>
    <n v="6.9930843706777299"/>
    <n v="46.069156293222697"/>
    <n v="31.081604426002801"/>
    <n v="15.8561549100968"/>
    <n v="21.552325581395301"/>
    <n v="27.2790697674419"/>
    <n v="20.517441860465102"/>
    <n v="19.5639534883721"/>
    <n v="11.087209302325601"/>
  </r>
  <r>
    <x v="128"/>
    <s v="Cadillac"/>
    <x v="4"/>
    <x v="4"/>
    <x v="1"/>
    <x v="0"/>
    <x v="0"/>
    <x v="0"/>
    <x v="1"/>
    <n v="47584"/>
    <x v="128"/>
    <n v="0.344653665097512"/>
    <n v="0.50016812373907205"/>
    <n v="1.85146267652993"/>
    <n v="1.7337760591795599"/>
    <n v="24.3022864828514"/>
    <n v="7.4520847343644903"/>
    <n v="22.7765635507734"/>
    <n v="29.119031607262901"/>
    <n v="16.350033624747802"/>
    <n v="3.4566534428145301"/>
    <n v="49.386474767044902"/>
    <n v="32.0078728049943"/>
    <n v="15.1489989851462"/>
    <n v="21.475770925110101"/>
    <n v="27.835903083700401"/>
    <n v="20.578193832599101"/>
    <n v="20.952643171806201"/>
    <n v="9.1574889867841396"/>
  </r>
  <r>
    <x v="129"/>
    <s v="Calhoun"/>
    <x v="7"/>
    <x v="7"/>
    <x v="3"/>
    <x v="1"/>
    <x v="1"/>
    <x v="0"/>
    <x v="0"/>
    <n v="55186"/>
    <x v="129"/>
    <n v="3.5244446055158898"/>
    <n v="0.94589207407675902"/>
    <n v="1.5837350052549599"/>
    <n v="14.0216721632298"/>
    <n v="26.954300003624098"/>
    <n v="8.7794005726089903"/>
    <n v="27.378320588555098"/>
    <n v="25.249157394991499"/>
    <n v="11.638821440220299"/>
    <n v="11.580585821423499"/>
    <n v="51.028725060138697"/>
    <n v="23.4866279892458"/>
    <n v="13.904061129192"/>
    <n v="24.648327602375701"/>
    <n v="24.554548296342599"/>
    <n v="19.579035115140101"/>
    <n v="21.564030426174799"/>
    <n v="9.6540585599666606"/>
  </r>
  <r>
    <x v="130"/>
    <s v="California-Lexington Park"/>
    <x v="26"/>
    <x v="26"/>
    <x v="1"/>
    <x v="1"/>
    <x v="1"/>
    <x v="0"/>
    <x v="1"/>
    <n v="105151"/>
    <x v="130"/>
    <n v="14.104478321651699"/>
    <n v="2.4269859535334901"/>
    <n v="3.2277391560707902"/>
    <n v="3.7774248461736"/>
    <n v="26.234653022795801"/>
    <n v="9.9257258609047891"/>
    <n v="26.732032981141401"/>
    <n v="26.854713697444598"/>
    <n v="10.2528744377134"/>
    <n v="3.12411920903117"/>
    <n v="38.590141074898803"/>
    <n v="29.880879975078301"/>
    <n v="28.4048597409918"/>
    <n v="8.6233668879845808"/>
    <n v="11.718248018847699"/>
    <n v="12.8587491968302"/>
    <n v="26.769650888841301"/>
    <n v="40.0299850074963"/>
  </r>
  <r>
    <x v="131"/>
    <s v="Cambridge"/>
    <x v="26"/>
    <x v="26"/>
    <x v="1"/>
    <x v="1"/>
    <x v="1"/>
    <x v="0"/>
    <x v="1"/>
    <n v="32618"/>
    <x v="131"/>
    <n v="27.398982157091201"/>
    <n v="0.916671776319823"/>
    <n v="2.05714636090502"/>
    <n v="3.4643448402722399"/>
    <n v="21.669017107118801"/>
    <n v="7.8606904163345401"/>
    <n v="22.714452142988499"/>
    <n v="30.063155313017401"/>
    <n v="17.6926850205408"/>
    <n v="4.0262620113918004"/>
    <n v="51.258750380451303"/>
    <n v="26.7794251923997"/>
    <n v="17.9355624157572"/>
    <n v="20.753187412484301"/>
    <n v="22.706168472252902"/>
    <n v="16.9282924312772"/>
    <n v="23.936915026899499"/>
    <n v="15.675436657085999"/>
  </r>
  <r>
    <x v="132"/>
    <s v="Cambridge"/>
    <x v="5"/>
    <x v="5"/>
    <x v="1"/>
    <x v="0"/>
    <x v="0"/>
    <x v="0"/>
    <x v="1"/>
    <n v="40087"/>
    <x v="132"/>
    <n v="1.44685309451942"/>
    <n v="0.27190859879761498"/>
    <n v="1.92830593459226"/>
    <n v="0.87060643101254798"/>
    <n v="23.985331903110701"/>
    <n v="7.8304687305111402"/>
    <n v="23.431536408311899"/>
    <n v="28.722528500511402"/>
    <n v="16.030134457554801"/>
    <n v="3.7215940278845099"/>
    <n v="56.058111025725502"/>
    <n v="27.533208914260602"/>
    <n v="12.6870860321294"/>
    <n v="24.038461538461501"/>
    <n v="26.657388663967598"/>
    <n v="19.812753036437201"/>
    <n v="19.844382591093101"/>
    <n v="9.6470141700404906"/>
  </r>
  <r>
    <x v="133"/>
    <s v="Camden"/>
    <x v="20"/>
    <x v="20"/>
    <x v="3"/>
    <x v="0"/>
    <x v="0"/>
    <x v="0"/>
    <x v="0"/>
    <n v="31488"/>
    <x v="133"/>
    <n v="36.915650406504099"/>
    <n v="0.33663617886178898"/>
    <n v="1.75622459349594"/>
    <n v="1.7784552845528501"/>
    <n v="23.0151168699187"/>
    <n v="8.10467479674797"/>
    <n v="22.036966463414601"/>
    <n v="29.7764227642276"/>
    <n v="17.066819105691099"/>
    <n v="4.7511102886750596"/>
    <n v="52.544411547002198"/>
    <n v="28.941524796447101"/>
    <n v="13.7629533678756"/>
    <n v="31.429669485011502"/>
    <n v="26.356648731744801"/>
    <n v="16.502690238278198"/>
    <n v="17.2559569561875"/>
    <n v="8.4550345887778597"/>
  </r>
  <r>
    <x v="134"/>
    <s v="Campbellsville"/>
    <x v="27"/>
    <x v="27"/>
    <x v="1"/>
    <x v="0"/>
    <x v="0"/>
    <x v="0"/>
    <x v="0"/>
    <n v="24512"/>
    <x v="134"/>
    <n v="4.9363577023498699"/>
    <n v="0.52219321148825104"/>
    <n v="1.6808093994778099"/>
    <n v="1.7664817232376"/>
    <n v="22.295202349869498"/>
    <n v="11.602480417754601"/>
    <n v="22.919386422976501"/>
    <n v="27.178524804177499"/>
    <n v="16.004406005221899"/>
    <n v="11.4392290954305"/>
    <n v="52.179048803232803"/>
    <n v="22.3437985700964"/>
    <n v="14.037923531240301"/>
    <n v="28.082191780821901"/>
    <n v="29.578503688092699"/>
    <n v="18.261327713382499"/>
    <n v="16.048472075869299"/>
    <n v="8.0295047418335095"/>
  </r>
  <r>
    <x v="135"/>
    <s v="Canton"/>
    <x v="38"/>
    <x v="38"/>
    <x v="1"/>
    <x v="0"/>
    <x v="0"/>
    <x v="0"/>
    <x v="0"/>
    <n v="37069"/>
    <x v="135"/>
    <n v="3.4206479807925798"/>
    <n v="0.29944158191480802"/>
    <n v="1.0709757479295401"/>
    <n v="2.4171140305916001"/>
    <n v="20.915050311581101"/>
    <n v="7.9554344600609701"/>
    <n v="25.209743990935799"/>
    <n v="27.866950821441101"/>
    <n v="18.052820415981"/>
    <n v="3.9697686846324101"/>
    <n v="48.450263378883903"/>
    <n v="33.174288113596504"/>
    <n v="14.405679822887199"/>
    <n v="21.397886123423099"/>
    <n v="23.9209001022843"/>
    <n v="21.943402659393101"/>
    <n v="21.302420729628398"/>
    <n v="11.4353903852711"/>
  </r>
  <r>
    <x v="136"/>
    <s v="Canton-Massillon"/>
    <x v="5"/>
    <x v="5"/>
    <x v="1"/>
    <x v="0"/>
    <x v="0"/>
    <x v="0"/>
    <x v="1"/>
    <n v="404422"/>
    <x v="136"/>
    <n v="7.0236040571482299"/>
    <n v="0.69036798195943805"/>
    <n v="2.3443333943257301"/>
    <n v="1.5337939083432699"/>
    <n v="22.902562175153701"/>
    <n v="8.6095711904891399"/>
    <n v="23.261840354876799"/>
    <n v="28.960590670141599"/>
    <n v="16.265435609338802"/>
    <n v="3.1274241325438998"/>
    <n v="48.853554432261397"/>
    <n v="28.023062407770201"/>
    <n v="19.995959027424501"/>
    <n v="19.664488044372199"/>
    <n v="24.571644107517201"/>
    <n v="19.3120335388287"/>
    <n v="22.266467973015601"/>
    <n v="14.1853663362663"/>
  </r>
  <r>
    <x v="137"/>
    <s v="Cape Coral-Fort Myers"/>
    <x v="19"/>
    <x v="19"/>
    <x v="3"/>
    <x v="0"/>
    <x v="0"/>
    <x v="1"/>
    <x v="0"/>
    <n v="618754"/>
    <x v="137"/>
    <n v="7.7172834438241997"/>
    <n v="1.3336479440941"/>
    <n v="1.67998913946415"/>
    <n v="18.3122856579513"/>
    <n v="19.534257556314799"/>
    <n v="7.6728392866955204"/>
    <n v="22.0368676404516"/>
    <n v="27.304712373576599"/>
    <n v="23.451323142961499"/>
    <n v="5.0053470758316596"/>
    <n v="40.454699485536501"/>
    <n v="29.909077706434498"/>
    <n v="24.6308757321973"/>
    <n v="16.934954211432899"/>
    <n v="23.7266151984171"/>
    <n v="19.797927225712598"/>
    <n v="21.570401212767099"/>
    <n v="17.970102151670201"/>
  </r>
  <r>
    <x v="138"/>
    <s v="Cape Girardeau"/>
    <x v="40"/>
    <x v="40"/>
    <x v="1"/>
    <x v="0"/>
    <x v="0"/>
    <x v="0"/>
    <x v="1"/>
    <n v="96275"/>
    <x v="138"/>
    <n v="8.5484289794858501"/>
    <n v="0.96494417034536495"/>
    <n v="1.90599844196313"/>
    <n v="1.7958971695663499"/>
    <n v="22.229031420410301"/>
    <n v="12.733316021812501"/>
    <n v="23.873279667618799"/>
    <n v="26.321474941573602"/>
    <n v="14.842897948584801"/>
    <n v="5.8996672638853296"/>
    <n v="44.081136421807003"/>
    <n v="26.593294087535199"/>
    <n v="23.4259022267725"/>
    <n v="22.557436679237199"/>
    <n v="24.5152317526545"/>
    <n v="18.946749043836402"/>
    <n v="21.1532803765813"/>
    <n v="12.827302147690499"/>
  </r>
  <r>
    <x v="139"/>
    <s v="Carbondale-Marion"/>
    <x v="38"/>
    <x v="38"/>
    <x v="1"/>
    <x v="0"/>
    <x v="0"/>
    <x v="0"/>
    <x v="0"/>
    <n v="126575"/>
    <x v="139"/>
    <n v="8.6920797945881905"/>
    <n v="1.9332411613667799"/>
    <n v="2.3361643294489398"/>
    <n v="2.92632826387517"/>
    <n v="20.090855224175399"/>
    <n v="16.285206399368001"/>
    <n v="24.835868062413599"/>
    <n v="24.694449930870999"/>
    <n v="14.093620383172"/>
    <n v="3.8393914832595599"/>
    <n v="34.6280940208242"/>
    <n v="33.705343225886899"/>
    <n v="27.8271712700293"/>
    <n v="28.929217436243999"/>
    <n v="23.387465463436001"/>
    <n v="16.414558031366202"/>
    <n v="18.569242083921399"/>
    <n v="12.699516985032499"/>
  </r>
  <r>
    <x v="140"/>
    <s v="Carlsbad-Artesia"/>
    <x v="6"/>
    <x v="6"/>
    <x v="2"/>
    <x v="0"/>
    <x v="0"/>
    <x v="0"/>
    <x v="1"/>
    <n v="53829"/>
    <x v="140"/>
    <n v="1.09420572553828"/>
    <n v="0.60376377045830298"/>
    <n v="1.99334930985157"/>
    <n v="44.0859016515261"/>
    <n v="26.073306210407001"/>
    <n v="8.7276375188095603"/>
    <n v="24.308458265990499"/>
    <n v="26.881420795482001"/>
    <n v="14.009177209311"/>
    <n v="7.4338609222330199"/>
    <n v="45.094566024798603"/>
    <n v="32.098165819096103"/>
    <n v="15.3734072338723"/>
    <n v="19.0132370637786"/>
    <n v="22.482952266345801"/>
    <n v="18.085639791416"/>
    <n v="20.081227436823099"/>
    <n v="20.336943441636599"/>
  </r>
  <r>
    <x v="141"/>
    <s v="Carson City"/>
    <x v="43"/>
    <x v="43"/>
    <x v="2"/>
    <x v="0"/>
    <x v="0"/>
    <x v="0"/>
    <x v="1"/>
    <n v="55274"/>
    <x v="141"/>
    <n v="1.81459637442559"/>
    <n v="2.0606433404494"/>
    <n v="4.1104316676918602"/>
    <n v="21.3065817563411"/>
    <n v="21.3753301733184"/>
    <n v="8.4578644570684194"/>
    <n v="24.6372616420017"/>
    <n v="29.006404457792101"/>
    <n v="16.523139269819399"/>
    <n v="4.4151138716356098"/>
    <n v="39.5859213250518"/>
    <n v="35.1009316770186"/>
    <n v="20.898033126293999"/>
    <n v="17.929173373733502"/>
    <n v="18.790834201306701"/>
    <n v="18.478363791307601"/>
    <n v="27.0760344664331"/>
    <n v="17.725594167219"/>
  </r>
  <r>
    <x v="142"/>
    <s v="Casper"/>
    <x v="44"/>
    <x v="44"/>
    <x v="0"/>
    <x v="0"/>
    <x v="0"/>
    <x v="0"/>
    <x v="0"/>
    <n v="75450"/>
    <x v="142"/>
    <n v="0.82306163021868795"/>
    <n v="0.63485752153744202"/>
    <n v="2.5553346587143801"/>
    <n v="6.9330682571239199"/>
    <n v="23.883366467859499"/>
    <n v="9.6262425447316105"/>
    <n v="26.3472498343274"/>
    <n v="27.695162359178301"/>
    <n v="12.4479787939032"/>
    <n v="1.9323191802041499"/>
    <n v="35.4966834809548"/>
    <n v="40.576716844739202"/>
    <n v="21.994280494101801"/>
    <n v="13.9939485627837"/>
    <n v="20.887324870091401"/>
    <n v="18.769321844372801"/>
    <n v="23.9557981977241"/>
    <n v="22.393606525028002"/>
  </r>
  <r>
    <x v="143"/>
    <s v="Cedar City"/>
    <x v="45"/>
    <x v="45"/>
    <x v="0"/>
    <x v="0"/>
    <x v="0"/>
    <x v="0"/>
    <x v="0"/>
    <n v="9225"/>
    <x v="143"/>
    <n v="0.44191235404978002"/>
    <n v="0.721356930875376"/>
    <n v="3.97937742347768"/>
    <n v="7.7183025366635603"/>
    <n v="30.206009141520301"/>
    <n v="16.658362758052998"/>
    <n v="24.493642094318002"/>
    <n v="18.822433550679101"/>
    <n v="9.8195524554296707"/>
    <n v="2.6060656281073902"/>
    <n v="32.4038780245277"/>
    <n v="38.3990719257541"/>
    <n v="26.590984421610901"/>
    <n v="22.5785635929535"/>
    <n v="24.114344711879699"/>
    <n v="21.113763954313701"/>
    <n v="22.901206685164901"/>
    <n v="9.2921210556882006"/>
  </r>
  <r>
    <x v="144"/>
    <s v="Cedar Rapids"/>
    <x v="15"/>
    <x v="15"/>
    <x v="1"/>
    <x v="1"/>
    <x v="1"/>
    <x v="0"/>
    <x v="0"/>
    <n v="257940"/>
    <x v="144"/>
    <n v="3.3565945568736901"/>
    <n v="1.52709932542452"/>
    <n v="2.1590292316042499"/>
    <n v="2.3567496316972898"/>
    <n v="24.470419477397801"/>
    <n v="9.2040784678607395"/>
    <n v="26.3037915794371"/>
    <n v="26.429789873613998"/>
    <n v="13.591920601690299"/>
    <n v="2.0054052164998901"/>
    <n v="34.3895250631968"/>
    <n v="35.174096897825102"/>
    <n v="28.4309728224782"/>
    <n v="13.7490023366957"/>
    <n v="20.738895887223201"/>
    <n v="18.591635975498299"/>
    <n v="25.5411421922629"/>
    <n v="21.379323608319801"/>
  </r>
  <r>
    <x v="145"/>
    <s v="Cedartown"/>
    <x v="7"/>
    <x v="7"/>
    <x v="3"/>
    <x v="0"/>
    <x v="0"/>
    <x v="0"/>
    <x v="0"/>
    <n v="41475"/>
    <x v="145"/>
    <n v="12.417118746232701"/>
    <n v="0.65099457504520797"/>
    <n v="1.6347197106690801"/>
    <n v="11.778179626280901"/>
    <n v="26.632911392405099"/>
    <n v="9.1115129596142292"/>
    <n v="25.50452079566"/>
    <n v="25.4056660638939"/>
    <n v="13.345388788426799"/>
    <n v="10.973084886128399"/>
    <n v="54.327122153209103"/>
    <n v="23.286278938452799"/>
    <n v="11.4135140222097"/>
    <n v="27.725005125401498"/>
    <n v="23.747693569329599"/>
    <n v="18.171256748445298"/>
    <n v="19.579033690972501"/>
    <n v="10.777010865851199"/>
  </r>
  <r>
    <x v="146"/>
    <s v="Celina"/>
    <x v="5"/>
    <x v="5"/>
    <x v="1"/>
    <x v="0"/>
    <x v="0"/>
    <x v="0"/>
    <x v="1"/>
    <n v="40814"/>
    <x v="146"/>
    <n v="0.222962708874406"/>
    <n v="0.44102513843289098"/>
    <n v="1.1662664771892"/>
    <n v="1.50438574998775"/>
    <n v="26.395354535208501"/>
    <n v="7.7644925760768402"/>
    <n v="22.587837506737898"/>
    <n v="27.806634978193799"/>
    <n v="15.445680403782999"/>
    <n v="2.2478983816613001"/>
    <n v="56.082657482501901"/>
    <n v="25.589749287116199"/>
    <n v="16.0796948487205"/>
    <n v="15.189309576837401"/>
    <n v="22.793509385937"/>
    <n v="19.605472478523701"/>
    <n v="28.5014317531021"/>
    <n v="13.9102768055997"/>
  </r>
  <r>
    <x v="147"/>
    <s v="Centralia"/>
    <x v="1"/>
    <x v="1"/>
    <x v="1"/>
    <x v="1"/>
    <x v="1"/>
    <x v="0"/>
    <x v="1"/>
    <n v="75455"/>
    <x v="147"/>
    <n v="0.49035849181631402"/>
    <n v="0.85216354118348703"/>
    <n v="4.0209396328937803"/>
    <n v="8.6501888542840106"/>
    <n v="23.139619640845499"/>
    <n v="8.3639255185209702"/>
    <n v="22.581671194751799"/>
    <n v="28.585249486448902"/>
    <n v="17.3295341594328"/>
    <n v="4.1034669555796297"/>
    <n v="42.1916112056957"/>
    <n v="38.7807614920291"/>
    <n v="14.924160346695601"/>
    <n v="19.2735535508377"/>
    <n v="25.873295801397301"/>
    <n v="20.3927287526284"/>
    <n v="21.793393474869401"/>
    <n v="12.667028420267201"/>
  </r>
  <r>
    <x v="148"/>
    <s v="Centralia"/>
    <x v="38"/>
    <x v="38"/>
    <x v="1"/>
    <x v="0"/>
    <x v="0"/>
    <x v="0"/>
    <x v="0"/>
    <n v="39437"/>
    <x v="148"/>
    <n v="3.8948195856682801"/>
    <n v="0.567994522909958"/>
    <n v="1.72173339757081"/>
    <n v="1.37434389025534"/>
    <n v="23.4247026903669"/>
    <n v="8.1674569566650597"/>
    <n v="22.509318660141499"/>
    <n v="28.3439409691407"/>
    <n v="17.554580723685898"/>
    <n v="5.59544625916143"/>
    <n v="45.068640946463802"/>
    <n v="35.607723501618402"/>
    <n v="13.728189292756401"/>
    <n v="24.7650081463843"/>
    <n v="23.649580147888202"/>
    <n v="18.0411079082592"/>
    <n v="22.390023812507799"/>
    <n v="11.1542799849605"/>
  </r>
  <r>
    <x v="149"/>
    <s v="Chambersburg-Waynesboro"/>
    <x v="14"/>
    <x v="14"/>
    <x v="1"/>
    <x v="0"/>
    <x v="0"/>
    <x v="0"/>
    <x v="1"/>
    <n v="149618"/>
    <x v="149"/>
    <n v="2.9060674517771901"/>
    <n v="0.86486920022991898"/>
    <n v="1.69364648638533"/>
    <n v="4.3029582002165503"/>
    <n v="23.887500167092199"/>
    <n v="7.99235386116644"/>
    <n v="24.683527383068899"/>
    <n v="26.9419454878424"/>
    <n v="16.494673100830099"/>
    <n v="5.09004637118516"/>
    <n v="52.920012156505202"/>
    <n v="22.715018185739599"/>
    <n v="19.274923286570001"/>
    <n v="14.2168010474812"/>
    <n v="22.112535318034599"/>
    <n v="20.808352284473798"/>
    <n v="25.795947901591902"/>
    <n v="17.0663634484184"/>
  </r>
  <r>
    <x v="150"/>
    <s v="Champaign-Urbana"/>
    <x v="38"/>
    <x v="38"/>
    <x v="1"/>
    <x v="0"/>
    <x v="0"/>
    <x v="0"/>
    <x v="0"/>
    <n v="231891"/>
    <x v="150"/>
    <n v="10.645950036870801"/>
    <n v="7.7467430818789902"/>
    <n v="2.54688625259281"/>
    <n v="4.77293211034495"/>
    <n v="20.023631792523201"/>
    <n v="21.491562846337299"/>
    <n v="25.220469962180498"/>
    <n v="22.305738471954498"/>
    <n v="10.9585969270045"/>
    <n v="2.28832613454825"/>
    <n v="30.0684870717709"/>
    <n v="28.7453405123957"/>
    <n v="38.897846281285098"/>
    <n v="22.5935375080754"/>
    <n v="21.5084257667502"/>
    <n v="15.9602308189254"/>
    <n v="21.453677444786301"/>
    <n v="18.484128461462699"/>
  </r>
  <r>
    <x v="151"/>
    <s v="Charleston"/>
    <x v="31"/>
    <x v="31"/>
    <x v="1"/>
    <x v="1"/>
    <x v="1"/>
    <x v="0"/>
    <x v="1"/>
    <n v="227078"/>
    <x v="151"/>
    <n v="6.1996318445644203"/>
    <n v="0.88515840372030796"/>
    <n v="2.0327816873497202"/>
    <n v="0.85521274628101396"/>
    <n v="20.9522719065695"/>
    <n v="7.7422735800033502"/>
    <n v="24.787077568060301"/>
    <n v="30.102872140850302"/>
    <n v="16.415504804516502"/>
    <n v="5.3673207953511701"/>
    <n v="48.211202495219403"/>
    <n v="24.434212724876101"/>
    <n v="21.987263984553401"/>
    <n v="22.276069344925499"/>
    <n v="22.770053142256899"/>
    <n v="18.864981228615701"/>
    <n v="21.342179976496801"/>
    <n v="14.7467163077051"/>
  </r>
  <r>
    <x v="152"/>
    <s v="Charleston-Mattoon"/>
    <x v="38"/>
    <x v="38"/>
    <x v="1"/>
    <x v="1"/>
    <x v="1"/>
    <x v="0"/>
    <x v="0"/>
    <n v="64921"/>
    <x v="152"/>
    <n v="3.1684662897983702"/>
    <n v="0.84410283267355701"/>
    <n v="1.4494539517259399"/>
    <n v="1.8946103726067101"/>
    <n v="19.315783798770799"/>
    <n v="20.893085442306798"/>
    <n v="21.479952557724001"/>
    <n v="24.033825726652399"/>
    <n v="14.277352474545999"/>
    <n v="4.1619449881528796"/>
    <n v="41.127536829092399"/>
    <n v="32.924693520140103"/>
    <n v="21.785824662614601"/>
    <n v="25.0118614581686"/>
    <n v="26.146607622963799"/>
    <n v="16.238336232800901"/>
    <n v="20.4412462438716"/>
    <n v="12.1619484421952"/>
  </r>
  <r>
    <x v="153"/>
    <s v="Charleston-North Charleston"/>
    <x v="32"/>
    <x v="32"/>
    <x v="3"/>
    <x v="1"/>
    <x v="1"/>
    <x v="1"/>
    <x v="0"/>
    <n v="664607"/>
    <x v="153"/>
    <n v="27.439223480944399"/>
    <n v="1.6035040256873601"/>
    <n v="2.3532704289903701"/>
    <n v="5.3726487984628504"/>
    <n v="23.2687889233788"/>
    <n v="11.0529982380565"/>
    <n v="28.2577523258106"/>
    <n v="25.930361852944699"/>
    <n v="11.490098659809499"/>
    <n v="4.0780298749951802"/>
    <n v="34.624906115910299"/>
    <n v="30.416175973388"/>
    <n v="30.880888035706601"/>
    <n v="18.451017874386601"/>
    <n v="20.667284157420699"/>
    <n v="18.200342904439999"/>
    <n v="22.889462585972399"/>
    <n v="19.791892477780198"/>
  </r>
  <r>
    <x v="154"/>
    <s v="Charlotte-Concord-Gastonia"/>
    <x v="10"/>
    <x v="10"/>
    <x v="3"/>
    <x v="0"/>
    <x v="0"/>
    <x v="0"/>
    <x v="0"/>
    <n v="2217012"/>
    <x v="154"/>
    <n v="21.5211735434901"/>
    <n v="2.6979105210075498"/>
    <n v="2.1443275904686101"/>
    <n v="9.1358549254582293"/>
    <n v="25.608837480356399"/>
    <n v="8.7620184284072398"/>
    <n v="29.2727328494388"/>
    <n v="25.487954057082199"/>
    <n v="10.8684571847153"/>
    <n v="5.2664766754686303"/>
    <n v="34.320767788763703"/>
    <n v="30.362412655684398"/>
    <n v="30.050342880083299"/>
    <n v="17.2122661144852"/>
    <n v="21.076587907272401"/>
    <n v="17.918029034595499"/>
    <n v="22.6129950035638"/>
    <n v="21.180121940083101"/>
  </r>
  <r>
    <x v="155"/>
    <s v="Charlottesville"/>
    <x v="34"/>
    <x v="34"/>
    <x v="1"/>
    <x v="1"/>
    <x v="1"/>
    <x v="0"/>
    <x v="0"/>
    <n v="222114"/>
    <x v="155"/>
    <n v="14.093870739123499"/>
    <n v="3.59708282846757"/>
    <n v="2.40003657895338"/>
    <n v="4.5394481150408099"/>
    <n v="20.327381632792999"/>
    <n v="13.5877094716627"/>
    <n v="25.873208202830298"/>
    <n v="26.5183694931529"/>
    <n v="13.693331199561101"/>
    <n v="5.6742097080670204"/>
    <n v="32.333045430989799"/>
    <n v="21.527034030056999"/>
    <n v="40.465710830886202"/>
    <n v="16.273375423098202"/>
    <n v="18.4902897472214"/>
    <n v="16.932328300165601"/>
    <n v="22.7584799673524"/>
    <n v="25.545526562162401"/>
  </r>
  <r>
    <x v="156"/>
    <s v="Chattanooga"/>
    <x v="22"/>
    <x v="22"/>
    <x v="3"/>
    <x v="0"/>
    <x v="0"/>
    <x v="0"/>
    <x v="1"/>
    <n v="528143"/>
    <x v="156"/>
    <n v="13.787175064329199"/>
    <n v="1.3581548936557"/>
    <n v="1.7593719882683301"/>
    <n v="3.53881429840024"/>
    <n v="22.318576597625999"/>
    <n v="9.53340288520344"/>
    <n v="25.6688056075722"/>
    <n v="27.812164508475899"/>
    <n v="14.667050401122401"/>
    <n v="5.9140336337102104"/>
    <n v="40.3454842295208"/>
    <n v="30.406437360194499"/>
    <n v="23.334044776574501"/>
    <n v="21.689603108200401"/>
    <n v="24.321283286691099"/>
    <n v="17.0686554532952"/>
    <n v="21.140955733148701"/>
    <n v="15.779502418664601"/>
  </r>
  <r>
    <x v="157"/>
    <s v="Cheyenne"/>
    <x v="44"/>
    <x v="44"/>
    <x v="0"/>
    <x v="1"/>
    <x v="1"/>
    <x v="0"/>
    <x v="0"/>
    <n v="91738"/>
    <x v="157"/>
    <n v="2.2487954827879402"/>
    <n v="1.0192068717434399"/>
    <n v="2.8799407006911002"/>
    <n v="13.05674856657"/>
    <n v="24.418452549652301"/>
    <n v="9.7189823192134099"/>
    <n v="25.884584359807299"/>
    <n v="27.436830975168402"/>
    <n v="12.541149796158599"/>
    <n v="1.9843506515036"/>
    <n v="33.685885746493803"/>
    <n v="40.177712940552397"/>
    <n v="24.1520506614502"/>
    <n v="14.7158101045296"/>
    <n v="20.557491289198602"/>
    <n v="18.415178571428601"/>
    <n v="25.544425087107999"/>
    <n v="20.767094947735199"/>
  </r>
  <r>
    <x v="158"/>
    <s v="Chicago-Naperville-Elgin"/>
    <x v="38"/>
    <x v="38"/>
    <x v="1"/>
    <x v="1"/>
    <x v="1"/>
    <x v="1"/>
    <x v="0"/>
    <n v="9461105"/>
    <x v="158"/>
    <n v="17.0555553500357"/>
    <n v="5.5686624342505402"/>
    <n v="1.68093473225379"/>
    <n v="20.685533032346601"/>
    <n v="25.132476597606701"/>
    <n v="9.3973801157475805"/>
    <n v="28.377943168371999"/>
    <n v="25.6781739553678"/>
    <n v="11.4140261629059"/>
    <n v="6.4451378380347499"/>
    <n v="32.1760433839871"/>
    <n v="27.093505619325001"/>
    <n v="34.285313158653203"/>
    <n v="15.4090707006823"/>
    <n v="17.8264286522774"/>
    <n v="15.7939109359739"/>
    <n v="23.384207781054101"/>
    <n v="27.586381930012301"/>
  </r>
  <r>
    <x v="159"/>
    <s v="Chico"/>
    <x v="25"/>
    <x v="25"/>
    <x v="2"/>
    <x v="1"/>
    <x v="1"/>
    <x v="1"/>
    <x v="0"/>
    <n v="220000"/>
    <x v="159"/>
    <n v="1.42409090909091"/>
    <n v="4.0549999999999997"/>
    <n v="5.1881818181818202"/>
    <n v="14.1436363636364"/>
    <n v="20.985454545454498"/>
    <n v="14.659090909090899"/>
    <n v="22.731818181818198"/>
    <n v="26.2522727272727"/>
    <n v="15.371363636363601"/>
    <n v="4.8898071625344404"/>
    <n v="31.277867711794599"/>
    <n v="39.8426628042373"/>
    <n v="23.989662321433599"/>
    <n v="21.5506500223335"/>
    <n v="25.305028563368399"/>
    <n v="17.8785527893363"/>
    <n v="19.882690363683398"/>
    <n v="15.383078261278399"/>
  </r>
  <r>
    <x v="160"/>
    <s v="Chillicothe"/>
    <x v="5"/>
    <x v="5"/>
    <x v="1"/>
    <x v="0"/>
    <x v="0"/>
    <x v="0"/>
    <x v="1"/>
    <n v="78064"/>
    <x v="160"/>
    <n v="6.1539249846280004"/>
    <n v="0.37789506046320998"/>
    <n v="2.3557593769215002"/>
    <n v="0.95818815331010398"/>
    <n v="22.526388604222198"/>
    <n v="7.8307542529206797"/>
    <n v="27.281461365033799"/>
    <n v="28.885273621643801"/>
    <n v="13.4761221561795"/>
    <n v="3.9546041705111601"/>
    <n v="55.906993910315599"/>
    <n v="26.432921203174001"/>
    <n v="13.7054807159993"/>
    <n v="21.669169706071699"/>
    <n v="23.868268611885899"/>
    <n v="18.1220052921405"/>
    <n v="21.4725023242509"/>
    <n v="14.8680540656511"/>
  </r>
  <r>
    <x v="161"/>
    <s v="Cincinnati"/>
    <x v="5"/>
    <x v="5"/>
    <x v="1"/>
    <x v="1"/>
    <x v="1"/>
    <x v="0"/>
    <x v="1"/>
    <n v="2114580"/>
    <x v="161"/>
    <n v="12.0031401034721"/>
    <n v="1.8955064362663001"/>
    <n v="1.99732334553434"/>
    <n v="2.60061099603704"/>
    <n v="24.933083638358401"/>
    <n v="9.5311598520746408"/>
    <n v="26.212439349658101"/>
    <n v="27.122076251548801"/>
    <n v="12.2012409083601"/>
    <n v="3.33681090420205"/>
    <n v="39.526651690056198"/>
    <n v="27.828324238332701"/>
    <n v="29.308213167409001"/>
    <n v="17.390339822995799"/>
    <n v="19.775743690172298"/>
    <n v="16.7861936201076"/>
    <n v="23.521647339821801"/>
    <n v="22.526075526902499"/>
  </r>
  <r>
    <x v="162"/>
    <s v="Claremont-Lebanon"/>
    <x v="33"/>
    <x v="33"/>
    <x v="1"/>
    <x v="1"/>
    <x v="1"/>
    <x v="1"/>
    <x v="0"/>
    <n v="214005"/>
    <x v="162"/>
    <n v="0.62298023491069499"/>
    <n v="1.62542455118874"/>
    <n v="1.8817573443922599"/>
    <n v="1.40571072844287"/>
    <n v="19.629599113820898"/>
    <n v="9.9466278505579808"/>
    <n v="22.537603105288699"/>
    <n v="31.6845641884778"/>
    <n v="16.2016057418546"/>
    <n v="2.7033001326294399"/>
    <n v="38.763555509323098"/>
    <n v="25.689803136296302"/>
    <n v="32.843341221751203"/>
    <n v="15.430465793791599"/>
    <n v="21.282746765786001"/>
    <n v="18.626170623625701"/>
    <n v="24.1837725613636"/>
    <n v="20.4768442554331"/>
  </r>
  <r>
    <x v="163"/>
    <s v="Clarksburg"/>
    <x v="31"/>
    <x v="31"/>
    <x v="1"/>
    <x v="0"/>
    <x v="0"/>
    <x v="0"/>
    <x v="1"/>
    <n v="94196"/>
    <x v="163"/>
    <n v="1.4299970274746301"/>
    <n v="0.41827678457683998"/>
    <n v="1.54783642617521"/>
    <n v="1.13062125780288"/>
    <n v="21.6166291562274"/>
    <n v="7.3846023185697902"/>
    <n v="25.004246464817999"/>
    <n v="29.559641598369399"/>
    <n v="16.4348804620154"/>
    <n v="4.6579985303159797"/>
    <n v="52.260763935753801"/>
    <n v="26.356833280844601"/>
    <n v="16.724404253085599"/>
    <n v="25.263834574382599"/>
    <n v="24.162961375689701"/>
    <n v="17.774682594953699"/>
    <n v="20.236245781325302"/>
    <n v="12.562275673648699"/>
  </r>
  <r>
    <x v="164"/>
    <s v="Clarksdale"/>
    <x v="42"/>
    <x v="42"/>
    <x v="3"/>
    <x v="1"/>
    <x v="1"/>
    <x v="0"/>
    <x v="1"/>
    <n v="26151"/>
    <x v="164"/>
    <n v="75.324079385109599"/>
    <n v="0.43592979235975698"/>
    <n v="0.48946503001797298"/>
    <n v="1.1204160452755201"/>
    <n v="29.306718672326099"/>
    <n v="10.913540591182"/>
    <n v="23.2151734159306"/>
    <n v="24.381476807770301"/>
    <n v="12.1830905127911"/>
    <n v="10.054365206268001"/>
    <n v="42.372881355932201"/>
    <n v="30.227054685001601"/>
    <n v="17.345698752798199"/>
    <n v="41.440275981026303"/>
    <n v="25.075463561880099"/>
    <n v="13.497197067701601"/>
    <n v="12.408365674859899"/>
    <n v="7.5786977145321304"/>
  </r>
  <r>
    <x v="165"/>
    <s v="Clarksville"/>
    <x v="22"/>
    <x v="22"/>
    <x v="3"/>
    <x v="0"/>
    <x v="0"/>
    <x v="0"/>
    <x v="1"/>
    <n v="260625"/>
    <x v="165"/>
    <n v="18.654772182254199"/>
    <n v="1.6314628297362099"/>
    <n v="3.9708393285371701"/>
    <n v="7.0860431654676299"/>
    <n v="27.8242685851319"/>
    <n v="12.568249400479599"/>
    <n v="29.353285371702601"/>
    <n v="21.002973621103099"/>
    <n v="9.2512230215827405"/>
    <n v="4.0514238885474301"/>
    <n v="40.325368776890002"/>
    <n v="35.5901710715017"/>
    <n v="20.0330362630609"/>
    <n v="19.880036976343501"/>
    <n v="23.7016261187445"/>
    <n v="19.820160510945801"/>
    <n v="23.9463843018614"/>
    <n v="12.651792092104699"/>
  </r>
  <r>
    <x v="166"/>
    <s v="Clearlake"/>
    <x v="25"/>
    <x v="25"/>
    <x v="2"/>
    <x v="1"/>
    <x v="1"/>
    <x v="0"/>
    <x v="0"/>
    <n v="64665"/>
    <x v="166"/>
    <n v="1.83406788834764"/>
    <n v="1.07476996829815"/>
    <n v="5.8114899868553298"/>
    <n v="17.146833681280398"/>
    <n v="21.142812959096901"/>
    <n v="7.6934972550838898"/>
    <n v="21.183020180932498"/>
    <n v="32.289491997216402"/>
    <n v="17.691177607670301"/>
    <n v="4.8315071775546201"/>
    <n v="37.249221251660998"/>
    <n v="41.165835275665998"/>
    <n v="16.753436295118401"/>
    <n v="25.740336359805401"/>
    <n v="26.249856338351901"/>
    <n v="17.519059111979502"/>
    <n v="16.863961996705399"/>
    <n v="13.6267861931579"/>
  </r>
  <r>
    <x v="167"/>
    <s v="Cleveland"/>
    <x v="42"/>
    <x v="42"/>
    <x v="3"/>
    <x v="1"/>
    <x v="1"/>
    <x v="0"/>
    <x v="1"/>
    <n v="34145"/>
    <x v="167"/>
    <n v="63.959584126519303"/>
    <n v="0.54473568604480904"/>
    <n v="0.70288475618684998"/>
    <n v="1.87143066334749"/>
    <n v="25.312637282178901"/>
    <n v="12.695855908624999"/>
    <n v="24.401815785620101"/>
    <n v="25.5440035144238"/>
    <n v="12.045687509152099"/>
    <n v="11.2036514210427"/>
    <n v="41.525503482025201"/>
    <n v="26.858648597778998"/>
    <n v="20.412196499153001"/>
    <n v="37.163577759871103"/>
    <n v="25.946817082997601"/>
    <n v="12.6913779210314"/>
    <n v="14.3110394842869"/>
    <n v="9.88718775181305"/>
  </r>
  <r>
    <x v="168"/>
    <s v="Cleveland"/>
    <x v="22"/>
    <x v="22"/>
    <x v="3"/>
    <x v="0"/>
    <x v="0"/>
    <x v="0"/>
    <x v="1"/>
    <n v="115788"/>
    <x v="168"/>
    <n v="3.5979548830621502"/>
    <n v="0.72891836805195698"/>
    <n v="1.75320413168895"/>
    <n v="4.2292810999412698"/>
    <n v="22.852972674197702"/>
    <n v="10.1245379486648"/>
    <n v="25.5561888969496"/>
    <n v="26.8957059453484"/>
    <n v="14.570594534839501"/>
    <n v="8.0419894897788708"/>
    <n v="45.865936861581197"/>
    <n v="29.3232599673644"/>
    <n v="16.768813681275599"/>
    <n v="24.906716417910399"/>
    <n v="24.806607207863099"/>
    <n v="19.284674190025498"/>
    <n v="20.026392428103399"/>
    <n v="10.975609756097599"/>
  </r>
  <r>
    <x v="169"/>
    <s v="Cleveland-Elyria"/>
    <x v="5"/>
    <x v="5"/>
    <x v="1"/>
    <x v="1"/>
    <x v="1"/>
    <x v="1"/>
    <x v="1"/>
    <n v="2077240"/>
    <x v="169"/>
    <n v="19.7176060541873"/>
    <n v="1.9328050682636599"/>
    <n v="1.89202980878473"/>
    <n v="4.7242013440911999"/>
    <n v="23.172286302979"/>
    <n v="8.3610945292792405"/>
    <n v="24.466503629816501"/>
    <n v="28.801486587972501"/>
    <n v="15.1986289499528"/>
    <n v="3.1190031003685399"/>
    <n v="39.182428104007599"/>
    <n v="29.931670943239101"/>
    <n v="27.766897852384801"/>
    <n v="20.241610738255002"/>
    <n v="21.417615232238401"/>
    <n v="17.21455814091"/>
    <n v="22.065576678591501"/>
    <n v="19.060639210005"/>
  </r>
  <r>
    <x v="170"/>
    <s v="Clewiston"/>
    <x v="19"/>
    <x v="19"/>
    <x v="3"/>
    <x v="0"/>
    <x v="0"/>
    <x v="1"/>
    <x v="0"/>
    <n v="39140"/>
    <x v="170"/>
    <n v="12.920286152273899"/>
    <n v="0.70260602963719998"/>
    <n v="2.3377618804292299"/>
    <n v="49.164537557486"/>
    <n v="27.812979049565701"/>
    <n v="10.8967807869188"/>
    <n v="27.700562084823702"/>
    <n v="22.115482881962201"/>
    <n v="11.474195196729699"/>
    <n v="20.741214057508"/>
    <n v="49.2012779552716"/>
    <n v="20.340788072417499"/>
    <n v="9.7167199148029795"/>
    <n v="26.227106227106201"/>
    <n v="29.578754578754602"/>
    <n v="18.507326007326"/>
    <n v="14.880952380952399"/>
    <n v="10.805860805860799"/>
  </r>
  <r>
    <x v="171"/>
    <s v="Clinton"/>
    <x v="15"/>
    <x v="15"/>
    <x v="1"/>
    <x v="0"/>
    <x v="0"/>
    <x v="0"/>
    <x v="0"/>
    <n v="49116"/>
    <x v="171"/>
    <n v="2.5612834921410501"/>
    <n v="0.56397100741102701"/>
    <n v="1.79982083231534"/>
    <n v="2.5307435458913599"/>
    <n v="23.597198468930699"/>
    <n v="8.1338056845020006"/>
    <n v="22.760403941689098"/>
    <n v="28.677009528463199"/>
    <n v="16.831582376415"/>
    <n v="4.3118337204454802"/>
    <n v="43.547138347924502"/>
    <n v="34.816270621166097"/>
    <n v="17.324757310463902"/>
    <n v="18.420920544094798"/>
    <n v="21.783867891381799"/>
    <n v="19.178838528334101"/>
    <n v="24.659940771972099"/>
    <n v="15.956432264217201"/>
  </r>
  <r>
    <x v="172"/>
    <s v="Clovis"/>
    <x v="6"/>
    <x v="6"/>
    <x v="2"/>
    <x v="0"/>
    <x v="0"/>
    <x v="0"/>
    <x v="1"/>
    <n v="48376"/>
    <x v="172"/>
    <n v="5.7342483876302301"/>
    <n v="1.1865387795601099"/>
    <n v="2.82371423846535"/>
    <n v="39.517529353398402"/>
    <n v="28.354969406317199"/>
    <n v="11.2225070282785"/>
    <n v="26.796345295187699"/>
    <n v="22.2031585910369"/>
    <n v="11.4230196791798"/>
    <n v="7.6983800109829801"/>
    <n v="35.739291598023101"/>
    <n v="36.820428336079097"/>
    <n v="19.7419000549149"/>
    <n v="23.987116460416999"/>
    <n v="24.998587331186101"/>
    <n v="16.234390009606098"/>
    <n v="21.6872916313499"/>
    <n v="13.092614567440799"/>
  </r>
  <r>
    <x v="173"/>
    <s v="Coeur d'Alene"/>
    <x v="37"/>
    <x v="37"/>
    <x v="0"/>
    <x v="0"/>
    <x v="0"/>
    <x v="0"/>
    <x v="0"/>
    <n v="138494"/>
    <x v="173"/>
    <n v="0.27510217049114"/>
    <n v="0.66789897035250601"/>
    <n v="3.2246884341559898"/>
    <n v="3.8037748927751398"/>
    <n v="24.725980908920199"/>
    <n v="8.6704117145869102"/>
    <n v="24.542579461926099"/>
    <n v="27.5636489667422"/>
    <n v="14.497378947824499"/>
    <n v="1.8408870707288201"/>
    <n v="34.813219937560604"/>
    <n v="39.551081924857399"/>
    <n v="23.794811066853299"/>
    <n v="17.002402847283701"/>
    <n v="22.673483767230898"/>
    <n v="21.57323264259"/>
    <n v="24.294050694657699"/>
    <n v="14.456830048237601"/>
  </r>
  <r>
    <x v="174"/>
    <s v="Coffeyville"/>
    <x v="21"/>
    <x v="21"/>
    <x v="2"/>
    <x v="0"/>
    <x v="0"/>
    <x v="0"/>
    <x v="0"/>
    <n v="35471"/>
    <x v="174"/>
    <n v="5.7004313382763403"/>
    <n v="0.56947929294353095"/>
    <n v="7.5864790955992198"/>
    <n v="5.19861295142511"/>
    <n v="23.678497927884798"/>
    <n v="9.70370161540413"/>
    <n v="22.4577824138028"/>
    <n v="26.804995630233101"/>
    <n v="17.355022412675101"/>
    <n v="4.6533550432770596"/>
    <n v="40.830405347501902"/>
    <n v="36.515554032050701"/>
    <n v="18.000685577170302"/>
    <n v="24.5630174793008"/>
    <n v="24.343641638949801"/>
    <n v="19.389993631024002"/>
    <n v="21.661595074658599"/>
    <n v="10.041752176066799"/>
  </r>
  <r>
    <x v="175"/>
    <s v="Coldwater"/>
    <x v="4"/>
    <x v="4"/>
    <x v="1"/>
    <x v="0"/>
    <x v="0"/>
    <x v="0"/>
    <x v="1"/>
    <n v="45248"/>
    <x v="175"/>
    <n v="3.0498585572843"/>
    <n v="0.433168316831683"/>
    <n v="1.6619519094766599"/>
    <n v="3.98691654879774"/>
    <n v="23.948019801980202"/>
    <n v="8.0268741159830306"/>
    <n v="25"/>
    <n v="28.3084335219236"/>
    <n v="14.716672560113199"/>
    <n v="4.6159915833771699"/>
    <n v="49.391767490794301"/>
    <n v="32.229747501315103"/>
    <n v="13.7624934245134"/>
    <n v="20.510102269892698"/>
    <n v="26.003991020204499"/>
    <n v="19.674482414567201"/>
    <n v="23.490895485158401"/>
    <n v="10.3205288101771"/>
  </r>
  <r>
    <x v="176"/>
    <s v="College Station-Bryan"/>
    <x v="2"/>
    <x v="2"/>
    <x v="2"/>
    <x v="1"/>
    <x v="1"/>
    <x v="1"/>
    <x v="1"/>
    <n v="228660"/>
    <x v="176"/>
    <n v="11.545526108632901"/>
    <n v="4.4183503892241802"/>
    <n v="1.67366395521735"/>
    <n v="22.549199685122002"/>
    <n v="21.030788069623"/>
    <n v="27.418437855331099"/>
    <n v="24.695180617510701"/>
    <n v="18.180704976821499"/>
    <n v="8.6748884807137205"/>
    <n v="7.5111046695028696"/>
    <n v="33.637983511377499"/>
    <n v="24.8915110023616"/>
    <n v="33.959400816757999"/>
    <n v="29.727400329976099"/>
    <n v="21.569110295747201"/>
    <n v="14.893250264719599"/>
    <n v="17.530596665763699"/>
    <n v="16.2796424437933"/>
  </r>
  <r>
    <x v="177"/>
    <s v="Colorado Springs"/>
    <x v="39"/>
    <x v="39"/>
    <x v="2"/>
    <x v="1"/>
    <x v="1"/>
    <x v="0"/>
    <x v="1"/>
    <n v="645613"/>
    <x v="177"/>
    <n v="5.5599871749794403"/>
    <n v="2.5784796774538301"/>
    <n v="4.4943332925452202"/>
    <n v="14.7083469508823"/>
    <n v="25.9375198454802"/>
    <n v="10.7451367924747"/>
    <n v="26.922320337415801"/>
    <n v="26.315610125570601"/>
    <n v="10.079412899058701"/>
    <n v="2.1631118399731002"/>
    <n v="26.467843296838801"/>
    <n v="36.271659750329597"/>
    <n v="35.097385112858497"/>
    <n v="14.683741135043499"/>
    <n v="19.3268392213648"/>
    <n v="17.9615125137808"/>
    <n v="24.0867655044181"/>
    <n v="23.941141625392898"/>
  </r>
  <r>
    <x v="178"/>
    <s v="Columbia"/>
    <x v="40"/>
    <x v="40"/>
    <x v="1"/>
    <x v="1"/>
    <x v="1"/>
    <x v="0"/>
    <x v="1"/>
    <n v="162642"/>
    <x v="178"/>
    <n v="9.1876637031025208"/>
    <n v="3.7579469017842899"/>
    <n v="3.08345937703668"/>
    <n v="3.0096776970278301"/>
    <n v="21.059136016527098"/>
    <n v="20.940470481179499"/>
    <n v="26.637645872529902"/>
    <n v="22.095768620651501"/>
    <n v="9.2669790091120401"/>
    <n v="2.01979526524384"/>
    <n v="26.016785706716401"/>
    <n v="24.643409702647102"/>
    <n v="47.320009325392597"/>
    <n v="21.021416293726901"/>
    <n v="21.249051519891001"/>
    <n v="16.691701379748199"/>
    <n v="22.740294532109001"/>
    <n v="18.297536274525001"/>
  </r>
  <r>
    <x v="179"/>
    <s v="Columbia"/>
    <x v="32"/>
    <x v="32"/>
    <x v="3"/>
    <x v="1"/>
    <x v="1"/>
    <x v="0"/>
    <x v="0"/>
    <n v="767598"/>
    <x v="179"/>
    <n v="32.872545264578598"/>
    <n v="1.6340584524712201"/>
    <n v="2.03830650939685"/>
    <n v="5.1007167814402896"/>
    <n v="23.4707490118526"/>
    <n v="11.916133184296999"/>
    <n v="27.019611828066299"/>
    <n v="26.170990544529801"/>
    <n v="11.4225154312544"/>
    <n v="3.8776931499790699"/>
    <n v="34.9815625905768"/>
    <n v="31.069852822775399"/>
    <n v="30.070891436668699"/>
    <n v="19.181879002198201"/>
    <n v="21.778443767835"/>
    <n v="18.365055092093201"/>
    <n v="22.347796998948699"/>
    <n v="18.3268251389249"/>
  </r>
  <r>
    <x v="180"/>
    <s v="Columbus"/>
    <x v="7"/>
    <x v="7"/>
    <x v="3"/>
    <x v="1"/>
    <x v="1"/>
    <x v="0"/>
    <x v="0"/>
    <n v="294865"/>
    <x v="180"/>
    <n v="39.810082580163801"/>
    <n v="1.6522815525749099"/>
    <n v="2.7785596798534899"/>
    <n v="5.7300798670578104"/>
    <n v="25.3892459261018"/>
    <n v="11.1668051481186"/>
    <n v="26.687467145982101"/>
    <n v="24.9968629711902"/>
    <n v="11.7596188086073"/>
    <n v="5.0772992248724096"/>
    <n v="39.841130874847899"/>
    <n v="33.905959727530899"/>
    <n v="21.175610172748801"/>
    <n v="23.4365054829148"/>
    <n v="24.812235174307599"/>
    <n v="16.927021767989999"/>
    <n v="20.713233555802098"/>
    <n v="14.1110040189856"/>
  </r>
  <r>
    <x v="181"/>
    <s v="Columbus"/>
    <x v="42"/>
    <x v="42"/>
    <x v="3"/>
    <x v="1"/>
    <x v="1"/>
    <x v="0"/>
    <x v="1"/>
    <n v="59779"/>
    <x v="181"/>
    <n v="43.332943006741502"/>
    <n v="0.65909433078505797"/>
    <n v="1.20443634052092"/>
    <n v="1.52896502116128"/>
    <n v="25.184429314642301"/>
    <n v="10.7897422171666"/>
    <n v="25.139262951872698"/>
    <n v="25.999096672744599"/>
    <n v="12.887468843573799"/>
    <n v="6.7760622821043803"/>
    <n v="42.729822537943299"/>
    <n v="30.393981493617101"/>
    <n v="20.100133686335202"/>
    <n v="28.7549617994793"/>
    <n v="23.3642067523155"/>
    <n v="17.004566989628199"/>
    <n v="19.279525374535801"/>
    <n v="11.596739084041101"/>
  </r>
  <r>
    <x v="182"/>
    <s v="Columbus"/>
    <x v="5"/>
    <x v="5"/>
    <x v="1"/>
    <x v="1"/>
    <x v="1"/>
    <x v="0"/>
    <x v="1"/>
    <n v="1901974"/>
    <x v="182"/>
    <n v="14.225325898251"/>
    <n v="2.9963606232261899"/>
    <n v="2.60208604323718"/>
    <n v="3.5149271230836998"/>
    <n v="24.775470116836502"/>
    <n v="10.29293775835"/>
    <n v="28.651706069588801"/>
    <n v="25.5698553187373"/>
    <n v="10.7100307364875"/>
    <n v="2.7856082279210201"/>
    <n v="36.693073119799003"/>
    <n v="27.882104706836799"/>
    <n v="32.639213945443103"/>
    <n v="17.141536998029501"/>
    <n v="20.1238024053815"/>
    <n v="17.2737650336346"/>
    <n v="23.4274648365835"/>
    <n v="22.033430726370899"/>
  </r>
  <r>
    <x v="183"/>
    <s v="Columbus"/>
    <x v="17"/>
    <x v="17"/>
    <x v="1"/>
    <x v="0"/>
    <x v="0"/>
    <x v="0"/>
    <x v="0"/>
    <n v="76794"/>
    <x v="183"/>
    <n v="1.7709716904966499"/>
    <n v="3.4143292444722202"/>
    <n v="1.6055941870458601"/>
    <n v="6.2010052868713696"/>
    <n v="25.210302888246499"/>
    <n v="7.8951480584420697"/>
    <n v="26.3614344870693"/>
    <n v="26.559366617183599"/>
    <n v="13.973747949058501"/>
    <n v="3.37860026657909"/>
    <n v="41.721560067224303"/>
    <n v="28.309540827167901"/>
    <n v="26.590298839028701"/>
    <n v="14.5635910224439"/>
    <n v="22.207813798836199"/>
    <n v="18.034912718204499"/>
    <n v="24.7381546134663"/>
    <n v="20.455527847049002"/>
  </r>
  <r>
    <x v="184"/>
    <s v="Columbus"/>
    <x v="30"/>
    <x v="30"/>
    <x v="2"/>
    <x v="0"/>
    <x v="0"/>
    <x v="0"/>
    <x v="0"/>
    <n v="32237"/>
    <x v="184"/>
    <n v="0.39705927970964999"/>
    <n v="0.46220181778701502"/>
    <n v="1.0577907373514901"/>
    <n v="13.8102180724013"/>
    <n v="26.4106461519372"/>
    <n v="7.8977572354747601"/>
    <n v="23.7056798089152"/>
    <n v="27.089989763315401"/>
    <n v="14.8959270403574"/>
    <n v="5.5851446667626297"/>
    <n v="37.104745453672997"/>
    <n v="40.036466580298502"/>
    <n v="17.273643299265899"/>
    <n v="13.7162107965028"/>
    <n v="22.435229004572101"/>
    <n v="22.732012513034402"/>
    <n v="27.689099221945899"/>
    <n v="13.427448463944801"/>
  </r>
  <r>
    <x v="185"/>
    <s v="Concord"/>
    <x v="33"/>
    <x v="33"/>
    <x v="1"/>
    <x v="1"/>
    <x v="1"/>
    <x v="0"/>
    <x v="0"/>
    <n v="146445"/>
    <x v="185"/>
    <n v="0.991498514800778"/>
    <n v="1.57533545016901"/>
    <n v="1.56987264843457"/>
    <n v="1.5971866571067601"/>
    <n v="21.814333026050701"/>
    <n v="8.9146095803885395"/>
    <n v="24.583973505411599"/>
    <n v="31.024616750315801"/>
    <n v="13.6624671378333"/>
    <n v="1.8482978534943499"/>
    <n v="34.693475843199799"/>
    <n v="30.021553633115801"/>
    <n v="33.436672670189999"/>
    <n v="11.759052145952699"/>
    <n v="18.528938906752401"/>
    <n v="15.701453935411701"/>
    <n v="26.869844820355102"/>
    <n v="27.140710191528001"/>
  </r>
  <r>
    <x v="186"/>
    <s v="Connersville"/>
    <x v="17"/>
    <x v="17"/>
    <x v="1"/>
    <x v="0"/>
    <x v="0"/>
    <x v="0"/>
    <x v="0"/>
    <n v="24277"/>
    <x v="186"/>
    <n v="1.3098817811096899"/>
    <n v="0.32541088272850799"/>
    <n v="1.0915681509247399"/>
    <n v="0.91856489681591602"/>
    <n v="23.965069819170399"/>
    <n v="7.3979486757012802"/>
    <n v="23.923878568192102"/>
    <n v="28.0553610413148"/>
    <n v="16.657741895621399"/>
    <n v="7.6229409642900103"/>
    <n v="58.1760250090177"/>
    <n v="25.754478778405701"/>
    <n v="8.4465552482866393"/>
    <n v="28.5877584952717"/>
    <n v="25.3455263431362"/>
    <n v="19.089680972669601"/>
    <n v="18.705185493089498"/>
    <n v="8.2718486958328992"/>
  </r>
  <r>
    <x v="187"/>
    <s v="Cookeville"/>
    <x v="22"/>
    <x v="22"/>
    <x v="3"/>
    <x v="0"/>
    <x v="0"/>
    <x v="0"/>
    <x v="1"/>
    <n v="106042"/>
    <x v="187"/>
    <n v="1.4484826766752801"/>
    <n v="0.84117613775673805"/>
    <n v="1.5267535504800001"/>
    <n v="3.9833273608570199"/>
    <n v="21.7527017596801"/>
    <n v="12.5110805152675"/>
    <n v="24.163067463835102"/>
    <n v="26.1726485732068"/>
    <n v="15.400501688010401"/>
    <n v="9.5021250758955702"/>
    <n v="50.699684852690297"/>
    <n v="21.967791366698499"/>
    <n v="17.830398704715599"/>
    <n v="30.513109602514"/>
    <n v="25.139731810876299"/>
    <n v="17.048480341593301"/>
    <n v="18.274282150310601"/>
    <n v="9.0243960947057804"/>
  </r>
  <r>
    <x v="188"/>
    <s v="Coos Bay"/>
    <x v="8"/>
    <x v="8"/>
    <x v="0"/>
    <x v="0"/>
    <x v="0"/>
    <x v="0"/>
    <x v="1"/>
    <n v="63043"/>
    <x v="188"/>
    <n v="0.37117522960519"/>
    <n v="1.0215249908792401"/>
    <n v="6.2719096489697499"/>
    <n v="5.3788683914153799"/>
    <n v="18.923591834144901"/>
    <n v="7.6868169344732999"/>
    <n v="20.363878622527501"/>
    <n v="31.6339641197278"/>
    <n v="21.391748489126499"/>
    <n v="2.6849706601996401"/>
    <n v="41.028083926986099"/>
    <n v="38.4470476149232"/>
    <n v="17.839897797890998"/>
    <n v="25.603191929837799"/>
    <n v="26.2393194564686"/>
    <n v="19.328490232242999"/>
    <n v="19.509165506079"/>
    <n v="9.3198328753717004"/>
  </r>
  <r>
    <x v="189"/>
    <s v="Cordele"/>
    <x v="7"/>
    <x v="7"/>
    <x v="3"/>
    <x v="0"/>
    <x v="0"/>
    <x v="0"/>
    <x v="0"/>
    <n v="23439"/>
    <x v="189"/>
    <n v="42.804727164128202"/>
    <n v="0.78075003199795201"/>
    <n v="1.10499594692606"/>
    <n v="3.1912624258714102"/>
    <n v="26.118861726182899"/>
    <n v="8.6010495328299008"/>
    <n v="23.785144417424"/>
    <n v="27.531038013567098"/>
    <n v="13.963906309996201"/>
    <n v="8.7095929852113603"/>
    <n v="51.622824237665199"/>
    <n v="25.939013218165201"/>
    <n v="13.7285695589583"/>
    <n v="32.8262339418526"/>
    <n v="23.213883254451201"/>
    <n v="18.2668469686725"/>
    <n v="17.725940951093101"/>
    <n v="7.9670948839305797"/>
  </r>
  <r>
    <x v="190"/>
    <s v="Corinth"/>
    <x v="42"/>
    <x v="42"/>
    <x v="3"/>
    <x v="0"/>
    <x v="0"/>
    <x v="0"/>
    <x v="1"/>
    <n v="37057"/>
    <x v="190"/>
    <n v="11.358177942089201"/>
    <n v="0.31303127614215898"/>
    <n v="1.10370510294951"/>
    <n v="2.7255309388239701"/>
    <n v="24.343578811020901"/>
    <n v="7.8635615403297603"/>
    <n v="25.490460641714101"/>
    <n v="26.413363197236698"/>
    <n v="15.8890358096986"/>
    <n v="8.9809809809809806"/>
    <n v="47.559559559559602"/>
    <n v="26.3383383383383"/>
    <n v="17.121121121121099"/>
    <n v="31.544761366845499"/>
    <n v="25.783676927421599"/>
    <n v="15.4405535159559"/>
    <n v="16.210110138379001"/>
    <n v="11.0208980513979"/>
  </r>
  <r>
    <x v="191"/>
    <s v="Cornelia"/>
    <x v="7"/>
    <x v="7"/>
    <x v="3"/>
    <x v="0"/>
    <x v="0"/>
    <x v="0"/>
    <x v="0"/>
    <n v="43041"/>
    <x v="191"/>
    <n v="3.2805929230268802"/>
    <n v="2.2188146186194602"/>
    <n v="1.67282358681257"/>
    <n v="12.390511372877"/>
    <n v="23.939964220162199"/>
    <n v="8.9147556980553393"/>
    <n v="25.715015915057698"/>
    <n v="26.098371320369001"/>
    <n v="15.3318928463558"/>
    <n v="9.9313405922740792"/>
    <n v="45.599556141202598"/>
    <n v="26.5448366738331"/>
    <n v="17.924266592690199"/>
    <n v="20.382807253190101"/>
    <n v="27.6024177300201"/>
    <n v="18.193418401611801"/>
    <n v="20.8797850906649"/>
    <n v="12.941571524513099"/>
  </r>
  <r>
    <x v="192"/>
    <s v="Corning"/>
    <x v="9"/>
    <x v="9"/>
    <x v="1"/>
    <x v="0"/>
    <x v="0"/>
    <x v="0"/>
    <x v="1"/>
    <n v="98990"/>
    <x v="192"/>
    <n v="1.5021719365592501"/>
    <n v="1.16274371148601"/>
    <n v="1.52035559147389"/>
    <n v="1.3849883826649201"/>
    <n v="23.434690372764901"/>
    <n v="7.7654308516011703"/>
    <n v="23.545812708354401"/>
    <n v="29.375694514597399"/>
    <n v="15.878371552682101"/>
    <n v="4.2568818120391301"/>
    <n v="44.374100296718503"/>
    <n v="31.252386967889802"/>
    <n v="20.116630923352599"/>
    <n v="19.208587767761902"/>
    <n v="23.965299990307301"/>
    <n v="19.8701172821557"/>
    <n v="21.677813317824899"/>
    <n v="15.2781816419502"/>
  </r>
  <r>
    <x v="193"/>
    <s v="Corpus Christi"/>
    <x v="2"/>
    <x v="2"/>
    <x v="2"/>
    <x v="0"/>
    <x v="0"/>
    <x v="1"/>
    <x v="1"/>
    <n v="428185"/>
    <x v="193"/>
    <n v="3.1150086995107298"/>
    <n v="1.5049569695342"/>
    <n v="1.3129838737928701"/>
    <n v="57.739294930929397"/>
    <n v="25.9357520697829"/>
    <n v="9.8686315494470893"/>
    <n v="25.1531464203557"/>
    <n v="26.226514240339998"/>
    <n v="12.8159557200743"/>
    <n v="9.9720575998604701"/>
    <n v="37.974048813810597"/>
    <n v="32.535636552583703"/>
    <n v="19.5182570337453"/>
    <n v="20.4625400835682"/>
    <n v="23.313574968419001"/>
    <n v="17.144430408447501"/>
    <n v="21.324134356881402"/>
    <n v="17.755320182683899"/>
  </r>
  <r>
    <x v="194"/>
    <s v="Corsicana"/>
    <x v="2"/>
    <x v="2"/>
    <x v="2"/>
    <x v="0"/>
    <x v="0"/>
    <x v="0"/>
    <x v="1"/>
    <n v="47735"/>
    <x v="194"/>
    <n v="13.595893998114599"/>
    <n v="0.50068084214936603"/>
    <n v="2.2499214412904598"/>
    <n v="23.766628260186401"/>
    <n v="27.072378757724898"/>
    <n v="8.9221745050801307"/>
    <n v="23.8022415418456"/>
    <n v="25.825913899654299"/>
    <n v="14.377291295695001"/>
    <n v="8.6086414487713707"/>
    <n v="45.900725041829297"/>
    <n v="28.9721465831174"/>
    <n v="16.518486926281899"/>
    <n v="22.458574623014702"/>
    <n v="25.336849951264298"/>
    <n v="18.473711369760899"/>
    <n v="20.7556906140703"/>
    <n v="12.975173441889799"/>
  </r>
  <r>
    <x v="195"/>
    <s v="Cortland"/>
    <x v="9"/>
    <x v="9"/>
    <x v="1"/>
    <x v="0"/>
    <x v="0"/>
    <x v="0"/>
    <x v="1"/>
    <n v="49336"/>
    <x v="195"/>
    <n v="1.4289768120642099"/>
    <n v="0.83508999513539806"/>
    <n v="1.76949894600292"/>
    <n v="2.2174477055294299"/>
    <n v="21.1022377168802"/>
    <n v="17.407167180152399"/>
    <n v="22.060969677314699"/>
    <n v="26.339792443651699"/>
    <n v="13.089832982001001"/>
    <n v="2.6602574655121298"/>
    <n v="42.5838738353143"/>
    <n v="31.0999901228064"/>
    <n v="23.655878576367201"/>
    <n v="19.2037733730136"/>
    <n v="22.219102700881599"/>
    <n v="20.517715761693498"/>
    <n v="22.460553652647501"/>
    <n v="15.598854511763699"/>
  </r>
  <r>
    <x v="196"/>
    <s v="Corvallis"/>
    <x v="8"/>
    <x v="8"/>
    <x v="0"/>
    <x v="1"/>
    <x v="1"/>
    <x v="0"/>
    <x v="1"/>
    <n v="85579"/>
    <x v="196"/>
    <n v="0.835485341029926"/>
    <n v="5.14612229635775"/>
    <n v="4.0208462356419199"/>
    <n v="6.3882494537211203"/>
    <n v="17.818623727783699"/>
    <n v="22.968251557040901"/>
    <n v="22.212224961731302"/>
    <n v="24.988607018076902"/>
    <n v="12.0122927353673"/>
    <n v="1.8017127148309999"/>
    <n v="19.921681862231299"/>
    <n v="29.654094891521499"/>
    <n v="48.622510531416303"/>
    <n v="23.234433765148299"/>
    <n v="20.2495373410543"/>
    <n v="14.1663184287505"/>
    <n v="20.658468151155201"/>
    <n v="21.691242313891699"/>
  </r>
  <r>
    <x v="197"/>
    <s v="Coshocton"/>
    <x v="5"/>
    <x v="5"/>
    <x v="1"/>
    <x v="0"/>
    <x v="0"/>
    <x v="0"/>
    <x v="1"/>
    <n v="36901"/>
    <x v="197"/>
    <n v="1.0595918809788401"/>
    <n v="0.27912522695861902"/>
    <n v="1.34413701525704"/>
    <n v="0.756077071082084"/>
    <n v="24.0616785452969"/>
    <n v="7.7694371426248603"/>
    <n v="23.4681986938023"/>
    <n v="28.4626432887998"/>
    <n v="16.238042329476201"/>
    <n v="4.3066013306242796"/>
    <n v="58.953826540775303"/>
    <n v="24.939245448388501"/>
    <n v="11.800326680211899"/>
    <n v="21.534858087627399"/>
    <n v="25.675117112152101"/>
    <n v="23.022871314411699"/>
    <n v="19.7092863047672"/>
    <n v="10.057867181041599"/>
  </r>
  <r>
    <x v="198"/>
    <s v="Craig"/>
    <x v="39"/>
    <x v="39"/>
    <x v="2"/>
    <x v="0"/>
    <x v="0"/>
    <x v="0"/>
    <x v="1"/>
    <n v="13795"/>
    <x v="198"/>
    <n v="0.23196810438564699"/>
    <n v="0.55092424791591199"/>
    <n v="2.1022109459949299"/>
    <n v="14.389271475172199"/>
    <n v="27.060529177238099"/>
    <n v="8.3363537513591908"/>
    <n v="25.661471547662199"/>
    <n v="28.401594780717701"/>
    <n v="10.5400507430228"/>
    <n v="3.32951945080092"/>
    <n v="45.091533180778001"/>
    <n v="37.219679633867301"/>
    <n v="14.3592677345538"/>
    <n v="18.806027083730701"/>
    <n v="18.901392332634"/>
    <n v="19.092122830440601"/>
    <n v="25.8821285523555"/>
    <n v="17.318329200839202"/>
  </r>
  <r>
    <x v="199"/>
    <s v="Crawfordsville"/>
    <x v="17"/>
    <x v="17"/>
    <x v="1"/>
    <x v="0"/>
    <x v="0"/>
    <x v="0"/>
    <x v="0"/>
    <n v="38124"/>
    <x v="199"/>
    <n v="0.80526702339733502"/>
    <n v="0.548211100619033"/>
    <n v="1.2983947119924499"/>
    <n v="4.5614311195047703"/>
    <n v="23.971776308886799"/>
    <n v="9.6789423984891396"/>
    <n v="23.5652082677578"/>
    <n v="27.234812716399102"/>
    <n v="15.549260308467099"/>
    <n v="3.2383878974116498"/>
    <n v="54.5325611629831"/>
    <n v="24.658235827128401"/>
    <n v="17.5708151124769"/>
    <n v="16.864006570392199"/>
    <n v="25.364451440695401"/>
    <n v="21.6959824789542"/>
    <n v="23.578126069399801"/>
    <n v="12.497433440558501"/>
  </r>
  <r>
    <x v="200"/>
    <s v="Crescent City"/>
    <x v="25"/>
    <x v="25"/>
    <x v="2"/>
    <x v="0"/>
    <x v="0"/>
    <x v="1"/>
    <x v="0"/>
    <n v="28610"/>
    <x v="200"/>
    <n v="3.3799370849353401"/>
    <n v="3.27857392520098"/>
    <n v="10.8318769660958"/>
    <n v="17.801468018175498"/>
    <n v="21.454037049982499"/>
    <n v="8.8046137714086008"/>
    <n v="27.658161481999301"/>
    <n v="28.545962950017501"/>
    <n v="13.5372247465921"/>
    <n v="6.4573399614487199"/>
    <n v="44.435426600385497"/>
    <n v="35.274424267018397"/>
    <n v="13.832809171147399"/>
    <n v="24.8789034319283"/>
    <n v="25.394207976914402"/>
    <n v="14.6346490776049"/>
    <n v="21.591260434917"/>
    <n v="13.500979078635501"/>
  </r>
  <r>
    <x v="201"/>
    <s v="Crestview-Fort Walton Beach-Destin"/>
    <x v="19"/>
    <x v="19"/>
    <x v="3"/>
    <x v="0"/>
    <x v="0"/>
    <x v="1"/>
    <x v="0"/>
    <n v="235865"/>
    <x v="201"/>
    <n v="8.2589616941894697"/>
    <n v="2.4081572085727001"/>
    <n v="3.8712823013164299"/>
    <n v="6.4515718737413303"/>
    <n v="21.926949738197699"/>
    <n v="9.5664893053229605"/>
    <n v="25.745235622071899"/>
    <n v="28.278040404468701"/>
    <n v="14.4832849299387"/>
    <n v="2.9824894269433901"/>
    <n v="35.5462796917747"/>
    <n v="34.988707791929599"/>
    <n v="26.482523089352298"/>
    <n v="16.342716122296199"/>
    <n v="21.9323131439901"/>
    <n v="18.979318491019701"/>
    <n v="23.494236387221999"/>
    <n v="19.251415855472001"/>
  </r>
  <r>
    <x v="202"/>
    <s v="Crossville"/>
    <x v="22"/>
    <x v="22"/>
    <x v="3"/>
    <x v="0"/>
    <x v="0"/>
    <x v="0"/>
    <x v="1"/>
    <n v="56053"/>
    <x v="202"/>
    <n v="0.26046777157333201"/>
    <n v="0.42281412234849203"/>
    <n v="1.1614008170838299"/>
    <n v="2.3317217633311298"/>
    <n v="19.051611867339801"/>
    <n v="6.6205198651276502"/>
    <n v="19.973953222842699"/>
    <n v="28.390987101493199"/>
    <n v="25.9629279431966"/>
    <n v="8.38297566927438"/>
    <n v="49.1255771669179"/>
    <n v="25.735065432187401"/>
    <n v="16.756381731620401"/>
    <n v="24.308637760327802"/>
    <n v="28.529361556845299"/>
    <n v="21.479173779446899"/>
    <n v="16.6951177876408"/>
    <n v="8.9877091157391593"/>
  </r>
  <r>
    <x v="203"/>
    <s v="Cullman"/>
    <x v="12"/>
    <x v="12"/>
    <x v="3"/>
    <x v="0"/>
    <x v="0"/>
    <x v="0"/>
    <x v="0"/>
    <n v="80406"/>
    <x v="203"/>
    <n v="1.0210680794965501"/>
    <n v="0.42161032758749301"/>
    <n v="1.5222744571300599"/>
    <n v="4.2956993259209497"/>
    <n v="23.183593264184299"/>
    <n v="8.6063229112255293"/>
    <n v="24.784220083078399"/>
    <n v="27.494216849488801"/>
    <n v="15.931646892023"/>
    <n v="7.60392578160564"/>
    <n v="46.211693585098097"/>
    <n v="32.018062965458199"/>
    <n v="14.166317667838101"/>
    <n v="24.9081087991818"/>
    <n v="25.8190302681625"/>
    <n v="18.144916418960001"/>
    <n v="19.5128967302714"/>
    <n v="11.6150477834244"/>
  </r>
  <r>
    <x v="204"/>
    <s v="Cullowhee"/>
    <x v="10"/>
    <x v="10"/>
    <x v="3"/>
    <x v="0"/>
    <x v="0"/>
    <x v="0"/>
    <x v="0"/>
    <n v="40271"/>
    <x v="204"/>
    <n v="1.8102356534478901"/>
    <n v="0.84179682650045895"/>
    <n v="10.851481214769899"/>
    <n v="5.0607136649201703"/>
    <n v="17.687666062427098"/>
    <n v="19.507834421792399"/>
    <n v="22.2542276079561"/>
    <n v="25.442626207444601"/>
    <n v="15.1076457003799"/>
    <n v="6.6713981547196601"/>
    <n v="37.540414793785999"/>
    <n v="28.767447362195401"/>
    <n v="27.0207396892989"/>
    <n v="26.333740909968501"/>
    <n v="27.981208571980201"/>
    <n v="16.172211854044701"/>
    <n v="18.810734281485299"/>
    <n v="10.7021043825214"/>
  </r>
  <r>
    <x v="205"/>
    <s v="Cumberland"/>
    <x v="26"/>
    <x v="26"/>
    <x v="1"/>
    <x v="0"/>
    <x v="0"/>
    <x v="0"/>
    <x v="1"/>
    <n v="103299"/>
    <x v="205"/>
    <n v="6.5131317824954698"/>
    <n v="0.65441098171327905"/>
    <n v="1.6176342462172899"/>
    <n v="1.2458978305695101"/>
    <n v="18.770752863047999"/>
    <n v="11.910086254465201"/>
    <n v="24.152218317699099"/>
    <n v="27.4562193244852"/>
    <n v="17.7107232403024"/>
    <n v="3.8566912539515301"/>
    <n v="53.497716894977202"/>
    <n v="27.193537056550799"/>
    <n v="15.4520547945205"/>
    <n v="25.7804632426989"/>
    <n v="27.0040281973817"/>
    <n v="16.792547834843901"/>
    <n v="18.464249748237702"/>
    <n v="11.958710976837899"/>
  </r>
  <r>
    <x v="206"/>
    <s v="Dallas-Fort Worth-Arlington"/>
    <x v="2"/>
    <x v="2"/>
    <x v="2"/>
    <x v="1"/>
    <x v="1"/>
    <x v="0"/>
    <x v="1"/>
    <n v="6426214"/>
    <x v="206"/>
    <n v="14.6524687786619"/>
    <n v="5.2615894833256398"/>
    <n v="2.1668590557363898"/>
    <n v="27.3681828834209"/>
    <n v="27.789690788386402"/>
    <n v="9.3713343502099402"/>
    <n v="29.8526006136739"/>
    <n v="24.091572425070201"/>
    <n v="8.8948018226595007"/>
    <n v="7.8229870674033704"/>
    <n v="31.576272007963802"/>
    <n v="29.3070457715455"/>
    <n v="31.293695153087299"/>
    <n v="14.505044800434399"/>
    <n v="19.7628455063807"/>
    <n v="17.066174314417601"/>
    <n v="22.744762421938599"/>
    <n v="25.921172956828698"/>
  </r>
  <r>
    <x v="207"/>
    <s v="Dalton"/>
    <x v="7"/>
    <x v="7"/>
    <x v="3"/>
    <x v="0"/>
    <x v="0"/>
    <x v="0"/>
    <x v="0"/>
    <n v="142227"/>
    <x v="207"/>
    <n v="2.7020186040625198"/>
    <n v="0.98574813502358904"/>
    <n v="1.31690888509214"/>
    <n v="26.454189429573798"/>
    <n v="28.075541212287401"/>
    <n v="9.40257475725425"/>
    <n v="27.292989376138099"/>
    <n v="24.168406842582598"/>
    <n v="11.0604878117376"/>
    <n v="14.610858096225799"/>
    <n v="48.2696036434143"/>
    <n v="24.219912521982199"/>
    <n v="12.899625738377599"/>
    <n v="22.6878523833931"/>
    <n v="26.595592004100499"/>
    <n v="20.192721681189099"/>
    <n v="18.343413634033801"/>
    <n v="12.180420297283399"/>
  </r>
  <r>
    <x v="208"/>
    <s v="Danville"/>
    <x v="34"/>
    <x v="34"/>
    <x v="1"/>
    <x v="1"/>
    <x v="1"/>
    <x v="0"/>
    <x v="0"/>
    <n v="106561"/>
    <x v="208"/>
    <n v="32.552247069753498"/>
    <n v="0.53490489015681197"/>
    <n v="1.2847101660082001"/>
    <n v="2.4183331612879"/>
    <n v="21.346458835784201"/>
    <n v="8.0704948339448794"/>
    <n v="22.420960764257099"/>
    <n v="30.208988279013901"/>
    <n v="17.953097286999899"/>
    <n v="9.2987012987012996"/>
    <n v="45.607725607725598"/>
    <n v="30.216450216450198"/>
    <n v="14.8771228771229"/>
    <n v="27.403559190892"/>
    <n v="25.745551011385"/>
    <n v="18.017022217309599"/>
    <n v="19.144467779374398"/>
    <n v="9.6893998010390199"/>
  </r>
  <r>
    <x v="209"/>
    <s v="Danville"/>
    <x v="38"/>
    <x v="38"/>
    <x v="1"/>
    <x v="0"/>
    <x v="0"/>
    <x v="0"/>
    <x v="0"/>
    <n v="81625"/>
    <x v="209"/>
    <n v="12.733843797856"/>
    <n v="0.68483920367534501"/>
    <n v="2.0104134762634001"/>
    <n v="4.2156202143951003"/>
    <n v="24.414088820827001"/>
    <n v="8.0722817764165402"/>
    <n v="23.690045941807"/>
    <n v="27.527105666156199"/>
    <n v="16.296477794793301"/>
    <n v="3.9747297073287502"/>
    <n v="49.608605160886299"/>
    <n v="32.506953014200697"/>
    <n v="13.909712117584199"/>
    <n v="23.133414932680498"/>
    <n v="25.600225967423"/>
    <n v="18.6203433449455"/>
    <n v="21.9878856353765"/>
    <n v="10.6581301195744"/>
  </r>
  <r>
    <x v="210"/>
    <s v="Danville"/>
    <x v="27"/>
    <x v="27"/>
    <x v="1"/>
    <x v="0"/>
    <x v="0"/>
    <x v="0"/>
    <x v="0"/>
    <n v="53174"/>
    <x v="210"/>
    <n v="5.01372851393538"/>
    <n v="0.47015458682814898"/>
    <n v="1.8467672170609699"/>
    <n v="2.1965622296611098"/>
    <n v="23.052619701357798"/>
    <n v="9.3466731861435992"/>
    <n v="24.5345469590401"/>
    <n v="27.479595290931702"/>
    <n v="15.586564862526799"/>
    <n v="8.6319081795079509"/>
    <n v="50.844759697282797"/>
    <n v="23.9409087101008"/>
    <n v="16.582423413108401"/>
    <n v="27.2309899569584"/>
    <n v="25.518890483022499"/>
    <n v="19.010043041606899"/>
    <n v="18.3309421329507"/>
    <n v="9.9091343854615008"/>
  </r>
  <r>
    <x v="211"/>
    <s v="Daphne-Fairhope-Foley"/>
    <x v="12"/>
    <x v="12"/>
    <x v="3"/>
    <x v="0"/>
    <x v="0"/>
    <x v="0"/>
    <x v="0"/>
    <n v="182265"/>
    <x v="211"/>
    <n v="9.3084245466765392"/>
    <n v="0.73519326255726603"/>
    <n v="2.0667709104874801"/>
    <n v="4.3848242942967701"/>
    <n v="22.987408443749501"/>
    <n v="7.5900474583710498"/>
    <n v="24.419938002359199"/>
    <n v="28.231421282199001"/>
    <n v="16.771184813321302"/>
    <n v="4.0158402149743502"/>
    <n v="36.4230657416065"/>
    <n v="31.819503264687199"/>
    <n v="27.741590778732"/>
    <n v="16.408021882860702"/>
    <n v="22.886283350056999"/>
    <n v="17.922777693777402"/>
    <n v="23.634039394647498"/>
    <n v="19.1488776786573"/>
  </r>
  <r>
    <x v="212"/>
    <s v="Davenport-Moline-Rock Island"/>
    <x v="15"/>
    <x v="15"/>
    <x v="1"/>
    <x v="1"/>
    <x v="1"/>
    <x v="0"/>
    <x v="0"/>
    <n v="379690"/>
    <x v="212"/>
    <n v="6.6190839895704396"/>
    <n v="1.5570597066027501"/>
    <n v="2.2568411072190502"/>
    <n v="7.6441307382338204"/>
    <n v="23.589770602333498"/>
    <n v="8.7192183096736802"/>
    <n v="24.798914904263999"/>
    <n v="27.8506149753747"/>
    <n v="15.041481208354201"/>
    <n v="3.4450412579791401"/>
    <n v="37.680990191499298"/>
    <n v="33.946364627121298"/>
    <n v="24.927603923400302"/>
    <n v="16.9641358112384"/>
    <n v="22.3973602303987"/>
    <n v="18.470638374811099"/>
    <n v="24.186049515052101"/>
    <n v="17.9818160684997"/>
  </r>
  <r>
    <x v="213"/>
    <s v="Dayton"/>
    <x v="5"/>
    <x v="5"/>
    <x v="1"/>
    <x v="0"/>
    <x v="0"/>
    <x v="0"/>
    <x v="1"/>
    <n v="799232"/>
    <x v="213"/>
    <n v="15.599225256245999"/>
    <n v="1.88568525784753"/>
    <n v="2.5355591367713002"/>
    <n v="2.1216617953235102"/>
    <n v="22.9195027226137"/>
    <n v="10.2439592008328"/>
    <n v="24.3960452033953"/>
    <n v="27.579976777706602"/>
    <n v="14.860516095451599"/>
    <n v="2.9590842896907801"/>
    <n v="38.228063911285403"/>
    <n v="32.843424080578899"/>
    <n v="25.969427718444901"/>
    <n v="20.057344292192699"/>
    <n v="22.7516692268619"/>
    <n v="18.120061934283601"/>
    <n v="21.958824717409499"/>
    <n v="17.112099829252301"/>
  </r>
  <r>
    <x v="214"/>
    <s v="Dayton"/>
    <x v="22"/>
    <x v="22"/>
    <x v="3"/>
    <x v="0"/>
    <x v="0"/>
    <x v="0"/>
    <x v="1"/>
    <n v="31809"/>
    <x v="214"/>
    <n v="1.9145524851457101"/>
    <n v="0.40240183595837697"/>
    <n v="1.82967084787324"/>
    <n v="3.7316482756452598"/>
    <n v="23.439906944575402"/>
    <n v="9.3464113930019792"/>
    <n v="24.147253921846001"/>
    <n v="27.360181080826202"/>
    <n v="15.7062466597504"/>
    <n v="10.6578204404291"/>
    <n v="50.616412572934301"/>
    <n v="27.493882928665499"/>
    <n v="11.231884057971"/>
    <n v="27.827768900849399"/>
    <n v="26.7765536960727"/>
    <n v="18.198637625094602"/>
    <n v="17.399714069464299"/>
    <n v="9.7973257085190504"/>
  </r>
  <r>
    <x v="215"/>
    <s v="Decatur"/>
    <x v="12"/>
    <x v="12"/>
    <x v="3"/>
    <x v="0"/>
    <x v="0"/>
    <x v="0"/>
    <x v="0"/>
    <n v="153829"/>
    <x v="215"/>
    <n v="11.6857029558796"/>
    <n v="0.45895117305579602"/>
    <n v="4.1682647615209101"/>
    <n v="6.3252052603865296"/>
    <n v="23.784852010999199"/>
    <n v="8.3696832196790005"/>
    <n v="25.782524751509801"/>
    <n v="27.845854812811599"/>
    <n v="14.2170852050004"/>
    <n v="7.2981560229225302"/>
    <n v="45.216314541597498"/>
    <n v="29.416281904834999"/>
    <n v="18.069247530645001"/>
    <n v="21.3028790399839"/>
    <n v="24.245785643456198"/>
    <n v="17.686011529605501"/>
    <n v="21.539857812736301"/>
    <n v="15.2254659742181"/>
  </r>
  <r>
    <x v="216"/>
    <s v="Decatur"/>
    <x v="38"/>
    <x v="38"/>
    <x v="1"/>
    <x v="0"/>
    <x v="0"/>
    <x v="0"/>
    <x v="0"/>
    <n v="110768"/>
    <x v="216"/>
    <n v="16.174346381626499"/>
    <n v="0.99938610429004804"/>
    <n v="2.5738480427560302"/>
    <n v="1.87057633973711"/>
    <n v="22.826086956521699"/>
    <n v="9.3456593962155097"/>
    <n v="23.276578073089699"/>
    <n v="28.173299147768301"/>
    <n v="16.378376426404699"/>
    <n v="3.4954042893299602"/>
    <n v="43.174370587451698"/>
    <n v="31.437325163181001"/>
    <n v="21.892899960037301"/>
    <n v="19.5766960997471"/>
    <n v="24.1780183697919"/>
    <n v="18.070284421174101"/>
    <n v="22.3210720149088"/>
    <n v="15.853929094378101"/>
  </r>
  <r>
    <x v="217"/>
    <s v="Decatur"/>
    <x v="17"/>
    <x v="17"/>
    <x v="1"/>
    <x v="0"/>
    <x v="0"/>
    <x v="0"/>
    <x v="0"/>
    <n v="34387"/>
    <x v="217"/>
    <n v="0.29662372408177501"/>
    <n v="0.22682990665076899"/>
    <n v="0.79681274900398402"/>
    <n v="4.1062029255241796"/>
    <n v="31.157123331491601"/>
    <n v="8.5613749382033895"/>
    <n v="22.915636723180299"/>
    <n v="23.552505307238199"/>
    <n v="13.8133596998866"/>
    <n v="8.1593472522198205"/>
    <n v="49.695224382049403"/>
    <n v="27.607391408687299"/>
    <n v="14.538036957043399"/>
    <n v="16.253957944304599"/>
    <n v="27.011447592758"/>
    <n v="21.149630591864899"/>
    <n v="24.0886579524235"/>
    <n v="11.496305918649"/>
  </r>
  <r>
    <x v="218"/>
    <s v="Defiance"/>
    <x v="5"/>
    <x v="5"/>
    <x v="1"/>
    <x v="0"/>
    <x v="0"/>
    <x v="0"/>
    <x v="1"/>
    <n v="39037"/>
    <x v="218"/>
    <n v="1.7060737249276301"/>
    <n v="0.29971565437917902"/>
    <n v="1.28083612982555"/>
    <n v="8.7327407331505995"/>
    <n v="24.599738709429499"/>
    <n v="8.7045623382944406"/>
    <n v="23.6083715449445"/>
    <n v="28.083612982555"/>
    <n v="15.003714424776501"/>
    <n v="2.7621974644640801"/>
    <n v="52.339608144448697"/>
    <n v="28.4671532846715"/>
    <n v="16.431041106415702"/>
    <n v="18.8798849823552"/>
    <n v="23.271467781989301"/>
    <n v="20.036596523330299"/>
    <n v="24.8529603973337"/>
    <n v="12.959090314991499"/>
  </r>
  <r>
    <x v="219"/>
    <s v="Del Rio"/>
    <x v="2"/>
    <x v="2"/>
    <x v="2"/>
    <x v="1"/>
    <x v="1"/>
    <x v="0"/>
    <x v="1"/>
    <n v="48879"/>
    <x v="219"/>
    <n v="1.1518238916508099"/>
    <n v="0.42349475234763401"/>
    <n v="0.74060434951615195"/>
    <n v="80.195994189733796"/>
    <n v="29.7960269236277"/>
    <n v="10.3991489187586"/>
    <n v="25.949794390228899"/>
    <n v="21.473434399230801"/>
    <n v="12.381595368154001"/>
    <n v="23.341608054061499"/>
    <n v="37.563784305612998"/>
    <n v="23.245069645566101"/>
    <n v="15.8495379947593"/>
    <n v="24.988257397839401"/>
    <n v="24.183050392538401"/>
    <n v="19.573240287190501"/>
    <n v="18.452660538146699"/>
    <n v="12.802791384284999"/>
  </r>
  <r>
    <x v="220"/>
    <s v="Deltona-Daytona Beach-Ormond Beach"/>
    <x v="19"/>
    <x v="19"/>
    <x v="3"/>
    <x v="0"/>
    <x v="0"/>
    <x v="1"/>
    <x v="0"/>
    <n v="590289"/>
    <x v="220"/>
    <n v="10.167561990821399"/>
    <n v="1.59040741060735"/>
    <n v="1.9605650791392"/>
    <n v="10.7520214674507"/>
    <n v="19.026104162537301"/>
    <n v="8.5863026415874302"/>
    <n v="21.553340821191"/>
    <n v="29.201797763468399"/>
    <n v="21.632454611215898"/>
    <n v="3.54582753109842"/>
    <n v="41.218843166758603"/>
    <n v="33.818073066103402"/>
    <n v="21.417256236039599"/>
    <n v="20.530073205935999"/>
    <n v="24.7387663027977"/>
    <n v="19.789803026767299"/>
    <n v="21.307075997614501"/>
    <n v="13.6342814668845"/>
  </r>
  <r>
    <x v="221"/>
    <s v="Deming"/>
    <x v="6"/>
    <x v="6"/>
    <x v="2"/>
    <x v="1"/>
    <x v="1"/>
    <x v="0"/>
    <x v="1"/>
    <n v="25095"/>
    <x v="221"/>
    <n v="0.75313807531380705"/>
    <n v="0.44630404463040402"/>
    <n v="1.49033672046224"/>
    <n v="61.458457860131503"/>
    <n v="26.4793783622235"/>
    <n v="8.6830045825861699"/>
    <n v="20.9085475194262"/>
    <n v="24.375373580394498"/>
    <n v="19.553695955369601"/>
    <n v="18.318710721174799"/>
    <n v="43.419824528654097"/>
    <n v="24.933109327359801"/>
    <n v="13.328355422811301"/>
    <n v="34.321801208127397"/>
    <n v="28.303130148270199"/>
    <n v="17.111477210324001"/>
    <n v="14.5085118066996"/>
    <n v="5.7550796265787998"/>
  </r>
  <r>
    <x v="222"/>
    <s v="Denver-Aurora-Lakewood"/>
    <x v="39"/>
    <x v="39"/>
    <x v="2"/>
    <x v="1"/>
    <x v="1"/>
    <x v="0"/>
    <x v="1"/>
    <n v="2543482"/>
    <x v="222"/>
    <n v="5.3208161095694804"/>
    <n v="3.6152801553146401"/>
    <n v="2.8053668160419498"/>
    <n v="22.454690066609501"/>
    <n v="24.944505209787199"/>
    <n v="8.6319462846601596"/>
    <n v="30.177331705119201"/>
    <n v="26.1987307163959"/>
    <n v="10.047486084037599"/>
    <n v="4.5170019704844799"/>
    <n v="27.372681475975799"/>
    <n v="29.353515265521501"/>
    <n v="38.756801288018302"/>
    <n v="13.963644865509201"/>
    <n v="17.751628867091799"/>
    <n v="16.563337726270401"/>
    <n v="23.660212479604802"/>
    <n v="28.061176061523799"/>
  </r>
  <r>
    <x v="223"/>
    <s v="DeRidder"/>
    <x v="13"/>
    <x v="13"/>
    <x v="3"/>
    <x v="0"/>
    <x v="0"/>
    <x v="0"/>
    <x v="0"/>
    <n v="35654"/>
    <x v="223"/>
    <n v="12.893363998429299"/>
    <n v="0.608627362988725"/>
    <n v="3.1048409715599901"/>
    <n v="2.8131485948280699"/>
    <n v="26.070006170415699"/>
    <n v="8.4422505188758592"/>
    <n v="26.583272564088201"/>
    <n v="25.9409883883996"/>
    <n v="12.9634823582207"/>
    <n v="5.1860395574351701"/>
    <n v="51.915929770601103"/>
    <n v="27.194668717160098"/>
    <n v="15.7033619548037"/>
    <n v="19.675925925925899"/>
    <n v="24.089506172839499"/>
    <n v="16.7746913580247"/>
    <n v="23.233024691358001"/>
    <n v="16.226851851851901"/>
  </r>
  <r>
    <x v="224"/>
    <s v="Des Moines-West Des Moines"/>
    <x v="15"/>
    <x v="15"/>
    <x v="1"/>
    <x v="1"/>
    <x v="1"/>
    <x v="0"/>
    <x v="0"/>
    <n v="569633"/>
    <x v="224"/>
    <n v="4.6535225311735804"/>
    <n v="3.0031616848040801"/>
    <n v="2.0328878418209602"/>
    <n v="6.6716640363181199"/>
    <n v="25.990945047074199"/>
    <n v="8.7059562911558892"/>
    <n v="29.022546095468499"/>
    <n v="25.101600504184301"/>
    <n v="11.178952062117199"/>
    <n v="2.9066158686671901"/>
    <n v="31.645566233599499"/>
    <n v="31.448652640140399"/>
    <n v="33.9991652575929"/>
    <n v="13.4095134731205"/>
    <n v="19.0829915754077"/>
    <n v="17.5826668683113"/>
    <n v="25.621613927710399"/>
    <n v="24.303214155450199"/>
  </r>
  <r>
    <x v="225"/>
    <s v="Detroit-Warren-Dearborn"/>
    <x v="4"/>
    <x v="4"/>
    <x v="1"/>
    <x v="1"/>
    <x v="1"/>
    <x v="1"/>
    <x v="1"/>
    <n v="4296250"/>
    <x v="225"/>
    <n v="22.640418970032002"/>
    <n v="3.2716438754728001"/>
    <n v="2.2995402967704401"/>
    <n v="3.9118999127145799"/>
    <n v="24.2946523130637"/>
    <n v="8.6405353505964495"/>
    <n v="25.588734361361698"/>
    <n v="28.276171079429702"/>
    <n v="13.1999068955484"/>
    <n v="3.7185382603336699"/>
    <n v="36.706992182079702"/>
    <n v="31.989318657849299"/>
    <n v="27.5851508997373"/>
    <n v="19.0652877364715"/>
    <n v="20.386574194571502"/>
    <n v="16.8134897240001"/>
    <n v="22.056870580630001"/>
    <n v="21.677777764326901"/>
  </r>
  <r>
    <x v="226"/>
    <s v="Dickinson"/>
    <x v="36"/>
    <x v="36"/>
    <x v="0"/>
    <x v="0"/>
    <x v="0"/>
    <x v="0"/>
    <x v="0"/>
    <n v="24199"/>
    <x v="226"/>
    <n v="0.76862680276044504"/>
    <n v="1.1901318236290801"/>
    <n v="2.0909954956816401"/>
    <n v="1.87611058308195"/>
    <n v="21.4306376296541"/>
    <n v="12.236042811686399"/>
    <n v="23.5381627339973"/>
    <n v="26.782098433819598"/>
    <n v="16.013058390842598"/>
    <n v="6.4045424018560304"/>
    <n v="36.7910128823493"/>
    <n v="33.2559985347091"/>
    <n v="23.548446181085499"/>
    <n v="15.3365718251214"/>
    <n v="18.52879944483"/>
    <n v="17.240011896500398"/>
    <n v="26.2119559829483"/>
    <n v="22.682660850599799"/>
  </r>
  <r>
    <x v="227"/>
    <s v="Dixon"/>
    <x v="38"/>
    <x v="38"/>
    <x v="1"/>
    <x v="0"/>
    <x v="0"/>
    <x v="0"/>
    <x v="0"/>
    <n v="36031"/>
    <x v="227"/>
    <n v="4.7431378535150301"/>
    <n v="0.67719463795065404"/>
    <n v="1.2544753129249799"/>
    <n v="5.0012489245372"/>
    <n v="21.464849712747402"/>
    <n v="8.0930310010823998"/>
    <n v="24.778662818128801"/>
    <n v="29.9991673836419"/>
    <n v="15.664289084399501"/>
    <n v="3.95932148886566"/>
    <n v="45.763325026127497"/>
    <n v="35.416834150655198"/>
    <n v="14.860519334351601"/>
    <n v="17.426567295045999"/>
    <n v="22.943153587607799"/>
    <n v="18.522577816746999"/>
    <n v="25.610112523746899"/>
    <n v="15.4975887768523"/>
  </r>
  <r>
    <x v="228"/>
    <s v="Dodge City"/>
    <x v="21"/>
    <x v="21"/>
    <x v="2"/>
    <x v="0"/>
    <x v="0"/>
    <x v="0"/>
    <x v="0"/>
    <n v="33848"/>
    <x v="228"/>
    <n v="1.7874025053178899"/>
    <n v="1.38856062396597"/>
    <n v="1.6396832900023599"/>
    <n v="51.1728905696053"/>
    <n v="30.932403687071599"/>
    <n v="10.8248640983219"/>
    <n v="26.976483100921801"/>
    <n v="21.289293311273902"/>
    <n v="9.9769558024107798"/>
    <n v="15.742242952747899"/>
    <n v="37.183127154735303"/>
    <n v="29.436219833705099"/>
    <n v="17.638410058811601"/>
    <n v="15.6820038115982"/>
    <n v="22.887739359288499"/>
    <n v="22.343225338052498"/>
    <n v="26.073146383519401"/>
    <n v="13.013885107541499"/>
  </r>
  <r>
    <x v="229"/>
    <s v="Dothan"/>
    <x v="12"/>
    <x v="12"/>
    <x v="3"/>
    <x v="0"/>
    <x v="0"/>
    <x v="0"/>
    <x v="0"/>
    <n v="145639"/>
    <x v="229"/>
    <n v="22.9856013842446"/>
    <n v="0.62826578045715797"/>
    <n v="1.9156956584431399"/>
    <n v="2.9552523705875502"/>
    <n v="23.9187305598088"/>
    <n v="8.1420498630174603"/>
    <n v="24.9630936768311"/>
    <n v="27.600436696214601"/>
    <n v="15.375689204127999"/>
    <n v="6.67959165126776"/>
    <n v="47.169125443034098"/>
    <n v="28.908545636303099"/>
    <n v="17.2427372693951"/>
    <n v="25.415916075023802"/>
    <n v="24.5028434177528"/>
    <n v="16.988096499593802"/>
    <n v="19.884497191904199"/>
    <n v="13.208646815725301"/>
  </r>
  <r>
    <x v="230"/>
    <s v="Douglas"/>
    <x v="7"/>
    <x v="7"/>
    <x v="3"/>
    <x v="1"/>
    <x v="1"/>
    <x v="0"/>
    <x v="0"/>
    <n v="42356"/>
    <x v="230"/>
    <n v="26.506280101992601"/>
    <n v="0.71300406081782997"/>
    <n v="1.34101426008122"/>
    <n v="10.2748134856927"/>
    <n v="26.208801586552099"/>
    <n v="10.3503635848522"/>
    <n v="27.677306638965"/>
    <n v="24.688355840966999"/>
    <n v="11.075172348663701"/>
    <n v="8.43351142772336"/>
    <n v="56.901157613535197"/>
    <n v="23.319234194122899"/>
    <n v="11.346096764618601"/>
    <n v="27.926036304524501"/>
    <n v="28.2985640747765"/>
    <n v="19.561094554321301"/>
    <n v="13.6819290165267"/>
    <n v="10.532376049851001"/>
  </r>
  <r>
    <x v="231"/>
    <s v="Dover"/>
    <x v="46"/>
    <x v="46"/>
    <x v="1"/>
    <x v="1"/>
    <x v="1"/>
    <x v="1"/>
    <x v="1"/>
    <n v="162310"/>
    <x v="231"/>
    <n v="23.296161665947899"/>
    <n v="2.0121988786889302"/>
    <n v="3.6935493808144901"/>
    <n v="5.75811718316801"/>
    <n v="24.877703160618601"/>
    <n v="10.956194935617001"/>
    <n v="25.005852997350701"/>
    <n v="25.617029141765801"/>
    <n v="13.543219764647899"/>
    <n v="4.8844688630664104"/>
    <n v="43.968834351130397"/>
    <n v="30.690889599326098"/>
    <n v="20.455807186476999"/>
    <n v="16.061297910613"/>
    <n v="19.037982565379799"/>
    <n v="17.913726304137299"/>
    <n v="28.116784281167799"/>
    <n v="18.870208938702099"/>
  </r>
  <r>
    <x v="232"/>
    <s v="Dublin"/>
    <x v="7"/>
    <x v="7"/>
    <x v="3"/>
    <x v="0"/>
    <x v="0"/>
    <x v="0"/>
    <x v="0"/>
    <n v="58414"/>
    <x v="232"/>
    <n v="35.4863560105454"/>
    <n v="0.85595918786592295"/>
    <n v="1.2274454753997299"/>
    <n v="2.27513952134762"/>
    <n v="24.934091142534299"/>
    <n v="8.3490259184442106"/>
    <n v="25.629130003081499"/>
    <n v="26.925052213510501"/>
    <n v="14.1627007224296"/>
    <n v="7.4595264530455196"/>
    <n v="54.930413901727398"/>
    <n v="22.7607219396318"/>
    <n v="14.8493377055953"/>
    <n v="31.317970584007998"/>
    <n v="22.847697983040302"/>
    <n v="16.150050304220802"/>
    <n v="19.125185646529001"/>
    <n v="10.559095482201901"/>
  </r>
  <r>
    <x v="233"/>
    <s v="DuBois"/>
    <x v="14"/>
    <x v="14"/>
    <x v="1"/>
    <x v="1"/>
    <x v="1"/>
    <x v="0"/>
    <x v="1"/>
    <n v="81642"/>
    <x v="233"/>
    <n v="2.0785870017882999"/>
    <n v="0.47034614536635599"/>
    <n v="0.76308762646676997"/>
    <n v="2.3358075500355202"/>
    <n v="19.960314543984701"/>
    <n v="7.8929962519291497"/>
    <n v="25.1965899904461"/>
    <n v="29.486048847407002"/>
    <n v="17.464050366233099"/>
    <n v="4.0505167255915104"/>
    <n v="59.880677182485698"/>
    <n v="23.165964101169401"/>
    <n v="12.9028419907533"/>
    <n v="24.001849853553299"/>
    <n v="24.963773701248702"/>
    <n v="21.131493756744302"/>
    <n v="20.2990596577771"/>
    <n v="9.6038230306767396"/>
  </r>
  <r>
    <x v="234"/>
    <s v="Dubuque"/>
    <x v="15"/>
    <x v="15"/>
    <x v="1"/>
    <x v="0"/>
    <x v="0"/>
    <x v="0"/>
    <x v="0"/>
    <n v="93653"/>
    <x v="234"/>
    <n v="2.6010912624261899"/>
    <n v="0.93002893660640895"/>
    <n v="1.6635879256404"/>
    <n v="1.92946301773568"/>
    <n v="23.760050398812599"/>
    <n v="10.5666663107428"/>
    <n v="23.5230051359807"/>
    <n v="26.822418929452301"/>
    <n v="15.327859225011499"/>
    <n v="3.8792684900469299"/>
    <n v="41.765657873442301"/>
    <n v="27.973782165398902"/>
    <n v="26.381291471111801"/>
    <n v="15.148835838490999"/>
    <n v="23.0340540685368"/>
    <n v="19.888540578195801"/>
    <n v="26.0456019076709"/>
    <n v="15.882967607105501"/>
  </r>
  <r>
    <x v="235"/>
    <s v="Duluth"/>
    <x v="11"/>
    <x v="11"/>
    <x v="0"/>
    <x v="1"/>
    <x v="1"/>
    <x v="1"/>
    <x v="1"/>
    <n v="279771"/>
    <x v="235"/>
    <n v="1.3071404827519699"/>
    <n v="0.81852658066775996"/>
    <n v="4.77390437178979"/>
    <n v="1.2106329819745401"/>
    <n v="20.5124905726469"/>
    <n v="11.524782768764499"/>
    <n v="23.1124741306283"/>
    <n v="29.303966458282002"/>
    <n v="15.5462860696784"/>
    <n v="1.98808727571479"/>
    <n v="36.299577103554299"/>
    <n v="37.014761877175701"/>
    <n v="24.6975737435552"/>
    <n v="20.852656209084099"/>
    <n v="22.6172676820152"/>
    <n v="17.788026997119498"/>
    <n v="23.666404804743902"/>
    <n v="15.075644307037299"/>
  </r>
  <r>
    <x v="236"/>
    <s v="Dumas"/>
    <x v="2"/>
    <x v="2"/>
    <x v="2"/>
    <x v="0"/>
    <x v="0"/>
    <x v="0"/>
    <x v="1"/>
    <n v="21904"/>
    <x v="236"/>
    <n v="1.31026296566837"/>
    <n v="6.0399926953980998"/>
    <n v="1.7439737034331599"/>
    <n v="52.693571950328703"/>
    <n v="31.953067932797701"/>
    <n v="9.8201241782322892"/>
    <n v="26.8215850986121"/>
    <n v="21.785975164353498"/>
    <n v="9.6192476260043804"/>
    <n v="17.7241324545382"/>
    <n v="43.444770904470701"/>
    <n v="25.6491701739061"/>
    <n v="13.181926467084899"/>
    <n v="12.4430063244595"/>
    <n v="28.386527430504501"/>
    <n v="23.121047212825399"/>
    <n v="22.238564494778601"/>
    <n v="13.810854537432"/>
  </r>
  <r>
    <x v="237"/>
    <s v="Duncan"/>
    <x v="3"/>
    <x v="3"/>
    <x v="2"/>
    <x v="0"/>
    <x v="0"/>
    <x v="0"/>
    <x v="1"/>
    <n v="45048"/>
    <x v="237"/>
    <n v="1.8668975315219301"/>
    <n v="0.46616941928609501"/>
    <n v="8.9548925590481296"/>
    <n v="6.1933937133723997"/>
    <n v="24.0277037826319"/>
    <n v="7.6318593500266401"/>
    <n v="23.317350381815"/>
    <n v="27.712662049369602"/>
    <n v="17.310424436157"/>
    <n v="4.0679627511844503"/>
    <n v="51.396830583238"/>
    <n v="27.766704786799501"/>
    <n v="16.768501878778"/>
    <n v="21.2570462232244"/>
    <n v="22.9086809470124"/>
    <n v="19.267192784667401"/>
    <n v="23.630214205186"/>
    <n v="12.9368658399098"/>
  </r>
  <r>
    <x v="238"/>
    <s v="Dunn"/>
    <x v="10"/>
    <x v="10"/>
    <x v="3"/>
    <x v="1"/>
    <x v="1"/>
    <x v="0"/>
    <x v="0"/>
    <n v="114678"/>
    <x v="238"/>
    <n v="20.571513280664099"/>
    <n v="0.85718272031252696"/>
    <n v="3.5211636059226699"/>
    <n v="10.7771324927187"/>
    <n v="27.753361586354799"/>
    <n v="10.1309754268473"/>
    <n v="28.549503828110002"/>
    <n v="23.1482934826209"/>
    <n v="10.417865676066899"/>
    <n v="6.9622281359285498"/>
    <n v="39.846460368104999"/>
    <n v="35.634570102963501"/>
    <n v="17.556741393002898"/>
    <n v="20.510732790525498"/>
    <n v="25.973353071798702"/>
    <n v="16.886257093510999"/>
    <n v="23.301258327165101"/>
    <n v="13.3283987169998"/>
  </r>
  <r>
    <x v="239"/>
    <s v="Durango"/>
    <x v="39"/>
    <x v="39"/>
    <x v="2"/>
    <x v="0"/>
    <x v="0"/>
    <x v="0"/>
    <x v="1"/>
    <n v="51334"/>
    <x v="239"/>
    <n v="0.34285269022480203"/>
    <n v="0.518175088635213"/>
    <n v="6.99536369657537"/>
    <n v="11.7972493863716"/>
    <n v="20.477656134335898"/>
    <n v="11.828417812755699"/>
    <n v="25.941870884793701"/>
    <n v="30.104803833716399"/>
    <n v="11.6472513343983"/>
    <n v="1.7593123209169099"/>
    <n v="24"/>
    <n v="32.618911174785097"/>
    <n v="41.621776504297998"/>
    <n v="12.3884140550807"/>
    <n v="21.457739791073099"/>
    <n v="18.105413105413099"/>
    <n v="25.5982905982906"/>
    <n v="22.450142450142401"/>
  </r>
  <r>
    <x v="240"/>
    <s v="Durant"/>
    <x v="3"/>
    <x v="3"/>
    <x v="2"/>
    <x v="0"/>
    <x v="0"/>
    <x v="0"/>
    <x v="1"/>
    <n v="42416"/>
    <x v="240"/>
    <n v="1.5088645794040001"/>
    <n v="0.50452659373821196"/>
    <n v="19.240380988306299"/>
    <n v="4.9674651075065999"/>
    <n v="23.370897774424702"/>
    <n v="11.6795548849491"/>
    <n v="24.236137306676699"/>
    <n v="24.964635986420198"/>
    <n v="15.748774047529199"/>
    <n v="5.23192705695058"/>
    <n v="44.8766191475505"/>
    <n v="29.0216368767639"/>
    <n v="20.869816918735101"/>
    <n v="26.7349676789852"/>
    <n v="26.064154165142099"/>
    <n v="18.1485547017929"/>
    <n v="19.191364800585401"/>
    <n v="9.8609586534943308"/>
  </r>
  <r>
    <x v="241"/>
    <s v="Durham-Chapel Hill"/>
    <x v="10"/>
    <x v="10"/>
    <x v="3"/>
    <x v="1"/>
    <x v="1"/>
    <x v="0"/>
    <x v="0"/>
    <n v="504357"/>
    <x v="241"/>
    <n v="26.737608479707799"/>
    <n v="4.3590155385966698"/>
    <n v="2.3191905733438798"/>
    <n v="11.2846654254823"/>
    <n v="22.0567970703292"/>
    <n v="12.597822574089401"/>
    <n v="28.899569154388701"/>
    <n v="25.2176533685465"/>
    <n v="11.2281578326463"/>
    <n v="5.52009431316917"/>
    <n v="27.094533273432798"/>
    <n v="23.682314170191901"/>
    <n v="43.7030582432062"/>
    <n v="18.5686259902158"/>
    <n v="20.5259628995009"/>
    <n v="16.919714917181999"/>
    <n v="20.758896421565002"/>
    <n v="23.226799771536399"/>
  </r>
  <r>
    <x v="242"/>
    <s v="Dyersburg"/>
    <x v="22"/>
    <x v="22"/>
    <x v="3"/>
    <x v="0"/>
    <x v="0"/>
    <x v="0"/>
    <x v="1"/>
    <n v="38335"/>
    <x v="242"/>
    <n v="14.172427285770199"/>
    <n v="0.49041346028433502"/>
    <n v="1.74253293335072"/>
    <n v="2.6137994000260898"/>
    <n v="24.917177514021098"/>
    <n v="7.9222642493804596"/>
    <n v="24.885874527194499"/>
    <n v="27.883135515847101"/>
    <n v="14.391548193556799"/>
    <n v="8.0034255907197593"/>
    <n v="50.052551675814499"/>
    <n v="24.2633033594145"/>
    <n v="17.680719374051201"/>
    <n v="23.6875543369224"/>
    <n v="27.900755701197099"/>
    <n v="17.742259078445802"/>
    <n v="19.8221092757306"/>
    <n v="10.847321607704099"/>
  </r>
  <r>
    <x v="243"/>
    <s v="Eagle Pass"/>
    <x v="2"/>
    <x v="2"/>
    <x v="2"/>
    <x v="1"/>
    <x v="1"/>
    <x v="0"/>
    <x v="1"/>
    <n v="54258"/>
    <x v="243"/>
    <n v="0.138228464005308"/>
    <n v="0.25802646614324198"/>
    <n v="1.0634376497475"/>
    <n v="95.679899738287403"/>
    <n v="33.7701352795901"/>
    <n v="10.223377197832599"/>
    <n v="24.641527516679599"/>
    <n v="20.809834494452399"/>
    <n v="10.555125511445301"/>
    <n v="29.169415490170199"/>
    <n v="37.062937062937102"/>
    <n v="21.295685446628799"/>
    <n v="12.4719620002639"/>
    <n v="32.748575867426197"/>
    <n v="27.032625582599699"/>
    <n v="16.073278094251702"/>
    <n v="15.613671672708399"/>
    <n v="8.5318487830139809"/>
  </r>
  <r>
    <x v="244"/>
    <s v="East Stroudsburg"/>
    <x v="14"/>
    <x v="14"/>
    <x v="1"/>
    <x v="1"/>
    <x v="1"/>
    <x v="0"/>
    <x v="1"/>
    <n v="169842"/>
    <x v="244"/>
    <n v="12.0470790499405"/>
    <n v="1.99891664017145"/>
    <n v="2.32981241389056"/>
    <n v="13.122784705785399"/>
    <n v="23.889261784481999"/>
    <n v="10.4114412218415"/>
    <n v="22.753500312054701"/>
    <n v="30.168627312443299"/>
    <n v="12.777169369178401"/>
    <n v="2.7449751555575501"/>
    <n v="44.668069295850302"/>
    <n v="29.347777429607401"/>
    <n v="23.2391781189847"/>
    <n v="14.602269852779999"/>
    <n v="19.676554410698301"/>
    <n v="17.3915243090103"/>
    <n v="26.518153763132599"/>
    <n v="21.811497664378798"/>
  </r>
  <r>
    <x v="245"/>
    <s v="Easton"/>
    <x v="26"/>
    <x v="26"/>
    <x v="1"/>
    <x v="1"/>
    <x v="1"/>
    <x v="0"/>
    <x v="1"/>
    <n v="37782"/>
    <x v="245"/>
    <n v="12.646233656238399"/>
    <n v="1.2254512730930101"/>
    <n v="1.69128156264888"/>
    <n v="5.48673971732571"/>
    <n v="19.5198771901964"/>
    <n v="6.6380816261711901"/>
    <n v="20.2953787517866"/>
    <n v="29.836959398655399"/>
    <n v="23.709703033190401"/>
    <n v="3.6272580933643401"/>
    <n v="35.607225898765897"/>
    <n v="28.238240028617401"/>
    <n v="32.527275979252401"/>
    <n v="12.5126135216953"/>
    <n v="18.718466195761899"/>
    <n v="16.593087790110999"/>
    <n v="25.113521695257301"/>
    <n v="27.0623107971746"/>
  </r>
  <r>
    <x v="246"/>
    <s v="Eau Claire"/>
    <x v="18"/>
    <x v="18"/>
    <x v="1"/>
    <x v="1"/>
    <x v="1"/>
    <x v="0"/>
    <x v="1"/>
    <n v="161151"/>
    <x v="246"/>
    <n v="1.1157237621857801"/>
    <n v="2.5106887329275001"/>
    <n v="1.71081780441946"/>
    <n v="1.61587579351043"/>
    <n v="22.079292092509501"/>
    <n v="13.4916941253855"/>
    <n v="24.817097008395901"/>
    <n v="26.3510620473965"/>
    <n v="13.2608547263126"/>
    <n v="3.5488228483211102"/>
    <n v="37.736395214203"/>
    <n v="32.705519104592803"/>
    <n v="26.009262832883099"/>
    <n v="19.185919620864901"/>
    <n v="21.9764287718642"/>
    <n v="18.6184641287064"/>
    <n v="23.932903064883199"/>
    <n v="16.286284413681301"/>
  </r>
  <r>
    <x v="247"/>
    <s v="Edwards"/>
    <x v="39"/>
    <x v="39"/>
    <x v="2"/>
    <x v="0"/>
    <x v="0"/>
    <x v="0"/>
    <x v="1"/>
    <n v="52197"/>
    <x v="247"/>
    <n v="0.465543996781424"/>
    <n v="0.99047837998352395"/>
    <n v="1.2318715634998201"/>
    <n v="30.057282985612201"/>
    <n v="24.5224821349886"/>
    <n v="8.4698354311550492"/>
    <n v="36.0959442113531"/>
    <n v="25.2830622449566"/>
    <n v="5.6286759775466004"/>
    <n v="7.7851694672248701"/>
    <n v="22.7131960773069"/>
    <n v="22.002064575328301"/>
    <n v="47.499569880139902"/>
    <n v="9.6430705709784306"/>
    <n v="15.4615092084533"/>
    <n v="16.5752159504536"/>
    <n v="24.5287119030803"/>
    <n v="33.791492367034301"/>
  </r>
  <r>
    <x v="248"/>
    <s v="Effingham"/>
    <x v="38"/>
    <x v="38"/>
    <x v="1"/>
    <x v="0"/>
    <x v="0"/>
    <x v="0"/>
    <x v="0"/>
    <n v="34242"/>
    <x v="248"/>
    <n v="0.22194965247357001"/>
    <n v="0.42929735412651099"/>
    <n v="0.77974417382162298"/>
    <n v="1.74347292798318"/>
    <n v="24.653933765551098"/>
    <n v="8.4924945972782009"/>
    <n v="23.8800303720577"/>
    <n v="27.799193972314701"/>
    <n v="15.1743472927983"/>
    <n v="4.1653931799327601"/>
    <n v="41.850412609701799"/>
    <n v="34.672313670698202"/>
    <n v="19.3118805396673"/>
    <n v="17.547460236018502"/>
    <n v="20.9924503408341"/>
    <n v="20.2301546580664"/>
    <n v="24.686652495785399"/>
    <n v="16.543282269295599"/>
  </r>
  <r>
    <x v="249"/>
    <s v="El Campo"/>
    <x v="2"/>
    <x v="2"/>
    <x v="2"/>
    <x v="0"/>
    <x v="0"/>
    <x v="0"/>
    <x v="1"/>
    <n v="41280"/>
    <x v="249"/>
    <n v="13.7306201550388"/>
    <n v="0.37306201550387602"/>
    <n v="0.80426356589147296"/>
    <n v="37.4152131782946"/>
    <n v="26.821705426356601"/>
    <n v="8.6627906976744207"/>
    <n v="23.679748062015499"/>
    <n v="26.254844961240298"/>
    <n v="14.580910852713201"/>
    <n v="14.0769550277537"/>
    <n v="45.236566854208398"/>
    <n v="25.068912132311301"/>
    <n v="15.617565985726699"/>
    <n v="27.291979778658298"/>
    <n v="22.024866785079901"/>
    <n v="16.7714168602268"/>
    <n v="19.039486268615899"/>
    <n v="14.872250307419"/>
  </r>
  <r>
    <x v="250"/>
    <s v="El Centro"/>
    <x v="25"/>
    <x v="25"/>
    <x v="2"/>
    <x v="1"/>
    <x v="1"/>
    <x v="0"/>
    <x v="0"/>
    <n v="174528"/>
    <x v="250"/>
    <n v="2.93018885221856"/>
    <n v="1.2611156949028199"/>
    <n v="1.7275165016501699"/>
    <n v="80.371630913091295"/>
    <n v="29.277823615694899"/>
    <n v="10.9094242757609"/>
    <n v="27.008846718005099"/>
    <n v="22.403281994866202"/>
    <n v="10.4006233956729"/>
    <n v="20.465718231777402"/>
    <n v="37.339553211833199"/>
    <n v="28.9929398584108"/>
    <n v="13.2017886979785"/>
    <n v="27.205391420464"/>
    <n v="21.430061759305602"/>
    <n v="15.996912034718701"/>
    <n v="19.881906192622299"/>
    <n v="15.4857285928893"/>
  </r>
  <r>
    <x v="251"/>
    <s v="El Dorado"/>
    <x v="20"/>
    <x v="20"/>
    <x v="3"/>
    <x v="0"/>
    <x v="0"/>
    <x v="0"/>
    <x v="0"/>
    <n v="41639"/>
    <x v="251"/>
    <n v="32.839405365162499"/>
    <n v="0.47071255313528199"/>
    <n v="1.4097360647469901"/>
    <n v="3.5063282019260802"/>
    <n v="24.1624438627248"/>
    <n v="7.7547491534378796"/>
    <n v="24.172050241360299"/>
    <n v="28.346021758447598"/>
    <n v="15.5647349840294"/>
    <n v="5.3848882582476101"/>
    <n v="48.343384178786799"/>
    <n v="30.1844625753813"/>
    <n v="16.087264987584199"/>
    <n v="28.793891293891299"/>
    <n v="21.813371813371798"/>
    <n v="18.157768157768199"/>
    <n v="19.221981721981699"/>
    <n v="12.012987012987001"/>
  </r>
  <r>
    <x v="252"/>
    <s v="El Paso"/>
    <x v="2"/>
    <x v="2"/>
    <x v="2"/>
    <x v="1"/>
    <x v="1"/>
    <x v="0"/>
    <x v="1"/>
    <n v="804123"/>
    <x v="252"/>
    <n v="2.5716215056651799"/>
    <n v="0.94065211416661398"/>
    <n v="1.13216510409477"/>
    <n v="82.189167577597004"/>
    <n v="30.077488145470301"/>
    <n v="11.1546367906402"/>
    <n v="26.3957130936436"/>
    <n v="22.088287488356901"/>
    <n v="10.283874481889001"/>
    <n v="16.748946570566599"/>
    <n v="34.150141972476597"/>
    <n v="28.87422063136"/>
    <n v="20.226690825596901"/>
    <n v="25.4395064747577"/>
    <n v="24.960260015856601"/>
    <n v="17.726202356393699"/>
    <n v="18.498913313585"/>
    <n v="13.3751178394071"/>
  </r>
  <r>
    <x v="253"/>
    <s v="Elizabeth City"/>
    <x v="10"/>
    <x v="10"/>
    <x v="3"/>
    <x v="0"/>
    <x v="0"/>
    <x v="1"/>
    <x v="0"/>
    <n v="64094"/>
    <x v="253"/>
    <n v="31.021624489031701"/>
    <n v="0.98293131962430202"/>
    <n v="2.11876306674572"/>
    <n v="3.3435266951664699"/>
    <n v="22.662027646893598"/>
    <n v="10.5236059537554"/>
    <n v="24.230037132961002"/>
    <n v="27.476830904608899"/>
    <n v="15.107498361781101"/>
    <n v="5.2739146776921597"/>
    <n v="41.434880661529803"/>
    <n v="33.2949633527532"/>
    <n v="19.9962413080248"/>
    <n v="21.766910887715099"/>
    <n v="20.433634349974401"/>
    <n v="20.0204464133583"/>
    <n v="22.929800647469801"/>
    <n v="14.849207701482401"/>
  </r>
  <r>
    <x v="254"/>
    <s v="Elizabethtown-Fort Knox"/>
    <x v="27"/>
    <x v="27"/>
    <x v="1"/>
    <x v="0"/>
    <x v="0"/>
    <x v="0"/>
    <x v="0"/>
    <n v="148338"/>
    <x v="254"/>
    <n v="8.9107308983537603"/>
    <n v="1.5141096684598701"/>
    <n v="3.4765198398252601"/>
    <n v="4.4337930941498502"/>
    <n v="26.018956706979999"/>
    <n v="9.6098100284485408"/>
    <n v="27.092855505669501"/>
    <n v="25.9549137779935"/>
    <n v="11.3234639809085"/>
    <n v="5.0347894323829498"/>
    <n v="44.039759351294798"/>
    <n v="33.532827622286199"/>
    <n v="17.392623594036099"/>
    <n v="18.759875068895798"/>
    <n v="22.6364137424215"/>
    <n v="19.786882234062102"/>
    <n v="24.295425316920799"/>
    <n v="14.5214036376998"/>
  </r>
  <r>
    <x v="255"/>
    <s v="Elk City"/>
    <x v="3"/>
    <x v="3"/>
    <x v="2"/>
    <x v="0"/>
    <x v="0"/>
    <x v="0"/>
    <x v="1"/>
    <n v="22119"/>
    <x v="255"/>
    <n v="3.8066820380668198"/>
    <n v="0.78213300782133"/>
    <n v="4.6385460463854598"/>
    <n v="11.840499118405001"/>
    <n v="24.133098241330998"/>
    <n v="9.7653600976536001"/>
    <n v="28.174872281748701"/>
    <n v="25.209096252091001"/>
    <n v="12.717573127175701"/>
    <n v="6.5347885402455699"/>
    <n v="48.124147339699903"/>
    <n v="29.7203274215553"/>
    <n v="15.6207366984993"/>
    <n v="18.865535578627501"/>
    <n v="20.587490503925"/>
    <n v="17.0043048873132"/>
    <n v="25.297543681944799"/>
    <n v="18.245125348189401"/>
  </r>
  <r>
    <x v="256"/>
    <s v="Elkhart-Goshen"/>
    <x v="17"/>
    <x v="17"/>
    <x v="1"/>
    <x v="0"/>
    <x v="0"/>
    <x v="0"/>
    <x v="0"/>
    <n v="197559"/>
    <x v="256"/>
    <n v="5.5623889572229102"/>
    <n v="0.95110827651486396"/>
    <n v="2.1512560804620402"/>
    <n v="14.1152769552387"/>
    <n v="28.4345436046953"/>
    <n v="8.9102495963231192"/>
    <n v="25.941617440865802"/>
    <n v="24.584554487520201"/>
    <n v="12.1290348705956"/>
    <n v="7.5348379340116702"/>
    <n v="48.762617908352198"/>
    <n v="25.552928645778699"/>
    <n v="18.149615511857402"/>
    <n v="17.233220735166299"/>
    <n v="24.549251008395"/>
    <n v="21.389375864083998"/>
    <n v="23.682672709910101"/>
    <n v="13.1454796824447"/>
  </r>
  <r>
    <x v="257"/>
    <s v="Elkins"/>
    <x v="31"/>
    <x v="31"/>
    <x v="1"/>
    <x v="0"/>
    <x v="0"/>
    <x v="0"/>
    <x v="1"/>
    <n v="29405"/>
    <x v="257"/>
    <n v="1.1664682877061701"/>
    <n v="0.33667743581023601"/>
    <n v="1.01003230743071"/>
    <n v="0.65295017854106396"/>
    <n v="19.404863118517302"/>
    <n v="8.3693249447372899"/>
    <n v="24.3836082298929"/>
    <n v="30.001700391090001"/>
    <n v="17.8405033157626"/>
    <n v="7.5037921880925298"/>
    <n v="56.617368221463799"/>
    <n v="17.851725445582101"/>
    <n v="18.027114144861599"/>
    <n v="26.801922050186899"/>
    <n v="26.018864566648901"/>
    <n v="19.069229400249199"/>
    <n v="19.789998220323898"/>
    <n v="8.3199857625912106"/>
  </r>
  <r>
    <x v="258"/>
    <s v="Elko"/>
    <x v="43"/>
    <x v="43"/>
    <x v="2"/>
    <x v="0"/>
    <x v="0"/>
    <x v="0"/>
    <x v="1"/>
    <n v="50805"/>
    <x v="258"/>
    <n v="0.651510678082866"/>
    <n v="0.88967621297116395"/>
    <n v="6.3655152051963402"/>
    <n v="22.4308631040252"/>
    <n v="28.9558114358823"/>
    <n v="9.37309319948824"/>
    <n v="26.221828560181098"/>
    <n v="26.788701899419301"/>
    <n v="8.6605649050290303"/>
    <n v="6.6687938736439003"/>
    <n v="39.0874282067645"/>
    <n v="38.091895341416702"/>
    <n v="16.151882578174899"/>
    <n v="11.5910213489929"/>
    <n v="15.4162779210801"/>
    <n v="15.251632731463699"/>
    <n v="31.507601119587299"/>
    <n v="26.233466878876001"/>
  </r>
  <r>
    <x v="259"/>
    <s v="Ellensburg"/>
    <x v="1"/>
    <x v="1"/>
    <x v="1"/>
    <x v="0"/>
    <x v="0"/>
    <x v="0"/>
    <x v="1"/>
    <n v="40915"/>
    <x v="259"/>
    <n v="0.82854698765733803"/>
    <n v="1.9430526701698601"/>
    <n v="3.5341561774410399"/>
    <n v="7.6280092875473597"/>
    <n v="18.2915801050959"/>
    <n v="23.067334718318499"/>
    <n v="21.7206403519492"/>
    <n v="24.181840400831"/>
    <n v="12.7386044238054"/>
    <n v="3.0913756000662098"/>
    <n v="35.035590134083797"/>
    <n v="30.201953318986899"/>
    <n v="31.6710809468631"/>
    <n v="24.710588520516399"/>
    <n v="23.619613309897598"/>
    <n v="15.8312625007576"/>
    <n v="22.055882174677301"/>
    <n v="13.7826534941512"/>
  </r>
  <r>
    <x v="260"/>
    <s v="Elmira"/>
    <x v="9"/>
    <x v="9"/>
    <x v="1"/>
    <x v="0"/>
    <x v="0"/>
    <x v="0"/>
    <x v="1"/>
    <n v="88830"/>
    <x v="260"/>
    <n v="6.2231228188675001"/>
    <n v="1.1719013846673401"/>
    <n v="2.6770235280873602"/>
    <n v="2.5216706067769898"/>
    <n v="22.3798266351458"/>
    <n v="8.9339187211527609"/>
    <n v="24.121355397951099"/>
    <n v="28.868625464370101"/>
    <n v="15.696273781380199"/>
    <n v="2.4604858472722499"/>
    <n v="45.3018864821302"/>
    <n v="31.609677472409999"/>
    <n v="20.627950198187499"/>
    <n v="20.633532663883599"/>
    <n v="23.363985106623002"/>
    <n v="17.336116439129"/>
    <n v="22.275188987927301"/>
    <n v="16.391176802437101"/>
  </r>
  <r>
    <x v="261"/>
    <s v="Emporia"/>
    <x v="21"/>
    <x v="21"/>
    <x v="2"/>
    <x v="0"/>
    <x v="0"/>
    <x v="0"/>
    <x v="0"/>
    <n v="33690"/>
    <x v="261"/>
    <n v="2.1697833184921298"/>
    <n v="2.2528940338379302"/>
    <n v="2.1994657168299199"/>
    <n v="20.050460077174201"/>
    <n v="23.567824280201801"/>
    <n v="16.271890768774099"/>
    <n v="23.475808845354699"/>
    <n v="24.179281685960198"/>
    <n v="12.505194419709101"/>
    <n v="6.6073634791203402"/>
    <n v="39.0956263899185"/>
    <n v="30.2149740548554"/>
    <n v="24.082036076105801"/>
    <n v="23.2191573204001"/>
    <n v="27.887238557138499"/>
    <n v="20.1045771445893"/>
    <n v="20.172779630190998"/>
    <n v="8.6162473476811208"/>
  </r>
  <r>
    <x v="262"/>
    <s v="Enid"/>
    <x v="3"/>
    <x v="3"/>
    <x v="2"/>
    <x v="0"/>
    <x v="0"/>
    <x v="0"/>
    <x v="1"/>
    <n v="60580"/>
    <x v="262"/>
    <n v="2.9135028062066701"/>
    <n v="0.95245955760977197"/>
    <n v="6.83558930340046"/>
    <n v="8.8362495873225502"/>
    <n v="24.674810168372399"/>
    <n v="9.0046219874546107"/>
    <n v="24.915813799934"/>
    <n v="26.059755694948802"/>
    <n v="15.344998349290201"/>
    <n v="3.77984418195526"/>
    <n v="46.561950238753496"/>
    <n v="28.087459160593099"/>
    <n v="21.570746418698199"/>
    <n v="19.112284672450599"/>
    <n v="26.0991659331908"/>
    <n v="19.552370174776801"/>
    <n v="23.047906450396098"/>
    <n v="12.1882727691856"/>
  </r>
  <r>
    <x v="263"/>
    <s v="Enterprise"/>
    <x v="12"/>
    <x v="12"/>
    <x v="3"/>
    <x v="1"/>
    <x v="1"/>
    <x v="0"/>
    <x v="0"/>
    <n v="49948"/>
    <x v="263"/>
    <n v="16.531192440137701"/>
    <n v="1.2593096820693499"/>
    <n v="3.4996396252102202"/>
    <n v="6.3666212861375797"/>
    <n v="24.193160887322801"/>
    <n v="8.6209658044366204"/>
    <n v="27.050132137422899"/>
    <n v="25.700728757908202"/>
    <n v="14.4350124129094"/>
    <n v="7.7673680744709497"/>
    <n v="40.031129336406401"/>
    <n v="29.623754078242399"/>
    <n v="22.577748510880301"/>
    <n v="23.818545416271999"/>
    <n v="21.424060625197299"/>
    <n v="15.2247131880855"/>
    <n v="23.05546784549"/>
    <n v="16.4772129249553"/>
  </r>
  <r>
    <x v="264"/>
    <s v="Erie"/>
    <x v="14"/>
    <x v="14"/>
    <x v="1"/>
    <x v="1"/>
    <x v="1"/>
    <x v="1"/>
    <x v="1"/>
    <n v="280566"/>
    <x v="264"/>
    <n v="6.9448899724129101"/>
    <n v="1.08209832980475"/>
    <n v="2.0458644311855299"/>
    <n v="3.3924281630703601"/>
    <n v="22.742598889387899"/>
    <n v="11.6485960522658"/>
    <n v="23.733809513625999"/>
    <n v="27.324408517069099"/>
    <n v="14.550587027651201"/>
    <n v="2.6562169261914699"/>
    <n v="48.662936167210297"/>
    <n v="24.483437993563001"/>
    <n v="24.197408913035201"/>
    <n v="21.125442636185198"/>
    <n v="23.272113461644299"/>
    <n v="18.885198979872701"/>
    <n v="21.696053428251702"/>
    <n v="15.021191494046199"/>
  </r>
  <r>
    <x v="265"/>
    <s v="Escanaba"/>
    <x v="4"/>
    <x v="4"/>
    <x v="1"/>
    <x v="0"/>
    <x v="0"/>
    <x v="1"/>
    <x v="1"/>
    <n v="37069"/>
    <x v="265"/>
    <n v="0.19153470554911101"/>
    <n v="0.39116242682565"/>
    <n v="4.3567401332649904"/>
    <n v="0.85785966710728601"/>
    <n v="20.874585232944"/>
    <n v="7.2513420917748004"/>
    <n v="21.079608298038799"/>
    <n v="31.6463891661496"/>
    <n v="19.148075211092799"/>
    <n v="2.2903056243898798"/>
    <n v="44.957573026958002"/>
    <n v="34.853946083952799"/>
    <n v="17.898175264699301"/>
    <n v="24.52243170929"/>
    <n v="22.8423869080953"/>
    <n v="20.558770456101101"/>
    <n v="21.765913757700201"/>
    <n v="10.3104971688134"/>
  </r>
  <r>
    <x v="266"/>
    <s v="Espa±ola"/>
    <x v="6"/>
    <x v="6"/>
    <x v="2"/>
    <x v="0"/>
    <x v="0"/>
    <x v="0"/>
    <x v="1"/>
    <n v="40246"/>
    <x v="266"/>
    <n v="0.25592605476320601"/>
    <n v="0.34289121900313102"/>
    <n v="15.290960592356999"/>
    <n v="71.318888833672901"/>
    <n v="24.631019231724899"/>
    <n v="8.9002633802116993"/>
    <n v="23.898027133131201"/>
    <n v="28.5096655568255"/>
    <n v="14.0610246981066"/>
    <n v="9.7230516572111103"/>
    <n v="42.419378919080302"/>
    <n v="32.005822633622003"/>
    <n v="15.851746790086599"/>
    <n v="24.119259308777298"/>
    <n v="24.854602580386398"/>
    <n v="19.439802125810498"/>
    <n v="18.410321545557899"/>
    <n v="13.176014439467901"/>
  </r>
  <r>
    <x v="267"/>
    <s v="Eugene"/>
    <x v="8"/>
    <x v="8"/>
    <x v="0"/>
    <x v="1"/>
    <x v="1"/>
    <x v="0"/>
    <x v="1"/>
    <n v="351715"/>
    <x v="267"/>
    <n v="0.88196409024352096"/>
    <n v="2.3226191660861799"/>
    <n v="4.6824843978789596"/>
    <n v="7.4398305446170898"/>
    <n v="19.814053992579201"/>
    <n v="12.5806405754659"/>
    <n v="24.6713958745007"/>
    <n v="27.927156931037899"/>
    <n v="15.006752626416301"/>
    <n v="2.7401022520809599"/>
    <n v="31.752651371107401"/>
    <n v="38.019182828410898"/>
    <n v="27.488063548400699"/>
    <n v="22.852193519116799"/>
    <n v="24.271003753247999"/>
    <n v="17.3020608493614"/>
    <n v="21.459504791234199"/>
    <n v="14.115237087039599"/>
  </r>
  <r>
    <x v="268"/>
    <s v="Eureka-Arcata-Fortuna"/>
    <x v="25"/>
    <x v="25"/>
    <x v="2"/>
    <x v="1"/>
    <x v="1"/>
    <x v="1"/>
    <x v="0"/>
    <n v="134623"/>
    <x v="268"/>
    <n v="1.03474146319722"/>
    <n v="2.1199943546050801"/>
    <n v="9.8103592996739"/>
    <n v="9.8133305601568797"/>
    <n v="20.101319982469601"/>
    <n v="12.369357390638999"/>
    <n v="26.045326578667801"/>
    <n v="28.3175980330256"/>
    <n v="13.166398015198"/>
    <n v="2.6358942539942798"/>
    <n v="32.850621579098998"/>
    <n v="38.124626055354902"/>
    <n v="26.388858111551801"/>
    <n v="23.998724370157799"/>
    <n v="25.201193089087699"/>
    <n v="17.8137955615585"/>
    <n v="19.9354681373928"/>
    <n v="13.0508188418031"/>
  </r>
  <r>
    <x v="269"/>
    <s v="Evanston"/>
    <x v="44"/>
    <x v="44"/>
    <x v="0"/>
    <x v="0"/>
    <x v="0"/>
    <x v="0"/>
    <x v="0"/>
    <n v="21118"/>
    <x v="269"/>
    <n v="0.22729425134955999"/>
    <n v="0.27938251728383401"/>
    <n v="2.1782365754332802"/>
    <n v="8.7839757552798599"/>
    <n v="30.168576569750901"/>
    <n v="7.6096221233071297"/>
    <n v="26.077280045458799"/>
    <n v="27.270574865044001"/>
    <n v="8.8739463964390595"/>
    <n v="2.6563576513817702"/>
    <n v="44.025109086733501"/>
    <n v="35.045548495751397"/>
    <n v="18.272984766133401"/>
    <n v="15.6573320457994"/>
    <n v="18.775003448751601"/>
    <n v="15.809077114084699"/>
    <n v="27.396882328597101"/>
    <n v="22.3617050627673"/>
  </r>
  <r>
    <x v="270"/>
    <s v="Evansville"/>
    <x v="17"/>
    <x v="17"/>
    <x v="1"/>
    <x v="0"/>
    <x v="0"/>
    <x v="0"/>
    <x v="0"/>
    <n v="311552"/>
    <x v="270"/>
    <n v="6.6781789235825801"/>
    <n v="1.0290417009038599"/>
    <n v="2.12516690632703"/>
    <n v="1.9017692070665599"/>
    <n v="23.2176330115037"/>
    <n v="9.9472961175020504"/>
    <n v="24.6572000821693"/>
    <n v="28.011375308134799"/>
    <n v="14.1664954806902"/>
    <n v="2.90962132698693"/>
    <n v="43.619849144962899"/>
    <n v="31.597028961864002"/>
    <n v="21.873500566186198"/>
    <n v="19.489775580978201"/>
    <n v="22.793478694144401"/>
    <n v="18.211822856459499"/>
    <n v="23.522142942559899"/>
    <n v="15.982779925858001"/>
  </r>
  <r>
    <x v="271"/>
    <s v="Fairbanks"/>
    <x v="16"/>
    <x v="16"/>
    <x v="4"/>
    <x v="0"/>
    <x v="0"/>
    <x v="0"/>
    <x v="1"/>
    <n v="97581"/>
    <x v="271"/>
    <n v="4.2569762556235302"/>
    <n v="2.57427163074779"/>
    <n v="13.3273895532942"/>
    <n v="5.7910863795205998"/>
    <n v="25.620766337709199"/>
    <n v="13.401174408952601"/>
    <n v="29.418636824791701"/>
    <n v="25.0263883337945"/>
    <n v="6.5330340947520504"/>
    <n v="2.18024239962083"/>
    <n v="30.002031281738802"/>
    <n v="39.2274358453517"/>
    <n v="28.590290473288601"/>
    <n v="10.8673754896475"/>
    <n v="17.006155567991001"/>
    <n v="14.9916060436486"/>
    <n v="27.6636821488528"/>
    <n v="29.4711807498601"/>
  </r>
  <r>
    <x v="272"/>
    <s v="Fairfield"/>
    <x v="15"/>
    <x v="15"/>
    <x v="1"/>
    <x v="0"/>
    <x v="0"/>
    <x v="0"/>
    <x v="0"/>
    <n v="16843"/>
    <x v="272"/>
    <n v="1.1814997328266901"/>
    <n v="8.4308021136377107"/>
    <n v="1.6327257614439199"/>
    <n v="2.43424568069821"/>
    <n v="18.203407943953"/>
    <n v="11.1440954699282"/>
    <n v="22.044766371786501"/>
    <n v="33.758831562073297"/>
    <n v="14.8488986522591"/>
    <n v="2.0158203623373301"/>
    <n v="37.662669048226597"/>
    <n v="30.237305435060001"/>
    <n v="30.0842051543761"/>
    <n v="23.641145528930402"/>
    <n v="20.309760374050299"/>
    <n v="18.804792518994699"/>
    <n v="22.413793103448299"/>
    <n v="14.8305084745763"/>
  </r>
  <r>
    <x v="273"/>
    <s v="Fairmont"/>
    <x v="31"/>
    <x v="31"/>
    <x v="1"/>
    <x v="0"/>
    <x v="0"/>
    <x v="0"/>
    <x v="1"/>
    <n v="56418"/>
    <x v="273"/>
    <n v="3.2578255166790702"/>
    <n v="0.49806799248466799"/>
    <n v="1.61473288666738"/>
    <n v="0.91105675493636795"/>
    <n v="19.860682760821"/>
    <n v="10.1403807295544"/>
    <n v="25.1391399907831"/>
    <n v="27.948527065830099"/>
    <n v="16.911269453011499"/>
    <n v="4.4380211797206703"/>
    <n v="50.286488975290297"/>
    <n v="25.2928838184888"/>
    <n v="19.9826060265002"/>
    <n v="25.4646105179913"/>
    <n v="23.509511884363601"/>
    <n v="17.024735292825401"/>
    <n v="21.514871930055801"/>
    <n v="12.4862703747638"/>
  </r>
  <r>
    <x v="274"/>
    <s v="Fallon"/>
    <x v="43"/>
    <x v="43"/>
    <x v="2"/>
    <x v="0"/>
    <x v="0"/>
    <x v="0"/>
    <x v="1"/>
    <n v="24877"/>
    <x v="274"/>
    <n v="1.47123849338747"/>
    <n v="2.5445190336455399"/>
    <n v="7.3923704626763698"/>
    <n v="12.095509908751101"/>
    <n v="25.220082807412499"/>
    <n v="8.3329983518913107"/>
    <n v="23.929734292720202"/>
    <n v="27.3184065602766"/>
    <n v="15.198777987699501"/>
    <n v="3.1953167876089998"/>
    <n v="42.258674309409102"/>
    <n v="37.880358558448698"/>
    <n v="16.665650344533201"/>
    <n v="14.521201605031999"/>
    <n v="19.249539095542801"/>
    <n v="22.698188916603399"/>
    <n v="26.363734952825101"/>
    <n v="17.167335429996701"/>
  </r>
  <r>
    <x v="275"/>
    <s v="Fargo"/>
    <x v="36"/>
    <x v="36"/>
    <x v="0"/>
    <x v="0"/>
    <x v="0"/>
    <x v="0"/>
    <x v="0"/>
    <n v="208777"/>
    <x v="275"/>
    <n v="2.0102789100331901"/>
    <n v="2.0883526442088902"/>
    <n v="2.9624910789981702"/>
    <n v="2.4289073988035099"/>
    <n v="22.226586261896699"/>
    <n v="16.565043084247801"/>
    <n v="27.890045359402599"/>
    <n v="22.958946627262598"/>
    <n v="10.3593786671904"/>
    <n v="2.52965289359248"/>
    <n v="26.460823890646701"/>
    <n v="35.832852756433198"/>
    <n v="35.176670459327603"/>
    <n v="16.957774945166001"/>
    <n v="22.330933269025401"/>
    <n v="17.728321907189901"/>
    <n v="24.2130889631493"/>
    <n v="18.7698809154695"/>
  </r>
  <r>
    <x v="276"/>
    <s v="Faribault-Northfield"/>
    <x v="11"/>
    <x v="11"/>
    <x v="0"/>
    <x v="0"/>
    <x v="0"/>
    <x v="0"/>
    <x v="1"/>
    <n v="64142"/>
    <x v="276"/>
    <n v="3.1508216145427301"/>
    <n v="2.0096036918087998"/>
    <n v="1.78354276449128"/>
    <n v="7.9854073773814296"/>
    <n v="23.6397368338998"/>
    <n v="14.427364285491601"/>
    <n v="24.433288640828199"/>
    <n v="25.2128090798541"/>
    <n v="12.2868011599264"/>
    <n v="3.6301214247847899"/>
    <n v="38.477267563678602"/>
    <n v="29.957337237775501"/>
    <n v="27.9352737737611"/>
    <n v="14.2831669044223"/>
    <n v="17.978780313837401"/>
    <n v="17.247681883024299"/>
    <n v="28.7357346647646"/>
    <n v="21.754636233951501"/>
  </r>
  <r>
    <x v="277"/>
    <s v="Farmington"/>
    <x v="40"/>
    <x v="40"/>
    <x v="1"/>
    <x v="0"/>
    <x v="0"/>
    <x v="0"/>
    <x v="1"/>
    <n v="65359"/>
    <x v="277"/>
    <n v="4.2213008154959502"/>
    <n v="0.370262702917731"/>
    <n v="1.4519805994583801"/>
    <n v="1.19034868954543"/>
    <n v="22.044400924126698"/>
    <n v="9.3988586116678707"/>
    <n v="27.540201043467601"/>
    <n v="26.704814945149099"/>
    <n v="14.311724475588701"/>
    <n v="6.2976298292505097"/>
    <n v="48.446025049148503"/>
    <n v="30.763623511740398"/>
    <n v="14.492721609860601"/>
    <n v="26.341661588462301"/>
    <n v="27.418240910014202"/>
    <n v="16.7946374162096"/>
    <n v="18.874669916717401"/>
    <n v="10.5707901685964"/>
  </r>
  <r>
    <x v="278"/>
    <s v="Farmington"/>
    <x v="6"/>
    <x v="6"/>
    <x v="2"/>
    <x v="0"/>
    <x v="0"/>
    <x v="0"/>
    <x v="1"/>
    <n v="130044"/>
    <x v="278"/>
    <n v="0.47445479991387501"/>
    <n v="0.34219187351973201"/>
    <n v="37.642644028175098"/>
    <n v="19.052013164775001"/>
    <n v="28.9525083817785"/>
    <n v="9.7874565531666207"/>
    <n v="25.427547599274099"/>
    <n v="25.003075882009199"/>
    <n v="10.8294115837716"/>
    <n v="7.1331478587852697"/>
    <n v="43.909193693865397"/>
    <n v="33.339685201417701"/>
    <n v="15.6179732459316"/>
    <n v="20.358450384053999"/>
    <n v="20.963843889832699"/>
    <n v="17.3601971716398"/>
    <n v="23.196381996123598"/>
    <n v="18.1211265583499"/>
  </r>
  <r>
    <x v="279"/>
    <s v="Fayetteville"/>
    <x v="10"/>
    <x v="10"/>
    <x v="3"/>
    <x v="1"/>
    <x v="1"/>
    <x v="0"/>
    <x v="0"/>
    <n v="366383"/>
    <x v="279"/>
    <n v="35.299399808397197"/>
    <n v="2.0066433213331401"/>
    <n v="6.4948428284063402"/>
    <n v="9.8293316010841103"/>
    <n v="27.219057652784102"/>
    <n v="12.191886632294599"/>
    <n v="28.866241064678199"/>
    <n v="22.529429585979699"/>
    <n v="9.1933850642633494"/>
    <n v="4.0047416862734497"/>
    <n v="34.594928378902203"/>
    <n v="39.794106246225098"/>
    <n v="21.606223688599201"/>
    <n v="19.732946470866899"/>
    <n v="24.059243249644702"/>
    <n v="19.624881572714401"/>
    <n v="21.9416153481762"/>
    <n v="14.641313358597801"/>
  </r>
  <r>
    <x v="280"/>
    <s v="Fayetteville"/>
    <x v="47"/>
    <x v="20"/>
    <x v="3"/>
    <x v="0"/>
    <x v="0"/>
    <x v="0"/>
    <x v="0"/>
    <n v="463204"/>
    <x v="280"/>
    <n v="1.86289410281431"/>
    <n v="2.3497206414452401"/>
    <n v="4.5988376611600899"/>
    <n v="14.9150266405299"/>
    <n v="26.6854344953843"/>
    <n v="11.2233486757455"/>
    <n v="28.274799008644099"/>
    <n v="22.597602784086501"/>
    <n v="11.218815036139601"/>
    <n v="7.81370843000773"/>
    <n v="39.609918793503503"/>
    <n v="26.078610098331701"/>
    <n v="26.497762678157098"/>
    <n v="19.4350406302446"/>
    <n v="24.048837034943698"/>
    <n v="18.758542732405601"/>
    <n v="20.1968937615705"/>
    <n v="17.5606858408356"/>
  </r>
  <r>
    <x v="281"/>
    <s v="Fergus Falls"/>
    <x v="11"/>
    <x v="11"/>
    <x v="0"/>
    <x v="0"/>
    <x v="0"/>
    <x v="0"/>
    <x v="1"/>
    <n v="57303"/>
    <x v="281"/>
    <n v="0.73643613772402805"/>
    <n v="0.46070886341029299"/>
    <n v="1.54093153936094"/>
    <n v="2.6002129033383898"/>
    <n v="21.7388269375076"/>
    <n v="6.5685915222588704"/>
    <n v="19.976266513096999"/>
    <n v="30.719159555346099"/>
    <n v="20.9971554717903"/>
    <n v="4.6948127925116996"/>
    <n v="38.226404056162202"/>
    <n v="34.962460998439902"/>
    <n v="22.116322152886099"/>
    <n v="18.832499795031602"/>
    <n v="22.763794375666102"/>
    <n v="19.787652701483999"/>
    <n v="24.169877838812798"/>
    <n v="14.446175289005501"/>
  </r>
  <r>
    <x v="282"/>
    <s v="Fernley"/>
    <x v="43"/>
    <x v="43"/>
    <x v="2"/>
    <x v="0"/>
    <x v="0"/>
    <x v="0"/>
    <x v="1"/>
    <n v="51980"/>
    <x v="282"/>
    <n v="0.69834551750673302"/>
    <n v="1.3485956136975801"/>
    <n v="5.0173143516737202"/>
    <n v="14.763370527125799"/>
    <n v="24.871104270873399"/>
    <n v="6.7949211235090399"/>
    <n v="23.4801846864179"/>
    <n v="29.049634474798001"/>
    <n v="15.804155444401699"/>
    <n v="4.9862047387433499"/>
    <n v="41.914839150098103"/>
    <n v="38.404869585004398"/>
    <n v="14.6940865261541"/>
    <n v="17.354970886348902"/>
    <n v="23.118395514341199"/>
    <n v="23.932499460858299"/>
    <n v="24.029544964416701"/>
    <n v="11.5645891740349"/>
  </r>
  <r>
    <x v="283"/>
    <s v="Findlay"/>
    <x v="5"/>
    <x v="5"/>
    <x v="1"/>
    <x v="0"/>
    <x v="0"/>
    <x v="0"/>
    <x v="1"/>
    <n v="74782"/>
    <x v="283"/>
    <n v="1.44954668235672"/>
    <n v="1.68222299483833"/>
    <n v="1.5899548019576899"/>
    <n v="4.4970714877911799"/>
    <n v="23.572517450723399"/>
    <n v="10.2792115749779"/>
    <n v="24.4229894894493"/>
    <n v="27.453130432457002"/>
    <n v="14.272151052392299"/>
    <n v="1.9174723132273399"/>
    <n v="44.529978091773401"/>
    <n v="28.924888951420002"/>
    <n v="24.627660643579301"/>
    <n v="17.576296882209501"/>
    <n v="22.599037637597998"/>
    <n v="19.5570496341705"/>
    <n v="23.541625469646"/>
    <n v="16.725990376376"/>
  </r>
  <r>
    <x v="284"/>
    <s v="Fitzgerald"/>
    <x v="7"/>
    <x v="7"/>
    <x v="3"/>
    <x v="0"/>
    <x v="0"/>
    <x v="0"/>
    <x v="0"/>
    <n v="17634"/>
    <x v="284"/>
    <n v="34.518543722354501"/>
    <n v="0.68050357264375605"/>
    <n v="1.3439945559714199"/>
    <n v="5.8183055461041198"/>
    <n v="26.471588975842099"/>
    <n v="8.5913576046274205"/>
    <n v="24.6002041510718"/>
    <n v="26.341159124418699"/>
    <n v="13.9956901440399"/>
    <n v="8.3051450952465693"/>
    <n v="53.605127292148801"/>
    <n v="27.728324728502798"/>
    <n v="10.3614028841018"/>
    <n v="35.7355475481748"/>
    <n v="27.447908506971601"/>
    <n v="16.042613191289401"/>
    <n v="14.084286385712"/>
    <n v="6.68964436785211"/>
  </r>
  <r>
    <x v="285"/>
    <s v="Flagstaff"/>
    <x v="48"/>
    <x v="47"/>
    <x v="2"/>
    <x v="1"/>
    <x v="1"/>
    <x v="0"/>
    <x v="0"/>
    <n v="134421"/>
    <x v="285"/>
    <n v="1.11217741275545"/>
    <n v="1.3294053756481501"/>
    <n v="28.8213895150311"/>
    <n v="13.5142574448933"/>
    <n v="23.648090700113801"/>
    <n v="17.6817610343622"/>
    <n v="25.016924438889799"/>
    <n v="24.782586054262399"/>
    <n v="8.8706377723718806"/>
    <n v="5.0312292018635096"/>
    <n v="30.140019454256901"/>
    <n v="34.175497875390398"/>
    <n v="30.653253468489201"/>
    <n v="20.5520801434883"/>
    <n v="21.4445076337548"/>
    <n v="17.946979307931201"/>
    <n v="21.7660440089243"/>
    <n v="18.290388905901398"/>
  </r>
  <r>
    <x v="286"/>
    <s v="Flint"/>
    <x v="4"/>
    <x v="4"/>
    <x v="1"/>
    <x v="1"/>
    <x v="1"/>
    <x v="0"/>
    <x v="1"/>
    <n v="425790"/>
    <x v="286"/>
    <n v="20.5152774842058"/>
    <n v="0.900443880786303"/>
    <n v="2.8037295380351801"/>
    <n v="3.0491556870757899"/>
    <n v="25.030883768994102"/>
    <n v="8.94361070011038"/>
    <n v="24.726743230230898"/>
    <n v="27.632635806383401"/>
    <n v="13.666126494281199"/>
    <n v="2.9417204316372798"/>
    <n v="42.118067164126003"/>
    <n v="35.976767842027002"/>
    <n v="18.963444562209698"/>
    <n v="22.605868282187199"/>
    <n v="24.157080523601699"/>
    <n v="18.675850131621701"/>
    <n v="20.418785234334599"/>
    <n v="14.1424158282548"/>
  </r>
  <r>
    <x v="287"/>
    <s v="Florence"/>
    <x v="32"/>
    <x v="32"/>
    <x v="3"/>
    <x v="0"/>
    <x v="0"/>
    <x v="0"/>
    <x v="0"/>
    <n v="205566"/>
    <x v="287"/>
    <n v="41.187258593347103"/>
    <n v="0.90530535205238205"/>
    <n v="1.3474991000457299"/>
    <n v="2.02854557660313"/>
    <n v="24.497241761769899"/>
    <n v="9.3964955294163399"/>
    <n v="24.928246889076998"/>
    <n v="27.649514024692799"/>
    <n v="13.528501795043899"/>
    <n v="6.84727575558815"/>
    <n v="46.848307526770803"/>
    <n v="27.009558623027701"/>
    <n v="19.294858094613399"/>
    <n v="24.913039030129401"/>
    <n v="24.244206864801299"/>
    <n v="18.713233413473802"/>
    <n v="18.770781114123501"/>
    <n v="13.358739577472001"/>
  </r>
  <r>
    <x v="288"/>
    <s v="Florence-Muscle Shoals"/>
    <x v="12"/>
    <x v="12"/>
    <x v="3"/>
    <x v="0"/>
    <x v="0"/>
    <x v="0"/>
    <x v="0"/>
    <n v="147137"/>
    <x v="288"/>
    <n v="12.160095693129501"/>
    <n v="0.61099519495436205"/>
    <n v="1.77317737890537"/>
    <n v="2.1578528854061201"/>
    <n v="21.759312749342399"/>
    <n v="9.9050544730421297"/>
    <n v="23.550160734553501"/>
    <n v="27.783630222173901"/>
    <n v="17.001841820888"/>
    <n v="5.9450916464554098"/>
    <n v="44.849111367341301"/>
    <n v="28.7821557790943"/>
    <n v="20.4236412071091"/>
    <n v="25.583007377333299"/>
    <n v="23.909491508639899"/>
    <n v="16.6592398210955"/>
    <n v="21.237477513161998"/>
    <n v="12.610783779769299"/>
  </r>
  <r>
    <x v="289"/>
    <s v="Fond du Lac"/>
    <x v="18"/>
    <x v="18"/>
    <x v="1"/>
    <x v="0"/>
    <x v="0"/>
    <x v="0"/>
    <x v="1"/>
    <n v="101633"/>
    <x v="289"/>
    <n v="1.2063011029882"/>
    <n v="1.11085966172405"/>
    <n v="1.48770576485984"/>
    <n v="4.2978166540395302"/>
    <n v="22.6737378607342"/>
    <n v="9.0836637706256802"/>
    <n v="24.761642379935701"/>
    <n v="28.500585439768599"/>
    <n v="14.9803705489359"/>
    <n v="3.6102953878044599"/>
    <n v="45.877238440720902"/>
    <n v="31.418782748891601"/>
    <n v="19.093683422583101"/>
    <n v="15.132620503202901"/>
    <n v="21.202231044645298"/>
    <n v="19.602016708478502"/>
    <n v="28.450690503446399"/>
    <n v="15.612441240227"/>
  </r>
  <r>
    <x v="290"/>
    <s v="Forest City"/>
    <x v="10"/>
    <x v="10"/>
    <x v="3"/>
    <x v="0"/>
    <x v="0"/>
    <x v="0"/>
    <x v="0"/>
    <n v="67810"/>
    <x v="290"/>
    <n v="10.0339183011355"/>
    <n v="0.42619082731160601"/>
    <n v="1.86698127119894"/>
    <n v="3.5348768618197899"/>
    <n v="22.450965934228002"/>
    <n v="7.5962247456127399"/>
    <n v="23.480312638253899"/>
    <n v="29.180061937767299"/>
    <n v="17.292434744137999"/>
    <n v="7.2588165479823701"/>
    <n v="43.3663953882672"/>
    <n v="33.437182095625602"/>
    <n v="15.937605968124799"/>
    <n v="28.0388151174668"/>
    <n v="25.8281044797899"/>
    <n v="19.374726397198302"/>
    <n v="18.0796731358529"/>
    <n v="8.6786808696920996"/>
  </r>
  <r>
    <x v="291"/>
    <s v="Forrest City"/>
    <x v="20"/>
    <x v="20"/>
    <x v="3"/>
    <x v="0"/>
    <x v="0"/>
    <x v="0"/>
    <x v="0"/>
    <n v="28258"/>
    <x v="291"/>
    <n v="51.542925897091102"/>
    <n v="0.47066317503007998"/>
    <n v="1.5500035388208599"/>
    <n v="4.0661051737560996"/>
    <n v="23.628706914856"/>
    <n v="8.4577818670818896"/>
    <n v="28.462736216292701"/>
    <n v="27.252459480501098"/>
    <n v="12.198315521268301"/>
    <n v="8.2626337144964896"/>
    <n v="52.705907150761398"/>
    <n v="27.786267587079099"/>
    <n v="11.245191547663"/>
    <n v="34.640950201590897"/>
    <n v="27.350986161054799"/>
    <n v="15.3644982020268"/>
    <n v="14.7215865751335"/>
    <n v="7.9219788601939598"/>
  </r>
  <r>
    <x v="292"/>
    <s v="Fort Collins"/>
    <x v="39"/>
    <x v="39"/>
    <x v="2"/>
    <x v="0"/>
    <x v="0"/>
    <x v="0"/>
    <x v="1"/>
    <n v="299630"/>
    <x v="292"/>
    <n v="0.75392984681106701"/>
    <n v="1.8940026032106301"/>
    <n v="2.3432233087474601"/>
    <n v="10.555685345259199"/>
    <n v="21.3787003971565"/>
    <n v="13.948536528385"/>
    <n v="26.264392751059599"/>
    <n v="26.546740980542701"/>
    <n v="11.861629342856199"/>
    <n v="2.3387258971992"/>
    <n v="22.608543182626899"/>
    <n v="31.504984296757801"/>
    <n v="43.547746623416103"/>
    <n v="16.188470213612799"/>
    <n v="18.1570916810402"/>
    <n v="17.006103224094499"/>
    <n v="24.389677590553301"/>
    <n v="24.258657290699201"/>
  </r>
  <r>
    <x v="293"/>
    <s v="Fort Dodge"/>
    <x v="15"/>
    <x v="15"/>
    <x v="1"/>
    <x v="0"/>
    <x v="0"/>
    <x v="0"/>
    <x v="0"/>
    <n v="38013"/>
    <x v="293"/>
    <n v="3.77502433378055"/>
    <n v="0.63399363375687301"/>
    <n v="1.79149238418436"/>
    <n v="3.8039618025412398"/>
    <n v="22.147686317838598"/>
    <n v="11.1119880041039"/>
    <n v="22.323941809381001"/>
    <n v="27.745771183542502"/>
    <n v="16.670612685134"/>
    <n v="4.2558212712397703"/>
    <n v="41.555223410950298"/>
    <n v="35.442888609188202"/>
    <n v="18.7460667086218"/>
    <n v="21.501771255060699"/>
    <n v="26.1007085020243"/>
    <n v="20.20495951417"/>
    <n v="18.4084008097166"/>
    <n v="13.7841599190283"/>
  </r>
  <r>
    <x v="294"/>
    <s v="Fort Leonard Wood"/>
    <x v="40"/>
    <x v="40"/>
    <x v="1"/>
    <x v="0"/>
    <x v="0"/>
    <x v="0"/>
    <x v="1"/>
    <n v="52274"/>
    <x v="294"/>
    <n v="10.865822397367699"/>
    <n v="2.4773309867237998"/>
    <n v="5.2243945364808502"/>
    <n v="9.0006504189463197"/>
    <n v="23.983242147147699"/>
    <n v="22.674752266901301"/>
    <n v="28.7446914335999"/>
    <n v="17.389141829590201"/>
    <n v="7.2081723227608396"/>
    <n v="3.3675819956853998"/>
    <n v="39.504186624739503"/>
    <n v="37.021463307616401"/>
    <n v="20.1067680719588"/>
    <n v="16.846927089960602"/>
    <n v="23.8579972006617"/>
    <n v="19.888026466471601"/>
    <n v="28.063366840564999"/>
    <n v="11.343682402341299"/>
  </r>
  <r>
    <x v="295"/>
    <s v="Fort Madison-Keokuk"/>
    <x v="15"/>
    <x v="15"/>
    <x v="1"/>
    <x v="0"/>
    <x v="0"/>
    <x v="0"/>
    <x v="0"/>
    <n v="62105"/>
    <x v="295"/>
    <n v="1.8742452298526699"/>
    <n v="0.39932372594799098"/>
    <n v="1.5328878512197099"/>
    <n v="2.12382255857016"/>
    <n v="22.341196361001501"/>
    <n v="7.4696079220674703"/>
    <n v="22.5392480476612"/>
    <n v="29.7367361726109"/>
    <n v="17.913211496658899"/>
    <n v="3.3269677656857599"/>
    <n v="48.756413501138901"/>
    <n v="32.367761084140497"/>
    <n v="15.548857649034799"/>
    <n v="20.735211942204799"/>
    <n v="26.766185040312902"/>
    <n v="19.418056996886701"/>
    <n v="22.746866767781601"/>
    <n v="10.3336792528139"/>
  </r>
  <r>
    <x v="296"/>
    <s v="Fort Morgan"/>
    <x v="39"/>
    <x v="39"/>
    <x v="2"/>
    <x v="1"/>
    <x v="1"/>
    <x v="0"/>
    <x v="1"/>
    <n v="28159"/>
    <x v="296"/>
    <n v="2.6812031677261299"/>
    <n v="0.47942043396427397"/>
    <n v="1.39564615220711"/>
    <n v="33.758301076032502"/>
    <n v="27.966191981249299"/>
    <n v="8.7396569480450292"/>
    <n v="24.4042757200185"/>
    <n v="24.809119642032702"/>
    <n v="14.080755708654401"/>
    <n v="12.515330583119599"/>
    <n v="39.931987958523798"/>
    <n v="32.969115843460798"/>
    <n v="14.5835656148958"/>
    <n v="19.7540280293641"/>
    <n v="27.047382972638001"/>
    <n v="21.470111545428502"/>
    <n v="21.002955477166601"/>
    <n v="10.725521975402801"/>
  </r>
  <r>
    <x v="297"/>
    <s v="Fort Polk South"/>
    <x v="13"/>
    <x v="13"/>
    <x v="3"/>
    <x v="0"/>
    <x v="0"/>
    <x v="0"/>
    <x v="0"/>
    <n v="52334"/>
    <x v="297"/>
    <n v="13.9106508197348"/>
    <n v="1.6834180456299901"/>
    <n v="4.9757327932128304"/>
    <n v="7.2132839072113697"/>
    <n v="27.729583062636099"/>
    <n v="13.421485076623201"/>
    <n v="29.563954599304498"/>
    <n v="19.8666259028547"/>
    <n v="9.41835135858142"/>
    <n v="4.7569091564764099"/>
    <n v="46.923253450480303"/>
    <n v="30.4724125495853"/>
    <n v="17.847424843458001"/>
    <n v="17.1823204419889"/>
    <n v="24.773480662983399"/>
    <n v="20.939226519337002"/>
    <n v="24.038674033149199"/>
    <n v="13.066298342541399"/>
  </r>
  <r>
    <x v="298"/>
    <s v="Fort Smith"/>
    <x v="20"/>
    <x v="44"/>
    <x v="0"/>
    <x v="1"/>
    <x v="1"/>
    <x v="0"/>
    <x v="0"/>
    <n v="280467"/>
    <x v="298"/>
    <n v="3.6646022526714401"/>
    <n v="2.27121194293803"/>
    <n v="10.657581818894901"/>
    <n v="8.5917416309227104"/>
    <n v="25.5299197410034"/>
    <n v="9.0028416890400695"/>
    <n v="25.134507803057001"/>
    <n v="26.526828468233301"/>
    <n v="13.805902298666201"/>
    <n v="7.1467926442750898"/>
    <n v="46.414056831757698"/>
    <n v="30.952523825369699"/>
    <n v="15.486626698597499"/>
    <n v="24.8745067384937"/>
    <n v="26.363473691149999"/>
    <n v="18.479765683126001"/>
    <n v="19.287819854776298"/>
    <n v="10.994434032454"/>
  </r>
  <r>
    <x v="299"/>
    <s v="Fort Wayne"/>
    <x v="17"/>
    <x v="17"/>
    <x v="1"/>
    <x v="0"/>
    <x v="0"/>
    <x v="0"/>
    <x v="0"/>
    <n v="416257"/>
    <x v="299"/>
    <n v="9.8936474341572591"/>
    <n v="2.3586390138784501"/>
    <n v="2.5330504952469299"/>
    <n v="5.8069894320095496"/>
    <n v="26.675827673768801"/>
    <n v="9.1899956036775308"/>
    <n v="25.696144449222501"/>
    <n v="26.155716300266398"/>
    <n v="12.2823159730647"/>
    <n v="3.84372748617908"/>
    <n v="39.125614522324398"/>
    <n v="32.2687212336361"/>
    <n v="24.7619367578605"/>
    <n v="16.3480042212428"/>
    <n v="23.1460674157303"/>
    <n v="20.197405177230099"/>
    <n v="24.480104289527599"/>
    <n v="15.8284188962692"/>
  </r>
  <r>
    <x v="300"/>
    <s v="Frankfort"/>
    <x v="17"/>
    <x v="17"/>
    <x v="1"/>
    <x v="0"/>
    <x v="0"/>
    <x v="0"/>
    <x v="0"/>
    <n v="33224"/>
    <x v="300"/>
    <n v="0.41536238863472202"/>
    <n v="0.195641704791717"/>
    <n v="0.83373464965085498"/>
    <n v="13.2283891163015"/>
    <n v="26.6343607031062"/>
    <n v="8.3433662412713705"/>
    <n v="24.4341439922947"/>
    <n v="26.2129785697086"/>
    <n v="14.375150493619101"/>
    <n v="7.73679056102225"/>
    <n v="54.185515086508403"/>
    <n v="24.656064916289701"/>
    <n v="13.4216294361796"/>
    <n v="17.554966207545601"/>
    <n v="23.637608007528399"/>
    <n v="19.180426041577601"/>
    <n v="25.810591154076501"/>
    <n v="13.816408589271999"/>
  </r>
  <r>
    <x v="301"/>
    <s v="Frankfort"/>
    <x v="27"/>
    <x v="27"/>
    <x v="1"/>
    <x v="0"/>
    <x v="0"/>
    <x v="0"/>
    <x v="0"/>
    <n v="70706"/>
    <x v="301"/>
    <n v="7.7857607558057298"/>
    <n v="1.1257884762254999"/>
    <n v="1.98427290470399"/>
    <n v="2.35057845161655"/>
    <n v="22.785902186518801"/>
    <n v="8.9511498316974496"/>
    <n v="26.198625293468702"/>
    <n v="28.683562922524299"/>
    <n v="13.3807597657907"/>
    <n v="5.4162341706456303"/>
    <n v="42.823334025327"/>
    <n v="26.674278596636899"/>
    <n v="25.086153207390499"/>
    <n v="17.682573251014801"/>
    <n v="23.310707098270601"/>
    <n v="18.1225909881639"/>
    <n v="24.316949210355801"/>
    <n v="16.567179452194999"/>
  </r>
  <r>
    <x v="302"/>
    <s v="Fredericksburg"/>
    <x v="2"/>
    <x v="2"/>
    <x v="2"/>
    <x v="1"/>
    <x v="1"/>
    <x v="0"/>
    <x v="1"/>
    <n v="24837"/>
    <x v="302"/>
    <n v="0.18923380440471901"/>
    <n v="0.35431010186415401"/>
    <n v="1.0508515521198201"/>
    <n v="20.006442001852101"/>
    <n v="20.296332085195498"/>
    <n v="5.63272536940854"/>
    <n v="18.005395176551101"/>
    <n v="29.548657245238999"/>
    <n v="26.516890123605901"/>
    <n v="7.4233195562323298"/>
    <n v="35.6536871872961"/>
    <n v="28.921035457907301"/>
    <n v="28.001957798564298"/>
    <n v="14.8775014026557"/>
    <n v="22.274172433140102"/>
    <n v="19.487563119506301"/>
    <n v="25.921077239573599"/>
    <n v="17.439685805124402"/>
  </r>
  <r>
    <x v="303"/>
    <s v="Freeport"/>
    <x v="38"/>
    <x v="38"/>
    <x v="1"/>
    <x v="0"/>
    <x v="0"/>
    <x v="0"/>
    <x v="0"/>
    <n v="47711"/>
    <x v="303"/>
    <n v="8.8574961748863004"/>
    <n v="0.61830605101548897"/>
    <n v="2.4564565823394999"/>
    <n v="2.9469095177212798"/>
    <n v="22.659344805181199"/>
    <n v="7.8556307769696696"/>
    <n v="21.898513969524799"/>
    <n v="28.8109660246065"/>
    <n v="18.7755444237178"/>
    <n v="3.0890131479522398"/>
    <n v="43.808372374187698"/>
    <n v="34.7649992443706"/>
    <n v="18.337615233489501"/>
    <n v="20.582692405643598"/>
    <n v="24.469006264962101"/>
    <n v="19.548718993531299"/>
    <n v="22.640452299699501"/>
    <n v="12.759130036163601"/>
  </r>
  <r>
    <x v="304"/>
    <s v="Fremont"/>
    <x v="30"/>
    <x v="30"/>
    <x v="2"/>
    <x v="0"/>
    <x v="0"/>
    <x v="0"/>
    <x v="0"/>
    <n v="36691"/>
    <x v="304"/>
    <n v="0.49875991387533702"/>
    <n v="0.49058352184459397"/>
    <n v="1.41451582131858"/>
    <n v="10.054236733803901"/>
    <n v="23.896868441852199"/>
    <n v="8.4543893597885003"/>
    <n v="23.065601918726699"/>
    <n v="26.2135128505628"/>
    <n v="18.369627429069801"/>
    <n v="4.8102383053839404"/>
    <n v="47.476530530369899"/>
    <n v="30.209419882853201"/>
    <n v="17.503811281392899"/>
    <n v="18.0867063362323"/>
    <n v="25.070293598378299"/>
    <n v="21.820440724514501"/>
    <n v="22.552801935526102"/>
    <n v="12.469757405348901"/>
  </r>
  <r>
    <x v="305"/>
    <s v="Fremont"/>
    <x v="5"/>
    <x v="5"/>
    <x v="1"/>
    <x v="0"/>
    <x v="0"/>
    <x v="0"/>
    <x v="1"/>
    <n v="60944"/>
    <x v="305"/>
    <n v="2.66474140194277"/>
    <n v="0.30355736413756901"/>
    <n v="1.9247177736938801"/>
    <n v="8.9180231031766901"/>
    <n v="24.396166972958799"/>
    <n v="7.6398004725649802"/>
    <n v="23.890784982935202"/>
    <n v="28.7887240745602"/>
    <n v="15.2845234969808"/>
    <n v="4.2412385575924496"/>
    <n v="49.122044296307003"/>
    <n v="33.318841629833599"/>
    <n v="13.3178755162669"/>
    <n v="17.368751307257899"/>
    <n v="25.408910269818001"/>
    <n v="19.422714913198099"/>
    <n v="24.266889772014199"/>
    <n v="13.5327337377118"/>
  </r>
  <r>
    <x v="306"/>
    <s v="Fresno"/>
    <x v="25"/>
    <x v="25"/>
    <x v="2"/>
    <x v="0"/>
    <x v="0"/>
    <x v="0"/>
    <x v="0"/>
    <n v="930450"/>
    <x v="306"/>
    <n v="4.8369068730184299"/>
    <n v="9.3348379816217992"/>
    <n v="2.79402439679725"/>
    <n v="50.305766027191098"/>
    <n v="29.8250308990274"/>
    <n v="11.662958783384401"/>
    <n v="26.556827341608901"/>
    <n v="21.914772421946399"/>
    <n v="10.040410554033"/>
    <n v="16.408054193151099"/>
    <n v="33.455033320870101"/>
    <n v="30.719532847999599"/>
    <n v="19.417379637979199"/>
    <n v="21.3635825304268"/>
    <n v="23.104200193672899"/>
    <n v="16.762109780480799"/>
    <n v="20.402184741641801"/>
    <n v="18.367922753777702"/>
  </r>
  <r>
    <x v="307"/>
    <s v="Gadsden"/>
    <x v="12"/>
    <x v="12"/>
    <x v="3"/>
    <x v="0"/>
    <x v="0"/>
    <x v="0"/>
    <x v="0"/>
    <n v="104430"/>
    <x v="307"/>
    <n v="15.0493153308436"/>
    <n v="0.629129560471129"/>
    <n v="1.74375179546107"/>
    <n v="3.3007756391841401"/>
    <n v="22.968495643014499"/>
    <n v="8.5157521784927699"/>
    <n v="24.898975390213501"/>
    <n v="27.809058699607402"/>
    <n v="15.8077180886718"/>
    <n v="6.3334407351890496"/>
    <n v="44.519003123993102"/>
    <n v="33.975876609276703"/>
    <n v="15.1716795315411"/>
    <n v="25.6262327416174"/>
    <n v="26.755424063116401"/>
    <n v="17.426035502958602"/>
    <n v="18.703155818540399"/>
    <n v="11.4891518737673"/>
  </r>
  <r>
    <x v="308"/>
    <s v="Gaffney"/>
    <x v="32"/>
    <x v="32"/>
    <x v="3"/>
    <x v="0"/>
    <x v="0"/>
    <x v="0"/>
    <x v="0"/>
    <n v="55342"/>
    <x v="308"/>
    <n v="20.263091323045799"/>
    <n v="0.55653933721224402"/>
    <n v="1.5340970691337501"/>
    <n v="3.6717140688807799"/>
    <n v="24.672039319142801"/>
    <n v="9.4503270572079092"/>
    <n v="25.438184380759601"/>
    <n v="26.992157854793799"/>
    <n v="13.447291388095801"/>
    <n v="9.5193525298684101"/>
    <n v="52.832681825689598"/>
    <n v="24.949072289819998"/>
    <n v="12.698893354621999"/>
    <n v="30.298578199052098"/>
    <n v="26.312796208530798"/>
    <n v="18.720379146919399"/>
    <n v="16.4265402843602"/>
    <n v="8.24170616113744"/>
  </r>
  <r>
    <x v="309"/>
    <s v="Gainesville"/>
    <x v="19"/>
    <x v="19"/>
    <x v="3"/>
    <x v="1"/>
    <x v="1"/>
    <x v="0"/>
    <x v="0"/>
    <n v="264275"/>
    <x v="309"/>
    <n v="19.034717623687399"/>
    <n v="4.9785261564657999"/>
    <n v="2.5991864535048701"/>
    <n v="8.1721691419922404"/>
    <n v="18.131113423517199"/>
    <n v="22.504588023838799"/>
    <n v="24.9910131491817"/>
    <n v="23.217103396083601"/>
    <n v="11.1561820073787"/>
    <n v="3.5535615277255599"/>
    <n v="28.959996940980002"/>
    <n v="28.3921663597025"/>
    <n v="39.094275171591903"/>
    <n v="26.0723657896534"/>
    <n v="21.8316797877218"/>
    <n v="16.4057088784181"/>
    <n v="18.119738164222898"/>
    <n v="17.570507379983798"/>
  </r>
  <r>
    <x v="310"/>
    <s v="Gainesville"/>
    <x v="7"/>
    <x v="7"/>
    <x v="3"/>
    <x v="0"/>
    <x v="0"/>
    <x v="0"/>
    <x v="0"/>
    <n v="179684"/>
    <x v="310"/>
    <n v="7.09968611562521"/>
    <n v="1.77033013512611"/>
    <n v="1.41359275171969"/>
    <n v="26.1047171701431"/>
    <n v="27.9190133790432"/>
    <n v="9.3057812604349905"/>
    <n v="27.7158789875559"/>
    <n v="23.9231094588277"/>
    <n v="11.136216914138201"/>
    <n v="10.919130901193199"/>
    <n v="40.823199416145698"/>
    <n v="26.1608940708891"/>
    <n v="22.096775611772099"/>
    <n v="15.7064629307801"/>
    <n v="22.2382529429124"/>
    <n v="18.9002196937404"/>
    <n v="23.367872249729501"/>
    <n v="19.7871921828377"/>
  </r>
  <r>
    <x v="311"/>
    <s v="Gainesville"/>
    <x v="2"/>
    <x v="2"/>
    <x v="2"/>
    <x v="0"/>
    <x v="0"/>
    <x v="0"/>
    <x v="1"/>
    <n v="38437"/>
    <x v="311"/>
    <n v="2.64848973645186"/>
    <n v="0.72326144079923005"/>
    <n v="2.3128756146421399"/>
    <n v="15.6021541743632"/>
    <n v="25.576918073731001"/>
    <n v="8.7025522283216699"/>
    <n v="22.418503004917099"/>
    <n v="27.431901553190901"/>
    <n v="15.8701251398392"/>
    <n v="7.1702025841442003"/>
    <n v="42.223640133992703"/>
    <n v="33.1831233051523"/>
    <n v="17.423033976710801"/>
    <n v="20.436192973980301"/>
    <n v="19.856442818689999"/>
    <n v="19.525157015667101"/>
    <n v="23.983711781351399"/>
    <n v="16.198495410311299"/>
  </r>
  <r>
    <x v="312"/>
    <s v="Galesburg"/>
    <x v="38"/>
    <x v="38"/>
    <x v="1"/>
    <x v="0"/>
    <x v="0"/>
    <x v="0"/>
    <x v="0"/>
    <n v="52919"/>
    <x v="312"/>
    <n v="7.0692945822861404"/>
    <n v="0.62548423061660297"/>
    <n v="2.1863602864755598"/>
    <n v="4.8338026039796702"/>
    <n v="20.5597233507814"/>
    <n v="9.9964096071354298"/>
    <n v="23.012528581416898"/>
    <n v="27.984277858614099"/>
    <n v="18.447060602052201"/>
    <n v="4.3841961852860996"/>
    <n v="47.231607629427799"/>
    <n v="31.460490463215301"/>
    <n v="16.9237057220708"/>
    <n v="25.772911299227101"/>
    <n v="23.734817813765201"/>
    <n v="18.388847994111199"/>
    <n v="21.9911667280088"/>
    <n v="10.1122561648877"/>
  </r>
  <r>
    <x v="313"/>
    <s v="Gallup"/>
    <x v="6"/>
    <x v="6"/>
    <x v="2"/>
    <x v="1"/>
    <x v="1"/>
    <x v="0"/>
    <x v="1"/>
    <n v="71492"/>
    <x v="313"/>
    <n v="0.443406255245342"/>
    <n v="0.758126783416326"/>
    <n v="75.219604990768204"/>
    <n v="13.2504336149499"/>
    <n v="31.294410563419699"/>
    <n v="11.468416046550701"/>
    <n v="24.281038437867199"/>
    <n v="23.426397359145099"/>
    <n v="9.5297375930173995"/>
    <n v="11.684789248625499"/>
    <n v="48.686621869273097"/>
    <n v="27.394013439218099"/>
    <n v="12.234575442883299"/>
    <n v="33.365681013814402"/>
    <n v="25.299691745633101"/>
    <n v="15.6695969859573"/>
    <n v="15.760931613197901"/>
    <n v="9.9040986413974199"/>
  </r>
  <r>
    <x v="314"/>
    <s v="Garden City"/>
    <x v="21"/>
    <x v="21"/>
    <x v="2"/>
    <x v="0"/>
    <x v="0"/>
    <x v="0"/>
    <x v="0"/>
    <n v="40753"/>
    <x v="314"/>
    <n v="1.7741025200598699"/>
    <n v="2.9862832184133699"/>
    <n v="1.7691949058965"/>
    <n v="44.946384315265099"/>
    <n v="31.808701199911699"/>
    <n v="10.6249846637057"/>
    <n v="25.5171398424656"/>
    <n v="23.1565774298825"/>
    <n v="8.8925968640345499"/>
    <n v="15.6381576149364"/>
    <n v="37.477140305363001"/>
    <n v="28.056819631693099"/>
    <n v="18.8278824480075"/>
    <n v="12.9937706119458"/>
    <n v="27.064858922682301"/>
    <n v="20.850128252107002"/>
    <n v="23.803591058995998"/>
    <n v="15.287651154269"/>
  </r>
  <r>
    <x v="315"/>
    <s v="Gardnerville Ranchos"/>
    <x v="43"/>
    <x v="43"/>
    <x v="2"/>
    <x v="0"/>
    <x v="0"/>
    <x v="0"/>
    <x v="1"/>
    <n v="46997"/>
    <x v="315"/>
    <n v="0.37023639806796199"/>
    <n v="1.48732897844543"/>
    <n v="4.1002617188331199"/>
    <n v="10.858139881269"/>
    <n v="20.182139285486301"/>
    <n v="6.3493414473264203"/>
    <n v="19.862969976807001"/>
    <n v="33.436176777241101"/>
    <n v="20.169372513139098"/>
    <n v="2.00075172752768"/>
    <n v="31.508948448839199"/>
    <n v="40.954693960158401"/>
    <n v="25.5356058634747"/>
    <n v="12.0617913242484"/>
    <n v="17.699989597420199"/>
    <n v="19.270779153229999"/>
    <n v="25.782794132945"/>
    <n v="25.184645792156498"/>
  </r>
  <r>
    <x v="316"/>
    <s v="Georgetown"/>
    <x v="32"/>
    <x v="32"/>
    <x v="3"/>
    <x v="0"/>
    <x v="0"/>
    <x v="1"/>
    <x v="0"/>
    <n v="60158"/>
    <x v="316"/>
    <n v="33.4585591276306"/>
    <n v="0.44715582299943502"/>
    <n v="0.96911466471624697"/>
    <n v="3.1034941321187501"/>
    <n v="21.643006748894599"/>
    <n v="6.9018251936567001"/>
    <n v="20.9448452408657"/>
    <n v="30.695834303002101"/>
    <n v="19.814488513580901"/>
    <n v="5.7075822337855397"/>
    <n v="42.817320200706199"/>
    <n v="28.614569782568299"/>
    <n v="22.86052778294"/>
    <n v="24.104467599839001"/>
    <n v="24.104467599839001"/>
    <n v="15.5851706095434"/>
    <n v="19.9543848665087"/>
    <n v="16.2515093242699"/>
  </r>
  <r>
    <x v="317"/>
    <s v="Gettysburg"/>
    <x v="14"/>
    <x v="14"/>
    <x v="1"/>
    <x v="0"/>
    <x v="0"/>
    <x v="0"/>
    <x v="1"/>
    <n v="101407"/>
    <x v="317"/>
    <n v="1.4298815663613"/>
    <n v="0.72677428579881098"/>
    <n v="1.2573096531797601"/>
    <n v="6.0301557091719502"/>
    <n v="22.126677645527401"/>
    <n v="9.7222085260386404"/>
    <n v="23.476683069216101"/>
    <n v="28.941789028370799"/>
    <n v="15.732641730847"/>
    <n v="5.6962300523241503"/>
    <n v="51.277665850158698"/>
    <n v="23.683562100503"/>
    <n v="19.342541997014202"/>
    <n v="12.924708155963501"/>
    <n v="20.331148311613699"/>
    <n v="18.270611893134198"/>
    <n v="27.6853568723721"/>
    <n v="20.788174766916502"/>
  </r>
  <r>
    <x v="318"/>
    <s v="Gillette"/>
    <x v="44"/>
    <x v="44"/>
    <x v="0"/>
    <x v="0"/>
    <x v="0"/>
    <x v="0"/>
    <x v="0"/>
    <n v="46133"/>
    <x v="318"/>
    <n v="0.29046452647779197"/>
    <n v="0.54191142999588104"/>
    <n v="2.3974161663017801"/>
    <n v="7.8273686948605103"/>
    <n v="28.140376736826099"/>
    <n v="9.7934233628855694"/>
    <n v="29.575358203455199"/>
    <n v="26.820280493356201"/>
    <n v="5.6705612034769004"/>
    <n v="2.9808970680848099"/>
    <n v="41.3791896998111"/>
    <n v="37.415156392134897"/>
    <n v="18.224756839969199"/>
    <n v="8.2305012694101691"/>
    <n v="10.462301470154101"/>
    <n v="16.655842238885299"/>
    <n v="31.292436677097498"/>
    <n v="33.358918344453002"/>
  </r>
  <r>
    <x v="319"/>
    <s v="Glasgow"/>
    <x v="27"/>
    <x v="27"/>
    <x v="1"/>
    <x v="0"/>
    <x v="0"/>
    <x v="0"/>
    <x v="0"/>
    <n v="52272"/>
    <x v="319"/>
    <n v="3.3861340679522498"/>
    <n v="0.36922252831343699"/>
    <n v="1.4481940618304301"/>
    <n v="2.3435108662381401"/>
    <n v="24.171640648913399"/>
    <n v="7.7957606366697298"/>
    <n v="24.8890419344965"/>
    <n v="27.5635139271503"/>
    <n v="15.5800428527701"/>
    <n v="12.045899804086201"/>
    <n v="52.888329135180498"/>
    <n v="22.698012874335301"/>
    <n v="12.367758186398"/>
    <n v="28.675162298629498"/>
    <n v="25.030055301755201"/>
    <n v="16.619379658571798"/>
    <n v="20.822313056023098"/>
    <n v="8.8530896850204392"/>
  </r>
  <r>
    <x v="320"/>
    <s v="Glens Falls"/>
    <x v="9"/>
    <x v="9"/>
    <x v="1"/>
    <x v="0"/>
    <x v="0"/>
    <x v="0"/>
    <x v="1"/>
    <n v="128923"/>
    <x v="320"/>
    <n v="1.7762540431110001"/>
    <n v="0.54994066225576499"/>
    <n v="1.3333540175143299"/>
    <n v="2.0353234100975"/>
    <n v="20.835692622728299"/>
    <n v="8.1234535342801504"/>
    <n v="24.1733437788447"/>
    <n v="30.614397741287402"/>
    <n v="16.253112322859401"/>
    <n v="3.4896401308615101"/>
    <n v="46.2322791712105"/>
    <n v="27.933478735005501"/>
    <n v="22.344601962922599"/>
    <n v="16.115243385745199"/>
    <n v="21.800207136804399"/>
    <n v="18.791074286790298"/>
    <n v="26.3515676489973"/>
    <n v="16.941907541662701"/>
  </r>
  <r>
    <x v="321"/>
    <s v="Glenwood Springs"/>
    <x v="39"/>
    <x v="39"/>
    <x v="2"/>
    <x v="0"/>
    <x v="0"/>
    <x v="0"/>
    <x v="1"/>
    <n v="73537"/>
    <x v="321"/>
    <n v="0.43243537266954002"/>
    <n v="0.74248337571562595"/>
    <n v="1.74469994696547"/>
    <n v="23.850578620286399"/>
    <n v="24.7698437521248"/>
    <n v="7.8123937609638698"/>
    <n v="30.2405591742932"/>
    <n v="28.091980907570299"/>
    <n v="9.0852224050477997"/>
    <n v="4.9945579876647699"/>
    <n v="28.433506671503999"/>
    <n v="33.454266940782801"/>
    <n v="33.117668400048402"/>
    <n v="11.2386400666208"/>
    <n v="17.4915818820377"/>
    <n v="19.4684818422101"/>
    <n v="25.956768890980801"/>
    <n v="25.8445273181506"/>
  </r>
  <r>
    <x v="322"/>
    <s v="Gloversville"/>
    <x v="9"/>
    <x v="9"/>
    <x v="1"/>
    <x v="1"/>
    <x v="1"/>
    <x v="0"/>
    <x v="1"/>
    <n v="55531"/>
    <x v="322"/>
    <n v="1.7665808287263001"/>
    <n v="0.57625470457942396"/>
    <n v="1.5432821307017699"/>
    <n v="2.27440528713691"/>
    <n v="22.196610902018701"/>
    <n v="7.9072950244007796"/>
    <n v="24.447605841782099"/>
    <n v="29.419603464731399"/>
    <n v="16.028884767067002"/>
    <n v="4.1824702634362803"/>
    <n v="50.5611889465129"/>
    <n v="30.750574089841798"/>
    <n v="14.505766700209"/>
    <n v="19.776997912131801"/>
    <n v="24.6723823908311"/>
    <n v="19.501577006796701"/>
    <n v="22.828839234152198"/>
    <n v="13.2202034560881"/>
  </r>
  <r>
    <x v="323"/>
    <s v="Goldsboro"/>
    <x v="10"/>
    <x v="10"/>
    <x v="3"/>
    <x v="1"/>
    <x v="1"/>
    <x v="0"/>
    <x v="0"/>
    <n v="122623"/>
    <x v="323"/>
    <n v="31.076551707265399"/>
    <n v="1.14578831051271"/>
    <n v="2.2287825285631602"/>
    <n v="9.9182045782601893"/>
    <n v="24.859936553501399"/>
    <n v="10.0152499938837"/>
    <n v="25.779013724994499"/>
    <n v="26.234067018422301"/>
    <n v="13.111732709198099"/>
    <n v="7.4883680098323202"/>
    <n v="40.799127130441299"/>
    <n v="35.8817111253245"/>
    <n v="15.8307937344018"/>
    <n v="24.162840655406299"/>
    <n v="24.830462069837001"/>
    <n v="17.537171980961201"/>
    <n v="21.8882945116044"/>
    <n v="11.581230782191099"/>
  </r>
  <r>
    <x v="324"/>
    <s v="Grand Forks"/>
    <x v="36"/>
    <x v="36"/>
    <x v="0"/>
    <x v="0"/>
    <x v="0"/>
    <x v="0"/>
    <x v="0"/>
    <n v="98461"/>
    <x v="324"/>
    <n v="1.5945399701404599"/>
    <n v="1.51328952580209"/>
    <n v="4.0239282558576503"/>
    <n v="3.7283797645768399"/>
    <n v="21.269335066676099"/>
    <n v="17.940098109911499"/>
    <n v="24.080600440783702"/>
    <n v="24.397477173703301"/>
    <n v="12.312489208925401"/>
    <n v="3.9334062053308698"/>
    <n v="31.130917346338201"/>
    <n v="35.202219793155599"/>
    <n v="29.733456655175299"/>
    <n v="20.558343630998898"/>
    <n v="22.439664085945601"/>
    <n v="17.115981136357899"/>
    <n v="23.556855723400499"/>
    <n v="16.329155423297099"/>
  </r>
  <r>
    <x v="325"/>
    <s v="Grand Island"/>
    <x v="30"/>
    <x v="30"/>
    <x v="2"/>
    <x v="0"/>
    <x v="0"/>
    <x v="0"/>
    <x v="0"/>
    <n v="81850"/>
    <x v="325"/>
    <n v="1.16554673182651"/>
    <n v="0.81612706169822802"/>
    <n v="1.42455711667685"/>
    <n v="17.365913255955999"/>
    <n v="26.6389737324374"/>
    <n v="7.7299938912645096"/>
    <n v="24.7061698228467"/>
    <n v="26.337202199144802"/>
    <n v="14.587660354306699"/>
    <n v="6.9725897392954801"/>
    <n v="41.331249185879898"/>
    <n v="34.513109659651299"/>
    <n v="17.183051415173299"/>
    <n v="15.823490082460401"/>
    <n v="23.9071603680474"/>
    <n v="22.079658696551899"/>
    <n v="24.4133846986532"/>
    <n v="13.776306154286999"/>
  </r>
  <r>
    <x v="326"/>
    <s v="Grand Junction"/>
    <x v="39"/>
    <x v="39"/>
    <x v="2"/>
    <x v="1"/>
    <x v="1"/>
    <x v="0"/>
    <x v="1"/>
    <n v="146723"/>
    <x v="326"/>
    <n v="0.52888776810725002"/>
    <n v="0.721768229929868"/>
    <n v="2.3118393162626201"/>
    <n v="13.325790775815699"/>
    <n v="23.5252823347396"/>
    <n v="9.9261874416417299"/>
    <n v="24.4344785752745"/>
    <n v="27.2070500194244"/>
    <n v="14.907001628919801"/>
    <n v="3.3761069203017402"/>
    <n v="37.393407674647399"/>
    <n v="34.114668743850402"/>
    <n v="25.115816661200402"/>
    <n v="17.358233137204699"/>
    <n v="22.096017736846601"/>
    <n v="17.503197748784899"/>
    <n v="23.896989852477201"/>
    <n v="19.145561524686599"/>
  </r>
  <r>
    <x v="327"/>
    <s v="Grand Rapids-Wyoming"/>
    <x v="4"/>
    <x v="4"/>
    <x v="1"/>
    <x v="1"/>
    <x v="1"/>
    <x v="0"/>
    <x v="1"/>
    <n v="988938"/>
    <x v="327"/>
    <n v="6.2293086118644396"/>
    <n v="2.1174229324790801"/>
    <n v="2.3136940839567299"/>
    <n v="8.5410814429216"/>
    <n v="25.949048373103299"/>
    <n v="10.8348551678669"/>
    <n v="25.781090422250902"/>
    <n v="25.737609435576299"/>
    <n v="11.697396601202501"/>
    <n v="3.8021156446353301"/>
    <n v="36.3478883321403"/>
    <n v="31.4569315199236"/>
    <n v="28.3930645033007"/>
    <n v="16.700189191903601"/>
    <n v="21.626236058293902"/>
    <n v="18.939276727767201"/>
    <n v="24.587075777193299"/>
    <n v="18.147222244841998"/>
  </r>
  <r>
    <x v="328"/>
    <s v="Grants"/>
    <x v="6"/>
    <x v="6"/>
    <x v="2"/>
    <x v="1"/>
    <x v="1"/>
    <x v="0"/>
    <x v="1"/>
    <n v="27213"/>
    <x v="328"/>
    <n v="0.81211185830301702"/>
    <n v="0.49976114357108697"/>
    <n v="40.6607136295153"/>
    <n v="36.504611766435197"/>
    <n v="25.112997464447101"/>
    <n v="9.3705214419578908"/>
    <n v="26.248484180355"/>
    <n v="26.457942894939901"/>
    <n v="12.8100540183001"/>
    <n v="7.2790101437966799"/>
    <n v="54.9771485899008"/>
    <n v="27.533162412217099"/>
    <n v="10.210678854085399"/>
    <n v="28.478883767285399"/>
    <n v="27.170798554877301"/>
    <n v="19.6711100037374"/>
    <n v="17.9145384327893"/>
    <n v="6.76466924131058"/>
  </r>
  <r>
    <x v="329"/>
    <s v="Grants Pass"/>
    <x v="8"/>
    <x v="8"/>
    <x v="0"/>
    <x v="0"/>
    <x v="0"/>
    <x v="0"/>
    <x v="1"/>
    <n v="82713"/>
    <x v="329"/>
    <n v="0.35665493936866"/>
    <n v="0.80640286291151297"/>
    <n v="3.8820983400432798"/>
    <n v="6.3484579207621499"/>
    <n v="20.411543530037601"/>
    <n v="6.9650478159418698"/>
    <n v="19.761101640612701"/>
    <n v="30.570768802969301"/>
    <n v="22.2915382104385"/>
    <n v="2.5815194659617502"/>
    <n v="40.691974368841102"/>
    <n v="40.332268156798399"/>
    <n v="16.394238008398698"/>
    <n v="26.5644546591802"/>
    <n v="27.1026677915806"/>
    <n v="17.819218572716998"/>
    <n v="19.1720245541559"/>
    <n v="9.3416344223663899"/>
  </r>
  <r>
    <x v="330"/>
    <s v="Great Bend"/>
    <x v="21"/>
    <x v="21"/>
    <x v="2"/>
    <x v="0"/>
    <x v="0"/>
    <x v="0"/>
    <x v="0"/>
    <n v="27674"/>
    <x v="330"/>
    <n v="1.32615451326155"/>
    <n v="0.19151550191515501"/>
    <n v="1.7308665173086699"/>
    <n v="13.3085206330852"/>
    <n v="24.513984245139799"/>
    <n v="9.0626580906265808"/>
    <n v="22.013442220134401"/>
    <n v="27.4698272746983"/>
    <n v="16.940088169400902"/>
    <n v="6.3733753874598902"/>
    <n v="39.132089836315203"/>
    <n v="36.1031051171896"/>
    <n v="18.3914296590353"/>
    <n v="17.444739168877099"/>
    <n v="24.668435013262599"/>
    <n v="20.760389036251102"/>
    <n v="23.191865605658698"/>
    <n v="13.9345711759505"/>
  </r>
  <r>
    <x v="331"/>
    <s v="Great Falls"/>
    <x v="35"/>
    <x v="35"/>
    <x v="0"/>
    <x v="0"/>
    <x v="0"/>
    <x v="0"/>
    <x v="1"/>
    <n v="81327"/>
    <x v="331"/>
    <n v="1.17796057889754"/>
    <n v="0.81768662313868701"/>
    <n v="7.2460560453477898"/>
    <n v="3.3334562937277901"/>
    <n v="22.9075214873289"/>
    <n v="10.1491509584763"/>
    <n v="23.9244039494879"/>
    <n v="27.415249548120599"/>
    <n v="15.603674056586399"/>
    <n v="2.6075907408430501"/>
    <n v="37.043993886157303"/>
    <n v="37.299965011141197"/>
    <n v="23.048450361858499"/>
    <n v="20.370592468217801"/>
    <n v="24.856080594866899"/>
    <n v="18.781482369872901"/>
    <n v="22.4214439913648"/>
    <n v="13.570400575677599"/>
  </r>
  <r>
    <x v="332"/>
    <s v="Greeley"/>
    <x v="39"/>
    <x v="39"/>
    <x v="2"/>
    <x v="1"/>
    <x v="1"/>
    <x v="0"/>
    <x v="1"/>
    <n v="252825"/>
    <x v="332"/>
    <n v="0.81241965786611303"/>
    <n v="1.1363591416987999"/>
    <n v="2.1323049540195802"/>
    <n v="28.351626619203"/>
    <n v="27.845743102936801"/>
    <n v="10.9637100761396"/>
    <n v="27.538811430831601"/>
    <n v="24.066053594383501"/>
    <n v="9.5856817957084903"/>
    <n v="7.0103039769622901"/>
    <n v="34.209460632122898"/>
    <n v="32.986224939095301"/>
    <n v="25.7940104518194"/>
    <n v="15.999464004556"/>
    <n v="18.8167900572845"/>
    <n v="17.686732996102901"/>
    <n v="25.1381863254162"/>
    <n v="22.3588266166404"/>
  </r>
  <r>
    <x v="333"/>
    <s v="Green Bay"/>
    <x v="18"/>
    <x v="18"/>
    <x v="1"/>
    <x v="0"/>
    <x v="0"/>
    <x v="1"/>
    <x v="1"/>
    <n v="306241"/>
    <x v="333"/>
    <n v="1.7688683095993001"/>
    <n v="2.2289634634160702"/>
    <n v="3.7349669051498702"/>
    <n v="6.1934881351615196"/>
    <n v="24.524475821330299"/>
    <n v="9.2352101776052198"/>
    <n v="26.2910583494699"/>
    <n v="27.474113524968899"/>
    <n v="12.4751421266258"/>
    <n v="4.0802481577433802"/>
    <n v="41.240493759186698"/>
    <n v="31.315658812598599"/>
    <n v="23.363599270471301"/>
    <n v="15.356203115040801"/>
    <n v="21.755438246686399"/>
    <n v="19.165835880170601"/>
    <n v="25.672119894748899"/>
    <n v="18.050402863353298"/>
  </r>
  <r>
    <x v="334"/>
    <s v="Greeneville"/>
    <x v="22"/>
    <x v="22"/>
    <x v="3"/>
    <x v="0"/>
    <x v="0"/>
    <x v="0"/>
    <x v="1"/>
    <n v="68831"/>
    <x v="334"/>
    <n v="1.96858973427671"/>
    <n v="0.36175560430619902"/>
    <n v="1.30755037701036"/>
    <n v="2.4552890412750101"/>
    <n v="21.1866746088245"/>
    <n v="8.1039066699597608"/>
    <n v="23.968851244352098"/>
    <n v="29.297845447545399"/>
    <n v="17.442722029318201"/>
    <n v="8.2172329347848496"/>
    <n v="52.556952647500701"/>
    <n v="23.558948819788899"/>
    <n v="15.6668655979256"/>
    <n v="27.1018656328961"/>
    <n v="27.918729015956501"/>
    <n v="19.320895780692901"/>
    <n v="17.9675331418089"/>
    <n v="7.6909764286455999"/>
  </r>
  <r>
    <x v="335"/>
    <s v="Greenfield Town"/>
    <x v="28"/>
    <x v="28"/>
    <x v="1"/>
    <x v="1"/>
    <x v="1"/>
    <x v="1"/>
    <x v="0"/>
    <n v="71372"/>
    <x v="335"/>
    <n v="0.98498010424256"/>
    <n v="1.24278428515384"/>
    <n v="2.1773244409572401"/>
    <n v="3.1524967774477402"/>
    <n v="19.7108109622821"/>
    <n v="8.2455304601244208"/>
    <n v="23.149134114218501"/>
    <n v="33.6532533766743"/>
    <n v="15.241271086700699"/>
    <n v="1.9692891582595899"/>
    <n v="35.096721724144601"/>
    <n v="30.038921054160301"/>
    <n v="32.895068063435502"/>
    <n v="16.4281963770018"/>
    <n v="20.313730637962699"/>
    <n v="18.640063008663699"/>
    <n v="26.417694933053301"/>
    <n v="18.200315043318501"/>
  </r>
  <r>
    <x v="336"/>
    <s v="Greensboro-High Point"/>
    <x v="10"/>
    <x v="10"/>
    <x v="3"/>
    <x v="1"/>
    <x v="1"/>
    <x v="0"/>
    <x v="0"/>
    <n v="723801"/>
    <x v="336"/>
    <n v="25.212731123609899"/>
    <n v="2.8858760902513301"/>
    <n v="2.2883361586955502"/>
    <n v="7.5549771276911697"/>
    <n v="23.485184463685499"/>
    <n v="10.4356031561161"/>
    <n v="26.337487790152299"/>
    <n v="26.5829972602967"/>
    <n v="13.1587273297495"/>
    <n v="5.7250285542781398"/>
    <n v="38.865290503305602"/>
    <n v="29.003226425004399"/>
    <n v="26.406454517411898"/>
    <n v="20.980520703291202"/>
    <n v="24.6946988136669"/>
    <n v="18.035610916217401"/>
    <n v="20.717937272898499"/>
    <n v="15.5712322939261"/>
  </r>
  <r>
    <x v="337"/>
    <s v="Greensburg"/>
    <x v="17"/>
    <x v="17"/>
    <x v="1"/>
    <x v="0"/>
    <x v="0"/>
    <x v="0"/>
    <x v="0"/>
    <n v="25740"/>
    <x v="337"/>
    <n v="0.29526029526029501"/>
    <n v="0.69153069153069202"/>
    <n v="1.02564102564103"/>
    <n v="1.65501165501165"/>
    <n v="25.485625485625501"/>
    <n v="7.7078477078477103"/>
    <n v="25.02331002331"/>
    <n v="27.342657342657301"/>
    <n v="14.440559440559401"/>
    <n v="4.4429017702186702"/>
    <n v="56.7453430521809"/>
    <n v="25.112808052759501"/>
    <n v="13.698947124840901"/>
    <n v="16.587389940289398"/>
    <n v="23.7222953142394"/>
    <n v="23.0644671591944"/>
    <n v="23.944944843639298"/>
    <n v="12.6809027426374"/>
  </r>
  <r>
    <x v="338"/>
    <s v="Greenville"/>
    <x v="42"/>
    <x v="42"/>
    <x v="3"/>
    <x v="1"/>
    <x v="1"/>
    <x v="0"/>
    <x v="1"/>
    <n v="51137"/>
    <x v="338"/>
    <n v="71.079648786592898"/>
    <n v="0.56905958503627496"/>
    <n v="0.61599233431761702"/>
    <n v="1.03447601540959"/>
    <n v="28.0364511019418"/>
    <n v="9.4686821675107993"/>
    <n v="23.654105637796501"/>
    <n v="26.530692062498801"/>
    <n v="12.3100690302521"/>
    <n v="9.7914435133261897"/>
    <n v="44.111902211580897"/>
    <n v="27.641610484531501"/>
    <n v="18.455043790561401"/>
    <n v="37.716770861647198"/>
    <n v="26.556129382984501"/>
    <n v="13.367762979070401"/>
    <n v="13.4547431367219"/>
    <n v="8.9045936395759693"/>
  </r>
  <r>
    <x v="339"/>
    <s v="Greenville"/>
    <x v="10"/>
    <x v="10"/>
    <x v="3"/>
    <x v="1"/>
    <x v="1"/>
    <x v="0"/>
    <x v="0"/>
    <n v="168148"/>
    <x v="339"/>
    <n v="33.787496729071997"/>
    <n v="1.52306301591455"/>
    <n v="2.1017199134096201"/>
    <n v="5.47255988771796"/>
    <n v="22.479006589433101"/>
    <n v="18.384399457620699"/>
    <n v="26.607512429526398"/>
    <n v="22.645526559935298"/>
    <n v="9.8835549634845492"/>
    <n v="5.4745262817663898"/>
    <n v="34.605672498080899"/>
    <n v="32.308795604217998"/>
    <n v="27.611005615934701"/>
    <n v="26.886072083078801"/>
    <n v="22.631337813072701"/>
    <n v="17.970372632865001"/>
    <n v="18.052840562003698"/>
    <n v="14.459376908979801"/>
  </r>
  <r>
    <x v="340"/>
    <s v="Greenville"/>
    <x v="5"/>
    <x v="5"/>
    <x v="1"/>
    <x v="0"/>
    <x v="0"/>
    <x v="0"/>
    <x v="1"/>
    <n v="52959"/>
    <x v="340"/>
    <n v="0.439962990237731"/>
    <n v="0.30023225514076901"/>
    <n v="1.0498687664041999"/>
    <n v="1.21981155233294"/>
    <n v="24.949489227515599"/>
    <n v="7.4340527577937596"/>
    <n v="23.063124303706601"/>
    <n v="27.693121093676201"/>
    <n v="16.860212617307699"/>
    <n v="3.3692458374142999"/>
    <n v="58.914229746746898"/>
    <n v="26.2487757100882"/>
    <n v="11.467748705750701"/>
    <n v="18.2297660145761"/>
    <n v="26.069236670502502"/>
    <n v="21.188147295742201"/>
    <n v="23.082086689681599"/>
    <n v="11.4307633294975"/>
  </r>
  <r>
    <x v="341"/>
    <s v="Greenville-Anderson-Mauldin"/>
    <x v="32"/>
    <x v="32"/>
    <x v="3"/>
    <x v="0"/>
    <x v="0"/>
    <x v="0"/>
    <x v="0"/>
    <n v="824112"/>
    <x v="341"/>
    <n v="16.378720368105299"/>
    <n v="1.4841429320286601"/>
    <n v="1.7074135554390699"/>
    <n v="5.8746869357562996"/>
    <n v="23.523016289048101"/>
    <n v="10.5456539887782"/>
    <n v="25.8537674490846"/>
    <n v="26.500402857864"/>
    <n v="13.577159415225101"/>
    <n v="6.2182033079571601"/>
    <n v="39.701358861228798"/>
    <n v="28.460104098607399"/>
    <n v="25.620333732206699"/>
    <n v="21.620349158701298"/>
    <n v="23.3076862311399"/>
    <n v="17.7157753377044"/>
    <n v="20.890749664270501"/>
    <n v="16.4654396081839"/>
  </r>
  <r>
    <x v="342"/>
    <s v="Greenwood"/>
    <x v="42"/>
    <x v="42"/>
    <x v="3"/>
    <x v="0"/>
    <x v="0"/>
    <x v="0"/>
    <x v="1"/>
    <n v="42914"/>
    <x v="342"/>
    <n v="62.194155753367198"/>
    <n v="0.47070885957962399"/>
    <n v="0.736356433797828"/>
    <n v="1.9783753553618899"/>
    <n v="25.711888894067201"/>
    <n v="10.8006711096612"/>
    <n v="24.707554644172099"/>
    <n v="25.579065106958101"/>
    <n v="13.200820245141401"/>
    <n v="12.265485407980901"/>
    <n v="47.379392495533097"/>
    <n v="23.980047647409201"/>
    <n v="16.375074449076799"/>
    <n v="41.474654377880199"/>
    <n v="25.271076172404399"/>
    <n v="14.936297099485"/>
    <n v="11.920574681485499"/>
    <n v="6.3973976687449197"/>
  </r>
  <r>
    <x v="343"/>
    <s v="Greenwood"/>
    <x v="32"/>
    <x v="32"/>
    <x v="3"/>
    <x v="0"/>
    <x v="0"/>
    <x v="0"/>
    <x v="0"/>
    <n v="95078"/>
    <x v="343"/>
    <n v="30.3834746208376"/>
    <n v="0.67628683817497204"/>
    <n v="1.29367466711542"/>
    <n v="4.2533498811502097"/>
    <n v="23.448116283472501"/>
    <n v="10.4209175624224"/>
    <n v="24.065504112412999"/>
    <n v="26.5550390205936"/>
    <n v="15.5104230210985"/>
    <n v="7.78002838960749"/>
    <n v="45.401043078836999"/>
    <n v="27.545893873905499"/>
    <n v="19.273034657650001"/>
    <n v="27.351656251728102"/>
    <n v="26.198639606259999"/>
    <n v="15.238068904495901"/>
    <n v="20.588397942819199"/>
    <n v="10.6232372946967"/>
  </r>
  <r>
    <x v="344"/>
    <s v="Grenada"/>
    <x v="42"/>
    <x v="42"/>
    <x v="3"/>
    <x v="1"/>
    <x v="1"/>
    <x v="0"/>
    <x v="1"/>
    <n v="21906"/>
    <x v="344"/>
    <n v="41.568520040171599"/>
    <n v="0.27389756231169499"/>
    <n v="0.88103715876928701"/>
    <n v="0.89929699625673298"/>
    <n v="24.609695973705801"/>
    <n v="8.6871176846526108"/>
    <n v="24.367753126997201"/>
    <n v="27.376061353053998"/>
    <n v="14.9593718615904"/>
    <n v="10.052246603970699"/>
    <n v="43.4413096482062"/>
    <n v="30.532915360501601"/>
    <n v="15.973528387321499"/>
    <n v="31.757632912884599"/>
    <n v="23.152186726394"/>
    <n v="17.5645408463987"/>
    <n v="17.8120947777909"/>
    <n v="9.7135447365318903"/>
  </r>
  <r>
    <x v="345"/>
    <s v="Gulfport-Biloxi-Pascagoula"/>
    <x v="42"/>
    <x v="42"/>
    <x v="3"/>
    <x v="0"/>
    <x v="0"/>
    <x v="1"/>
    <x v="1"/>
    <n v="370702"/>
    <x v="345"/>
    <n v="19.913029873051698"/>
    <n v="2.33745704096552"/>
    <n v="2.4637039994388998"/>
    <n v="4.7911799774481896"/>
    <n v="24.8045599969787"/>
    <n v="9.6613991831713903"/>
    <n v="26.318714223284498"/>
    <n v="26.812372201930401"/>
    <n v="12.402954394635"/>
    <n v="4.61217051527266"/>
    <n v="39.955589850515899"/>
    <n v="34.848833104852297"/>
    <n v="20.583406529359099"/>
    <n v="20.454382312827502"/>
    <n v="23.675974445481302"/>
    <n v="17.9434355035532"/>
    <n v="22.281243270404101"/>
    <n v="15.6449644677338"/>
  </r>
  <r>
    <x v="346"/>
    <s v="Guymon"/>
    <x v="3"/>
    <x v="3"/>
    <x v="2"/>
    <x v="0"/>
    <x v="0"/>
    <x v="0"/>
    <x v="1"/>
    <n v="20640"/>
    <x v="346"/>
    <n v="1.42441860465116"/>
    <n v="1.5406976744186001"/>
    <n v="2.32558139534884"/>
    <n v="41.952519379845"/>
    <n v="28.7790697674419"/>
    <n v="12.0639534883721"/>
    <n v="26.681201550387598"/>
    <n v="22.228682170542601"/>
    <n v="10.2470930232558"/>
    <n v="16.581321628870999"/>
    <n v="38.527188490611998"/>
    <n v="24.9857758270341"/>
    <n v="19.9057140534829"/>
    <n v="17.834127206500401"/>
    <n v="24.796861866068902"/>
    <n v="18.1423367890165"/>
    <n v="24.754833286634899"/>
    <n v="14.4718408517792"/>
  </r>
  <r>
    <x v="347"/>
    <s v="Hagerstown-Martinsburg"/>
    <x v="26"/>
    <x v="26"/>
    <x v="1"/>
    <x v="1"/>
    <x v="1"/>
    <x v="1"/>
    <x v="1"/>
    <n v="251599"/>
    <x v="347"/>
    <n v="8.3744371003064408"/>
    <n v="1.1534227083573501"/>
    <n v="2.5576413260784001"/>
    <n v="3.60295549664347"/>
    <n v="23.845484282528901"/>
    <n v="8.1033708401066793"/>
    <n v="27.3240354691394"/>
    <n v="27.626103442382501"/>
    <n v="13.1010059658425"/>
    <n v="4.2373670367525502"/>
    <n v="48.446919442310801"/>
    <n v="28.356958312966999"/>
    <n v="18.958755207969599"/>
    <n v="16.068483140202499"/>
    <n v="20.411316421338299"/>
    <n v="18.056164526568502"/>
    <n v="25.382607787869301"/>
    <n v="20.081428124021301"/>
  </r>
  <r>
    <x v="348"/>
    <s v="Hailey"/>
    <x v="37"/>
    <x v="37"/>
    <x v="0"/>
    <x v="0"/>
    <x v="0"/>
    <x v="0"/>
    <x v="0"/>
    <n v="27701"/>
    <x v="348"/>
    <n v="0.15522905310277599"/>
    <n v="0.69672574997292502"/>
    <n v="1.2923721165300901"/>
    <n v="21.020901772499201"/>
    <n v="25.7824627269774"/>
    <n v="6.2813616836937296"/>
    <n v="25.9918414497672"/>
    <n v="30.294935200895299"/>
    <n v="11.649398938666501"/>
    <n v="7.8088329421804996"/>
    <n v="24.3065927032217"/>
    <n v="30.003200341369698"/>
    <n v="37.881374013228097"/>
    <n v="11.698179890440001"/>
    <n v="22.3361017847676"/>
    <n v="19.287860045944502"/>
    <n v="24.014843611945601"/>
    <n v="22.663014666902299"/>
  </r>
  <r>
    <x v="349"/>
    <s v="Hammond"/>
    <x v="13"/>
    <x v="13"/>
    <x v="3"/>
    <x v="0"/>
    <x v="0"/>
    <x v="0"/>
    <x v="0"/>
    <n v="121097"/>
    <x v="349"/>
    <n v="30.1287397705971"/>
    <n v="0.58960998208048099"/>
    <n v="1.5120110324781"/>
    <n v="3.5178410695558102"/>
    <n v="25.120358060067499"/>
    <n v="12.812869022354"/>
    <n v="25.430027168303099"/>
    <n v="25.2384452133414"/>
    <n v="11.398300535934"/>
    <n v="5.8080674228771301"/>
    <n v="48.882911056927803"/>
    <n v="25.9819251563659"/>
    <n v="19.327096363829099"/>
    <n v="27.374339520390201"/>
    <n v="22.133405590931702"/>
    <n v="15.397642595854199"/>
    <n v="21.433410107031602"/>
    <n v="13.6612021857924"/>
  </r>
  <r>
    <x v="350"/>
    <s v="Hanford-Corcoran"/>
    <x v="25"/>
    <x v="25"/>
    <x v="2"/>
    <x v="0"/>
    <x v="0"/>
    <x v="0"/>
    <x v="0"/>
    <n v="152982"/>
    <x v="350"/>
    <n v="6.7419696434874696"/>
    <n v="3.4899530663738201"/>
    <n v="3.65010262645279"/>
    <n v="50.898798551463599"/>
    <n v="27.812422376488701"/>
    <n v="11.590252448000401"/>
    <n v="31.02783333987"/>
    <n v="21.7058215999268"/>
    <n v="7.86367023571401"/>
    <n v="15.487100416956199"/>
    <n v="39.288351285615001"/>
    <n v="32.823358234885298"/>
    <n v="12.4011900625434"/>
    <n v="17.614737410160199"/>
    <n v="23.501851988127701"/>
    <n v="18.755365859641401"/>
    <n v="21.4928741383962"/>
    <n v="18.635170603674499"/>
  </r>
  <r>
    <x v="351"/>
    <s v="Hannibal"/>
    <x v="40"/>
    <x v="40"/>
    <x v="1"/>
    <x v="0"/>
    <x v="0"/>
    <x v="0"/>
    <x v="1"/>
    <n v="38948"/>
    <x v="351"/>
    <n v="3.8692615795419498"/>
    <n v="0.44161446030604901"/>
    <n v="1.9256444490089299"/>
    <n v="1.2555201807538301"/>
    <n v="23.790695286022402"/>
    <n v="8.3932422717469493"/>
    <n v="23.695696826537901"/>
    <n v="28.245352778063101"/>
    <n v="15.875012837629701"/>
    <n v="3.7383531550640101"/>
    <n v="52.329368987197903"/>
    <n v="26.645708658435002"/>
    <n v="17.286569199303099"/>
    <n v="20.351611005816601"/>
    <n v="24.658519051042401"/>
    <n v="20.606496307430898"/>
    <n v="23.279524214103699"/>
    <n v="11.1038494216064"/>
  </r>
  <r>
    <x v="352"/>
    <s v="Harrisburg-Carlisle"/>
    <x v="14"/>
    <x v="14"/>
    <x v="1"/>
    <x v="0"/>
    <x v="0"/>
    <x v="0"/>
    <x v="1"/>
    <n v="549475"/>
    <x v="352"/>
    <n v="9.7986259611447295"/>
    <n v="2.85690886755539"/>
    <n v="2.1405887438009001"/>
    <n v="4.7010328040402198"/>
    <n v="22.1362209381683"/>
    <n v="9.3889621911824896"/>
    <n v="25.325811001410401"/>
    <n v="28.611492788570899"/>
    <n v="14.5375130806679"/>
    <n v="3.1555544930793"/>
    <n v="43.774818781392902"/>
    <n v="24.465640845837299"/>
    <n v="28.603985879690502"/>
    <n v="14.238317672406"/>
    <n v="19.477938913330799"/>
    <n v="18.503883547878999"/>
    <n v="25.9152137309217"/>
    <n v="21.8646461354625"/>
  </r>
  <r>
    <x v="353"/>
    <s v="Harrison"/>
    <x v="20"/>
    <x v="20"/>
    <x v="3"/>
    <x v="0"/>
    <x v="0"/>
    <x v="0"/>
    <x v="0"/>
    <n v="45233"/>
    <x v="353"/>
    <n v="0.15254349700439901"/>
    <n v="0.38688568080825902"/>
    <n v="2.5224946388698499"/>
    <n v="1.8017818849070399"/>
    <n v="22.817412066411698"/>
    <n v="7.5940132204364099"/>
    <n v="22.972166338735001"/>
    <n v="28.103375853911999"/>
    <n v="18.5130325205049"/>
    <n v="6.2183544303797502"/>
    <n v="48.436708860759502"/>
    <n v="30.503164556961998"/>
    <n v="14.8417721518987"/>
    <n v="25.710072099628601"/>
    <n v="28.2881800305877"/>
    <n v="18.205156215861901"/>
    <n v="17.7681887699366"/>
    <n v="10.0284028839851"/>
  </r>
  <r>
    <x v="354"/>
    <s v="Harrisonburg"/>
    <x v="34"/>
    <x v="34"/>
    <x v="1"/>
    <x v="1"/>
    <x v="1"/>
    <x v="0"/>
    <x v="0"/>
    <n v="125228"/>
    <x v="354"/>
    <n v="3.2955888459449998"/>
    <n v="1.7240553230906801"/>
    <n v="1.73283930111477"/>
    <n v="9.3756987255246393"/>
    <n v="20.298974670201599"/>
    <n v="21.638930590602701"/>
    <n v="22.629124476954001"/>
    <n v="22.658670584853201"/>
    <n v="12.774299677388401"/>
    <n v="9.3362698694974107"/>
    <n v="43.364066646603398"/>
    <n v="20.370167710869701"/>
    <n v="26.929495773029501"/>
    <n v="20.6585094549499"/>
    <n v="22.300333704115701"/>
    <n v="18.863181312569498"/>
    <n v="23.239154616240299"/>
    <n v="14.9388209121246"/>
  </r>
  <r>
    <x v="355"/>
    <s v="Hartford-West Hartford-East Hartford"/>
    <x v="41"/>
    <x v="41"/>
    <x v="1"/>
    <x v="1"/>
    <x v="1"/>
    <x v="0"/>
    <x v="1"/>
    <n v="1212381"/>
    <x v="355"/>
    <n v="10.059708952878699"/>
    <n v="3.8661113956751199"/>
    <n v="2.00531021188884"/>
    <n v="12.4728942469405"/>
    <n v="22.272288991661899"/>
    <n v="9.6239548458776607"/>
    <n v="25.052933030128301"/>
    <n v="28.7021984013276"/>
    <n v="14.348624731004501"/>
    <n v="4.3302083699271803"/>
    <n v="34.221317184795197"/>
    <n v="26.099965717871399"/>
    <n v="35.348508727406198"/>
    <n v="14.001721993685999"/>
    <n v="15.7271171487186"/>
    <n v="14.5712554609522"/>
    <n v="23.927421155011299"/>
    <n v="31.772484241631901"/>
  </r>
  <r>
    <x v="356"/>
    <s v="Hastings"/>
    <x v="30"/>
    <x v="30"/>
    <x v="2"/>
    <x v="0"/>
    <x v="0"/>
    <x v="0"/>
    <x v="0"/>
    <n v="31364"/>
    <x v="356"/>
    <n v="0.69825277388088303"/>
    <n v="1.3901288101007501"/>
    <n v="1.3327381711516399"/>
    <n v="8.1112103048080595"/>
    <n v="23.966968498916"/>
    <n v="12.020150491008801"/>
    <n v="22.114526208391801"/>
    <n v="26.4730263996939"/>
    <n v="15.4253284019895"/>
    <n v="4.2719704900054802"/>
    <n v="38.617217486665702"/>
    <n v="35.945366631773098"/>
    <n v="21.165445391555799"/>
    <n v="18.4409586750537"/>
    <n v="23.3378453698543"/>
    <n v="16.609602675372201"/>
    <n v="28.7204395254399"/>
    <n v="12.8911537542798"/>
  </r>
  <r>
    <x v="357"/>
    <s v="Hattiesburg"/>
    <x v="42"/>
    <x v="42"/>
    <x v="3"/>
    <x v="0"/>
    <x v="0"/>
    <x v="0"/>
    <x v="1"/>
    <n v="142842"/>
    <x v="357"/>
    <n v="28.170286050321302"/>
    <n v="0.814186303748197"/>
    <n v="1.3322412175690601"/>
    <n v="2.7729939373573602"/>
    <n v="24.800128813654201"/>
    <n v="13.3686170734098"/>
    <n v="27.33089707509"/>
    <n v="23.016339732011598"/>
    <n v="11.484017305834399"/>
    <n v="4.5494333102186104"/>
    <n v="37.2037241238192"/>
    <n v="31.260586356247199"/>
    <n v="26.986256209714998"/>
    <n v="27.409092590537501"/>
    <n v="22.165501424185301"/>
    <n v="16.2431102726297"/>
    <n v="20.241926534235901"/>
    <n v="13.940369178411601"/>
  </r>
  <r>
    <x v="358"/>
    <s v="Hays"/>
    <x v="21"/>
    <x v="21"/>
    <x v="2"/>
    <x v="0"/>
    <x v="0"/>
    <x v="0"/>
    <x v="0"/>
    <n v="28452"/>
    <x v="358"/>
    <n v="0.81540840714185303"/>
    <n v="1.3707296499367401"/>
    <n v="1.5042879235203099"/>
    <n v="4.5655841417123604"/>
    <n v="21.021369323773399"/>
    <n v="18.399409531843101"/>
    <n v="23.4605651623787"/>
    <n v="23.6609025727541"/>
    <n v="13.457753409250699"/>
    <n v="3.4608063678837202"/>
    <n v="33.3910134394647"/>
    <n v="31.066505162369499"/>
    <n v="32.081675030282099"/>
    <n v="22.857386266825699"/>
    <n v="22.7125575055376"/>
    <n v="17.558357471460202"/>
    <n v="22.456977338558499"/>
    <n v="14.414721417618001"/>
  </r>
  <r>
    <x v="359"/>
    <s v="Heber"/>
    <x v="45"/>
    <x v="45"/>
    <x v="0"/>
    <x v="0"/>
    <x v="0"/>
    <x v="0"/>
    <x v="0"/>
    <n v="23530"/>
    <x v="359"/>
    <n v="0.20824479388015299"/>
    <n v="0.71398215044623903"/>
    <n v="1.3217169570760701"/>
    <n v="13.5316617084573"/>
    <n v="33.914152146196301"/>
    <n v="7.61580960475988"/>
    <n v="28.057798555036101"/>
    <n v="21.840203994900101"/>
    <n v="8.5720356991075199"/>
    <n v="3.3294730746960002"/>
    <n v="27.4536768963521"/>
    <n v="37.955993051534499"/>
    <n v="31.2608569774175"/>
    <n v="10.6755290287575"/>
    <n v="12.018448182311401"/>
    <n v="22.897449810092201"/>
    <n v="27.821486706456898"/>
    <n v="26.587086272381999"/>
  </r>
  <r>
    <x v="360"/>
    <s v="Helena"/>
    <x v="35"/>
    <x v="35"/>
    <x v="0"/>
    <x v="0"/>
    <x v="0"/>
    <x v="0"/>
    <x v="1"/>
    <n v="74801"/>
    <x v="360"/>
    <n v="0.29277683453429798"/>
    <n v="0.52004652344220004"/>
    <n v="4.0962019224341901"/>
    <n v="2.4144062245157101"/>
    <n v="22.736327054451099"/>
    <n v="8.2539003489258196"/>
    <n v="23.010387561663599"/>
    <n v="32.146629055761302"/>
    <n v="13.852755979198101"/>
    <n v="1.51240052538051"/>
    <n v="28.724020706173199"/>
    <n v="32.764814957892298"/>
    <n v="36.998763810554003"/>
    <n v="14.364144219347001"/>
    <n v="20.801361286801299"/>
    <n v="18.081998266285702"/>
    <n v="28.779657751950399"/>
    <n v="17.9728384756156"/>
  </r>
  <r>
    <x v="361"/>
    <s v="Helena-West Helena"/>
    <x v="20"/>
    <x v="20"/>
    <x v="3"/>
    <x v="1"/>
    <x v="1"/>
    <x v="0"/>
    <x v="0"/>
    <n v="21757"/>
    <x v="361"/>
    <n v="62.747621455163902"/>
    <n v="0.29415820195799097"/>
    <n v="1.0065725973249999"/>
    <n v="1.31911568690536"/>
    <n v="28.096704508893701"/>
    <n v="8.9902100473410904"/>
    <n v="21.390816748632599"/>
    <n v="26.566162614330999"/>
    <n v="14.9561060808016"/>
    <n v="9.8927732079906008"/>
    <n v="47.356051703877803"/>
    <n v="29.524089306697999"/>
    <n v="13.227085781433599"/>
    <n v="36.911782404621498"/>
    <n v="25.201588638825399"/>
    <n v="18.5942953423998"/>
    <n v="10.759417499097401"/>
    <n v="8.5329161150559596"/>
  </r>
  <r>
    <x v="362"/>
    <s v="Henderson"/>
    <x v="10"/>
    <x v="10"/>
    <x v="3"/>
    <x v="1"/>
    <x v="1"/>
    <x v="0"/>
    <x v="0"/>
    <n v="45422"/>
    <x v="362"/>
    <n v="49.484831139095597"/>
    <n v="0.43811368940161199"/>
    <n v="1.3077363392188801"/>
    <n v="6.7170093787151597"/>
    <n v="25.408392408964801"/>
    <n v="9.2268063933776592"/>
    <n v="24.041213508872399"/>
    <n v="27.187266082515102"/>
    <n v="14.1363216062701"/>
    <n v="8.8843675822312704"/>
    <n v="52.204136995591703"/>
    <n v="27.731434384537099"/>
    <n v="11.1800610376399"/>
    <n v="31.189372876119901"/>
    <n v="24.677170219338901"/>
    <n v="15.3722582638245"/>
    <n v="19.635464936669798"/>
    <n v="9.1257337040469597"/>
  </r>
  <r>
    <x v="363"/>
    <s v="Hereford"/>
    <x v="2"/>
    <x v="2"/>
    <x v="2"/>
    <x v="0"/>
    <x v="0"/>
    <x v="0"/>
    <x v="1"/>
    <n v="19372"/>
    <x v="363"/>
    <n v="0.81561015899236"/>
    <n v="0.28907701837703897"/>
    <n v="0.92917613049762504"/>
    <n v="67.308486475325196"/>
    <n v="32.216601280198198"/>
    <n v="9.5653520545116706"/>
    <n v="25.1445385091885"/>
    <n v="21.593020854841999"/>
    <n v="11.480487301259499"/>
    <n v="19.746473843956402"/>
    <n v="43.045884663453002"/>
    <n v="22.2906623817175"/>
    <n v="14.9169791108731"/>
    <n v="17.932354818123802"/>
    <n v="29.068283343969401"/>
    <n v="20.708359923420499"/>
    <n v="20.405232929164001"/>
    <n v="11.885768985322301"/>
  </r>
  <r>
    <x v="364"/>
    <s v="Hermiston-Pendleton"/>
    <x v="8"/>
    <x v="8"/>
    <x v="0"/>
    <x v="0"/>
    <x v="0"/>
    <x v="0"/>
    <x v="1"/>
    <n v="87062"/>
    <x v="364"/>
    <n v="0.68112379683444002"/>
    <n v="0.833888493257678"/>
    <n v="4.8586065103029998"/>
    <n v="24.8145000114861"/>
    <n v="26.8659116491696"/>
    <n v="9.1187889090533201"/>
    <n v="25.646091291263701"/>
    <n v="25.644942684523699"/>
    <n v="12.7242654659898"/>
    <n v="8.0701628395482903"/>
    <n v="40.763748002657103"/>
    <n v="36.810355661681498"/>
    <n v="14.355733496113"/>
    <n v="18.484481800045799"/>
    <n v="23.4555384766328"/>
    <n v="19.328253262255899"/>
    <n v="24.776793014357199"/>
    <n v="13.954933446708299"/>
  </r>
  <r>
    <x v="365"/>
    <s v="Hickory-Lenoir-Morganton"/>
    <x v="10"/>
    <x v="10"/>
    <x v="3"/>
    <x v="0"/>
    <x v="0"/>
    <x v="0"/>
    <x v="0"/>
    <n v="365497"/>
    <x v="365"/>
    <n v="6.8016974147530602"/>
    <n v="2.5313477265203299"/>
    <n v="1.70343395431426"/>
    <n v="6.3100381124879297"/>
    <n v="23.043143992973899"/>
    <n v="8.1644992982158495"/>
    <n v="25.340837270894198"/>
    <n v="28.4338859142483"/>
    <n v="15.017633523667801"/>
    <n v="8.0591980368568894"/>
    <n v="45.134306645191501"/>
    <n v="30.1853235868927"/>
    <n v="16.621171731059"/>
    <n v="23.047116949714098"/>
    <n v="26.4595307030811"/>
    <n v="18.914480791668499"/>
    <n v="20.545064315860699"/>
    <n v="11.0338072396756"/>
  </r>
  <r>
    <x v="366"/>
    <s v="Hillsdale"/>
    <x v="4"/>
    <x v="4"/>
    <x v="1"/>
    <x v="0"/>
    <x v="0"/>
    <x v="0"/>
    <x v="1"/>
    <n v="46688"/>
    <x v="366"/>
    <n v="0.44122686771761499"/>
    <n v="0.39624742974640198"/>
    <n v="1.51216586703221"/>
    <n v="1.7691912268677199"/>
    <n v="23.7555688827964"/>
    <n v="9.8055174777244698"/>
    <n v="21.902844413982201"/>
    <n v="28.806117203564099"/>
    <n v="15.7299520219328"/>
    <n v="4.52482862935668"/>
    <n v="50.085283043156402"/>
    <n v="30.592475782834001"/>
    <n v="14.7974125446529"/>
    <n v="20.316682804579401"/>
    <n v="26.530728484365198"/>
    <n v="20.476163353648101"/>
    <n v="22.025402973173101"/>
    <n v="10.651022384234199"/>
  </r>
  <r>
    <x v="367"/>
    <s v="Hilo"/>
    <x v="49"/>
    <x v="48"/>
    <x v="4"/>
    <x v="1"/>
    <x v="1"/>
    <x v="1"/>
    <x v="0"/>
    <n v="185079"/>
    <x v="367"/>
    <n v="0.48573852246878402"/>
    <n v="21.389784902663202"/>
    <n v="35.324374996623099"/>
    <n v="11.5534447452169"/>
    <n v="22.8442989210013"/>
    <n v="8.3672377741396904"/>
    <n v="23.5612900437111"/>
    <n v="30.728499721740398"/>
    <n v="14.4986735394075"/>
    <n v="3.23215377620294"/>
    <n v="38.356250293974703"/>
    <n v="32.805224126307202"/>
    <n v="25.606371803515199"/>
    <n v="19.820001239234202"/>
    <n v="20.216556168288001"/>
    <n v="16.216927938533999"/>
    <n v="23.7561187186319"/>
    <n v="19.990395935312002"/>
  </r>
  <r>
    <x v="368"/>
    <s v="Hilton Head Island-Bluffton-Beaufort"/>
    <x v="32"/>
    <x v="32"/>
    <x v="3"/>
    <x v="0"/>
    <x v="0"/>
    <x v="1"/>
    <x v="0"/>
    <n v="187010"/>
    <x v="368"/>
    <n v="22.4399764718464"/>
    <n v="1.0646489492540501"/>
    <n v="1.7073953264531301"/>
    <n v="12.469386663814801"/>
    <n v="21.650713865568701"/>
    <n v="10.2336773434576"/>
    <n v="23.834554301909002"/>
    <n v="25.137158440725099"/>
    <n v="19.143896048339698"/>
    <n v="3.7613113316842499"/>
    <n v="33.902683407959401"/>
    <n v="28.479506528477899"/>
    <n v="33.856498731878403"/>
    <n v="14.696135660903201"/>
    <n v="21.4514496471208"/>
    <n v="18.908500991389499"/>
    <n v="23.1402781436752"/>
    <n v="21.803635556911299"/>
  </r>
  <r>
    <x v="369"/>
    <s v="Hinesville"/>
    <x v="7"/>
    <x v="7"/>
    <x v="3"/>
    <x v="1"/>
    <x v="1"/>
    <x v="1"/>
    <x v="0"/>
    <n v="77917"/>
    <x v="369"/>
    <n v="37.936522196696501"/>
    <n v="1.6581747243862099"/>
    <n v="4.5599804920620697"/>
    <n v="10.186480485644999"/>
    <n v="30.301474646097802"/>
    <n v="13.274381713875"/>
    <n v="28.835812467112401"/>
    <n v="21.137877485016102"/>
    <n v="6.4504536878986602"/>
    <n v="3.20996038483305"/>
    <n v="42.888511601584597"/>
    <n v="37.360498019241703"/>
    <n v="16.5410299943407"/>
    <n v="19.4246929541047"/>
    <n v="25.903181785534699"/>
    <n v="20.678014795661898"/>
    <n v="23.105652517417202"/>
    <n v="10.8884579472815"/>
  </r>
  <r>
    <x v="370"/>
    <s v="Hobbs"/>
    <x v="6"/>
    <x v="6"/>
    <x v="2"/>
    <x v="1"/>
    <x v="1"/>
    <x v="0"/>
    <x v="1"/>
    <n v="64727"/>
    <x v="370"/>
    <n v="3.7063358413027001"/>
    <n v="0.46657499961376198"/>
    <n v="1.72725446876883"/>
    <n v="51.080692755727902"/>
    <n v="29.3973148763267"/>
    <n v="10.139509014785199"/>
    <n v="26.653483090518598"/>
    <n v="23.008945262409799"/>
    <n v="10.8007477559596"/>
    <n v="13.3248114534066"/>
    <n v="44.504665729259898"/>
    <n v="28.096638118368901"/>
    <n v="14.0738846989646"/>
    <n v="19.0410437101228"/>
    <n v="23.3358727740215"/>
    <n v="15.684220550423801"/>
    <n v="24.011998857251701"/>
    <n v="17.926864108180201"/>
  </r>
  <r>
    <x v="371"/>
    <s v="Holland"/>
    <x v="4"/>
    <x v="4"/>
    <x v="1"/>
    <x v="0"/>
    <x v="0"/>
    <x v="1"/>
    <x v="1"/>
    <n v="111408"/>
    <x v="371"/>
    <n v="1.1345684331466299"/>
    <n v="0.556512997271291"/>
    <n v="1.9074034180669299"/>
    <n v="6.6907223897745203"/>
    <n v="26.231509406864902"/>
    <n v="7.6969337929053596"/>
    <n v="24.138302455838001"/>
    <n v="28.973682320838702"/>
    <n v="12.9595720235531"/>
    <n v="3.23409665769434"/>
    <n v="45.757530670490098"/>
    <n v="31.074921210317701"/>
    <n v="19.933451461497899"/>
    <n v="15.8277324943992"/>
    <n v="22.076838743505402"/>
    <n v="20.9113875780542"/>
    <n v="25.9878926545593"/>
    <n v="15.196148529481899"/>
  </r>
  <r>
    <x v="372"/>
    <s v="Homosassa Springs"/>
    <x v="19"/>
    <x v="19"/>
    <x v="3"/>
    <x v="0"/>
    <x v="0"/>
    <x v="0"/>
    <x v="0"/>
    <n v="141236"/>
    <x v="372"/>
    <n v="2.6671670112435901"/>
    <n v="1.4012008269846199"/>
    <n v="1.6688379733212499"/>
    <n v="4.6617009827522704"/>
    <n v="15.8557308334985"/>
    <n v="5.6791469596986603"/>
    <n v="16.245149961766099"/>
    <n v="30.329377779036498"/>
    <n v="31.890594466000199"/>
    <n v="3.9103463889517802"/>
    <n v="49.433552184740797"/>
    <n v="30.301109350237699"/>
    <n v="16.354992076069699"/>
    <n v="22.2134440503606"/>
    <n v="29.1186902220504"/>
    <n v="19.710544452101999"/>
    <n v="18.8868904540183"/>
    <n v="10.070430821468801"/>
  </r>
  <r>
    <x v="373"/>
    <s v="Hood River"/>
    <x v="8"/>
    <x v="8"/>
    <x v="0"/>
    <x v="0"/>
    <x v="0"/>
    <x v="0"/>
    <x v="1"/>
    <n v="22346"/>
    <x v="373"/>
    <n v="0.281929651839255"/>
    <n v="1.3648975208090901"/>
    <n v="3.0206748411348801"/>
    <n v="29.4862615233151"/>
    <n v="25.9867537814374"/>
    <n v="7.6702765595632298"/>
    <n v="26.331334467018699"/>
    <n v="27.4501029266983"/>
    <n v="12.5615322652824"/>
    <n v="11.7836748404434"/>
    <n v="33.315418206247898"/>
    <n v="28.478333893181102"/>
    <n v="26.422573060127601"/>
    <n v="11.6108135044226"/>
    <n v="21.402765665877698"/>
    <n v="20.455961131182299"/>
    <n v="29.375856484365301"/>
    <n v="17.1546032141522"/>
  </r>
  <r>
    <x v="374"/>
    <s v="Hot Springs"/>
    <x v="20"/>
    <x v="20"/>
    <x v="3"/>
    <x v="0"/>
    <x v="0"/>
    <x v="0"/>
    <x v="0"/>
    <n v="96024"/>
    <x v="374"/>
    <n v="7.8647004915437799"/>
    <n v="0.71752895109555903"/>
    <n v="2.6451720403232502"/>
    <n v="4.8133799883362496"/>
    <n v="20.924977089061102"/>
    <n v="7.6480879780055"/>
    <n v="22.180913105057101"/>
    <n v="28.315837707239901"/>
    <n v="20.9301841206365"/>
    <n v="4.6616541353383498"/>
    <n v="41.861449740856997"/>
    <n v="33.075406964011997"/>
    <n v="20.4014891597927"/>
    <n v="23.864693021034899"/>
    <n v="27.516272523937602"/>
    <n v="19.172677238571499"/>
    <n v="16.9058329773064"/>
    <n v="12.540524239149599"/>
  </r>
  <r>
    <x v="375"/>
    <s v="Houghton"/>
    <x v="4"/>
    <x v="4"/>
    <x v="1"/>
    <x v="0"/>
    <x v="0"/>
    <x v="1"/>
    <x v="1"/>
    <n v="38784"/>
    <x v="375"/>
    <n v="0.50536303630363"/>
    <n v="2.7098803630363002"/>
    <n v="1.78166254125413"/>
    <n v="1.1087046204620501"/>
    <n v="20.4904084158416"/>
    <n v="19.706580033003299"/>
    <n v="20.049504950495098"/>
    <n v="24.298679867986799"/>
    <n v="15.4548267326733"/>
    <n v="2.60648168126699"/>
    <n v="41.690760799205997"/>
    <n v="28.304492297069899"/>
    <n v="27.398265222457201"/>
    <n v="28.0346057323999"/>
    <n v="27.2619204860653"/>
    <n v="16.9726588297451"/>
    <n v="17.5075947695153"/>
    <n v="10.223220182274501"/>
  </r>
  <r>
    <x v="376"/>
    <s v="Houma-Thibodaux"/>
    <x v="13"/>
    <x v="13"/>
    <x v="3"/>
    <x v="0"/>
    <x v="0"/>
    <x v="0"/>
    <x v="0"/>
    <n v="208178"/>
    <x v="376"/>
    <n v="16.200078778737399"/>
    <n v="0.88097685634408995"/>
    <n v="6.0919021222223302"/>
    <n v="3.8755295948659301"/>
    <n v="25.357626646427601"/>
    <n v="10.2580484008877"/>
    <n v="26.529700544726101"/>
    <n v="26.0392548684299"/>
    <n v="11.8153695395287"/>
    <n v="11.787151587419901"/>
    <n v="53.692800715456798"/>
    <n v="20.149798777761202"/>
    <n v="14.370248919362"/>
    <n v="20.0657495856968"/>
    <n v="20.941512509936501"/>
    <n v="17.202678487220599"/>
    <n v="22.598725428113301"/>
    <n v="19.191333989032799"/>
  </r>
  <r>
    <x v="377"/>
    <s v="Houston-The Woodlands-Sugar Land"/>
    <x v="2"/>
    <x v="2"/>
    <x v="2"/>
    <x v="1"/>
    <x v="1"/>
    <x v="1"/>
    <x v="1"/>
    <n v="5920416"/>
    <x v="377"/>
    <n v="16.826875003378099"/>
    <n v="6.4940706869247"/>
    <n v="1.7383744655780899"/>
    <n v="35.411903487863"/>
    <n v="27.970399377341099"/>
    <n v="9.5704761287044704"/>
    <n v="29.637005237469801"/>
    <n v="24.258734521358001"/>
    <n v="8.5633847351267196"/>
    <n v="9.8998482500296792"/>
    <n v="32.987945339859898"/>
    <n v="28.097622853001699"/>
    <n v="29.014583557108701"/>
    <n v="15.752416485627"/>
    <n v="19.597639400522699"/>
    <n v="16.338975079499999"/>
    <n v="21.8807558798527"/>
    <n v="26.4302131544977"/>
  </r>
  <r>
    <x v="378"/>
    <s v="Hudson"/>
    <x v="9"/>
    <x v="9"/>
    <x v="1"/>
    <x v="0"/>
    <x v="0"/>
    <x v="0"/>
    <x v="1"/>
    <n v="63096"/>
    <x v="378"/>
    <n v="4.2649296310384202"/>
    <n v="1.58171674908077"/>
    <n v="2.0302396348421401"/>
    <n v="3.8893115252947901"/>
    <n v="20.297641688855101"/>
    <n v="7.4267782426778197"/>
    <n v="21.724039558767601"/>
    <n v="32.383986306580397"/>
    <n v="18.167554203119099"/>
    <n v="3.02006009190527"/>
    <n v="40.261576528808803"/>
    <n v="28.810975609756099"/>
    <n v="27.907387769529901"/>
    <n v="15.0651593656775"/>
    <n v="19.5556602292354"/>
    <n v="17.620505573873402"/>
    <n v="23.355314806092"/>
    <n v="24.4033600251217"/>
  </r>
  <r>
    <x v="379"/>
    <s v="Huntingdon"/>
    <x v="14"/>
    <x v="14"/>
    <x v="1"/>
    <x v="0"/>
    <x v="0"/>
    <x v="0"/>
    <x v="1"/>
    <n v="45913"/>
    <x v="379"/>
    <n v="5.1597586740138999"/>
    <n v="0.39422385816653199"/>
    <n v="0.95615620848125804"/>
    <n v="1.58342952976281"/>
    <n v="20.133731187245399"/>
    <n v="9.7031341885740403"/>
    <n v="25.330516411473901"/>
    <n v="28.588852830353101"/>
    <n v="16.243765382353601"/>
    <n v="3.91545819191608"/>
    <n v="61.126195618636203"/>
    <n v="21.305152730638699"/>
    <n v="13.653193458809"/>
    <n v="20.400426489752402"/>
    <n v="24.8667219523753"/>
    <n v="20.589977490818601"/>
    <n v="22.740196659163601"/>
    <n v="11.402677407890099"/>
  </r>
  <r>
    <x v="380"/>
    <s v="Huntington"/>
    <x v="17"/>
    <x v="17"/>
    <x v="1"/>
    <x v="0"/>
    <x v="0"/>
    <x v="0"/>
    <x v="0"/>
    <n v="37124"/>
    <x v="380"/>
    <n v="0.41751966382932898"/>
    <n v="0.44984376683547"/>
    <n v="1.2902704449951501"/>
    <n v="1.69970908307294"/>
    <n v="23.690873828251299"/>
    <n v="10.0096972309018"/>
    <n v="23.742053658010999"/>
    <n v="27.833746363538399"/>
    <n v="14.7236289192975"/>
    <n v="3.13717532467532"/>
    <n v="50.742694805194802"/>
    <n v="30.2191558441558"/>
    <n v="15.900974025974"/>
    <n v="18.215691788526399"/>
    <n v="24.8523622047244"/>
    <n v="19.467097862767201"/>
    <n v="25.822553430821099"/>
    <n v="11.642294713160901"/>
  </r>
  <r>
    <x v="381"/>
    <s v="Huntington-Ashland"/>
    <x v="31"/>
    <x v="31"/>
    <x v="1"/>
    <x v="0"/>
    <x v="0"/>
    <x v="0"/>
    <x v="1"/>
    <n v="364908"/>
    <x v="381"/>
    <n v="2.2424830368202402"/>
    <n v="0.57055476996941701"/>
    <n v="1.5231236366426599"/>
    <n v="0.90077498986045801"/>
    <n v="21.9373102261392"/>
    <n v="8.64519276091508"/>
    <n v="25.380095804970001"/>
    <n v="28.173950694421599"/>
    <n v="15.863450513554101"/>
    <n v="5.6615864150405999"/>
    <n v="48.1664023037155"/>
    <n v="27.5500476644423"/>
    <n v="18.621963616801601"/>
    <n v="25.190455160230801"/>
    <n v="23.8779706864666"/>
    <n v="17.874492809627601"/>
    <n v="20.0550663832841"/>
    <n v="13.002014960390801"/>
  </r>
  <r>
    <x v="382"/>
    <s v="Huntsville"/>
    <x v="12"/>
    <x v="12"/>
    <x v="3"/>
    <x v="0"/>
    <x v="0"/>
    <x v="0"/>
    <x v="0"/>
    <n v="417593"/>
    <x v="382"/>
    <n v="21.520236210856002"/>
    <n v="2.1738870143896101"/>
    <n v="2.8966002782613698"/>
    <n v="4.7881549738621096"/>
    <n v="23.790868141946799"/>
    <n v="9.8691788415993607"/>
    <n v="26.720036015929399"/>
    <n v="27.392700548141399"/>
    <n v="12.2272164523831"/>
    <n v="4.1694525324418601"/>
    <n v="31.852331140587399"/>
    <n v="29.4492972428915"/>
    <n v="34.528919084079199"/>
    <n v="16.656304440162799"/>
    <n v="20.049984918343601"/>
    <n v="16.267874840719202"/>
    <n v="21.5316807121004"/>
    <n v="25.494155088673999"/>
  </r>
  <r>
    <x v="383"/>
    <s v="Huntsville"/>
    <x v="2"/>
    <x v="2"/>
    <x v="2"/>
    <x v="0"/>
    <x v="0"/>
    <x v="0"/>
    <x v="1"/>
    <n v="82446"/>
    <x v="383"/>
    <n v="19.9827766052932"/>
    <n v="0.79203357349052705"/>
    <n v="1.6034737889042501"/>
    <n v="15.168716493219801"/>
    <n v="17.416248210950201"/>
    <n v="17.5642238556146"/>
    <n v="26.3178322780972"/>
    <n v="26.266889843048801"/>
    <n v="12.4348058122893"/>
    <n v="6.7611859232483704"/>
    <n v="47.502481598711398"/>
    <n v="29.198584084056002"/>
    <n v="16.537748393984199"/>
    <n v="26.0439295196717"/>
    <n v="25.810604232037999"/>
    <n v="16.0350792501408"/>
    <n v="19.973449191407202"/>
    <n v="12.136937806742299"/>
  </r>
  <r>
    <x v="384"/>
    <s v="Huron"/>
    <x v="0"/>
    <x v="0"/>
    <x v="0"/>
    <x v="0"/>
    <x v="0"/>
    <x v="0"/>
    <x v="0"/>
    <n v="17398"/>
    <x v="384"/>
    <n v="0.67823887803195804"/>
    <n v="3.6326014484423501"/>
    <n v="2.1669157374410899"/>
    <n v="7.6847913553282003"/>
    <n v="24.249913783193499"/>
    <n v="8.0009196459363192"/>
    <n v="21.991033452120899"/>
    <n v="28.480285090240301"/>
    <n v="17.277848028508998"/>
    <n v="10.2891728312038"/>
    <n v="39.904169468729002"/>
    <n v="29.497310020174901"/>
    <n v="20.309347679892401"/>
    <n v="15.8717105263158"/>
    <n v="30.057565789473699"/>
    <n v="19.065241228070199"/>
    <n v="22.6836622807018"/>
    <n v="12.321820175438599"/>
  </r>
  <r>
    <x v="385"/>
    <s v="Hutchinson"/>
    <x v="21"/>
    <x v="21"/>
    <x v="2"/>
    <x v="0"/>
    <x v="0"/>
    <x v="0"/>
    <x v="0"/>
    <n v="2519"/>
    <x v="385"/>
    <n v="2.8568771217311801"/>
    <n v="0.45883647749996098"/>
    <n v="2.5111996403714101"/>
    <n v="8.0745919300584408"/>
    <n v="23.6176776053696"/>
    <n v="9.1271256064857198"/>
    <n v="22.971276216459199"/>
    <n v="27.241865728325401"/>
    <n v="17.042054843359999"/>
    <n v="3.55614169038199"/>
    <n v="37.213391638323998"/>
    <n v="39.897272159366999"/>
    <n v="19.3331945119271"/>
    <n v="19.8982737361282"/>
    <n v="26.1906596794081"/>
    <n v="20.7498458692972"/>
    <n v="21.586004932182501"/>
    <n v="11.575215782983999"/>
  </r>
  <r>
    <x v="386"/>
    <s v="Hutchinson"/>
    <x v="11"/>
    <x v="11"/>
    <x v="0"/>
    <x v="0"/>
    <x v="0"/>
    <x v="0"/>
    <x v="1"/>
    <n v="36651"/>
    <x v="386"/>
    <n v="0.50203268669340495"/>
    <n v="0.72303620637908905"/>
    <n v="1.0531772666503001"/>
    <n v="4.9412021500095502"/>
    <n v="25.278982838121699"/>
    <n v="7.3886114976399"/>
    <n v="25.306267223268101"/>
    <n v="26.738697443453098"/>
    <n v="15.2874409975171"/>
    <n v="4.2171122125619602"/>
    <n v="41.163565450556597"/>
    <n v="36.662062241001102"/>
    <n v="17.9572600958804"/>
    <n v="14.380397670214901"/>
    <n v="20.037490794671001"/>
    <n v="18.490995514494202"/>
    <n v="27.8101359041307"/>
    <n v="19.2809801164893"/>
  </r>
  <r>
    <x v="387"/>
    <s v="Idaho Falls"/>
    <x v="37"/>
    <x v="37"/>
    <x v="0"/>
    <x v="0"/>
    <x v="0"/>
    <x v="0"/>
    <x v="0"/>
    <n v="133265"/>
    <x v="387"/>
    <n v="0.43372228266986801"/>
    <n v="0.71211495891644505"/>
    <n v="1.9172325816981199"/>
    <n v="11.009642441751399"/>
    <n v="32.188496604509801"/>
    <n v="8.2940006753461208"/>
    <n v="25.884515814354899"/>
    <n v="22.862717142535502"/>
    <n v="10.770269763253699"/>
    <n v="3.5096354068072499"/>
    <n v="33.397695579197098"/>
    <n v="37.824808490768397"/>
    <n v="25.267860523227199"/>
    <n v="14.810135000332499"/>
    <n v="22.697346545188498"/>
    <n v="20.6911839684334"/>
    <n v="23.838974972844799"/>
    <n v="17.962359513200798"/>
  </r>
  <r>
    <x v="388"/>
    <s v="Indiana"/>
    <x v="14"/>
    <x v="14"/>
    <x v="1"/>
    <x v="0"/>
    <x v="0"/>
    <x v="0"/>
    <x v="1"/>
    <n v="88880"/>
    <x v="388"/>
    <n v="2.67101710171017"/>
    <n v="0.86408640864086395"/>
    <n v="1.0429792979297901"/>
    <n v="1.0654815481548201"/>
    <n v="18.953645364536499"/>
    <n v="17.460621062106199"/>
    <n v="21.254500450045001"/>
    <n v="26.6426642664266"/>
    <n v="15.6885688568857"/>
    <n v="4.7565663036515096"/>
    <n v="52.473485657342202"/>
    <n v="21.640330272617302"/>
    <n v="21.129617766389099"/>
    <n v="22.6488414581098"/>
    <n v="23.5014354899516"/>
    <n v="19.015166893831701"/>
    <n v="22.425543021198902"/>
    <n v="12.409013136907999"/>
  </r>
  <r>
    <x v="389"/>
    <s v="Indianapolis-Carmel-Anderson"/>
    <x v="17"/>
    <x v="17"/>
    <x v="1"/>
    <x v="1"/>
    <x v="1"/>
    <x v="0"/>
    <x v="0"/>
    <n v="1887877"/>
    <x v="389"/>
    <n v="14.3709044604071"/>
    <n v="2.1072877099514402"/>
    <n v="2.1543776421874901"/>
    <n v="5.9563202475584998"/>
    <n v="25.967581574435201"/>
    <n v="8.87192332975083"/>
    <n v="28.115390992103801"/>
    <n v="25.8575638137442"/>
    <n v="11.1875402899659"/>
    <n v="3.6038686814157699"/>
    <n v="38.224384819024401"/>
    <n v="27.928381408151999"/>
    <n v="30.243365091407799"/>
    <n v="16.4959737639027"/>
    <n v="21.642433795538398"/>
    <n v="17.803499802621999"/>
    <n v="23.169560164417302"/>
    <n v="20.8885324735196"/>
  </r>
  <r>
    <x v="390"/>
    <s v="Indianola"/>
    <x v="42"/>
    <x v="42"/>
    <x v="3"/>
    <x v="1"/>
    <x v="1"/>
    <x v="0"/>
    <x v="1"/>
    <n v="29450"/>
    <x v="390"/>
    <n v="72.536502546689306"/>
    <n v="0.278438030560272"/>
    <n v="0.65195246179966004"/>
    <n v="1.37181663837012"/>
    <n v="24.268251273344699"/>
    <n v="11.687606112054301"/>
    <n v="29.0050933786078"/>
    <n v="24.869269949066201"/>
    <n v="10.169779286927"/>
    <n v="11.8955304254173"/>
    <n v="46.515885837372103"/>
    <n v="28.513731825524999"/>
    <n v="13.074851911685499"/>
    <n v="37.985422392161603"/>
    <n v="28.115664953996902"/>
    <n v="14.732943003943101"/>
    <n v="12.3073246504959"/>
    <n v="6.8586449994025598"/>
  </r>
  <r>
    <x v="391"/>
    <s v="Ionia"/>
    <x v="4"/>
    <x v="4"/>
    <x v="1"/>
    <x v="0"/>
    <x v="0"/>
    <x v="0"/>
    <x v="1"/>
    <n v="63905"/>
    <x v="391"/>
    <n v="4.6350050856740497"/>
    <n v="0.37712229090055499"/>
    <n v="1.48501682184493"/>
    <n v="4.3674203896408699"/>
    <n v="24.528597136374302"/>
    <n v="9.1902042093732899"/>
    <n v="27.786558172286998"/>
    <n v="27.1449808309209"/>
    <n v="11.349659651044499"/>
    <n v="4.1922386932300997"/>
    <n v="46.999811160419199"/>
    <n v="35.048626192049902"/>
    <n v="13.7593239543008"/>
    <n v="19.654312188168198"/>
    <n v="23.280470420527401"/>
    <n v="19.578581610833901"/>
    <n v="24.821810406272299"/>
    <n v="12.664825374198101"/>
  </r>
  <r>
    <x v="392"/>
    <s v="Iowa City"/>
    <x v="15"/>
    <x v="15"/>
    <x v="1"/>
    <x v="0"/>
    <x v="0"/>
    <x v="0"/>
    <x v="0"/>
    <n v="152586"/>
    <x v="392"/>
    <n v="4.1307852620817096"/>
    <n v="4.4866501513900401"/>
    <n v="2.1089746110390202"/>
    <n v="4.8090912665644296"/>
    <n v="20.563485509810899"/>
    <n v="19.360885009109602"/>
    <n v="27.791540508303498"/>
    <n v="22.473883580407101"/>
    <n v="9.8102053923688892"/>
    <n v="2.8733187158425202"/>
    <n v="23.623610520229999"/>
    <n v="27.366342681982299"/>
    <n v="46.136728081945201"/>
    <n v="19.383987563155799"/>
    <n v="18.4496048710973"/>
    <n v="16.894999352247702"/>
    <n v="24.305285658764099"/>
    <n v="20.966122554735101"/>
  </r>
  <r>
    <x v="393"/>
    <s v="Iron Mountain"/>
    <x v="4"/>
    <x v="4"/>
    <x v="1"/>
    <x v="0"/>
    <x v="0"/>
    <x v="0"/>
    <x v="1"/>
    <n v="30591"/>
    <x v="393"/>
    <n v="0.31381778954594503"/>
    <n v="0.43476839593344502"/>
    <n v="1.63119871857736"/>
    <n v="1.00356313948547"/>
    <n v="20.8656140694976"/>
    <n v="6.5019123271550496"/>
    <n v="21.002909352423899"/>
    <n v="32.349383805694501"/>
    <n v="19.280180445229"/>
    <n v="1.46536611677979"/>
    <n v="48.001977794758801"/>
    <n v="32.134669843124897"/>
    <n v="18.397986245336501"/>
    <n v="20.911020160679101"/>
    <n v="23.7608003638017"/>
    <n v="22.017583750189502"/>
    <n v="21.297559496740899"/>
    <n v="12.013036228588801"/>
  </r>
  <r>
    <x v="394"/>
    <s v="Ithaca"/>
    <x v="9"/>
    <x v="9"/>
    <x v="1"/>
    <x v="1"/>
    <x v="1"/>
    <x v="0"/>
    <x v="1"/>
    <n v="101564"/>
    <x v="394"/>
    <n v="3.7148989799535301"/>
    <n v="8.5463353156630308"/>
    <n v="3.3053050293411101"/>
    <n v="4.1983379937773204"/>
    <n v="16.402465440510401"/>
    <n v="26.214012839195"/>
    <n v="23.695403883265701"/>
    <n v="22.927415225867399"/>
    <n v="10.760702611161401"/>
    <n v="1.64104694640631"/>
    <n v="25.368716244287501"/>
    <n v="23.1148732862484"/>
    <n v="49.8753635230578"/>
    <n v="20.915812686470399"/>
    <n v="18.855882734466199"/>
    <n v="17.242184459722399"/>
    <n v="21.141522895317198"/>
    <n v="21.8445972240239"/>
  </r>
  <r>
    <x v="395"/>
    <s v="Jackson"/>
    <x v="4"/>
    <x v="4"/>
    <x v="1"/>
    <x v="0"/>
    <x v="0"/>
    <x v="0"/>
    <x v="1"/>
    <n v="160248"/>
    <x v="395"/>
    <n v="7.8378513304378199"/>
    <n v="0.70016474464579903"/>
    <n v="2.5841196145973702"/>
    <n v="3.0184464080675002"/>
    <n v="23.210898107932699"/>
    <n v="9.2905995706654707"/>
    <n v="24.853976336678102"/>
    <n v="28.492087264739698"/>
    <n v="14.152438719984"/>
    <n v="2.5180718448034201"/>
    <n v="43.294054731872798"/>
    <n v="35.672530795898801"/>
    <n v="18.5153426274249"/>
    <n v="19.726767752589701"/>
    <n v="23.750187659510601"/>
    <n v="18.115398088375098"/>
    <n v="23.947021635056501"/>
    <n v="14.4606248644681"/>
  </r>
  <r>
    <x v="396"/>
    <s v="Jackson"/>
    <x v="42"/>
    <x v="42"/>
    <x v="3"/>
    <x v="0"/>
    <x v="0"/>
    <x v="0"/>
    <x v="1"/>
    <n v="567122"/>
    <x v="396"/>
    <n v="47.9660461064815"/>
    <n v="1.0130095464468001"/>
    <n v="0.99978487873861399"/>
    <n v="2.2379664340300698"/>
    <n v="26.085568889939001"/>
    <n v="9.9451264454561805"/>
    <n v="27.167699366273901"/>
    <n v="25.5324251219314"/>
    <n v="11.2691801763994"/>
    <n v="4.7689330848683698"/>
    <n v="36.010378359361702"/>
    <n v="30.661510469060101"/>
    <n v="28.559178086709899"/>
    <n v="22.332473599688502"/>
    <n v="22.797216409557599"/>
    <n v="16.682076986714701"/>
    <n v="20.642367025159398"/>
    <n v="17.545865978879799"/>
  </r>
  <r>
    <x v="397"/>
    <s v="Jackson"/>
    <x v="5"/>
    <x v="5"/>
    <x v="1"/>
    <x v="0"/>
    <x v="0"/>
    <x v="0"/>
    <x v="1"/>
    <n v="33225"/>
    <x v="397"/>
    <n v="0.57486832204665195"/>
    <n v="0.32806621519939799"/>
    <n v="1.6975169300225701"/>
    <n v="0.79759217456734399"/>
    <n v="24.544770504138398"/>
    <n v="8.3100075244544804"/>
    <n v="25.1136192626035"/>
    <n v="27.915726109857001"/>
    <n v="14.115876598946601"/>
    <n v="6.4895431289830396"/>
    <n v="55.991383179247798"/>
    <n v="23.476348622206299"/>
    <n v="14.0427250695629"/>
    <n v="28.178361046901799"/>
    <n v="25.3970621131907"/>
    <n v="18.835284467974098"/>
    <n v="18.7085228543733"/>
    <n v="8.8807695175602106"/>
  </r>
  <r>
    <x v="398"/>
    <s v="Jackson"/>
    <x v="22"/>
    <x v="22"/>
    <x v="3"/>
    <x v="0"/>
    <x v="0"/>
    <x v="0"/>
    <x v="1"/>
    <n v="130011"/>
    <x v="398"/>
    <n v="29.942081823845701"/>
    <n v="0.748398212458946"/>
    <n v="1.56679050234211"/>
    <n v="3.7866026720815902"/>
    <n v="23.994123574159101"/>
    <n v="11.3567313535009"/>
    <n v="24.530232057287499"/>
    <n v="26.4069963310797"/>
    <n v="13.7119166839729"/>
    <n v="5.3371121007882998"/>
    <n v="45.815570744718897"/>
    <n v="27.433375407844899"/>
    <n v="21.4139417466479"/>
    <n v="24.9302774224664"/>
    <n v="22.929816100148901"/>
    <n v="18.421438906246699"/>
    <n v="20.931451697456399"/>
    <n v="12.7870158736816"/>
  </r>
  <r>
    <x v="399"/>
    <s v="Jackson"/>
    <x v="44"/>
    <x v="44"/>
    <x v="0"/>
    <x v="0"/>
    <x v="0"/>
    <x v="0"/>
    <x v="0"/>
    <n v="31464"/>
    <x v="399"/>
    <n v="0.139842359521993"/>
    <n v="0.87719298245613997"/>
    <n v="1.40160183066362"/>
    <n v="15.611492499364401"/>
    <n v="22.5622934146962"/>
    <n v="7.5228832951945099"/>
    <n v="35.043224002034101"/>
    <n v="26.093312992626501"/>
    <n v="8.7782862954487708"/>
    <n v="3.3196702851222901"/>
    <n v="25.728570785099802"/>
    <n v="26.543849376154199"/>
    <n v="44.407909553623703"/>
    <n v="8.6968375136314098"/>
    <n v="19.983642311886602"/>
    <n v="18.084332969829202"/>
    <n v="27.062886223191601"/>
    <n v="26.172300981461301"/>
  </r>
  <r>
    <x v="400"/>
    <s v="Jacksonville"/>
    <x v="19"/>
    <x v="19"/>
    <x v="3"/>
    <x v="1"/>
    <x v="1"/>
    <x v="1"/>
    <x v="0"/>
    <n v="1345596"/>
    <x v="400"/>
    <n v="21.311597240182"/>
    <n v="3.3748613997069001"/>
    <n v="2.63801319266704"/>
    <n v="6.9024432296172096"/>
    <n v="23.818516107360601"/>
    <n v="9.6406350791768105"/>
    <n v="27.031664779027299"/>
    <n v="27.386823385325201"/>
    <n v="12.122360649110099"/>
    <n v="3.33791288315691"/>
    <n v="36.856432226373798"/>
    <n v="32.7602215997399"/>
    <n v="27.045433290729399"/>
    <n v="17.081807081807099"/>
    <n v="20.913387687581199"/>
    <n v="17.980030721966202"/>
    <n v="23.666942376619801"/>
    <n v="20.357832132025699"/>
  </r>
  <r>
    <x v="401"/>
    <s v="Jacksonville"/>
    <x v="38"/>
    <x v="38"/>
    <x v="1"/>
    <x v="0"/>
    <x v="0"/>
    <x v="0"/>
    <x v="0"/>
    <n v="40902"/>
    <x v="401"/>
    <n v="5.1562270793604199"/>
    <n v="0.42785193878049999"/>
    <n v="1.6625103906899401"/>
    <n v="1.84587550731016"/>
    <n v="21.659087575179701"/>
    <n v="9.8161459097354697"/>
    <n v="23.282480074323999"/>
    <n v="28.3702508434795"/>
    <n v="16.8720355972813"/>
    <n v="3.8582339924334401"/>
    <n v="47.897779998572297"/>
    <n v="28.039117710043499"/>
    <n v="20.2048682989507"/>
    <n v="17.2787927916693"/>
    <n v="24.312527280663499"/>
    <n v="19.479952609590299"/>
    <n v="23.869801084991"/>
    <n v="15.058926233086"/>
  </r>
  <r>
    <x v="402"/>
    <s v="Jacksonville"/>
    <x v="10"/>
    <x v="10"/>
    <x v="3"/>
    <x v="0"/>
    <x v="0"/>
    <x v="1"/>
    <x v="0"/>
    <n v="177772"/>
    <x v="402"/>
    <n v="14.9500483765722"/>
    <n v="1.77924532547308"/>
    <n v="4.2627635398150403"/>
    <n v="10.0668271718831"/>
    <n v="25.2784465495129"/>
    <n v="22.985622032716101"/>
    <n v="26.7916207276736"/>
    <n v="17.484193236280198"/>
    <n v="7.4601174538172499"/>
    <n v="3.6006564432513501"/>
    <n v="36.265229157383402"/>
    <n v="41.814565649759302"/>
    <n v="18.319548749606"/>
    <n v="17.0514947354166"/>
    <n v="25.596709212174598"/>
    <n v="22.402410535937999"/>
    <n v="22.615702339438698"/>
    <n v="12.333683177032199"/>
  </r>
  <r>
    <x v="403"/>
    <s v="Jacksonville"/>
    <x v="2"/>
    <x v="2"/>
    <x v="2"/>
    <x v="0"/>
    <x v="0"/>
    <x v="0"/>
    <x v="1"/>
    <n v="50845"/>
    <x v="403"/>
    <n v="14.556003540171099"/>
    <n v="0.43465434162651201"/>
    <n v="1.63634575671157"/>
    <n v="20.649031369849499"/>
    <n v="25.9081522273577"/>
    <n v="9.3539187727406805"/>
    <n v="23.933523453633601"/>
    <n v="25.841282328645899"/>
    <n v="14.963123217622201"/>
    <n v="10.3541984732824"/>
    <n v="49.581679389313003"/>
    <n v="27.239694656488499"/>
    <n v="12.824427480916"/>
    <n v="27.592195912696099"/>
    <n v="25.033288948069199"/>
    <n v="17.003415735541001"/>
    <n v="19.1396977942454"/>
    <n v="11.2314016094483"/>
  </r>
  <r>
    <x v="404"/>
    <s v="Jamestown"/>
    <x v="36"/>
    <x v="36"/>
    <x v="0"/>
    <x v="0"/>
    <x v="0"/>
    <x v="0"/>
    <x v="0"/>
    <n v="21100"/>
    <x v="404"/>
    <n v="0.59715639810426502"/>
    <n v="0.46919431279620799"/>
    <n v="2.4549763033175398"/>
    <n v="1.71090047393365"/>
    <n v="20.526066350710899"/>
    <n v="10.0805687203791"/>
    <n v="22.824644549763001"/>
    <n v="29.4218009478673"/>
    <n v="17.146919431279599"/>
    <n v="6.5684384467088996"/>
    <n v="42.226659322500701"/>
    <n v="27.4580005508125"/>
    <n v="23.746901679977999"/>
    <n v="17.5913083680074"/>
    <n v="23.797965788256999"/>
    <n v="19.313453536754501"/>
    <n v="23.520573277854801"/>
    <n v="15.776699029126201"/>
  </r>
  <r>
    <x v="405"/>
    <s v="Jamestown-Dunkirk-Fredonia"/>
    <x v="9"/>
    <x v="9"/>
    <x v="1"/>
    <x v="0"/>
    <x v="0"/>
    <x v="0"/>
    <x v="1"/>
    <n v="134905"/>
    <x v="405"/>
    <n v="2.0481079278010501"/>
    <n v="0.50109336199547805"/>
    <n v="2.0473666654312299"/>
    <n v="6.1087431896519799"/>
    <n v="21.827211741595899"/>
    <n v="11.3175938623476"/>
    <n v="21.8516733997999"/>
    <n v="28.4133278974093"/>
    <n v="16.590193098847301"/>
    <n v="3.9299805501528202"/>
    <n v="44.373437065851597"/>
    <n v="31.2264517921645"/>
    <n v="20.470130591831101"/>
    <n v="24.0382165605096"/>
    <n v="23.705186533212"/>
    <n v="19.650591446769798"/>
    <n v="20.573248407643302"/>
    <n v="12.0327570518653"/>
  </r>
  <r>
    <x v="406"/>
    <s v="Janesville-Beloit"/>
    <x v="18"/>
    <x v="18"/>
    <x v="1"/>
    <x v="1"/>
    <x v="1"/>
    <x v="0"/>
    <x v="1"/>
    <n v="160331"/>
    <x v="406"/>
    <n v="4.8437295345254503"/>
    <n v="0.99980664999282698"/>
    <n v="2.0657265282446899"/>
    <n v="7.5618564095527399"/>
    <n v="25.062526897480801"/>
    <n v="8.6040753191834405"/>
    <n v="25.916385477543301"/>
    <n v="26.8457129313732"/>
    <n v="13.571299374419199"/>
    <n v="3.6201134101918999"/>
    <n v="45.456081715422997"/>
    <n v="31.396222163806399"/>
    <n v="19.527582710578699"/>
    <n v="17.326921245595699"/>
    <n v="21.813795511538601"/>
    <n v="19.731454147224099"/>
    <n v="25.688029711456"/>
    <n v="15.4397993841856"/>
  </r>
  <r>
    <x v="407"/>
    <s v="Jasper"/>
    <x v="17"/>
    <x v="17"/>
    <x v="1"/>
    <x v="0"/>
    <x v="0"/>
    <x v="1"/>
    <x v="0"/>
    <n v="54734"/>
    <x v="407"/>
    <n v="0.268571637373479"/>
    <n v="0.39098183944166298"/>
    <n v="0.72532612270252494"/>
    <n v="4.8251543830160397"/>
    <n v="24.754266086893001"/>
    <n v="7.0303650381846703"/>
    <n v="24.2938575656813"/>
    <n v="28.841305221617301"/>
    <n v="15.0802060876238"/>
    <n v="6.0748537386797699"/>
    <n v="51.678999812999201"/>
    <n v="25.066118131060801"/>
    <n v="17.180028317260199"/>
    <n v="16.326530612244898"/>
    <n v="23.688551633124401"/>
    <n v="19.163878022340601"/>
    <n v="26.657868690201301"/>
    <n v="14.1631710420889"/>
  </r>
  <r>
    <x v="408"/>
    <s v="Jefferson"/>
    <x v="7"/>
    <x v="7"/>
    <x v="3"/>
    <x v="1"/>
    <x v="1"/>
    <x v="0"/>
    <x v="0"/>
    <n v="60485"/>
    <x v="408"/>
    <n v="6.6958750103331397"/>
    <n v="1.6962883359510601"/>
    <n v="1.6169298173100799"/>
    <n v="6.1767380342233604"/>
    <n v="26.527238158221"/>
    <n v="7.8102008762503097"/>
    <n v="28.000330660494299"/>
    <n v="25.763412416301598"/>
    <n v="11.898817888732699"/>
    <n v="8.8496695616944798"/>
    <n v="46.572810371458203"/>
    <n v="25.875471602562499"/>
    <n v="18.7020484642848"/>
    <n v="17.312941176470598"/>
    <n v="19.7835294117647"/>
    <n v="20.5223529411765"/>
    <n v="25.265882352941201"/>
    <n v="17.1152941176471"/>
  </r>
  <r>
    <x v="409"/>
    <s v="Jefferson City"/>
    <x v="40"/>
    <x v="40"/>
    <x v="1"/>
    <x v="0"/>
    <x v="0"/>
    <x v="0"/>
    <x v="1"/>
    <n v="149807"/>
    <x v="409"/>
    <n v="7.3661444391784103"/>
    <n v="0.83707703912367204"/>
    <n v="1.9591874879011"/>
    <n v="2.1173910431421801"/>
    <n v="23.5629843732269"/>
    <n v="9.7418678699927206"/>
    <n v="26.3672592068461"/>
    <n v="27.634890225423401"/>
    <n v="12.692998324510899"/>
    <n v="4.4003087935995504"/>
    <n v="42.475161164192002"/>
    <n v="27.4726045938061"/>
    <n v="25.651925448402402"/>
    <n v="16.437300836922599"/>
    <n v="20.719963581608699"/>
    <n v="19.2089505200126"/>
    <n v="26.942606016038098"/>
    <n v="16.691179045417901"/>
  </r>
  <r>
    <x v="410"/>
    <s v="Jesup"/>
    <x v="7"/>
    <x v="7"/>
    <x v="3"/>
    <x v="0"/>
    <x v="0"/>
    <x v="0"/>
    <x v="0"/>
    <n v="30099"/>
    <x v="410"/>
    <n v="19.695006478620599"/>
    <n v="0.53157912222997405"/>
    <n v="1.80404664606798"/>
    <n v="5.7111531944582898"/>
    <n v="24.788198943486499"/>
    <n v="8.4188843483172207"/>
    <n v="27.6288248779029"/>
    <n v="26.3331007674674"/>
    <n v="12.830991062826"/>
    <n v="7.6035268476322599"/>
    <n v="52.546066970477497"/>
    <n v="28.516940756885301"/>
    <n v="11.333465425005"/>
    <n v="26.640316205533601"/>
    <n v="26.314229249011898"/>
    <n v="16.798418972332001"/>
    <n v="19.3379446640316"/>
    <n v="10.909090909090899"/>
  </r>
  <r>
    <x v="411"/>
    <s v="Johnson City"/>
    <x v="22"/>
    <x v="22"/>
    <x v="3"/>
    <x v="0"/>
    <x v="0"/>
    <x v="0"/>
    <x v="1"/>
    <n v="198716"/>
    <x v="411"/>
    <n v="2.7702852311842001"/>
    <n v="0.84089856881177205"/>
    <n v="1.6224159101431199"/>
    <n v="2.6253547776726598"/>
    <n v="20.154391191449101"/>
    <n v="10.5240644940518"/>
    <n v="25.097123533082399"/>
    <n v="28.030455524467101"/>
    <n v="16.1939652569496"/>
    <n v="6.9972092348954398"/>
    <n v="42.989380595121602"/>
    <n v="26.709434235801499"/>
    <n v="23.303975934181398"/>
    <n v="26.2340235328227"/>
    <n v="24.7058397158665"/>
    <n v="18.5931044480417"/>
    <n v="18.153374084901799"/>
    <n v="12.3136582183672"/>
  </r>
  <r>
    <x v="412"/>
    <s v="Johnstown"/>
    <x v="14"/>
    <x v="14"/>
    <x v="1"/>
    <x v="0"/>
    <x v="0"/>
    <x v="0"/>
    <x v="1"/>
    <n v="143679"/>
    <x v="412"/>
    <n v="3.5307873802017"/>
    <n v="0.50111707347629098"/>
    <n v="1.2576646552384101"/>
    <n v="1.39616784637978"/>
    <n v="19.651445235559802"/>
    <n v="9.3298255138189994"/>
    <n v="22.502940582827001"/>
    <n v="29.674482701020999"/>
    <n v="18.841305966773199"/>
    <n v="3.6868443561786601"/>
    <n v="55.042128341509901"/>
    <n v="23.3382163538584"/>
    <n v="17.932810948453"/>
    <n v="22.971864209770601"/>
    <n v="25.399131653618699"/>
    <n v="18.975419643772899"/>
    <n v="21.732590338791798"/>
    <n v="10.920994154045999"/>
  </r>
  <r>
    <x v="413"/>
    <s v="Jonesboro"/>
    <x v="20"/>
    <x v="20"/>
    <x v="3"/>
    <x v="0"/>
    <x v="0"/>
    <x v="0"/>
    <x v="0"/>
    <n v="121026"/>
    <x v="413"/>
    <n v="11.8387784443012"/>
    <n v="0.91963710277130495"/>
    <n v="1.7549947945069699"/>
    <n v="3.9826153058020601"/>
    <n v="24.870688942871801"/>
    <n v="12.0841802587874"/>
    <n v="26.242295044040102"/>
    <n v="23.879992728835099"/>
    <n v="12.9228430254656"/>
    <n v="6.7620927936821298"/>
    <n v="47.081363329349998"/>
    <n v="25.623473788122801"/>
    <n v="20.533070088845001"/>
    <n v="26.449042539519301"/>
    <n v="24.5898127918434"/>
    <n v="17.394936383498301"/>
    <n v="19.155635522426401"/>
    <n v="12.410572762712601"/>
  </r>
  <r>
    <x v="414"/>
    <s v="Joplin"/>
    <x v="40"/>
    <x v="40"/>
    <x v="1"/>
    <x v="0"/>
    <x v="0"/>
    <x v="0"/>
    <x v="1"/>
    <n v="175518"/>
    <x v="414"/>
    <n v="1.4784808395720099"/>
    <n v="1.09276541437345"/>
    <n v="4.8171697489716196"/>
    <n v="6.01875591107465"/>
    <n v="25.661755489465499"/>
    <n v="9.8639455782312897"/>
    <n v="25.2014038446199"/>
    <n v="25.273761095728101"/>
    <n v="13.999133991955199"/>
    <n v="5.5198380279188699"/>
    <n v="44.453521827158703"/>
    <n v="30.844847795972001"/>
    <n v="19.181792348950399"/>
    <n v="22.691375751592901"/>
    <n v="26.367824344132298"/>
    <n v="19.495049208770801"/>
    <n v="20.489694576565299"/>
    <n v="10.9560561189386"/>
  </r>
  <r>
    <x v="415"/>
    <s v="Junction City"/>
    <x v="21"/>
    <x v="21"/>
    <x v="2"/>
    <x v="0"/>
    <x v="0"/>
    <x v="0"/>
    <x v="0"/>
    <n v="34362"/>
    <x v="415"/>
    <n v="17.5048018159595"/>
    <n v="3.1109947034514902"/>
    <n v="7.0979570455736001"/>
    <n v="12.3741342180315"/>
    <n v="30.897503055701101"/>
    <n v="13.4538152610442"/>
    <n v="29.9546010127466"/>
    <n v="18.046097433211099"/>
    <n v="7.6479832372970096"/>
    <n v="3.39170216122417"/>
    <n v="33.895987800389101"/>
    <n v="42.793290214019002"/>
    <n v="19.919019824367702"/>
    <n v="13.193760262725799"/>
    <n v="24.0886699507389"/>
    <n v="26.420361247947501"/>
    <n v="25.049261083743801"/>
    <n v="11.247947454844001"/>
  </r>
  <r>
    <x v="416"/>
    <s v="Juneau"/>
    <x v="16"/>
    <x v="16"/>
    <x v="4"/>
    <x v="1"/>
    <x v="1"/>
    <x v="0"/>
    <x v="1"/>
    <n v="31275"/>
    <x v="416"/>
    <n v="0.82813749000799397"/>
    <n v="6.0079936051159102"/>
    <n v="20.732214228617099"/>
    <n v="5.0775379696243004"/>
    <n v="23.456434852118299"/>
    <n v="8.8729016786570707"/>
    <n v="27.6674660271783"/>
    <n v="31.577937649880099"/>
    <n v="8.4252597921662709"/>
    <n v="0.95046352654743005"/>
    <n v="25.625058526079201"/>
    <n v="37.5550145144677"/>
    <n v="35.869463432905697"/>
    <n v="7.3683356325570104"/>
    <n v="11.6530065730747"/>
    <n v="14.655522194270899"/>
    <n v="31.6237929075712"/>
    <n v="34.699342692526201"/>
  </r>
  <r>
    <x v="417"/>
    <s v="Kahului-Wailuku-Lahaina"/>
    <x v="49"/>
    <x v="48"/>
    <x v="4"/>
    <x v="1"/>
    <x v="1"/>
    <x v="1"/>
    <x v="0"/>
    <n v="154924"/>
    <x v="417"/>
    <n v="0.52800082621156197"/>
    <n v="28.007926467171"/>
    <n v="29.554491234411699"/>
    <n v="10.141101443288299"/>
    <n v="23.117786785778801"/>
    <n v="7.5152978234489201"/>
    <n v="27.009372337404098"/>
    <n v="29.5583641011076"/>
    <n v="12.799178952260499"/>
    <n v="4.8648950216651503"/>
    <n v="36.680118274970702"/>
    <n v="33.335502947575897"/>
    <n v="25.119483755788199"/>
    <n v="12.654114498709699"/>
    <n v="16.177004683169301"/>
    <n v="17.690910828634198"/>
    <n v="26.0365096052757"/>
    <n v="27.441460384210998"/>
  </r>
  <r>
    <x v="418"/>
    <s v="Kalamazoo-Portage"/>
    <x v="4"/>
    <x v="4"/>
    <x v="1"/>
    <x v="1"/>
    <x v="1"/>
    <x v="0"/>
    <x v="1"/>
    <n v="326589"/>
    <x v="418"/>
    <n v="9.0890997553500004"/>
    <n v="1.6797871330632701"/>
    <n v="3.2539369054070999"/>
    <n v="5.4248612170036301"/>
    <n v="23.373108096108599"/>
    <n v="13.307857888661299"/>
    <n v="24.7613973526359"/>
    <n v="25.910854315362698"/>
    <n v="12.6467823472315"/>
    <n v="3.08843946911075"/>
    <n v="33.711176053671501"/>
    <n v="33.258250240298302"/>
    <n v="29.9421342369195"/>
    <n v="21.783322143983501"/>
    <n v="22.6428203406767"/>
    <n v="17.9300223266562"/>
    <n v="21.026089400302901"/>
    <n v="16.617745788380802"/>
  </r>
  <r>
    <x v="419"/>
    <s v="Kalispell"/>
    <x v="35"/>
    <x v="35"/>
    <x v="0"/>
    <x v="0"/>
    <x v="0"/>
    <x v="0"/>
    <x v="1"/>
    <n v="90928"/>
    <x v="419"/>
    <n v="0.19795882456449099"/>
    <n v="0.57408059123702304"/>
    <n v="2.9880784796762301"/>
    <n v="2.27652648249164"/>
    <n v="23.374538096076002"/>
    <n v="7.3937620974837204"/>
    <n v="23.9112264648953"/>
    <n v="30.910170684497601"/>
    <n v="14.4103026570473"/>
    <n v="1.4968483204340499"/>
    <n v="36.7429984840022"/>
    <n v="33.004069257161099"/>
    <n v="28.7560839384026"/>
    <n v="18.3091342507314"/>
    <n v="24.991873442409801"/>
    <n v="21.5380864665728"/>
    <n v="21.231986130675001"/>
    <n v="13.928919709611"/>
  </r>
  <r>
    <x v="420"/>
    <s v="Kankakee"/>
    <x v="38"/>
    <x v="38"/>
    <x v="1"/>
    <x v="0"/>
    <x v="0"/>
    <x v="0"/>
    <x v="0"/>
    <n v="113449"/>
    <x v="420"/>
    <n v="14.9829438778658"/>
    <n v="0.90789694047545599"/>
    <n v="1.7946390007844899"/>
    <n v="8.9617361104989897"/>
    <n v="25.345309346049799"/>
    <n v="10.2098740403177"/>
    <n v="24.976861849818"/>
    <n v="26.037250218159699"/>
    <n v="13.430704545654899"/>
    <n v="4.7018804778690697"/>
    <n v="44.545791213463701"/>
    <n v="33.823912655849199"/>
    <n v="16.928415652818"/>
    <n v="18.469367877666301"/>
    <n v="20.707119898704601"/>
    <n v="18.539982468101702"/>
    <n v="24.3352488555566"/>
    <n v="17.948280899970801"/>
  </r>
  <r>
    <x v="421"/>
    <s v="Kansas City"/>
    <x v="40"/>
    <x v="40"/>
    <x v="1"/>
    <x v="1"/>
    <x v="1"/>
    <x v="0"/>
    <x v="1"/>
    <n v="2009342"/>
    <x v="421"/>
    <n v="12.4539774712319"/>
    <n v="2.27228615138687"/>
    <n v="2.8211723041672299"/>
    <n v="8.2487699953517097"/>
    <n v="25.635755386589199"/>
    <n v="8.2744002763093594"/>
    <n v="27.629691710022499"/>
    <n v="26.518382634713301"/>
    <n v="11.9417699923657"/>
    <n v="3.1539352939805201"/>
    <n v="33.401514063403603"/>
    <n v="30.482877487500001"/>
    <n v="32.961673155115903"/>
    <n v="15.319813705447499"/>
    <n v="19.527343089075099"/>
    <n v="17.417472047548099"/>
    <n v="24.1704587522438"/>
    <n v="23.564912405685501"/>
  </r>
  <r>
    <x v="422"/>
    <s v="Kapaa"/>
    <x v="49"/>
    <x v="48"/>
    <x v="4"/>
    <x v="1"/>
    <x v="1"/>
    <x v="1"/>
    <x v="0"/>
    <n v="67091"/>
    <x v="422"/>
    <n v="0.384552324454845"/>
    <n v="30.251449523781101"/>
    <n v="29.2304481972247"/>
    <n v="9.4125888718308008"/>
    <n v="22.6900776557213"/>
    <n v="7.3184182677259297"/>
    <n v="24.612839277995601"/>
    <n v="30.495893637000499"/>
    <n v="14.8827711615567"/>
    <n v="5.7614045554300803"/>
    <n v="33.524385826603897"/>
    <n v="35.8063622610956"/>
    <n v="24.907847356870398"/>
    <n v="14.353612167300399"/>
    <n v="15.2181785261633"/>
    <n v="16.562556581568"/>
    <n v="28.494477638964302"/>
    <n v="25.371175086004001"/>
  </r>
  <r>
    <x v="423"/>
    <s v="Kearney"/>
    <x v="30"/>
    <x v="30"/>
    <x v="2"/>
    <x v="0"/>
    <x v="0"/>
    <x v="0"/>
    <x v="0"/>
    <n v="52591"/>
    <x v="423"/>
    <n v="0.69213363503261005"/>
    <n v="1.1370766861249999"/>
    <n v="1.2606719780951099"/>
    <n v="6.9897891274172403"/>
    <n v="24.0364320891407"/>
    <n v="14.5899488505638"/>
    <n v="24.338765187959901"/>
    <n v="24.171436177292701"/>
    <n v="12.8634176950429"/>
    <n v="2.8850023216220402"/>
    <n v="33.347778981581797"/>
    <n v="32.837022132796797"/>
    <n v="30.930196563999399"/>
    <n v="16.510375099760601"/>
    <n v="23.279130087789301"/>
    <n v="18.3758978451716"/>
    <n v="24.645849960095799"/>
    <n v="17.188747007182801"/>
  </r>
  <r>
    <x v="424"/>
    <s v="Keene"/>
    <x v="33"/>
    <x v="33"/>
    <x v="1"/>
    <x v="1"/>
    <x v="1"/>
    <x v="0"/>
    <x v="0"/>
    <n v="77117"/>
    <x v="424"/>
    <n v="0.47071333169080698"/>
    <n v="1.18002515658026"/>
    <n v="1.57812155555844"/>
    <n v="1.4134367260137199"/>
    <n v="19.596197984880099"/>
    <n v="13.8283387579911"/>
    <n v="22.1689121724133"/>
    <n v="29.699028748524999"/>
    <n v="14.7075223361905"/>
    <n v="2.5567354545630998"/>
    <n v="40.626273999728198"/>
    <n v="26.699151637514301"/>
    <n v="30.1178389081944"/>
    <n v="14.204752593378201"/>
    <n v="21.0287342988765"/>
    <n v="18.420442117124601"/>
    <n v="25.3935637821894"/>
    <n v="20.952507208431399"/>
  </r>
  <r>
    <x v="425"/>
    <s v="Kendallville"/>
    <x v="17"/>
    <x v="17"/>
    <x v="1"/>
    <x v="0"/>
    <x v="0"/>
    <x v="0"/>
    <x v="0"/>
    <n v="47536"/>
    <x v="425"/>
    <n v="0.35762369572534503"/>
    <n v="0.36603837091888303"/>
    <n v="1.09601144395826"/>
    <n v="9.6074554022214702"/>
    <n v="27.0321440592393"/>
    <n v="8.3031807472231591"/>
    <n v="25.111494446314399"/>
    <n v="27.0552844160215"/>
    <n v="12.4978963312016"/>
    <n v="6.8985695708712598"/>
    <n v="52.048114434330301"/>
    <n v="28.407022106631999"/>
    <n v="12.646293888166401"/>
    <n v="15.6161753078053"/>
    <n v="26.019428442335901"/>
    <n v="21.7892239918672"/>
    <n v="25.4659437478821"/>
    <n v="11.109228510109601"/>
  </r>
  <r>
    <x v="426"/>
    <s v="Kennett"/>
    <x v="40"/>
    <x v="40"/>
    <x v="1"/>
    <x v="0"/>
    <x v="0"/>
    <x v="0"/>
    <x v="1"/>
    <n v="31953"/>
    <x v="426"/>
    <n v="9.6422871091916207"/>
    <n v="0.33486683566488301"/>
    <n v="1.6899821612994099"/>
    <n v="5.4048133195631101"/>
    <n v="25.299658873971101"/>
    <n v="8.2245798516571202"/>
    <n v="23.553343973961798"/>
    <n v="26.435702437955801"/>
    <n v="16.4867148624542"/>
    <n v="13.493486879365699"/>
    <n v="55.776854823485003"/>
    <n v="20.3133849348688"/>
    <n v="10.416273362280499"/>
    <n v="33.330701200252697"/>
    <n v="28.734996841440299"/>
    <n v="16.542956411876201"/>
    <n v="13.463360707517401"/>
    <n v="7.92798483891346"/>
  </r>
  <r>
    <x v="427"/>
    <s v="Kennewick-Richland"/>
    <x v="1"/>
    <x v="1"/>
    <x v="1"/>
    <x v="0"/>
    <x v="0"/>
    <x v="0"/>
    <x v="1"/>
    <n v="253340"/>
    <x v="427"/>
    <n v="1.33022815189074"/>
    <n v="2.3703323596747499"/>
    <n v="2.7725586168784999"/>
    <n v="28.696613247019801"/>
    <n v="29.358964237783201"/>
    <n v="9.3787005605115699"/>
    <n v="26.678771611273401"/>
    <n v="24.2093629115023"/>
    <n v="10.374200678929499"/>
    <n v="9.3626226898362397"/>
    <n v="31.631991475102499"/>
    <n v="34.280615487325001"/>
    <n v="24.7247703477362"/>
    <n v="15.2616362119602"/>
    <n v="19.7001382746523"/>
    <n v="16.946072885597701"/>
    <n v="24.724879152524899"/>
    <n v="23.367273475264799"/>
  </r>
  <r>
    <x v="428"/>
    <s v="Kerrville"/>
    <x v="2"/>
    <x v="2"/>
    <x v="2"/>
    <x v="1"/>
    <x v="1"/>
    <x v="0"/>
    <x v="1"/>
    <n v="49625"/>
    <x v="428"/>
    <n v="1.4891687657430701"/>
    <n v="0.72745591939546606"/>
    <n v="1.56977329974811"/>
    <n v="23.969773299748098"/>
    <n v="20.179345088161199"/>
    <n v="7.9173803526448401"/>
    <n v="18.978337531486101"/>
    <n v="28.110831234256899"/>
    <n v="24.814105793450899"/>
    <n v="4.6505725083196996"/>
    <n v="36.5164419877038"/>
    <n v="29.519431440013499"/>
    <n v="29.313554063963"/>
    <n v="20.715547703180199"/>
    <n v="25.706713780918701"/>
    <n v="16.170985473105599"/>
    <n v="21.5351393796624"/>
    <n v="15.8716136631331"/>
  </r>
  <r>
    <x v="429"/>
    <s v="Ketchikan"/>
    <x v="16"/>
    <x v="16"/>
    <x v="4"/>
    <x v="0"/>
    <x v="0"/>
    <x v="1"/>
    <x v="1"/>
    <n v="13477"/>
    <x v="429"/>
    <n v="0.56392372189656403"/>
    <n v="6.94516583809453"/>
    <n v="22.326927357720599"/>
    <n v="3.99198634710989"/>
    <n v="23.944498033687001"/>
    <n v="8.6814572976181594"/>
    <n v="26.088892186688401"/>
    <n v="31.141945536840499"/>
    <n v="10.143206945165799"/>
    <n v="0.94630281690140805"/>
    <n v="38.193221830985898"/>
    <n v="37.268926056338003"/>
    <n v="23.591549295774598"/>
    <n v="11.3098565306503"/>
    <n v="20.4024594745668"/>
    <n v="18.464691634059999"/>
    <n v="22.4333892304826"/>
    <n v="27.389603130240399"/>
  </r>
  <r>
    <x v="430"/>
    <s v="Key West"/>
    <x v="19"/>
    <x v="19"/>
    <x v="3"/>
    <x v="0"/>
    <x v="0"/>
    <x v="1"/>
    <x v="0"/>
    <n v="73090"/>
    <x v="430"/>
    <n v="5.2688466274456101"/>
    <n v="1.0699138048980701"/>
    <n v="1.7745245587631699"/>
    <n v="20.6197838281571"/>
    <n v="15.0513066082911"/>
    <n v="6.8422492817074803"/>
    <n v="25.683404022438101"/>
    <n v="35.3632507867013"/>
    <n v="17.059789300862001"/>
    <n v="3.8390005965540199"/>
    <n v="36.037126715092803"/>
    <n v="31.7770291609643"/>
    <n v="28.346843527388799"/>
    <n v="15.1609986786286"/>
    <n v="21.639196049794801"/>
    <n v="18.234925933653201"/>
    <n v="22.932749148063099"/>
    <n v="22.032130189860201"/>
  </r>
  <r>
    <x v="431"/>
    <s v="Kill Devil Hills"/>
    <x v="10"/>
    <x v="10"/>
    <x v="3"/>
    <x v="0"/>
    <x v="0"/>
    <x v="0"/>
    <x v="0"/>
    <n v="38327"/>
    <x v="431"/>
    <n v="6.49411641923448"/>
    <n v="0.75925587705794895"/>
    <n v="1.78986093354554"/>
    <n v="6.3923604769483697"/>
    <n v="19.795444464737699"/>
    <n v="6.72632869778485"/>
    <n v="25.6998982440577"/>
    <n v="32.360998773710399"/>
    <n v="15.4173298197093"/>
    <n v="3.2295473713803799"/>
    <n v="33.926061287601897"/>
    <n v="34.621872364352001"/>
    <n v="28.2225189766657"/>
    <n v="14.287420857723101"/>
    <n v="21.275833233783299"/>
    <n v="20.535180981961499"/>
    <n v="25.5584756898817"/>
    <n v="18.3430892366503"/>
  </r>
  <r>
    <x v="432"/>
    <s v="Killeen-Temple"/>
    <x v="2"/>
    <x v="2"/>
    <x v="2"/>
    <x v="0"/>
    <x v="0"/>
    <x v="0"/>
    <x v="1"/>
    <n v="405300"/>
    <x v="432"/>
    <n v="18.606217616580299"/>
    <n v="2.4342462373550502"/>
    <n v="4.6128793486306403"/>
    <n v="20.3370342955835"/>
    <n v="28.126819639773"/>
    <n v="12.341722181100399"/>
    <n v="29.8413520848754"/>
    <n v="20.860103626943001"/>
    <n v="8.8300024673081694"/>
    <n v="4.5776411139299196"/>
    <n v="36.347985150911903"/>
    <n v="38.993341086201703"/>
    <n v="20.081032648956501"/>
    <n v="16.5148167898225"/>
    <n v="23.141616515578601"/>
    <n v="19.7623219318961"/>
    <n v="24.390949950483702"/>
    <n v="16.190294812219101"/>
  </r>
  <r>
    <x v="433"/>
    <s v="Kingsport-Bristol-Bristol"/>
    <x v="22"/>
    <x v="22"/>
    <x v="3"/>
    <x v="0"/>
    <x v="0"/>
    <x v="0"/>
    <x v="1"/>
    <n v="309544"/>
    <x v="433"/>
    <n v="1.8827694931899801"/>
    <n v="0.48975266844131998"/>
    <n v="1.3125759181247301"/>
    <n v="1.34681983821363"/>
    <n v="20.649729925309501"/>
    <n v="7.6063499857855401"/>
    <n v="24.087044168195799"/>
    <n v="29.478200191249101"/>
    <n v="18.1786757294601"/>
    <n v="8.2080268282128905"/>
    <n v="45.539449011971698"/>
    <n v="27.653973748737901"/>
    <n v="18.5985504110775"/>
    <n v="24.466403768547401"/>
    <n v="26.865476975955598"/>
    <n v="17.958140890887101"/>
    <n v="19.171870924184098"/>
    <n v="11.538107440426"/>
  </r>
  <r>
    <x v="434"/>
    <s v="Kingston"/>
    <x v="9"/>
    <x v="9"/>
    <x v="1"/>
    <x v="1"/>
    <x v="1"/>
    <x v="0"/>
    <x v="1"/>
    <n v="182493"/>
    <x v="434"/>
    <n v="5.4697988415993999"/>
    <n v="1.6767766434877001"/>
    <n v="2.43461393039733"/>
    <n v="8.7175946474659298"/>
    <n v="20.173924479295099"/>
    <n v="9.98832831944239"/>
    <n v="24.164762484040502"/>
    <n v="30.8537861726203"/>
    <n v="14.819198544601701"/>
    <n v="3.6541672873237001"/>
    <n v="37.182190932396701"/>
    <n v="29.618276324351399"/>
    <n v="29.545365455928099"/>
    <n v="15.1435808407092"/>
    <n v="18.447790078834299"/>
    <n v="17.2709679255486"/>
    <n v="24.590887099069398"/>
    <n v="24.546774055838601"/>
  </r>
  <r>
    <x v="435"/>
    <s v="Kingsville"/>
    <x v="2"/>
    <x v="2"/>
    <x v="2"/>
    <x v="0"/>
    <x v="0"/>
    <x v="1"/>
    <x v="1"/>
    <n v="32477"/>
    <x v="435"/>
    <n v="3.2977183853188401"/>
    <n v="2.2046371278135299"/>
    <n v="0.95760076361732904"/>
    <n v="70.246636080918805"/>
    <n v="25.100840594882499"/>
    <n v="18.0219847892355"/>
    <n v="24.284878529420801"/>
    <n v="21.076454105982702"/>
    <n v="11.5158419804785"/>
    <n v="15.7556270096463"/>
    <n v="32.819227205842303"/>
    <n v="29.0860537358984"/>
    <n v="22.339092048613001"/>
    <n v="28.725875625446701"/>
    <n v="23.221944245889901"/>
    <n v="13.8849177984274"/>
    <n v="21.8102215868477"/>
    <n v="12.357040743388101"/>
  </r>
  <r>
    <x v="436"/>
    <s v="Kinston"/>
    <x v="10"/>
    <x v="10"/>
    <x v="3"/>
    <x v="0"/>
    <x v="0"/>
    <x v="0"/>
    <x v="0"/>
    <n v="59495"/>
    <x v="436"/>
    <n v="40.285738297335897"/>
    <n v="0.43028825951760702"/>
    <n v="1.4488612488444399"/>
    <n v="6.5837465333221301"/>
    <n v="24.089419278931"/>
    <n v="7.9973106983780102"/>
    <n v="22.756534162534699"/>
    <n v="29.165476090427799"/>
    <n v="15.9912597697286"/>
    <n v="8.5603112840466906"/>
    <n v="44.895784282138301"/>
    <n v="32.461771047609602"/>
    <n v="14.082133386205401"/>
    <n v="29.180232072794102"/>
    <n v="27.3353368394691"/>
    <n v="16.7376241756407"/>
    <n v="16.9254528758661"/>
    <n v="9.8213540362300709"/>
  </r>
  <r>
    <x v="437"/>
    <s v="Kirksville"/>
    <x v="40"/>
    <x v="40"/>
    <x v="1"/>
    <x v="0"/>
    <x v="0"/>
    <x v="0"/>
    <x v="1"/>
    <n v="30038"/>
    <x v="437"/>
    <n v="1.30834276582995"/>
    <n v="1.5413809175044899"/>
    <n v="1.75111525401159"/>
    <n v="1.8376722817764199"/>
    <n v="20.347559757640301"/>
    <n v="23.746587655636201"/>
    <n v="19.738331446834"/>
    <n v="22.584726013716001"/>
    <n v="13.582795126173499"/>
    <n v="5.3513096157272697"/>
    <n v="46.688840054641602"/>
    <n v="24.8500326661519"/>
    <n v="23.109817663479198"/>
    <n v="32.0620100413988"/>
    <n v="26.1076367479961"/>
    <n v="15.9693473090813"/>
    <n v="15.4496608825861"/>
    <n v="10.4113450189377"/>
  </r>
  <r>
    <x v="438"/>
    <s v="Klamath Falls"/>
    <x v="8"/>
    <x v="8"/>
    <x v="0"/>
    <x v="0"/>
    <x v="0"/>
    <x v="0"/>
    <x v="1"/>
    <n v="66380"/>
    <x v="438"/>
    <n v="0.59355227478156103"/>
    <n v="0.92648388068695398"/>
    <n v="6.9810183790298304"/>
    <n v="10.417294365772801"/>
    <n v="22.3003916842422"/>
    <n v="9.3642663452847206"/>
    <n v="22.139198553781299"/>
    <n v="29.096113287134699"/>
    <n v="17.100030129557101"/>
    <n v="3.5802306135023301"/>
    <n v="40.722647654255802"/>
    <n v="36.216002112490102"/>
    <n v="19.481119619751802"/>
    <n v="24.1251306447544"/>
    <n v="24.874761235448901"/>
    <n v="19.230907845893199"/>
    <n v="20.849100803690501"/>
    <n v="10.920099470213"/>
  </r>
  <r>
    <x v="439"/>
    <s v="Knoxville"/>
    <x v="22"/>
    <x v="22"/>
    <x v="3"/>
    <x v="0"/>
    <x v="0"/>
    <x v="0"/>
    <x v="1"/>
    <n v="837571"/>
    <x v="439"/>
    <n v="5.5837654360048301"/>
    <n v="1.24156638661081"/>
    <n v="1.87649763423041"/>
    <n v="3.0761571257839599"/>
    <n v="21.809016787830501"/>
    <n v="9.6792988295917599"/>
    <n v="25.571682878227602"/>
    <n v="27.884919606815401"/>
    <n v="15.0550818975347"/>
    <n v="5.7167509151124296"/>
    <n v="40.246470280634497"/>
    <n v="27.935680669339401"/>
    <n v="26.101098134913698"/>
    <n v="21.1795378787216"/>
    <n v="24.256263542696502"/>
    <n v="17.5714573180868"/>
    <n v="21.192952985882101"/>
    <n v="15.7997882746131"/>
  </r>
  <r>
    <x v="440"/>
    <s v="Kokomo"/>
    <x v="17"/>
    <x v="17"/>
    <x v="1"/>
    <x v="0"/>
    <x v="0"/>
    <x v="0"/>
    <x v="0"/>
    <n v="82752"/>
    <x v="440"/>
    <n v="6.7490815931941199"/>
    <n v="0.89061291569992296"/>
    <n v="2.5812064965197199"/>
    <n v="2.6621713070378998"/>
    <n v="23.667101701469502"/>
    <n v="7.8753383604021696"/>
    <n v="23.807279582366601"/>
    <n v="28.407772621809698"/>
    <n v="16.242507733951999"/>
    <n v="3.0725271624100499"/>
    <n v="46.199026386341203"/>
    <n v="31.0021871031466"/>
    <n v="19.7262593481022"/>
    <n v="21.201123858581099"/>
    <n v="23.8907749941466"/>
    <n v="17.934909857176301"/>
    <n v="22.2752282837743"/>
    <n v="14.6979630063217"/>
  </r>
  <r>
    <x v="441"/>
    <s v="La Crosse-Onalaska"/>
    <x v="18"/>
    <x v="18"/>
    <x v="1"/>
    <x v="1"/>
    <x v="1"/>
    <x v="0"/>
    <x v="1"/>
    <n v="133665"/>
    <x v="441"/>
    <n v="1.23517749597875"/>
    <n v="3.6007930273444799"/>
    <n v="1.8172296412673501"/>
    <n v="1.40126435491714"/>
    <n v="21.595032357011899"/>
    <n v="14.3059140388284"/>
    <n v="23.898552351026801"/>
    <n v="26.353944562899802"/>
    <n v="13.846556690232999"/>
    <n v="2.4251036667753798"/>
    <n v="34.622373386758603"/>
    <n v="34.606066253552598"/>
    <n v="28.346456692913399"/>
    <n v="18.240546510980302"/>
    <n v="20.967532346989898"/>
    <n v="18.4911544673189"/>
    <n v="25.4580556535299"/>
    <n v="16.842711021181"/>
  </r>
  <r>
    <x v="442"/>
    <s v="La Grande"/>
    <x v="8"/>
    <x v="8"/>
    <x v="0"/>
    <x v="0"/>
    <x v="0"/>
    <x v="0"/>
    <x v="1"/>
    <n v="25748"/>
    <x v="442"/>
    <n v="0.48935839676868098"/>
    <n v="0.79229454714929304"/>
    <n v="3.9187509709491999"/>
    <n v="3.8915643933509401"/>
    <n v="22.514370048159101"/>
    <n v="11.064937082491801"/>
    <n v="21.5278856610222"/>
    <n v="28.161410594997701"/>
    <n v="16.731396613329199"/>
    <n v="3.6924158949712802"/>
    <n v="40.206306411909502"/>
    <n v="34.632516703786202"/>
    <n v="21.468760989332999"/>
    <n v="24.953879017380299"/>
    <n v="23.002233226526801"/>
    <n v="19.856296727837702"/>
    <n v="20.730167977473499"/>
    <n v="11.4574230507816"/>
  </r>
  <r>
    <x v="443"/>
    <s v="Laconia"/>
    <x v="33"/>
    <x v="33"/>
    <x v="1"/>
    <x v="1"/>
    <x v="1"/>
    <x v="0"/>
    <x v="0"/>
    <n v="60088"/>
    <x v="443"/>
    <n v="0.43436293436293399"/>
    <n v="1.156636932499"/>
    <n v="1.4229130608441001"/>
    <n v="1.2048994807615501"/>
    <n v="20.7712022367195"/>
    <n v="6.6685527892424403"/>
    <n v="23.052855811476501"/>
    <n v="32.770270270270302"/>
    <n v="16.737118892291299"/>
    <n v="3.24071944431667"/>
    <n v="37.497124982749902"/>
    <n v="30.868485210911299"/>
    <n v="28.393670362022199"/>
    <n v="14.4545707804354"/>
    <n v="18.832331754686201"/>
    <n v="19.282047200222902"/>
    <n v="25.100489513272599"/>
    <n v="22.330560751383"/>
  </r>
  <r>
    <x v="444"/>
    <s v="Lafayette"/>
    <x v="13"/>
    <x v="13"/>
    <x v="3"/>
    <x v="0"/>
    <x v="0"/>
    <x v="0"/>
    <x v="0"/>
    <n v="466750"/>
    <x v="444"/>
    <n v="24.691590787359399"/>
    <n v="1.43888591322978"/>
    <n v="1.75961435457954"/>
    <n v="3.0868773433315502"/>
    <n v="25.7559721478307"/>
    <n v="10.7532940546331"/>
    <n v="26.4512051419389"/>
    <n v="25.645634708087801"/>
    <n v="11.393893947509399"/>
    <n v="8.6798230118272492"/>
    <n v="47.770319150726003"/>
    <n v="24.151483033025499"/>
    <n v="19.398374804421302"/>
    <n v="23.057793124739199"/>
    <n v="21.622255126717199"/>
    <n v="16.7090677292659"/>
    <n v="20.6612278966596"/>
    <n v="17.949656122618201"/>
  </r>
  <r>
    <x v="445"/>
    <s v="Lafayette-West Lafayette"/>
    <x v="17"/>
    <x v="17"/>
    <x v="1"/>
    <x v="0"/>
    <x v="0"/>
    <x v="0"/>
    <x v="0"/>
    <n v="201789"/>
    <x v="445"/>
    <n v="3.37431673678942"/>
    <n v="5.3095064646735004"/>
    <n v="1.9009955944080199"/>
    <n v="6.9820456020893102"/>
    <n v="21.288573708180301"/>
    <n v="22.1473915822964"/>
    <n v="24.8358433809573"/>
    <n v="21.343581662033099"/>
    <n v="10.384609666532899"/>
    <n v="3.4704460250166398"/>
    <n v="37.592410917627298"/>
    <n v="26.688798570477601"/>
    <n v="32.248344486878501"/>
    <n v="22.226243875954999"/>
    <n v="22.761411083390399"/>
    <n v="17.483421450639199"/>
    <n v="22.0465621323957"/>
    <n v="15.4823614576197"/>
  </r>
  <r>
    <x v="446"/>
    <s v="LaGrange"/>
    <x v="7"/>
    <x v="7"/>
    <x v="3"/>
    <x v="0"/>
    <x v="0"/>
    <x v="0"/>
    <x v="0"/>
    <n v="67044"/>
    <x v="446"/>
    <n v="33.290078157627804"/>
    <n v="1.5721019032277299"/>
    <n v="1.6302726567627199"/>
    <n v="3.2366803889982698"/>
    <n v="26.5527116520494"/>
    <n v="9.5385120219557304"/>
    <n v="25.475806932760602"/>
    <n v="26.0485651214128"/>
    <n v="12.3844042718215"/>
    <n v="6.2982727145063899"/>
    <n v="47.673547722698103"/>
    <n v="26.3773814539156"/>
    <n v="19.650798108879801"/>
    <n v="26.321576932475399"/>
    <n v="23.438136352529099"/>
    <n v="15.8874317830089"/>
    <n v="21.2918465423149"/>
    <n v="13.0610083896717"/>
  </r>
  <r>
    <x v="447"/>
    <s v="Lake Charles"/>
    <x v="13"/>
    <x v="13"/>
    <x v="3"/>
    <x v="0"/>
    <x v="0"/>
    <x v="0"/>
    <x v="0"/>
    <n v="199607"/>
    <x v="447"/>
    <n v="23.851367937998202"/>
    <n v="1.0310259660232399"/>
    <n v="2.34110026201486"/>
    <n v="2.5545196310750602"/>
    <n v="25.383879322869401"/>
    <n v="10.0933334001313"/>
    <n v="25.431973828573099"/>
    <n v="26.462498810162"/>
    <n v="12.6283146382642"/>
    <n v="5.5544758425001"/>
    <n v="47.030745908967198"/>
    <n v="27.828351537295401"/>
    <n v="19.586426711237198"/>
    <n v="21.762408332447698"/>
    <n v="23.1374216176002"/>
    <n v="17.015623339355901"/>
    <n v="20.768678924434099"/>
    <n v="17.315867786162201"/>
  </r>
  <r>
    <x v="448"/>
    <s v="Lake City"/>
    <x v="19"/>
    <x v="19"/>
    <x v="3"/>
    <x v="0"/>
    <x v="0"/>
    <x v="0"/>
    <x v="0"/>
    <n v="67531"/>
    <x v="448"/>
    <n v="17.2705868415987"/>
    <n v="0.90476966134071801"/>
    <n v="2.2300869230427498"/>
    <n v="4.8511054182523603"/>
    <n v="22.497815817920699"/>
    <n v="9.83104055915061"/>
    <n v="24.100042943240901"/>
    <n v="28.185574032666501"/>
    <n v="15.3855266470214"/>
    <n v="5.7910316851222499"/>
    <n v="47.536454336147401"/>
    <n v="33.494134415086101"/>
    <n v="13.178379563644301"/>
    <n v="23.422590272815199"/>
    <n v="29.7700617932658"/>
    <n v="18.395056538736402"/>
    <n v="18.046155786287802"/>
    <n v="10.366135608894901"/>
  </r>
  <r>
    <x v="449"/>
    <s v="Lake Havasu City-Kingman"/>
    <x v="48"/>
    <x v="47"/>
    <x v="2"/>
    <x v="0"/>
    <x v="0"/>
    <x v="0"/>
    <x v="0"/>
    <n v="200186"/>
    <x v="449"/>
    <n v="0.856703265962655"/>
    <n v="1.00706343100916"/>
    <n v="3.75051202381785"/>
    <n v="14.770763190233099"/>
    <n v="20.613329603468799"/>
    <n v="6.8151618994335301"/>
    <n v="19.175666630034101"/>
    <n v="30.088517678558901"/>
    <n v="23.307324188504701"/>
    <n v="4.1346733943947802"/>
    <n v="45.783058191191799"/>
    <n v="37.903800800745898"/>
    <n v="12.1784676136675"/>
    <n v="23.152261838093501"/>
    <n v="27.692116234210701"/>
    <n v="20.119469852529399"/>
    <n v="19.670213427913598"/>
    <n v="9.3659386472528094"/>
  </r>
  <r>
    <x v="450"/>
    <s v="Lakeland-Winter Haven"/>
    <x v="19"/>
    <x v="19"/>
    <x v="3"/>
    <x v="0"/>
    <x v="0"/>
    <x v="0"/>
    <x v="0"/>
    <n v="602095"/>
    <x v="450"/>
    <n v="14.173178651209501"/>
    <n v="1.5889519095823701"/>
    <n v="1.9749375098613999"/>
    <n v="17.693553342910999"/>
    <n v="23.540471188101499"/>
    <n v="8.8104036738388505"/>
    <n v="24.0319218727942"/>
    <n v="25.630672900455899"/>
    <n v="17.9865303648095"/>
    <n v="6.8000225004341104"/>
    <n v="47.265585830596201"/>
    <n v="27.708306328736199"/>
    <n v="18.226085340233499"/>
    <n v="20.240362750528"/>
    <n v="25.5902125800947"/>
    <n v="19.899496129790499"/>
    <n v="21.779440834650401"/>
    <n v="12.4904877049365"/>
  </r>
  <r>
    <x v="451"/>
    <s v="Lamesa"/>
    <x v="2"/>
    <x v="2"/>
    <x v="2"/>
    <x v="0"/>
    <x v="0"/>
    <x v="0"/>
    <x v="1"/>
    <n v="13833"/>
    <x v="451"/>
    <n v="6.2170172775247599"/>
    <n v="0.33253813344899902"/>
    <n v="0.997614400346996"/>
    <n v="53.401286777994599"/>
    <n v="24.737945492662501"/>
    <n v="10.2291621484855"/>
    <n v="28.779006723053602"/>
    <n v="22.280054941082899"/>
    <n v="13.973830694715501"/>
    <n v="16.992733370598099"/>
    <n v="47.512576858580204"/>
    <n v="27.322526551145899"/>
    <n v="8.1721632196758005"/>
    <n v="26.243724326791401"/>
    <n v="23.619351894112299"/>
    <n v="16.750342309447699"/>
    <n v="22.2729347329986"/>
    <n v="11.113646736649899"/>
  </r>
  <r>
    <x v="452"/>
    <s v="Lancaster"/>
    <x v="14"/>
    <x v="14"/>
    <x v="1"/>
    <x v="0"/>
    <x v="0"/>
    <x v="0"/>
    <x v="1"/>
    <n v="519445"/>
    <x v="452"/>
    <n v="3.0969592545890299"/>
    <n v="1.87238302418928"/>
    <n v="1.48870429015584"/>
    <n v="8.6496164175225498"/>
    <n v="24.837085735737201"/>
    <n v="9.7484815524261492"/>
    <n v="23.9907978708044"/>
    <n v="26.449961016084501"/>
    <n v="14.973673824947801"/>
    <n v="7.1043403175498296"/>
    <n v="48.122661403539702"/>
    <n v="21.235483814122301"/>
    <n v="23.537514464788199"/>
    <n v="14.0047386009746"/>
    <n v="20.226480295490099"/>
    <n v="19.338251270007099"/>
    <n v="26.505643901379202"/>
    <n v="19.924885932149"/>
  </r>
  <r>
    <x v="453"/>
    <s v="Lansing-East Lansing"/>
    <x v="4"/>
    <x v="4"/>
    <x v="1"/>
    <x v="1"/>
    <x v="1"/>
    <x v="0"/>
    <x v="1"/>
    <n v="464036"/>
    <x v="453"/>
    <n v="8.6411399115585894"/>
    <n v="3.7494935737744499"/>
    <n v="3.1728141782103099"/>
    <n v="6.1577119016628004"/>
    <n v="22.048289356860199"/>
    <n v="15.6595608961374"/>
    <n v="24.6483031488936"/>
    <n v="25.958115318639098"/>
    <n v="11.685731279469699"/>
    <n v="2.5509198593501998"/>
    <n v="30.771464825449701"/>
    <n v="34.984389532169999"/>
    <n v="31.693225783030101"/>
    <n v="19.333987482468199"/>
    <n v="20.805268672354401"/>
    <n v="18.529051428317999"/>
    <n v="23.237816472362201"/>
    <n v="18.0938759444971"/>
  </r>
  <r>
    <x v="454"/>
    <s v="Laramie"/>
    <x v="44"/>
    <x v="44"/>
    <x v="0"/>
    <x v="0"/>
    <x v="0"/>
    <x v="0"/>
    <x v="0"/>
    <n v="36299"/>
    <x v="454"/>
    <n v="1.0744097633543599"/>
    <n v="2.7686713132593201"/>
    <n v="2.4959365271770602"/>
    <n v="8.8211796468222303"/>
    <n v="16.631312157359702"/>
    <n v="28.871318769112101"/>
    <n v="25.620540510757898"/>
    <n v="20.1548252017962"/>
    <n v="8.7220033609741296"/>
    <n v="1.4312830246755199"/>
    <n v="18.801621094752001"/>
    <n v="31.683168316831701"/>
    <n v="48.083927563740801"/>
    <n v="27.2485187404301"/>
    <n v="20.591172358697801"/>
    <n v="16.696624725384499"/>
    <n v="19.339591238932201"/>
    <n v="16.124092936555499"/>
  </r>
  <r>
    <x v="455"/>
    <s v="Laredo"/>
    <x v="2"/>
    <x v="2"/>
    <x v="2"/>
    <x v="1"/>
    <x v="1"/>
    <x v="0"/>
    <x v="1"/>
    <n v="250304"/>
    <x v="455"/>
    <n v="0.19456341089235499"/>
    <n v="0.52735873178215298"/>
    <n v="0.19935758118128399"/>
    <n v="95.7447743543851"/>
    <n v="35.220372027614403"/>
    <n v="10.896749552544099"/>
    <n v="27.7614420864229"/>
    <n v="18.328113014574299"/>
    <n v="7.7933233188442896"/>
    <n v="21.640596041218799"/>
    <n v="35.328786418563297"/>
    <n v="26.110163837200702"/>
    <n v="16.920453703017301"/>
    <n v="27.292807784726101"/>
    <n v="24.579496440457898"/>
    <n v="17.649955972120701"/>
    <n v="17.396235989433301"/>
    <n v="13.081503813262101"/>
  </r>
  <r>
    <x v="456"/>
    <s v="Las Cruces"/>
    <x v="6"/>
    <x v="6"/>
    <x v="2"/>
    <x v="1"/>
    <x v="1"/>
    <x v="0"/>
    <x v="1"/>
    <n v="209233"/>
    <x v="456"/>
    <n v="1.35016942834065"/>
    <n v="0.96973230800112797"/>
    <n v="1.85104644104897"/>
    <n v="65.722902219057204"/>
    <n v="26.696553602921099"/>
    <n v="13.090669253893999"/>
    <n v="24.3828650356301"/>
    <n v="23.460448399631002"/>
    <n v="12.3694637079237"/>
    <n v="13.766964370848299"/>
    <n v="31.208085687950899"/>
    <n v="29.061119410100801"/>
    <n v="25.963830531100001"/>
    <n v="26.574477679242399"/>
    <n v="24.9525162947679"/>
    <n v="15.969555771149"/>
    <n v="19.3309921703128"/>
    <n v="13.172458084527801"/>
  </r>
  <r>
    <x v="457"/>
    <s v="Las Vegas"/>
    <x v="6"/>
    <x v="6"/>
    <x v="2"/>
    <x v="1"/>
    <x v="1"/>
    <x v="0"/>
    <x v="1"/>
    <n v="29393"/>
    <x v="457"/>
    <n v="1.1533358282584301"/>
    <n v="0.59537985234579704"/>
    <n v="1.75211785118906"/>
    <n v="76.8312183172864"/>
    <n v="21.984826319191601"/>
    <n v="10.8393154832783"/>
    <n v="21.886163372231501"/>
    <n v="30.085394481679302"/>
    <n v="15.204300343619201"/>
    <n v="7.7963851730828102"/>
    <n v="40.340038803226797"/>
    <n v="30.567752476258601"/>
    <n v="21.295823547431802"/>
    <n v="34.151747655584003"/>
    <n v="26.104006820119402"/>
    <n v="15.3623188405797"/>
    <n v="16.2745098039216"/>
    <n v="8.1074168797953998"/>
  </r>
  <r>
    <x v="458"/>
    <s v="Las Vegas-Henderson-Paradise"/>
    <x v="43"/>
    <x v="43"/>
    <x v="2"/>
    <x v="1"/>
    <x v="1"/>
    <x v="0"/>
    <x v="1"/>
    <n v="1951269"/>
    <x v="458"/>
    <n v="9.9843230226073398"/>
    <n v="8.4622366265235591"/>
    <n v="4.4446972713654596"/>
    <n v="29.142265879281599"/>
    <n v="25.041037396688999"/>
    <n v="9.1796671806911299"/>
    <n v="29.8785559551246"/>
    <n v="24.603219750839099"/>
    <n v="11.2975197166562"/>
    <n v="6.8010566648568798"/>
    <n v="38.631726199214398"/>
    <n v="32.464715052347799"/>
    <n v="22.102502083580902"/>
    <n v="14.908425479118"/>
    <n v="21.070850394526101"/>
    <n v="18.736836738017999"/>
    <n v="24.673211177317899"/>
    <n v="20.610676211020099"/>
  </r>
  <r>
    <x v="459"/>
    <s v="Laurel"/>
    <x v="42"/>
    <x v="42"/>
    <x v="3"/>
    <x v="0"/>
    <x v="0"/>
    <x v="0"/>
    <x v="1"/>
    <n v="84823"/>
    <x v="459"/>
    <n v="33.033493274229897"/>
    <n v="0.37489831767327297"/>
    <n v="1.0174127300378399"/>
    <n v="3.93171663346026"/>
    <n v="25.312709996109501"/>
    <n v="9.5469389198684294"/>
    <n v="24.318875776617201"/>
    <n v="26.104947950438"/>
    <n v="14.7165273569669"/>
    <n v="7.88603040876467"/>
    <n v="43.593730226167501"/>
    <n v="32.482418238027201"/>
    <n v="16.037821127040701"/>
    <n v="28.746671738303501"/>
    <n v="25.722708254089"/>
    <n v="18.0518574870039"/>
    <n v="16.283124128312402"/>
    <n v="11.1956383922911"/>
  </r>
  <r>
    <x v="460"/>
    <s v="Laurinburg"/>
    <x v="10"/>
    <x v="10"/>
    <x v="3"/>
    <x v="1"/>
    <x v="1"/>
    <x v="0"/>
    <x v="0"/>
    <n v="36157"/>
    <x v="460"/>
    <n v="38.399203473739497"/>
    <n v="0.76333766628868505"/>
    <n v="12.827391653068601"/>
    <n v="2.0853500013828601"/>
    <n v="25.0933429211494"/>
    <n v="9.1683491440108398"/>
    <n v="24.097685095555502"/>
    <n v="28.049893519927"/>
    <n v="13.5907293193572"/>
    <n v="8.1822780541269697"/>
    <n v="49.536295421971197"/>
    <n v="27.771688727763301"/>
    <n v="14.5097377961386"/>
    <n v="34.839104180998199"/>
    <n v="26.469464190170399"/>
    <n v="15.630971489719499"/>
    <n v="13.421998012688199"/>
    <n v="9.6384621264235992"/>
  </r>
  <r>
    <x v="461"/>
    <s v="Lawrence"/>
    <x v="21"/>
    <x v="21"/>
    <x v="2"/>
    <x v="1"/>
    <x v="1"/>
    <x v="0"/>
    <x v="0"/>
    <n v="110826"/>
    <x v="461"/>
    <n v="3.79333369425947"/>
    <n v="3.7103206828722501"/>
    <n v="5.7089491635536804"/>
    <n v="5.0989839929258496"/>
    <n v="19.066825474166698"/>
    <n v="24.6332088138162"/>
    <n v="26.6237164564272"/>
    <n v="20.7731037843105"/>
    <n v="8.9031454712793003"/>
    <n v="1.4597013003733701"/>
    <n v="24.238766576541799"/>
    <n v="25.8658426676967"/>
    <n v="48.4356894553882"/>
    <n v="21.350928100962602"/>
    <n v="20.487310579890401"/>
    <n v="18.347842107687299"/>
    <n v="21.2749297591083"/>
    <n v="18.538989452351299"/>
  </r>
  <r>
    <x v="462"/>
    <s v="Lawrenceburg"/>
    <x v="22"/>
    <x v="22"/>
    <x v="3"/>
    <x v="0"/>
    <x v="0"/>
    <x v="0"/>
    <x v="1"/>
    <n v="41869"/>
    <x v="462"/>
    <n v="1.5214120232152699"/>
    <n v="0.28660823043301697"/>
    <n v="1.7506986075616799"/>
    <n v="1.6456089230695701"/>
    <n v="25.147483818577001"/>
    <n v="8.0107000406028295"/>
    <n v="24.146743413981699"/>
    <n v="26.602020588024601"/>
    <n v="16.093052138813899"/>
    <n v="10.4938934851904"/>
    <n v="53.848357866838597"/>
    <n v="23.8745030622112"/>
    <n v="11.783245585759801"/>
    <n v="24.737398222387998"/>
    <n v="29.8029709739574"/>
    <n v="17.633165516812699"/>
    <n v="20.7035863011996"/>
    <n v="7.1228789856423598"/>
  </r>
  <r>
    <x v="463"/>
    <s v="Lawton"/>
    <x v="3"/>
    <x v="3"/>
    <x v="2"/>
    <x v="0"/>
    <x v="0"/>
    <x v="0"/>
    <x v="1"/>
    <n v="130291"/>
    <x v="463"/>
    <n v="16.0563661342687"/>
    <n v="2.0530965300749902"/>
    <n v="11.0744410588606"/>
    <n v="10.929381154492599"/>
    <n v="25.065430459509901"/>
    <n v="13.2963903876707"/>
    <n v="28.5238427826941"/>
    <n v="22.558733911014599"/>
    <n v="10.5556024591108"/>
    <n v="3.3818181818181801"/>
    <n v="42.287147335423199"/>
    <n v="34.362382445141101"/>
    <n v="19.968652037617598"/>
    <n v="19.844874871443299"/>
    <n v="22.741686664381199"/>
    <n v="19.859873157353402"/>
    <n v="23.7872814535482"/>
    <n v="13.766283853273899"/>
  </r>
  <r>
    <x v="464"/>
    <s v="Lebanon"/>
    <x v="40"/>
    <x v="40"/>
    <x v="1"/>
    <x v="0"/>
    <x v="0"/>
    <x v="0"/>
    <x v="1"/>
    <n v="35571"/>
    <x v="464"/>
    <n v="0.66627308762756199"/>
    <n v="0.416069269910882"/>
    <n v="2.4486238790025601"/>
    <n v="2.0213094936886802"/>
    <n v="25.040060723623199"/>
    <n v="8.0318236765904807"/>
    <n v="24.171375558741701"/>
    <n v="27.137274746282099"/>
    <n v="15.6194652947626"/>
    <n v="5.0763550931364296"/>
    <n v="57.211780500083897"/>
    <n v="24.3245510991777"/>
    <n v="13.3873133076019"/>
    <n v="22.1045945373703"/>
    <n v="29.141082645211402"/>
    <n v="23.029148140306301"/>
    <n v="16.013833015738602"/>
    <n v="9.7113416613734191"/>
  </r>
  <r>
    <x v="465"/>
    <s v="Lebanon"/>
    <x v="14"/>
    <x v="14"/>
    <x v="1"/>
    <x v="0"/>
    <x v="0"/>
    <x v="0"/>
    <x v="1"/>
    <n v="133568"/>
    <x v="465"/>
    <n v="1.59768806899856"/>
    <n v="1.126018207954"/>
    <n v="1.1305103018687099"/>
    <n v="9.2911475802587393"/>
    <n v="23.0332115476761"/>
    <n v="8.3425670819357904"/>
    <n v="23.833552946813601"/>
    <n v="27.7738679923335"/>
    <n v="17.016800431240998"/>
    <n v="5.2993730749907204"/>
    <n v="54.137268179733098"/>
    <n v="21.471635466043399"/>
    <n v="19.091723279232799"/>
    <n v="14.7092666462105"/>
    <n v="20.671601718318499"/>
    <n v="19.607241485118099"/>
    <n v="27.224608775698101"/>
    <n v="17.7872813746548"/>
  </r>
  <r>
    <x v="466"/>
    <s v="Levelland"/>
    <x v="2"/>
    <x v="2"/>
    <x v="2"/>
    <x v="0"/>
    <x v="0"/>
    <x v="0"/>
    <x v="1"/>
    <n v="22935"/>
    <x v="466"/>
    <n v="3.4924787442773102"/>
    <n v="0.26160889470241999"/>
    <n v="1.2470023980815299"/>
    <n v="43.570961412688"/>
    <n v="27.1506431218661"/>
    <n v="12.1604534554175"/>
    <n v="22.9082188794419"/>
    <n v="25.018530630041401"/>
    <n v="12.762153913233"/>
    <n v="11.677572445531"/>
    <n v="38.232544761630798"/>
    <n v="31.236068167110101"/>
    <n v="18.853814625728099"/>
    <n v="18.124843319127599"/>
    <n v="23.1887691150664"/>
    <n v="17.009275507645999"/>
    <n v="24.367009275507598"/>
    <n v="17.310102782652301"/>
  </r>
  <r>
    <x v="467"/>
    <s v="Lewisburg"/>
    <x v="14"/>
    <x v="14"/>
    <x v="1"/>
    <x v="0"/>
    <x v="0"/>
    <x v="0"/>
    <x v="1"/>
    <n v="44947"/>
    <x v="467"/>
    <n v="6.7813202215943198"/>
    <n v="1.15691814804103"/>
    <n v="1.6063363517031199"/>
    <n v="5.2194807217389396"/>
    <n v="18.488441942732599"/>
    <n v="13.956437582041101"/>
    <n v="27.1364050993392"/>
    <n v="25.614612766146799"/>
    <n v="14.804102609740401"/>
    <n v="5.6109071840587301"/>
    <n v="50.747246984792902"/>
    <n v="21.575117986365999"/>
    <n v="22.066727844782399"/>
    <n v="16.748349996732699"/>
    <n v="26.269358949225602"/>
    <n v="20.270535189178599"/>
    <n v="21.270339149186398"/>
    <n v="15.4414167156767"/>
  </r>
  <r>
    <x v="468"/>
    <s v="Lewisburg"/>
    <x v="22"/>
    <x v="22"/>
    <x v="3"/>
    <x v="0"/>
    <x v="0"/>
    <x v="0"/>
    <x v="1"/>
    <n v="30617"/>
    <x v="468"/>
    <n v="6.4833262566547996"/>
    <n v="0.42460071202273297"/>
    <n v="1.79965378711174"/>
    <n v="4.5268968220269796"/>
    <n v="24.659502890551"/>
    <n v="7.8714439690368101"/>
    <n v="26.031289806316799"/>
    <n v="28.3143351732698"/>
    <n v="13.1234281608257"/>
    <n v="8.3035109778508591"/>
    <n v="53.307863429732102"/>
    <n v="25.200696392301001"/>
    <n v="13.1879292001161"/>
    <n v="21.384562724627799"/>
    <n v="27.999315420160901"/>
    <n v="18.167037480746199"/>
    <n v="19.638884134862199"/>
    <n v="12.810200239602899"/>
  </r>
  <r>
    <x v="469"/>
    <s v="Lewiston"/>
    <x v="37"/>
    <x v="37"/>
    <x v="0"/>
    <x v="0"/>
    <x v="0"/>
    <x v="0"/>
    <x v="0"/>
    <n v="60888"/>
    <x v="469"/>
    <n v="0.33011430823807603"/>
    <n v="0.64216265930889505"/>
    <n v="6.0488109315464502"/>
    <n v="2.8774142688214401"/>
    <n v="21.7103534358166"/>
    <n v="9.3203915385626104"/>
    <n v="22.776244908684799"/>
    <n v="27.7410984101958"/>
    <n v="18.451911706740201"/>
    <n v="3.16699112102939"/>
    <n v="41.4818859503347"/>
    <n v="36.1924884858269"/>
    <n v="19.158634442808999"/>
    <n v="19.991254571473998"/>
    <n v="25.9341707743679"/>
    <n v="18.305771982827199"/>
    <n v="23.2946414374304"/>
    <n v="12.474161233900499"/>
  </r>
  <r>
    <x v="470"/>
    <s v="Lewiston-Auburn"/>
    <x v="24"/>
    <x v="24"/>
    <x v="1"/>
    <x v="0"/>
    <x v="0"/>
    <x v="0"/>
    <x v="1"/>
    <n v="107702"/>
    <x v="470"/>
    <n v="3.5821061818722"/>
    <n v="0.71772111938496996"/>
    <n v="2.2942935135837801"/>
    <n v="1.5496462461235601"/>
    <n v="22.569683014243001"/>
    <n v="9.3053053796586909"/>
    <n v="25.443352955376898"/>
    <n v="28.583498913669199"/>
    <n v="14.0981597370522"/>
    <n v="5.2889976880185001"/>
    <n v="45.838433292533701"/>
    <n v="30.297837617299098"/>
    <n v="18.574731402148799"/>
    <n v="20.922226751823199"/>
    <n v="23.474656882728599"/>
    <n v="18.487566245413799"/>
    <n v="23.198351225257099"/>
    <n v="13.9171988947774"/>
  </r>
  <r>
    <x v="471"/>
    <s v="Lewistown"/>
    <x v="14"/>
    <x v="14"/>
    <x v="1"/>
    <x v="0"/>
    <x v="0"/>
    <x v="0"/>
    <x v="1"/>
    <n v="46682"/>
    <x v="471"/>
    <n v="0.60408722848206997"/>
    <n v="0.35773959984576498"/>
    <n v="1.07107664624481"/>
    <n v="1.14390985818945"/>
    <n v="23.100981106208"/>
    <n v="7.3347328734844304"/>
    <n v="23.083843879867999"/>
    <n v="27.965811233451898"/>
    <n v="18.514630906987701"/>
    <n v="7.3097072419106297"/>
    <n v="62.271186440678001"/>
    <n v="19.2049306625578"/>
    <n v="11.2141756548536"/>
    <n v="23.3537357534825"/>
    <n v="28.113127902068399"/>
    <n v="19.8501477416632"/>
    <n v="21.280075981426801"/>
    <n v="7.4029126213592198"/>
  </r>
  <r>
    <x v="472"/>
    <s v="Lexington"/>
    <x v="30"/>
    <x v="30"/>
    <x v="2"/>
    <x v="0"/>
    <x v="0"/>
    <x v="0"/>
    <x v="0"/>
    <n v="26370"/>
    <x v="472"/>
    <n v="2.7227910504361001"/>
    <n v="0.52711414486158503"/>
    <n v="1.1376564277588199"/>
    <n v="29.560106181266601"/>
    <n v="28.088737201365198"/>
    <n v="7.9067121729237799"/>
    <n v="23.924914675767901"/>
    <n v="25.654152445961302"/>
    <n v="14.4254835039818"/>
    <n v="12.7809239940387"/>
    <n v="45.090909090909101"/>
    <n v="26.676602086438201"/>
    <n v="15.451564828614"/>
    <n v="15.9904534606205"/>
    <n v="26.657673549859901"/>
    <n v="22.735291065684301"/>
    <n v="24.748365673964901"/>
    <n v="9.8682162498702901"/>
  </r>
  <r>
    <x v="473"/>
    <s v="Lexington-Fayette"/>
    <x v="27"/>
    <x v="27"/>
    <x v="1"/>
    <x v="1"/>
    <x v="1"/>
    <x v="0"/>
    <x v="0"/>
    <n v="472099"/>
    <x v="473"/>
    <n v="10.665559554246"/>
    <n v="2.2666855892514102"/>
    <n v="2.2128833147284799"/>
    <n v="5.8801226014035199"/>
    <n v="22.672151391975"/>
    <n v="12.041753954149399"/>
    <n v="28.751808413065898"/>
    <n v="25.448687669323601"/>
    <n v="11.0855985714861"/>
    <n v="5.1836651332872998"/>
    <n v="32.714470497845802"/>
    <n v="28.060842418524999"/>
    <n v="34.0410219503419"/>
    <n v="20.2081826472531"/>
    <n v="21.164187553067698"/>
    <n v="16.789312032873202"/>
    <n v="21.643762382464899"/>
    <n v="20.1945553843412"/>
  </r>
  <r>
    <x v="474"/>
    <s v="Liberal"/>
    <x v="21"/>
    <x v="21"/>
    <x v="2"/>
    <x v="0"/>
    <x v="0"/>
    <x v="0"/>
    <x v="0"/>
    <n v="22952"/>
    <x v="474"/>
    <n v="2.9932032066922298"/>
    <n v="2.58800975949808"/>
    <n v="1.8299058905542001"/>
    <n v="56.596375043569203"/>
    <n v="31.957999302893001"/>
    <n v="11.981526664343001"/>
    <n v="27.439874520738901"/>
    <n v="20.133321714883198"/>
    <n v="8.4872777971418607"/>
    <n v="23.2255061670933"/>
    <n v="40.989837871383102"/>
    <n v="22.961756264060199"/>
    <n v="12.822899697463299"/>
    <n v="15.5594642132323"/>
    <n v="24.259234203761299"/>
    <n v="25.016912461101299"/>
    <n v="22.567988093627399"/>
    <n v="12.596401028277601"/>
  </r>
  <r>
    <x v="475"/>
    <s v="Lima"/>
    <x v="5"/>
    <x v="5"/>
    <x v="1"/>
    <x v="0"/>
    <x v="0"/>
    <x v="0"/>
    <x v="1"/>
    <n v="106331"/>
    <x v="475"/>
    <n v="11.7632675325164"/>
    <n v="0.68183314367399905"/>
    <n v="2.7057020060001302"/>
    <n v="2.3633747449003599"/>
    <n v="23.929992194186099"/>
    <n v="10.7438094252852"/>
    <n v="23.375121084161702"/>
    <n v="27.188684391193501"/>
    <n v="14.762392905173501"/>
    <n v="2.58144532095009"/>
    <n v="50.306456497598802"/>
    <n v="30.619691091850399"/>
    <n v="16.4924070896007"/>
    <n v="22.512431687263099"/>
    <n v="24.117473290335301"/>
    <n v="18.064103195312899"/>
    <n v="22.148097090246701"/>
    <n v="13.157894736842101"/>
  </r>
  <r>
    <x v="476"/>
    <s v="Lincoln"/>
    <x v="30"/>
    <x v="30"/>
    <x v="2"/>
    <x v="1"/>
    <x v="1"/>
    <x v="0"/>
    <x v="0"/>
    <n v="302157"/>
    <x v="476"/>
    <n v="3.2085968552772202"/>
    <n v="3.2982853284881699"/>
    <n v="2.87433354183421"/>
    <n v="5.6119831743100397"/>
    <n v="23.121423630761502"/>
    <n v="14.607968705011"/>
    <n v="27.064737868062"/>
    <n v="24.070599059429401"/>
    <n v="11.135270736736199"/>
    <n v="2.3122247984514299"/>
    <n v="27.6467209801961"/>
    <n v="34.6642275212184"/>
    <n v="35.376826700134004"/>
    <n v="17.033493620461201"/>
    <n v="21.746268532331101"/>
    <n v="17.798538248064499"/>
    <n v="24.471427499937501"/>
    <n v="18.950272099205801"/>
  </r>
  <r>
    <x v="477"/>
    <s v="Lincoln"/>
    <x v="38"/>
    <x v="38"/>
    <x v="1"/>
    <x v="0"/>
    <x v="0"/>
    <x v="0"/>
    <x v="0"/>
    <n v="30305"/>
    <x v="477"/>
    <n v="7.4014189077709904"/>
    <n v="0.60716053456525299"/>
    <n v="1.3166144200626999"/>
    <n v="2.94670846394984"/>
    <n v="20.003299785513899"/>
    <n v="10.8529945553539"/>
    <n v="26.451080679755801"/>
    <n v="26.9856459330144"/>
    <n v="15.706979046361999"/>
    <n v="3.5688895208303699"/>
    <n v="47.163372671690603"/>
    <n v="31.996777098440699"/>
    <n v="17.270960709038299"/>
    <n v="21.645338208409498"/>
    <n v="23.126142595978099"/>
    <n v="15.6489945155393"/>
    <n v="24.241316270566699"/>
    <n v="15.3382084095064"/>
  </r>
  <r>
    <x v="478"/>
    <s v="Little Rock-North Little Rock-Conway"/>
    <x v="20"/>
    <x v="20"/>
    <x v="3"/>
    <x v="1"/>
    <x v="1"/>
    <x v="0"/>
    <x v="0"/>
    <n v="699757"/>
    <x v="478"/>
    <n v="22.053655769074101"/>
    <n v="1.4577917762880499"/>
    <n v="2.0935839155592602"/>
    <n v="4.7980941955564598"/>
    <n v="24.524799323193601"/>
    <n v="9.8432741651744795"/>
    <n v="27.684610514793"/>
    <n v="25.791096051915201"/>
    <n v="12.1562199449237"/>
    <n v="3.7535550790102099"/>
    <n v="38.484151245934299"/>
    <n v="30.381286976623901"/>
    <n v="27.381006698431499"/>
    <n v="19.154464207737799"/>
    <n v="22.449855899391601"/>
    <n v="18.3666414369305"/>
    <n v="22.284285755873199"/>
    <n v="17.744752700067"/>
  </r>
  <r>
    <x v="479"/>
    <s v="Lock Haven"/>
    <x v="14"/>
    <x v="14"/>
    <x v="1"/>
    <x v="0"/>
    <x v="0"/>
    <x v="0"/>
    <x v="1"/>
    <n v="39238"/>
    <x v="479"/>
    <n v="1.5597125235740901"/>
    <n v="0.50716142514909002"/>
    <n v="0.94806055354503305"/>
    <n v="1.1137162954279001"/>
    <n v="20.6865793363576"/>
    <n v="15.3116876497273"/>
    <n v="21.514858045772002"/>
    <n v="26.303583261124398"/>
    <n v="16.1832917070187"/>
    <n v="3.7223899570951899"/>
    <n v="56.312569521690797"/>
    <n v="22.850786588272701"/>
    <n v="17.114253932941399"/>
    <n v="22.850974748135499"/>
    <n v="26.449038335731998"/>
    <n v="19.010859610100699"/>
    <n v="21.091194557111098"/>
    <n v="10.5979327489206"/>
  </r>
  <r>
    <x v="480"/>
    <s v="Logan"/>
    <x v="45"/>
    <x v="45"/>
    <x v="0"/>
    <x v="0"/>
    <x v="0"/>
    <x v="0"/>
    <x v="0"/>
    <n v="62761"/>
    <x v="480"/>
    <n v="0.49744104845267101"/>
    <n v="1.6828494443647299"/>
    <n v="2.0941949267390498"/>
    <n v="9.6092217917443907"/>
    <n v="31.9964605156168"/>
    <n v="16.254524003124999"/>
    <n v="26.621067903891799"/>
    <n v="16.887485850034299"/>
    <n v="8.2404617273321499"/>
    <n v="2.9320723607460102"/>
    <n v="28.423213924621599"/>
    <n v="34.797554791643996"/>
    <n v="33.847158922988399"/>
    <n v="15.132716363266599"/>
    <n v="24.9796603274687"/>
    <n v="20.616800569510801"/>
    <n v="24.417776873792299"/>
    <n v="14.853045865961599"/>
  </r>
  <r>
    <x v="481"/>
    <s v="Logan"/>
    <x v="31"/>
    <x v="31"/>
    <x v="1"/>
    <x v="0"/>
    <x v="0"/>
    <x v="0"/>
    <x v="1"/>
    <n v="36743"/>
    <x v="481"/>
    <n v="2.12285333260757"/>
    <n v="0.27488229050431401"/>
    <n v="0.86819258089976303"/>
    <n v="0.70217456386250399"/>
    <n v="20.395721634052698"/>
    <n v="7.1142802710720403"/>
    <n v="25.841656914242201"/>
    <n v="31.475383066162301"/>
    <n v="15.1729581144708"/>
    <n v="10.1542904917534"/>
    <n v="56.673253781257102"/>
    <n v="24.2950520635403"/>
    <n v="8.87740366344911"/>
    <n v="28.631266045128999"/>
    <n v="26.219429806782902"/>
    <n v="16.2072692879341"/>
    <n v="18.3758951493041"/>
    <n v="10.5661397108499"/>
  </r>
  <r>
    <x v="482"/>
    <s v="Logansport"/>
    <x v="17"/>
    <x v="17"/>
    <x v="1"/>
    <x v="0"/>
    <x v="0"/>
    <x v="0"/>
    <x v="0"/>
    <n v="38966"/>
    <x v="482"/>
    <n v="1.3319304008622901"/>
    <n v="1.04450033362419"/>
    <n v="1.3319304008622901"/>
    <n v="12.567366422008901"/>
    <n v="25.902068469948201"/>
    <n v="7.8606990709849596"/>
    <n v="24.457219114099502"/>
    <n v="26.705332854283199"/>
    <n v="15.0746804906842"/>
    <n v="6.56880591812231"/>
    <n v="53.460629768774901"/>
    <n v="26.000232387001802"/>
    <n v="13.970331926100901"/>
    <n v="18.2664221180626"/>
    <n v="30.493852319815201"/>
    <n v="19.332925752326599"/>
    <n v="22.056925480605901"/>
    <n v="9.8498743291895892"/>
  </r>
  <r>
    <x v="483"/>
    <s v="London"/>
    <x v="27"/>
    <x v="27"/>
    <x v="1"/>
    <x v="0"/>
    <x v="0"/>
    <x v="0"/>
    <x v="0"/>
    <n v="126369"/>
    <x v="483"/>
    <n v="0.75493198490136004"/>
    <n v="0.376674659133173"/>
    <n v="1.2534719749305601"/>
    <n v="1.0263593128061499"/>
    <n v="24.280480181057101"/>
    <n v="9.3108278137834404"/>
    <n v="25.6233728208659"/>
    <n v="27.0865481249357"/>
    <n v="13.698771059357901"/>
    <n v="12.960251419592201"/>
    <n v="52.956442031832196"/>
    <n v="22.286108829446601"/>
    <n v="11.7971977191291"/>
    <n v="33.691258473083103"/>
    <n v="26.589415642296"/>
    <n v="16.5543832010116"/>
    <n v="14.8504384237474"/>
    <n v="8.3145042598619394"/>
  </r>
  <r>
    <x v="484"/>
    <s v="Longview"/>
    <x v="2"/>
    <x v="2"/>
    <x v="2"/>
    <x v="0"/>
    <x v="0"/>
    <x v="0"/>
    <x v="1"/>
    <n v="214369"/>
    <x v="484"/>
    <n v="17.173658504727801"/>
    <n v="0.77669812332939903"/>
    <n v="1.93591424133154"/>
    <n v="14.106517266955599"/>
    <n v="24.780635259762398"/>
    <n v="9.6030676077231298"/>
    <n v="25.364208444317999"/>
    <n v="26.1856891621456"/>
    <n v="14.066399526050899"/>
    <n v="7.17210483514289"/>
    <n v="41.983992238661202"/>
    <n v="33.608451869712198"/>
    <n v="17.235451056483701"/>
    <n v="21.062916206001098"/>
    <n v="22.642892037127499"/>
    <n v="18.647314426760602"/>
    <n v="22.326639755225901"/>
    <n v="15.320237574884899"/>
  </r>
  <r>
    <x v="485"/>
    <s v="Longview"/>
    <x v="1"/>
    <x v="1"/>
    <x v="1"/>
    <x v="0"/>
    <x v="0"/>
    <x v="0"/>
    <x v="1"/>
    <n v="102410"/>
    <x v="485"/>
    <n v="0.55853920515574695"/>
    <n v="1.43735963284835"/>
    <n v="4.4585489698271701"/>
    <n v="7.7873254564983903"/>
    <n v="24.1392442144322"/>
    <n v="8.2384532760472595"/>
    <n v="23.648081242066201"/>
    <n v="28.541158090030301"/>
    <n v="15.433063177424099"/>
    <n v="3.81067856060278"/>
    <n v="39.610848886386897"/>
    <n v="41.145224382568998"/>
    <n v="15.433248170441299"/>
    <n v="20.8351183126276"/>
    <n v="22.059824106040399"/>
    <n v="19.3306957639291"/>
    <n v="22.208502381372401"/>
    <n v="15.5658594360305"/>
  </r>
  <r>
    <x v="486"/>
    <s v="Los Alamos"/>
    <x v="6"/>
    <x v="6"/>
    <x v="2"/>
    <x v="1"/>
    <x v="1"/>
    <x v="0"/>
    <x v="1"/>
    <n v="17950"/>
    <x v="486"/>
    <n v="0.54038997214484696"/>
    <n v="5.9052924791086303"/>
    <n v="2.55153203342618"/>
    <n v="14.740947075208901"/>
    <n v="24.222841225626699"/>
    <n v="4.2228412256267402"/>
    <n v="22.506963788300801"/>
    <n v="34.08356545961"/>
    <n v="14.9637883008357"/>
    <n v="1.3438113948919499"/>
    <n v="12.6444007858546"/>
    <n v="22.813359528487201"/>
    <n v="63.198428290766202"/>
    <n v="4.4278474259802598"/>
    <n v="11.6164310482795"/>
    <n v="11.323019471859199"/>
    <n v="18.698319551880498"/>
    <n v="53.934382502000503"/>
  </r>
  <r>
    <x v="487"/>
    <s v="Los Angeles-Long Beach-Anaheim"/>
    <x v="25"/>
    <x v="25"/>
    <x v="2"/>
    <x v="1"/>
    <x v="1"/>
    <x v="1"/>
    <x v="0"/>
    <n v="12828837"/>
    <x v="487"/>
    <n v="6.6965228414703502"/>
    <n v="14.484150044154401"/>
    <n v="2.7587925546173802"/>
    <n v="44.4378707126764"/>
    <n v="24.467276340014301"/>
    <n v="10.6621044448534"/>
    <n v="29.298275439932699"/>
    <n v="24.5395743978975"/>
    <n v="11.032769377302101"/>
    <n v="12.5761795319517"/>
    <n v="29.2039791413393"/>
    <n v="27.074546876302801"/>
    <n v="31.145294450406301"/>
    <n v="15.9399036822336"/>
    <n v="18.167249060712901"/>
    <n v="15.4909371534771"/>
    <n v="21.828336355192999"/>
    <n v="28.573573748383399"/>
  </r>
  <r>
    <x v="488"/>
    <s v="Louisville/Jefferson County"/>
    <x v="27"/>
    <x v="27"/>
    <x v="1"/>
    <x v="1"/>
    <x v="1"/>
    <x v="0"/>
    <x v="0"/>
    <n v="1235708"/>
    <x v="488"/>
    <n v="13.827214843636201"/>
    <n v="1.5867017127023499"/>
    <n v="2.1115829953354699"/>
    <n v="3.9649334632453601"/>
    <n v="23.835161704868799"/>
    <n v="8.6386913413201203"/>
    <n v="26.815153741822499"/>
    <n v="27.817089474212398"/>
    <n v="12.893903737776199"/>
    <n v="4.2142411792934302"/>
    <n v="40.260214284261103"/>
    <n v="29.754948128273799"/>
    <n v="25.770596408171698"/>
    <n v="18.8583727726432"/>
    <n v="21.893168790689401"/>
    <n v="18.025693063528202"/>
    <n v="22.9402645488559"/>
    <n v="18.2825008242833"/>
  </r>
  <r>
    <x v="489"/>
    <s v="Lubbock"/>
    <x v="2"/>
    <x v="2"/>
    <x v="2"/>
    <x v="0"/>
    <x v="0"/>
    <x v="0"/>
    <x v="1"/>
    <n v="290805"/>
    <x v="489"/>
    <n v="6.9699626897749303"/>
    <n v="1.9470091642165701"/>
    <n v="1.5859424700400599"/>
    <n v="32.612231564106501"/>
    <n v="24.502329739859999"/>
    <n v="16.506249892539699"/>
    <n v="25.456233558570201"/>
    <n v="22.320455287907699"/>
    <n v="11.214731521122401"/>
    <n v="7.47816019366382"/>
    <n v="35.1156018664702"/>
    <n v="30.535966974236601"/>
    <n v="26.870270965629398"/>
    <n v="22.909700528586701"/>
    <n v="23.289879899962401"/>
    <n v="18.1221887338653"/>
    <n v="19.903077162671"/>
    <n v="15.7751536749146"/>
  </r>
  <r>
    <x v="490"/>
    <s v="Ludington"/>
    <x v="4"/>
    <x v="4"/>
    <x v="1"/>
    <x v="0"/>
    <x v="0"/>
    <x v="1"/>
    <x v="0"/>
    <n v="28705"/>
    <x v="490"/>
    <n v="0.54345932764326799"/>
    <n v="0.45288277303605601"/>
    <n v="2.3480229925100198"/>
    <n v="4.0062706845497296"/>
    <n v="21.738373105730702"/>
    <n v="7.3262497822679"/>
    <n v="20.745514718690099"/>
    <n v="30.9980839574987"/>
    <n v="19.191778435812601"/>
    <n v="3.6155808477237001"/>
    <n v="42.1016483516484"/>
    <n v="34.929356357927801"/>
    <n v="19.353414442700199"/>
    <n v="21.1738002594034"/>
    <n v="27.610246433203599"/>
    <n v="18.320363164721101"/>
    <n v="20.768482490272401"/>
    <n v="12.1271076523995"/>
  </r>
  <r>
    <x v="491"/>
    <s v="Lufkin"/>
    <x v="2"/>
    <x v="2"/>
    <x v="2"/>
    <x v="0"/>
    <x v="0"/>
    <x v="0"/>
    <x v="1"/>
    <n v="86771"/>
    <x v="491"/>
    <n v="14.7975706169112"/>
    <n v="0.85742932546588102"/>
    <n v="1.32878496271796"/>
    <n v="19.7589056251513"/>
    <n v="26.743958234894102"/>
    <n v="9.1943160733424794"/>
    <n v="25.3160618178885"/>
    <n v="25.097094651438798"/>
    <n v="13.6485692224361"/>
    <n v="9.4781509570241997"/>
    <n v="42.038642109064597"/>
    <n v="33.364030335861301"/>
    <n v="15.119176598049799"/>
    <n v="22.213577125072899"/>
    <n v="27.614601569085099"/>
    <n v="18.099591519159699"/>
    <n v="19.111067885625399"/>
    <n v="12.961161901056901"/>
  </r>
  <r>
    <x v="492"/>
    <s v="Lumberton"/>
    <x v="10"/>
    <x v="10"/>
    <x v="3"/>
    <x v="0"/>
    <x v="0"/>
    <x v="0"/>
    <x v="0"/>
    <n v="134168"/>
    <x v="492"/>
    <n v="24.109325621608701"/>
    <n v="0.723719515830899"/>
    <n v="40.067676346073597"/>
    <n v="8.1479935603124396"/>
    <n v="26.7776220857432"/>
    <n v="11.109206368135499"/>
    <n v="25.7848369208753"/>
    <n v="25.0901854391509"/>
    <n v="11.238149186095001"/>
    <n v="11.433547534682599"/>
    <n v="49.2895321602306"/>
    <n v="26.3635817668609"/>
    <n v="12.913338538225901"/>
    <n v="35.033008068638999"/>
    <n v="25.906332659094399"/>
    <n v="14.8591878014626"/>
    <n v="16.2306341550157"/>
    <n v="7.9708373157882999"/>
  </r>
  <r>
    <x v="493"/>
    <s v="Lynchburg"/>
    <x v="34"/>
    <x v="34"/>
    <x v="1"/>
    <x v="0"/>
    <x v="0"/>
    <x v="0"/>
    <x v="0"/>
    <n v="252634"/>
    <x v="493"/>
    <n v="17.407395679124701"/>
    <n v="1.3157373908500001"/>
    <n v="2.0781050848262699"/>
    <n v="2.0717718121868001"/>
    <n v="21.2425880918641"/>
    <n v="12.6063791888661"/>
    <n v="22.692511696762899"/>
    <n v="27.759129808339299"/>
    <n v="15.6993912141675"/>
    <n v="5.7128010941820797"/>
    <n v="42.615166844849497"/>
    <n v="29.086608811988199"/>
    <n v="22.585423248980199"/>
    <n v="20.684747692432801"/>
    <n v="22.671085268165701"/>
    <n v="18.633350953523401"/>
    <n v="22.657870125645498"/>
    <n v="15.352945960232599"/>
  </r>
  <r>
    <x v="494"/>
    <s v="Macomb"/>
    <x v="38"/>
    <x v="38"/>
    <x v="1"/>
    <x v="0"/>
    <x v="0"/>
    <x v="0"/>
    <x v="0"/>
    <n v="32612"/>
    <x v="494"/>
    <n v="4.8877713725009198"/>
    <n v="1.7539555991659499"/>
    <n v="1.83981356555869"/>
    <n v="2.6585306022323101"/>
    <n v="16.0769042070404"/>
    <n v="28.6888261989452"/>
    <n v="19.416165828529401"/>
    <n v="21.577946768060801"/>
    <n v="14.2401569974243"/>
    <n v="2.2579923988374699"/>
    <n v="35.457187569863599"/>
    <n v="29.420970266040701"/>
    <n v="32.863849765258202"/>
    <n v="30.786060321925302"/>
    <n v="22.706672917643399"/>
    <n v="15.6196280668855"/>
    <n v="20.4797624628848"/>
    <n v="10.407876230661"/>
  </r>
  <r>
    <x v="495"/>
    <s v="Macon"/>
    <x v="7"/>
    <x v="7"/>
    <x v="3"/>
    <x v="1"/>
    <x v="1"/>
    <x v="0"/>
    <x v="0"/>
    <n v="232293"/>
    <x v="495"/>
    <n v="43.255285350828501"/>
    <n v="1.2626295239202201"/>
    <n v="1.4856237596483799"/>
    <n v="2.4382999057225101"/>
    <n v="25.0842685746019"/>
    <n v="9.7863474146874907"/>
    <n v="24.898727038696801"/>
    <n v="27.287950992927001"/>
    <n v="12.942705979086799"/>
    <n v="5.4604759263661098"/>
    <n v="46.664949951139597"/>
    <n v="27.065340834059601"/>
    <n v="20.809233288434601"/>
    <n v="26.1583011583012"/>
    <n v="23.605094641680001"/>
    <n v="16.5022600998211"/>
    <n v="18.7235144552218"/>
    <n v="15.010829644976001"/>
  </r>
  <r>
    <x v="496"/>
    <s v="Madera"/>
    <x v="25"/>
    <x v="25"/>
    <x v="2"/>
    <x v="0"/>
    <x v="0"/>
    <x v="0"/>
    <x v="0"/>
    <n v="150865"/>
    <x v="496"/>
    <n v="3.3201869220826601"/>
    <n v="1.6789845225864199"/>
    <n v="3.2817419547277402"/>
    <n v="53.685082689822003"/>
    <n v="28.402213899844199"/>
    <n v="10.539886653630701"/>
    <n v="26.3341397938554"/>
    <n v="23.2817419547277"/>
    <n v="11.4420176979419"/>
    <n v="18.378331546400702"/>
    <n v="36.820559472367499"/>
    <n v="30.887943078072698"/>
    <n v="13.913165903159101"/>
    <n v="17.880322373582501"/>
    <n v="23.322159617716299"/>
    <n v="20.390842307966601"/>
    <n v="21.719801250505199"/>
    <n v="16.6868744502294"/>
  </r>
  <r>
    <x v="497"/>
    <s v="Madison"/>
    <x v="18"/>
    <x v="18"/>
    <x v="1"/>
    <x v="1"/>
    <x v="1"/>
    <x v="0"/>
    <x v="1"/>
    <n v="605435"/>
    <x v="497"/>
    <n v="4.2344760378901096"/>
    <n v="3.8851404362152802"/>
    <n v="2.2141105155797098"/>
    <n v="5.2421812415866302"/>
    <n v="22.164724536903201"/>
    <n v="11.688125067100501"/>
    <n v="28.5702015905919"/>
    <n v="26.476830708498799"/>
    <n v="11.100118096905501"/>
    <n v="2.1790510608242499"/>
    <n v="27.7843360894881"/>
    <n v="29.370144180254002"/>
    <n v="40.666468669433598"/>
    <n v="13.8614137359837"/>
    <n v="18.507900101936801"/>
    <n v="17.170377803261999"/>
    <n v="26.005033129459701"/>
    <n v="24.455275229357799"/>
  </r>
  <r>
    <x v="498"/>
    <s v="Madison"/>
    <x v="17"/>
    <x v="17"/>
    <x v="1"/>
    <x v="0"/>
    <x v="0"/>
    <x v="0"/>
    <x v="0"/>
    <n v="32428"/>
    <x v="498"/>
    <n v="1.63439003330455"/>
    <n v="0.65067225854200095"/>
    <n v="1.4462809917355399"/>
    <n v="2.3282348587640298"/>
    <n v="22.616257555199201"/>
    <n v="9.8772665597631697"/>
    <n v="24.485012951770099"/>
    <n v="28.398297767361498"/>
    <n v="14.623165165906"/>
    <n v="4.9250240748383503"/>
    <n v="50.369147521438101"/>
    <n v="27.747970835053"/>
    <n v="16.957857568670601"/>
    <n v="18.746537944132299"/>
    <n v="27.6014876948643"/>
    <n v="19.727783492917599"/>
    <n v="22.6477803276094"/>
    <n v="11.2764105404764"/>
  </r>
  <r>
    <x v="499"/>
    <s v="Madisonville"/>
    <x v="27"/>
    <x v="27"/>
    <x v="1"/>
    <x v="0"/>
    <x v="0"/>
    <x v="0"/>
    <x v="0"/>
    <n v="46920"/>
    <x v="499"/>
    <n v="6.54092071611253"/>
    <n v="0.54774083546462105"/>
    <n v="1.9607843137254899"/>
    <n v="1.5643648763853399"/>
    <n v="23.211849957374302"/>
    <n v="7.7898550724637703"/>
    <n v="25.1236146632566"/>
    <n v="28.435635123614698"/>
    <n v="15.4390451832907"/>
    <n v="7.2438867241432199"/>
    <n v="48.762004111312201"/>
    <n v="29.721105758905299"/>
    <n v="14.2730034056392"/>
    <n v="25.673636559603398"/>
    <n v="23.604225048501799"/>
    <n v="16.2966156499246"/>
    <n v="22.364733778831599"/>
    <n v="12.0607889631386"/>
  </r>
  <r>
    <x v="500"/>
    <s v="Magnolia"/>
    <x v="20"/>
    <x v="20"/>
    <x v="3"/>
    <x v="1"/>
    <x v="1"/>
    <x v="0"/>
    <x v="0"/>
    <n v="24552"/>
    <x v="500"/>
    <n v="36.681329423264899"/>
    <n v="0.696480938416422"/>
    <n v="1.2096774193548401"/>
    <n v="2.1709025741283798"/>
    <n v="22.784294558488099"/>
    <n v="14.2350928641251"/>
    <n v="22.238514173997999"/>
    <n v="24.743401759530801"/>
    <n v="15.998696643857899"/>
    <n v="4.0419161676646702"/>
    <n v="48.249153866180698"/>
    <n v="28.657901588128102"/>
    <n v="19.051028378026601"/>
    <n v="29.153506001263398"/>
    <n v="25.826489787323599"/>
    <n v="16.1297115182144"/>
    <n v="16.098125921246599"/>
    <n v="12.792166771951999"/>
  </r>
  <r>
    <x v="501"/>
    <s v="Malone"/>
    <x v="9"/>
    <x v="9"/>
    <x v="1"/>
    <x v="0"/>
    <x v="0"/>
    <x v="0"/>
    <x v="1"/>
    <n v="51599"/>
    <x v="501"/>
    <n v="5.4923545029942398"/>
    <n v="0.41667474175856101"/>
    <n v="8.5350491288590895"/>
    <n v="2.91866121436462"/>
    <n v="20.775596426287301"/>
    <n v="10.391674257252999"/>
    <n v="27.023779530611101"/>
    <n v="28.475358049574599"/>
    <n v="13.333591736274"/>
    <n v="5.4259222947421497"/>
    <n v="48.850107846158203"/>
    <n v="27.857923191125799"/>
    <n v="17.866046667973901"/>
    <n v="21.8101199791341"/>
    <n v="23.067292644757401"/>
    <n v="17.892540427751701"/>
    <n v="23.463745435576399"/>
    <n v="13.7663015127804"/>
  </r>
  <r>
    <x v="502"/>
    <s v="Malvern"/>
    <x v="20"/>
    <x v="20"/>
    <x v="3"/>
    <x v="0"/>
    <x v="0"/>
    <x v="0"/>
    <x v="0"/>
    <n v="32923"/>
    <x v="502"/>
    <n v="10.7645111320354"/>
    <n v="0.28247729550770001"/>
    <n v="2.0168271421194901"/>
    <n v="2.7913616620599599"/>
    <n v="23.345381648088001"/>
    <n v="8.30726240014579"/>
    <n v="24.3689821705191"/>
    <n v="28.2932904048841"/>
    <n v="15.685083376363"/>
    <n v="5.1913536498936903"/>
    <n v="52.055279943302601"/>
    <n v="29.9433026222537"/>
    <n v="12.81006378455"/>
    <n v="23.062505093309401"/>
    <n v="27.422377964306101"/>
    <n v="18.7433786977426"/>
    <n v="22.1253361584223"/>
    <n v="8.6464020862195401"/>
  </r>
  <r>
    <x v="503"/>
    <s v="Manchester-Nashua"/>
    <x v="33"/>
    <x v="33"/>
    <x v="1"/>
    <x v="1"/>
    <x v="1"/>
    <x v="0"/>
    <x v="0"/>
    <n v="400721"/>
    <x v="503"/>
    <n v="1.8479191257757901"/>
    <n v="3.2186982963208801"/>
    <n v="1.9846726275887701"/>
    <n v="5.3006954963678004"/>
    <n v="23.478180579505398"/>
    <n v="8.5955065993546604"/>
    <n v="26.621265169531899"/>
    <n v="29.444675971561299"/>
    <n v="11.860371680046701"/>
    <n v="3.6025736856761799"/>
    <n v="32.976446965366598"/>
    <n v="28.125503818024601"/>
    <n v="35.295475530932599"/>
    <n v="11.509167658555899"/>
    <n v="15.518351577591799"/>
    <n v="15.679655537994201"/>
    <n v="24.913656851841001"/>
    <n v="32.379168374017098"/>
  </r>
  <r>
    <x v="504"/>
    <s v="Manhattan"/>
    <x v="21"/>
    <x v="21"/>
    <x v="2"/>
    <x v="1"/>
    <x v="1"/>
    <x v="0"/>
    <x v="0"/>
    <n v="31687"/>
    <x v="504"/>
    <n v="4.9159287740376802"/>
    <n v="3.3466711245807201"/>
    <n v="3.4836441290350399"/>
    <n v="6.0041631165133396"/>
    <n v="21.116491765441801"/>
    <n v="27.696588617219799"/>
    <n v="25.478057356097501"/>
    <n v="17.223007150637901"/>
    <n v="8.4858551106029996"/>
    <n v="1.3290692362005201"/>
    <n v="26.897038667608101"/>
    <n v="31.160443576857599"/>
    <n v="40.613448519333801"/>
    <n v="22.290966417799499"/>
    <n v="21.928076385377299"/>
    <n v="17.1063981677028"/>
    <n v="22.856123025670001"/>
    <n v="15.818436003450399"/>
  </r>
  <r>
    <x v="505"/>
    <s v="Manitowoc"/>
    <x v="18"/>
    <x v="18"/>
    <x v="1"/>
    <x v="0"/>
    <x v="0"/>
    <x v="1"/>
    <x v="1"/>
    <n v="81442"/>
    <x v="505"/>
    <n v="0.50588148621104601"/>
    <n v="2.4888877974509498"/>
    <n v="1.50782151715331"/>
    <n v="3.14948061196925"/>
    <n v="22.359470543454201"/>
    <n v="7.34878809459493"/>
    <n v="23.1416222587854"/>
    <n v="30.311141671373498"/>
    <n v="16.8389774317919"/>
    <n v="3.28458824149009"/>
    <n v="47.845092428418397"/>
    <n v="30.409212997910899"/>
    <n v="18.461106332180499"/>
    <n v="15.097592332865799"/>
    <n v="24.6318373071529"/>
    <n v="19.004207573632499"/>
    <n v="26.674263674614298"/>
    <n v="14.5920991117345"/>
  </r>
  <r>
    <x v="506"/>
    <s v="Mankato-North Mankato"/>
    <x v="11"/>
    <x v="11"/>
    <x v="0"/>
    <x v="0"/>
    <x v="0"/>
    <x v="0"/>
    <x v="1"/>
    <n v="96740"/>
    <x v="506"/>
    <n v="2.45503411205293"/>
    <n v="1.73247880917924"/>
    <n v="1.5908621046103"/>
    <n v="2.9067603886706599"/>
    <n v="20.430018606574301"/>
    <n v="20.266694231961999"/>
    <n v="24.137895389704401"/>
    <n v="23.299565846599101"/>
    <n v="11.8658259251602"/>
    <n v="2.3423863715701998"/>
    <n v="31.959086783495099"/>
    <n v="34.104237938979303"/>
    <n v="31.594288905955501"/>
    <n v="17.212124540113098"/>
    <n v="19.787491076821698"/>
    <n v="19.282301905441798"/>
    <n v="26.478502004283101"/>
    <n v="17.2395804733403"/>
  </r>
  <r>
    <x v="507"/>
    <s v="Mansfield"/>
    <x v="5"/>
    <x v="5"/>
    <x v="1"/>
    <x v="0"/>
    <x v="0"/>
    <x v="0"/>
    <x v="1"/>
    <n v="124475"/>
    <x v="507"/>
    <n v="9.3287808796947207"/>
    <n v="0.64269933721630801"/>
    <n v="2.0927897168106"/>
    <n v="1.39144406507331"/>
    <n v="22.509740911829699"/>
    <n v="8.4426591685077295"/>
    <n v="24.429805181763399"/>
    <n v="28.341434022896198"/>
    <n v="16.276360715003001"/>
    <n v="3.6150452751334998"/>
    <n v="52.145344787555103"/>
    <n v="29.232644532157"/>
    <n v="15.0069654051544"/>
    <n v="20.943334155769399"/>
    <n v="25.752528990870999"/>
    <n v="19.212106258738402"/>
    <n v="21.7596019409491"/>
    <n v="12.332428653672199"/>
  </r>
  <r>
    <x v="508"/>
    <s v="Marietta"/>
    <x v="5"/>
    <x v="5"/>
    <x v="1"/>
    <x v="0"/>
    <x v="0"/>
    <x v="0"/>
    <x v="1"/>
    <n v="61778"/>
    <x v="508"/>
    <n v="1.0634853831461"/>
    <n v="0.55197643173945399"/>
    <n v="1.6802097834180501"/>
    <n v="0.74622033733691595"/>
    <n v="20.947586519472999"/>
    <n v="8.8559033960309499"/>
    <n v="22.689306872996902"/>
    <n v="30.034963903007501"/>
    <n v="17.472239308491702"/>
    <n v="3.20458061090204"/>
    <n v="51.984392676563601"/>
    <n v="28.928958973056599"/>
    <n v="15.882067739477799"/>
    <n v="21.557557557557601"/>
    <n v="24.4564564564565"/>
    <n v="19.607607607607601"/>
    <n v="20.984984984985001"/>
    <n v="13.393393393393399"/>
  </r>
  <r>
    <x v="509"/>
    <s v="Marinette"/>
    <x v="18"/>
    <x v="18"/>
    <x v="1"/>
    <x v="0"/>
    <x v="0"/>
    <x v="1"/>
    <x v="1"/>
    <n v="65778"/>
    <x v="509"/>
    <n v="0.26452613335765801"/>
    <n v="0.43631609352671102"/>
    <n v="2.3442488369971701"/>
    <n v="1.21621210739153"/>
    <n v="20.689288211864099"/>
    <n v="7.21669859223449"/>
    <n v="20.765301468576101"/>
    <n v="31.806987138557002"/>
    <n v="19.521724588768301"/>
    <n v="3.26896377634734"/>
    <n v="50.178804324961099"/>
    <n v="32.725398628465598"/>
    <n v="13.826833270225899"/>
    <n v="23.041986273718202"/>
    <n v="25.682949804871502"/>
    <n v="20.232808504911901"/>
    <n v="21.995693715516101"/>
    <n v="9.0465617009823696"/>
  </r>
  <r>
    <x v="510"/>
    <s v="Marion"/>
    <x v="17"/>
    <x v="17"/>
    <x v="1"/>
    <x v="0"/>
    <x v="0"/>
    <x v="0"/>
    <x v="0"/>
    <n v="70061"/>
    <x v="510"/>
    <n v="6.8583091877078504"/>
    <n v="0.58234966671900201"/>
    <n v="2.4236022894334899"/>
    <n v="3.5925836057150198"/>
    <n v="21.651132584462101"/>
    <n v="13.331239919498699"/>
    <n v="21.549792323832101"/>
    <n v="27.2348382124149"/>
    <n v="16.232996959792199"/>
    <n v="4.0263736263736298"/>
    <n v="52.8"/>
    <n v="25.927472527472499"/>
    <n v="17.246153846153799"/>
    <n v="23.5427172945713"/>
    <n v="26.7168495995254"/>
    <n v="19.337733610204701"/>
    <n v="20.5243251260754"/>
    <n v="9.8783743696232609"/>
  </r>
  <r>
    <x v="511"/>
    <s v="Marion"/>
    <x v="10"/>
    <x v="10"/>
    <x v="3"/>
    <x v="0"/>
    <x v="0"/>
    <x v="0"/>
    <x v="0"/>
    <n v="44996"/>
    <x v="511"/>
    <n v="3.69588407858476"/>
    <n v="0.76451240110231999"/>
    <n v="1.36678815894746"/>
    <n v="5.3160280913858999"/>
    <n v="21.7463774557738"/>
    <n v="7.3673215396924201"/>
    <n v="25.646724153258099"/>
    <n v="28.844786203218099"/>
    <n v="16.394790648057601"/>
    <n v="6.87706076307113"/>
    <n v="49.5085570733239"/>
    <n v="29.2793217145549"/>
    <n v="14.335060449050101"/>
    <n v="27.127103888566499"/>
    <n v="27.254788160185701"/>
    <n v="19.756239117817799"/>
    <n v="17.3418456181079"/>
    <n v="8.5200232153221105"/>
  </r>
  <r>
    <x v="512"/>
    <s v="Marion"/>
    <x v="5"/>
    <x v="5"/>
    <x v="1"/>
    <x v="0"/>
    <x v="0"/>
    <x v="0"/>
    <x v="1"/>
    <n v="66501"/>
    <x v="512"/>
    <n v="5.6450278943173799"/>
    <n v="0.49021819220763602"/>
    <n v="1.7819280913069"/>
    <n v="2.26011638922723"/>
    <n v="22.148539119712499"/>
    <n v="8.8675358265289201"/>
    <n v="25.909384821280899"/>
    <n v="28.837160343453501"/>
    <n v="14.237379889024201"/>
    <n v="3.6237554888917902"/>
    <n v="55.567149254380197"/>
    <n v="28.659623494630701"/>
    <n v="12.149471762097299"/>
    <n v="23.091849935316901"/>
    <n v="25.998544631306601"/>
    <n v="17.262289780077602"/>
    <n v="22.505659767141001"/>
    <n v="11.1416558861578"/>
  </r>
  <r>
    <x v="513"/>
    <s v="Marquette"/>
    <x v="4"/>
    <x v="4"/>
    <x v="1"/>
    <x v="1"/>
    <x v="1"/>
    <x v="1"/>
    <x v="1"/>
    <n v="67077"/>
    <x v="513"/>
    <n v="1.67866779969289"/>
    <n v="0.57247640771054198"/>
    <n v="3.5600876604499301"/>
    <n v="1.14346199144267"/>
    <n v="18.680024449513201"/>
    <n v="14.7472307944601"/>
    <n v="22.9706158593855"/>
    <n v="28.9518016607779"/>
    <n v="14.650327235863299"/>
    <n v="2.0767919619628601"/>
    <n v="38.380281690140798"/>
    <n v="31.138422894052201"/>
    <n v="28.4045034538441"/>
    <n v="22.5763561768728"/>
    <n v="21.5734690776478"/>
    <n v="19.415742288406001"/>
    <n v="21.9837410727853"/>
    <n v="14.450691384288101"/>
  </r>
  <r>
    <x v="514"/>
    <s v="Marshall"/>
    <x v="11"/>
    <x v="11"/>
    <x v="0"/>
    <x v="0"/>
    <x v="0"/>
    <x v="0"/>
    <x v="1"/>
    <n v="25857"/>
    <x v="514"/>
    <n v="2.2237691920949798"/>
    <n v="2.6182465096492198"/>
    <n v="1.6513903391731399"/>
    <n v="5.9597014348145603"/>
    <n v="24.2294156321306"/>
    <n v="13.419963646208"/>
    <n v="24.190741385311501"/>
    <n v="24.5504118807286"/>
    <n v="13.609467455621299"/>
    <n v="5.73236553136051"/>
    <n v="37.471307153049203"/>
    <n v="30.7401203548607"/>
    <n v="26.0562069607296"/>
    <n v="20.763418702776999"/>
    <n v="21.1657344715926"/>
    <n v="18.948091453243102"/>
    <n v="22.107742125404801"/>
    <n v="17.015013246982601"/>
  </r>
  <r>
    <x v="515"/>
    <s v="Marshall"/>
    <x v="40"/>
    <x v="40"/>
    <x v="1"/>
    <x v="0"/>
    <x v="0"/>
    <x v="0"/>
    <x v="1"/>
    <n v="23370"/>
    <x v="515"/>
    <n v="5.2075310226786504"/>
    <n v="0.52631578947368396"/>
    <n v="2.8412494651262299"/>
    <n v="8.2370560547710703"/>
    <n v="23.089430894308901"/>
    <n v="11.720154043645699"/>
    <n v="22.836970474967899"/>
    <n v="26.525459991441998"/>
    <n v="15.8279845956354"/>
    <n v="7.4181434877132899"/>
    <n v="50.135055010211502"/>
    <n v="26.6815995783648"/>
    <n v="15.7652019237104"/>
    <n v="24.049483600045399"/>
    <n v="27.0003404834865"/>
    <n v="19.713993871297198"/>
    <n v="20.860288276018601"/>
    <n v="8.3758937691521993"/>
  </r>
  <r>
    <x v="516"/>
    <s v="Marshall"/>
    <x v="2"/>
    <x v="2"/>
    <x v="2"/>
    <x v="0"/>
    <x v="0"/>
    <x v="0"/>
    <x v="1"/>
    <n v="65631"/>
    <x v="516"/>
    <n v="21.793055111151698"/>
    <n v="0.50433484176684795"/>
    <n v="1.6592768661151001"/>
    <n v="11.052703752799699"/>
    <n v="25.873443951791099"/>
    <n v="9.1801130563300894"/>
    <n v="24.255306181530099"/>
    <n v="27.4108272005607"/>
    <n v="13.2803096097881"/>
    <n v="5.3278304099052596"/>
    <n v="43.992120814182499"/>
    <n v="32.508676484382299"/>
    <n v="18.171372291529899"/>
    <n v="21.5751501274463"/>
    <n v="21.233853199118698"/>
    <n v="17.254935844817901"/>
    <n v="21.592430984576801"/>
    <n v="18.343629844040301"/>
  </r>
  <r>
    <x v="517"/>
    <s v="Marshalltown"/>
    <x v="15"/>
    <x v="15"/>
    <x v="1"/>
    <x v="1"/>
    <x v="1"/>
    <x v="0"/>
    <x v="0"/>
    <n v="40648"/>
    <x v="517"/>
    <n v="1.5474316079511901"/>
    <n v="1.2940366069671301"/>
    <n v="1.6458374335760699"/>
    <n v="17.262841960244"/>
    <n v="25.3493406809683"/>
    <n v="8.2956111001771298"/>
    <n v="22.704684117299699"/>
    <n v="27.223971659122199"/>
    <n v="16.426392442432601"/>
    <n v="8.2121661721068193"/>
    <n v="41.324183976261097"/>
    <n v="32.010385756676598"/>
    <n v="18.4532640949555"/>
    <n v="16.2515445145347"/>
    <n v="24.1204396176107"/>
    <n v="20.127463094231601"/>
    <n v="26.5981660922156"/>
    <n v="12.9023866814073"/>
  </r>
  <r>
    <x v="518"/>
    <s v="Martin"/>
    <x v="22"/>
    <x v="22"/>
    <x v="3"/>
    <x v="0"/>
    <x v="0"/>
    <x v="0"/>
    <x v="1"/>
    <n v="35021"/>
    <x v="518"/>
    <n v="7.7582022215242299"/>
    <n v="1.0422318037748799"/>
    <n v="1.55049827246509"/>
    <n v="1.99880071956826"/>
    <n v="20.073670083664101"/>
    <n v="17.269638217069801"/>
    <n v="22.103880528825599"/>
    <n v="25.287684532137899"/>
    <n v="15.2651266383027"/>
    <n v="6.25485447982821"/>
    <n v="48.6407456481016"/>
    <n v="24.544250011422299"/>
    <n v="20.560149860647901"/>
    <n v="30.376924183570701"/>
    <n v="23.370738023306"/>
    <n v="15.7962883038412"/>
    <n v="19.457631995396302"/>
    <n v="10.9984174938858"/>
  </r>
  <r>
    <x v="519"/>
    <s v="Martinsville"/>
    <x v="34"/>
    <x v="34"/>
    <x v="1"/>
    <x v="1"/>
    <x v="1"/>
    <x v="0"/>
    <x v="0"/>
    <n v="67972"/>
    <x v="519"/>
    <n v="26.4476549167304"/>
    <n v="0.53404342964750195"/>
    <n v="1.60507267698464"/>
    <n v="4.5562878832460401"/>
    <n v="20.689401518272199"/>
    <n v="7.3103630906844002"/>
    <n v="22.713764491261099"/>
    <n v="29.712234449479201"/>
    <n v="19.574236450303101"/>
    <n v="9.9346298079878697"/>
    <n v="47.654665054611797"/>
    <n v="29.8182339802045"/>
    <n v="12.592471157195799"/>
    <n v="28.748390688611298"/>
    <n v="29.4129927972442"/>
    <n v="18.2608998225408"/>
    <n v="16.2740526810258"/>
    <n v="7.3036640105779602"/>
  </r>
  <r>
    <x v="520"/>
    <s v="Maryville"/>
    <x v="40"/>
    <x v="40"/>
    <x v="1"/>
    <x v="0"/>
    <x v="0"/>
    <x v="0"/>
    <x v="1"/>
    <n v="23370"/>
    <x v="520"/>
    <n v="2.4090714591356401"/>
    <n v="1.61317928968763"/>
    <n v="1.0569105691056899"/>
    <n v="1.2922550278134399"/>
    <n v="18.2413350449294"/>
    <n v="27.419768934531501"/>
    <n v="20.231065468549399"/>
    <n v="20.941377834830998"/>
    <n v="13.1664527171587"/>
    <n v="3.6288397262454199"/>
    <n v="47.724017189240797"/>
    <n v="25.171096609899699"/>
    <n v="23.476046474614002"/>
    <n v="27.133757961783399"/>
    <n v="25.964099594672799"/>
    <n v="18.413433700057901"/>
    <n v="18.158656629994201"/>
    <n v="10.3300521134916"/>
  </r>
  <r>
    <x v="521"/>
    <s v="Mason City"/>
    <x v="15"/>
    <x v="15"/>
    <x v="1"/>
    <x v="0"/>
    <x v="0"/>
    <x v="0"/>
    <x v="0"/>
    <n v="51749"/>
    <x v="521"/>
    <n v="1.11306498676303"/>
    <n v="0.75750256043594999"/>
    <n v="1.4087228738719599"/>
    <n v="3.5575566677617001"/>
    <n v="21.735685713733599"/>
    <n v="8.1064368393592101"/>
    <n v="22.081586117606101"/>
    <n v="30.087537923438099"/>
    <n v="17.988753405862902"/>
    <n v="2.5946569286949801"/>
    <n v="37.692540018121399"/>
    <n v="39.370143598473398"/>
    <n v="20.342659454710201"/>
    <n v="20.276299982838498"/>
    <n v="23.391110348378199"/>
    <n v="19.143641668096802"/>
    <n v="22.541616612321899"/>
    <n v="14.647331388364501"/>
  </r>
  <r>
    <x v="522"/>
    <s v="Mayfield"/>
    <x v="27"/>
    <x v="27"/>
    <x v="1"/>
    <x v="0"/>
    <x v="0"/>
    <x v="0"/>
    <x v="0"/>
    <n v="37121"/>
    <x v="522"/>
    <n v="4.3021470326769196"/>
    <n v="0.33404272514210298"/>
    <n v="1.8668678106732"/>
    <n v="5.6544812909135"/>
    <n v="24.385118935373502"/>
    <n v="7.9873925810188302"/>
    <n v="24.021443387839799"/>
    <n v="27.0520729506209"/>
    <n v="16.553972145147"/>
    <n v="7.7667976346390404"/>
    <n v="49.172520538159297"/>
    <n v="27.5191491050522"/>
    <n v="15.541532722149499"/>
    <n v="27.015443227430399"/>
    <n v="25.892917885570402"/>
    <n v="16.361657255595599"/>
    <n v="19.688414177835199"/>
    <n v="11.0415674535683"/>
  </r>
  <r>
    <x v="523"/>
    <s v="Maysville"/>
    <x v="27"/>
    <x v="27"/>
    <x v="1"/>
    <x v="0"/>
    <x v="0"/>
    <x v="0"/>
    <x v="0"/>
    <n v="17490"/>
    <x v="523"/>
    <n v="6.3865065751858197"/>
    <n v="0.56603773584905703"/>
    <n v="1.94396798170383"/>
    <n v="1.4179531160663199"/>
    <n v="24.385363064608299"/>
    <n v="7.9016580903373397"/>
    <n v="24.3910806174957"/>
    <n v="28.1989708404803"/>
    <n v="15.122927387078301"/>
    <n v="7.4782167329329203"/>
    <n v="50.706370019456898"/>
    <n v="27.544200998223499"/>
    <n v="14.2712122493867"/>
    <n v="24.7027348394768"/>
    <n v="26.263376932223501"/>
    <n v="16.825208085612399"/>
    <n v="19.039833531510101"/>
    <n v="13.1688466111772"/>
  </r>
  <r>
    <x v="524"/>
    <s v="McAlester"/>
    <x v="3"/>
    <x v="3"/>
    <x v="2"/>
    <x v="0"/>
    <x v="0"/>
    <x v="0"/>
    <x v="1"/>
    <n v="45837"/>
    <x v="524"/>
    <n v="3.2659205445382602"/>
    <n v="0.40360407531033898"/>
    <n v="20.5292667495691"/>
    <n v="3.8964155594825098"/>
    <n v="22.0782337413007"/>
    <n v="8.0306302768505802"/>
    <n v="24.484586687610399"/>
    <n v="27.874860920217301"/>
    <n v="17.531688374021002"/>
    <n v="5.2779776616713097"/>
    <n v="48.5373713356068"/>
    <n v="31.204830585364299"/>
    <n v="14.979820417357599"/>
    <n v="24.392864818396699"/>
    <n v="23.984526112185701"/>
    <n v="18.670750053728799"/>
    <n v="20.5512572533849"/>
    <n v="12.4006017623039"/>
  </r>
  <r>
    <x v="525"/>
    <s v="McAllen-Edinburg-Mission"/>
    <x v="2"/>
    <x v="2"/>
    <x v="2"/>
    <x v="1"/>
    <x v="1"/>
    <x v="0"/>
    <x v="1"/>
    <n v="774769"/>
    <x v="525"/>
    <n v="0.358429415735529"/>
    <n v="0.91924173527851505"/>
    <n v="0.272468309909147"/>
    <n v="90.634240657537902"/>
    <n v="34.653425730766202"/>
    <n v="10.721905496993299"/>
    <n v="27.170679260528001"/>
    <n v="18.128887449033201"/>
    <n v="9.3251020626793295"/>
    <n v="25.088370094190601"/>
    <n v="37.768563622925903"/>
    <n v="21.516022318613999"/>
    <n v="15.627043964269401"/>
    <n v="32.106475867087099"/>
    <n v="25.433776749566199"/>
    <n v="15.554394671542401"/>
    <n v="16.032481949290101"/>
    <n v="10.8728707625142"/>
  </r>
  <r>
    <x v="526"/>
    <s v="McComb"/>
    <x v="42"/>
    <x v="42"/>
    <x v="3"/>
    <x v="0"/>
    <x v="0"/>
    <x v="0"/>
    <x v="1"/>
    <n v="53535"/>
    <x v="526"/>
    <n v="48.820397870552"/>
    <n v="0.45017278415989498"/>
    <n v="0.89474175772858899"/>
    <n v="1.11889418137667"/>
    <n v="26.012888764359801"/>
    <n v="8.4542822452601101"/>
    <n v="23.2632857009433"/>
    <n v="27.100028019052999"/>
    <n v="15.169515270383901"/>
    <n v="7.77612111480674"/>
    <n v="47.149902511755897"/>
    <n v="30.5912375272394"/>
    <n v="14.482738846198"/>
    <n v="33.288463455977698"/>
    <n v="24.374314487984801"/>
    <n v="17.070495562867698"/>
    <n v="16.487187157244001"/>
    <n v="8.7795393359258096"/>
  </r>
  <r>
    <x v="527"/>
    <s v="McMinnville"/>
    <x v="22"/>
    <x v="22"/>
    <x v="3"/>
    <x v="0"/>
    <x v="0"/>
    <x v="0"/>
    <x v="1"/>
    <n v="39839"/>
    <x v="527"/>
    <n v="2.7234619342855"/>
    <n v="0.47691960139561701"/>
    <n v="1.5085720023093001"/>
    <n v="8.0925726047340607"/>
    <n v="24.345490599663599"/>
    <n v="7.7260975426089997"/>
    <n v="25.7059665152238"/>
    <n v="27.099073771932002"/>
    <n v="15.1233715705715"/>
    <n v="9.5931525122276593"/>
    <n v="56.777086112346197"/>
    <n v="21.742996887505601"/>
    <n v="11.886764487920599"/>
    <n v="31.007044090790501"/>
    <n v="25.750065223062901"/>
    <n v="17.205843986433599"/>
    <n v="18.288546830159099"/>
    <n v="7.7484998695538696"/>
  </r>
  <r>
    <x v="528"/>
    <s v="McPherson"/>
    <x v="21"/>
    <x v="21"/>
    <x v="2"/>
    <x v="0"/>
    <x v="0"/>
    <x v="0"/>
    <x v="0"/>
    <n v="29180"/>
    <x v="528"/>
    <n v="0.95613433858807395"/>
    <n v="0.49348869088416702"/>
    <n v="1.9054146675805299"/>
    <n v="3.5126799177518802"/>
    <n v="23.5023989033585"/>
    <n v="8.7148732008224794"/>
    <n v="21.648389307744999"/>
    <n v="27.837559972584"/>
    <n v="18.296778615490101"/>
    <n v="6.2049498462624104"/>
    <n v="36.282070668884501"/>
    <n v="32.864559705630299"/>
    <n v="24.648419779222699"/>
    <n v="12.1703678001388"/>
    <n v="23.612074947952799"/>
    <n v="19.196738376127701"/>
    <n v="24.982650936849399"/>
    <n v="20.038167938931299"/>
  </r>
  <r>
    <x v="529"/>
    <s v="Meadville"/>
    <x v="14"/>
    <x v="14"/>
    <x v="1"/>
    <x v="0"/>
    <x v="0"/>
    <x v="0"/>
    <x v="1"/>
    <n v="88765"/>
    <x v="529"/>
    <n v="1.6932349462062699"/>
    <n v="0.44724835239114502"/>
    <n v="1.25274601475807"/>
    <n v="0.92716723933983003"/>
    <n v="22.431138399143801"/>
    <n v="9.3741902776995403"/>
    <n v="22.5697065284741"/>
    <n v="29.050864642595599"/>
    <n v="16.574100152086999"/>
    <n v="4.6780508121616"/>
    <n v="54.330695543523497"/>
    <n v="22.4406497292795"/>
    <n v="18.550603915035399"/>
    <n v="22.811648501362399"/>
    <n v="25.635785649409598"/>
    <n v="19.0735694822888"/>
    <n v="21.324364214350599"/>
    <n v="11.154632152588601"/>
  </r>
  <r>
    <x v="530"/>
    <s v="Medford"/>
    <x v="8"/>
    <x v="8"/>
    <x v="0"/>
    <x v="0"/>
    <x v="0"/>
    <x v="0"/>
    <x v="1"/>
    <n v="203206"/>
    <x v="530"/>
    <n v="0.60382075332421303"/>
    <n v="1.1338247886381301"/>
    <n v="3.8911252620493499"/>
    <n v="10.700963554225799"/>
    <n v="21.806442723147899"/>
    <n v="8.5834079702371007"/>
    <n v="22.915661939115999"/>
    <n v="29.0601655462929"/>
    <n v="17.6343218212061"/>
    <n v="3.3412500969040102"/>
    <n v="35.210334547863503"/>
    <n v="37.082872305187699"/>
    <n v="24.365543050044799"/>
    <n v="20.939186757826601"/>
    <n v="25.059373875494799"/>
    <n v="17.807364759505798"/>
    <n v="22.7096077725801"/>
    <n v="13.4844668345928"/>
  </r>
  <r>
    <x v="531"/>
    <s v="Memphis"/>
    <x v="22"/>
    <x v="22"/>
    <x v="3"/>
    <x v="1"/>
    <x v="1"/>
    <x v="0"/>
    <x v="1"/>
    <n v="1324829"/>
    <x v="531"/>
    <n v="45.430240431029198"/>
    <n v="1.83450090539987"/>
    <n v="1.4666798507581"/>
    <n v="4.9472799885872103"/>
    <n v="26.586148099113199"/>
    <n v="9.70940400610192"/>
    <n v="27.280199935236901"/>
    <n v="25.843108808759499"/>
    <n v="10.5811391507885"/>
    <n v="5.1336768014619301"/>
    <n v="38.827403122932502"/>
    <n v="30.7181466450313"/>
    <n v="25.320773430574299"/>
    <n v="20.906065844998398"/>
    <n v="22.166039777996701"/>
    <n v="17.290973422812101"/>
    <n v="21.219820009625401"/>
    <n v="18.417100944567299"/>
  </r>
  <r>
    <x v="532"/>
    <s v="Menomonie"/>
    <x v="18"/>
    <x v="18"/>
    <x v="1"/>
    <x v="0"/>
    <x v="0"/>
    <x v="0"/>
    <x v="1"/>
    <n v="43857"/>
    <x v="532"/>
    <n v="0.490229609868436"/>
    <n v="2.60163713888319"/>
    <n v="1.4820895182069"/>
    <n v="1.4273662129192599"/>
    <n v="20.655767608363501"/>
    <n v="19.629705634220301"/>
    <n v="22.641767562760801"/>
    <n v="24.935586109401001"/>
    <n v="12.1371730852544"/>
    <n v="3.2973782196460801"/>
    <n v="41.100149706345199"/>
    <n v="31.507427737898698"/>
    <n v="24.0950443361099"/>
    <n v="18.320283826767799"/>
    <n v="21.806948862246099"/>
    <n v="21.140200636163399"/>
    <n v="24.504526547589901"/>
    <n v="14.228040127232701"/>
  </r>
  <r>
    <x v="533"/>
    <s v="Merced"/>
    <x v="25"/>
    <x v="25"/>
    <x v="2"/>
    <x v="1"/>
    <x v="1"/>
    <x v="0"/>
    <x v="0"/>
    <n v="255793"/>
    <x v="533"/>
    <n v="3.4344176736658198"/>
    <n v="7.10848224931879"/>
    <n v="2.63533403963361"/>
    <n v="54.921362195212502"/>
    <n v="31.548165899770499"/>
    <n v="11.9065025235249"/>
    <n v="26.203609950233201"/>
    <n v="20.974772570007801"/>
    <n v="9.3669490564636195"/>
    <n v="20.891734639138399"/>
    <n v="36.908708270862903"/>
    <n v="29.681847567433699"/>
    <n v="12.517709522564999"/>
    <n v="21.746134020618602"/>
    <n v="24.514067869415801"/>
    <n v="17.501610824742301"/>
    <n v="20.728629725085899"/>
    <n v="15.5095575601375"/>
  </r>
  <r>
    <x v="534"/>
    <s v="Meridian"/>
    <x v="42"/>
    <x v="42"/>
    <x v="3"/>
    <x v="1"/>
    <x v="1"/>
    <x v="0"/>
    <x v="1"/>
    <n v="107449"/>
    <x v="534"/>
    <n v="42.978529348807299"/>
    <n v="0.56584984504276403"/>
    <n v="1.28246889221863"/>
    <n v="1.51886011037795"/>
    <n v="24.8015337508958"/>
    <n v="9.6278234325121694"/>
    <n v="24.830384647600301"/>
    <n v="26.134259043825399"/>
    <n v="14.605999125166401"/>
    <n v="5.6760819011967598"/>
    <n v="43.783676478929202"/>
    <n v="33.948726674607201"/>
    <n v="16.591514945266901"/>
    <n v="29.529126092072001"/>
    <n v="25.846746939695102"/>
    <n v="15.135053946479101"/>
    <n v="17.282899842290998"/>
    <n v="12.2061731794628"/>
  </r>
  <r>
    <x v="535"/>
    <s v="Merrill"/>
    <x v="18"/>
    <x v="18"/>
    <x v="1"/>
    <x v="0"/>
    <x v="0"/>
    <x v="0"/>
    <x v="1"/>
    <n v="28743"/>
    <x v="535"/>
    <n v="0.52882440942142395"/>
    <n v="0.431409386633267"/>
    <n v="1.2663952962460401"/>
    <n v="1.1828967052847601"/>
    <n v="21.9253383432488"/>
    <n v="6.2832689698361301"/>
    <n v="22.175834116132599"/>
    <n v="31.284138746825299"/>
    <n v="18.331419823957098"/>
    <n v="4.2779713511420798"/>
    <n v="49.230545876887298"/>
    <n v="31.436314363143602"/>
    <n v="15.0551684088269"/>
    <n v="18.480476713188001"/>
    <n v="21.601066332131101"/>
    <n v="21.271757879880798"/>
    <n v="26.940567665046299"/>
    <n v="11.7061314097538"/>
  </r>
  <r>
    <x v="536"/>
    <s v="Mexico"/>
    <x v="40"/>
    <x v="40"/>
    <x v="1"/>
    <x v="0"/>
    <x v="0"/>
    <x v="0"/>
    <x v="1"/>
    <n v="25529"/>
    <x v="536"/>
    <n v="6.4123154060088501"/>
    <n v="0.450468095107525"/>
    <n v="1.9546398213796099"/>
    <n v="2.6048807238826401"/>
    <n v="24.948098241215899"/>
    <n v="8.1358455090289503"/>
    <n v="24.955932468956899"/>
    <n v="25.9626307336754"/>
    <n v="15.9974930471229"/>
    <n v="4.7907647907647899"/>
    <n v="56.479076479076497"/>
    <n v="25.391053391053401"/>
    <n v="13.3391053391053"/>
    <n v="20.183288409703501"/>
    <n v="28.2911051212938"/>
    <n v="19.805929919137501"/>
    <n v="23.223719676549901"/>
    <n v="8.4959568733153592"/>
  </r>
  <r>
    <x v="537"/>
    <s v="Miami"/>
    <x v="3"/>
    <x v="3"/>
    <x v="2"/>
    <x v="0"/>
    <x v="0"/>
    <x v="0"/>
    <x v="1"/>
    <n v="31848"/>
    <x v="537"/>
    <n v="0.73474001507159004"/>
    <n v="0.49610650590303901"/>
    <n v="26.698693795528801"/>
    <n v="4.7067319768902296"/>
    <n v="24.6671690530018"/>
    <n v="9.8059532780708398"/>
    <n v="22.814619442351201"/>
    <n v="25.700200954534001"/>
    <n v="17.012057272042199"/>
    <n v="4.7762191048764198"/>
    <n v="47.953048955052999"/>
    <n v="34.106307853802797"/>
    <n v="13.1644240862678"/>
    <n v="26.085523605503798"/>
    <n v="28.524347037982999"/>
    <n v="19.667133558540002"/>
    <n v="17.9121693993573"/>
    <n v="7.8108263986158004"/>
  </r>
  <r>
    <x v="538"/>
    <s v="Miami-Fort Lauderdale-West Palm Beach"/>
    <x v="19"/>
    <x v="19"/>
    <x v="3"/>
    <x v="1"/>
    <x v="1"/>
    <x v="1"/>
    <x v="0"/>
    <n v="5564635"/>
    <x v="538"/>
    <n v="19.705443393861401"/>
    <n v="2.1938905247154601"/>
    <n v="1.7098875308084001"/>
    <n v="41.564792659356797"/>
    <n v="21.671879647092801"/>
    <n v="8.9837877956056396"/>
    <n v="26.974599412180702"/>
    <n v="26.4371158216127"/>
    <n v="15.9326173235082"/>
    <n v="8.2408165386430099"/>
    <n v="35.8713386683241"/>
    <n v="26.927674051373799"/>
    <n v="28.960170741659098"/>
    <n v="20.066687070277901"/>
    <n v="21.911791914912001"/>
    <n v="17.066413754481101"/>
    <n v="20.371302734199599"/>
    <n v="20.583804526129398"/>
  </r>
  <r>
    <x v="539"/>
    <s v="Michigan City-La Porte"/>
    <x v="17"/>
    <x v="17"/>
    <x v="1"/>
    <x v="0"/>
    <x v="0"/>
    <x v="1"/>
    <x v="0"/>
    <n v="111467"/>
    <x v="539"/>
    <n v="10.6174921725713"/>
    <n v="0.51136210717073205"/>
    <n v="2.0400656696600801"/>
    <n v="5.4661917877039796"/>
    <n v="22.770864919662301"/>
    <n v="8.3639103950047993"/>
    <n v="26.078570339203502"/>
    <n v="28.551948110203"/>
    <n v="14.2347062359263"/>
    <n v="3.59423772643567"/>
    <n v="49.755116433972901"/>
    <n v="29.874489009625599"/>
    <n v="16.776156829965899"/>
    <n v="19.096055815264599"/>
    <n v="23.263407644060202"/>
    <n v="18.107073222297899"/>
    <n v="24.670534896286"/>
    <n v="14.862928422091199"/>
  </r>
  <r>
    <x v="540"/>
    <s v="Middlesborough"/>
    <x v="27"/>
    <x v="27"/>
    <x v="1"/>
    <x v="0"/>
    <x v="0"/>
    <x v="0"/>
    <x v="0"/>
    <n v="28691"/>
    <x v="540"/>
    <n v="2.20626677355268"/>
    <n v="0.26837684291241198"/>
    <n v="1.69391098253808"/>
    <n v="0.69011188177477301"/>
    <n v="21.710640967550798"/>
    <n v="8.9052316057300196"/>
    <n v="24.878881879335001"/>
    <n v="28.793001289603001"/>
    <n v="15.712244257781199"/>
    <n v="15.6482559611198"/>
    <n v="52.974231762263997"/>
    <n v="20.650027843871801"/>
    <n v="10.727484432744401"/>
    <n v="40.8142633949086"/>
    <n v="25.9902582483228"/>
    <n v="16.0463192721257"/>
    <n v="12.3242349048801"/>
    <n v="4.8249241797628901"/>
  </r>
  <r>
    <x v="541"/>
    <s v="Midland"/>
    <x v="4"/>
    <x v="4"/>
    <x v="1"/>
    <x v="0"/>
    <x v="0"/>
    <x v="0"/>
    <x v="1"/>
    <n v="83629"/>
    <x v="541"/>
    <n v="1.1754295758648301"/>
    <n v="1.85940283872819"/>
    <n v="1.84266223439238"/>
    <n v="2.0375706991593798"/>
    <n v="23.741764220545502"/>
    <n v="9.2145069294144406"/>
    <n v="23.4822848533403"/>
    <n v="28.753183704217399"/>
    <n v="14.8082602924823"/>
    <n v="2.21128911939185"/>
    <n v="34.1391069589002"/>
    <n v="31.663173599516899"/>
    <n v="31.986430322191001"/>
    <n v="16.411443494776801"/>
    <n v="20.8481718898386"/>
    <n v="18.7885802469136"/>
    <n v="22.400284900284898"/>
    <n v="21.5515194681861"/>
  </r>
  <r>
    <x v="542"/>
    <s v="Midland"/>
    <x v="2"/>
    <x v="2"/>
    <x v="2"/>
    <x v="0"/>
    <x v="0"/>
    <x v="0"/>
    <x v="1"/>
    <n v="141671"/>
    <x v="542"/>
    <n v="6.17063478058318"/>
    <n v="1.16467025714508"/>
    <n v="1.54795265086009"/>
    <n v="37.894840863691201"/>
    <n v="27.517981802909599"/>
    <n v="9.9745184264951892"/>
    <n v="26.1930811528118"/>
    <n v="25.2288753520481"/>
    <n v="11.085543265735399"/>
    <n v="8.6021625735968996"/>
    <n v="34.910116635698103"/>
    <n v="33.953077078063103"/>
    <n v="22.534643712641898"/>
    <n v="13.523498415291"/>
    <n v="20.595383927356199"/>
    <n v="16.794026716444002"/>
    <n v="22.9831418071516"/>
    <n v="26.103949133757201"/>
  </r>
  <r>
    <x v="543"/>
    <s v="Milledgeville"/>
    <x v="7"/>
    <x v="7"/>
    <x v="3"/>
    <x v="1"/>
    <x v="1"/>
    <x v="0"/>
    <x v="0"/>
    <n v="55149"/>
    <x v="543"/>
    <n v="46.827684998821397"/>
    <n v="1.1369199804166901"/>
    <n v="1.3109938530163701"/>
    <n v="1.91843913760902"/>
    <n v="20.072893434151101"/>
    <n v="16.783622549819601"/>
    <n v="23.793722460969398"/>
    <n v="26.700393479482901"/>
    <n v="12.649368075577099"/>
    <n v="7.5751917497342802"/>
    <n v="50.966648473183803"/>
    <n v="23.782712361035301"/>
    <n v="17.675447416046701"/>
    <n v="33.820556678588098"/>
    <n v="23.174208262063999"/>
    <n v="15.000259161353901"/>
    <n v="17.4156429793189"/>
    <n v="10.589332918675201"/>
  </r>
  <r>
    <x v="544"/>
    <s v="Milwaukee-Waukesha-West Allis"/>
    <x v="18"/>
    <x v="18"/>
    <x v="1"/>
    <x v="0"/>
    <x v="0"/>
    <x v="1"/>
    <x v="1"/>
    <n v="1555908"/>
    <x v="544"/>
    <n v="16.4392110587515"/>
    <n v="2.9299932900917001"/>
    <n v="2.1806559256717"/>
    <n v="9.4801877745984999"/>
    <n v="24.611737969082998"/>
    <n v="9.6602755432840492"/>
    <n v="26.351558061273501"/>
    <n v="26.790080133272699"/>
    <n v="12.586348293086701"/>
    <n v="3.70397148596575"/>
    <n v="34.882793875110401"/>
    <n v="29.721562175133101"/>
    <n v="31.691672463790798"/>
    <n v="17.663412426456301"/>
    <n v="20.145955906122701"/>
    <n v="16.861382297795299"/>
    <n v="23.0524665416694"/>
    <n v="22.2767828279563"/>
  </r>
  <r>
    <x v="545"/>
    <s v="Mineral Wells"/>
    <x v="2"/>
    <x v="2"/>
    <x v="2"/>
    <x v="0"/>
    <x v="0"/>
    <x v="0"/>
    <x v="1"/>
    <n v="28111"/>
    <x v="545"/>
    <n v="2.1237238091850199"/>
    <n v="0.46956707338764198"/>
    <n v="1.56166625164526"/>
    <n v="17.733271673010599"/>
    <n v="25.011561310518999"/>
    <n v="7.9292803528867699"/>
    <n v="22.581907438369299"/>
    <n v="28.1775817295721"/>
    <n v="16.299669168652802"/>
    <n v="9.7928235796668108"/>
    <n v="47.121956428876601"/>
    <n v="28.476078598889401"/>
    <n v="14.609141392567301"/>
    <n v="20.9454338764684"/>
    <n v="25.331564986737401"/>
    <n v="16.796134899583201"/>
    <n v="22.7927245168624"/>
    <n v="14.1341417203486"/>
  </r>
  <r>
    <x v="546"/>
    <s v="Minneapolis-St. Paul-Bloomington"/>
    <x v="11"/>
    <x v="11"/>
    <x v="0"/>
    <x v="1"/>
    <x v="1"/>
    <x v="0"/>
    <x v="1"/>
    <n v="3348859"/>
    <x v="546"/>
    <n v="7.1402827052437896"/>
    <n v="5.5948906776905201"/>
    <n v="3.0442906076368099"/>
    <n v="5.3511360137885804"/>
    <n v="25.004397019999899"/>
    <n v="9.0637139395836002"/>
    <n v="28.359808519857101"/>
    <n v="26.812296367210401"/>
    <n v="10.7597841533489"/>
    <n v="2.9375490677521698"/>
    <n v="27.809696712251998"/>
    <n v="31.294234254465501"/>
    <n v="37.9585199655303"/>
    <n v="12.657983834817101"/>
    <n v="16.369733808425899"/>
    <n v="16.1696961722817"/>
    <n v="25.667391340933001"/>
    <n v="29.135194843542301"/>
  </r>
  <r>
    <x v="547"/>
    <s v="Minot"/>
    <x v="36"/>
    <x v="36"/>
    <x v="0"/>
    <x v="0"/>
    <x v="0"/>
    <x v="0"/>
    <x v="0"/>
    <n v="69540"/>
    <x v="547"/>
    <n v="2.12683347713546"/>
    <n v="0.82111015243025598"/>
    <n v="4.5743457003163597"/>
    <n v="2.8372159907966599"/>
    <n v="23.317515099223499"/>
    <n v="12.8674144377337"/>
    <n v="25.9519700891573"/>
    <n v="23.9919470808168"/>
    <n v="13.8711532930687"/>
    <n v="3.6863543788187401"/>
    <n v="33.0572527721204"/>
    <n v="38.318624123104797"/>
    <n v="24.937768725956101"/>
    <n v="14.120394946385"/>
    <n v="25.034504724493001"/>
    <n v="17.666418940439499"/>
    <n v="26.485472626251902"/>
    <n v="16.693208762430501"/>
  </r>
  <r>
    <x v="548"/>
    <s v="Missoula"/>
    <x v="35"/>
    <x v="35"/>
    <x v="0"/>
    <x v="1"/>
    <x v="1"/>
    <x v="0"/>
    <x v="1"/>
    <n v="109299"/>
    <x v="548"/>
    <n v="0.37694763904518802"/>
    <n v="1.1162041738716699"/>
    <n v="4.8646373708817103"/>
    <n v="2.6175902798744701"/>
    <n v="19.970905497762999"/>
    <n v="14.963540380058401"/>
    <n v="27.500709064126799"/>
    <n v="26.167668505658799"/>
    <n v="11.397176552393001"/>
    <n v="1.4472865146284899"/>
    <n v="28.420859034576399"/>
    <n v="31.134344406089099"/>
    <n v="38.997510044705997"/>
    <n v="21.731592230878999"/>
    <n v="23.388565785142099"/>
    <n v="18.430813124108401"/>
    <n v="20.122901349720198"/>
    <n v="16.3261275101503"/>
  </r>
  <r>
    <x v="549"/>
    <s v="Mitchell"/>
    <x v="0"/>
    <x v="0"/>
    <x v="0"/>
    <x v="0"/>
    <x v="0"/>
    <x v="0"/>
    <x v="0"/>
    <n v="22835"/>
    <x v="549"/>
    <n v="0.310926209765711"/>
    <n v="0.44668272388876701"/>
    <n v="3.4070505802496198"/>
    <n v="1.3531858988395"/>
    <n v="24.812787387781899"/>
    <n v="10.260564922268401"/>
    <n v="22.938471644405499"/>
    <n v="25.487190716006101"/>
    <n v="16.500985329538"/>
    <n v="5.6987879193732001"/>
    <n v="35.866872028393502"/>
    <n v="32.973950311390901"/>
    <n v="25.460389740842398"/>
    <n v="17.266567859411399"/>
    <n v="26.392123650222299"/>
    <n v="15.742113063730701"/>
    <n v="25.873385560025401"/>
    <n v="14.7258098666102"/>
  </r>
  <r>
    <x v="550"/>
    <s v="Moberly"/>
    <x v="40"/>
    <x v="40"/>
    <x v="1"/>
    <x v="0"/>
    <x v="0"/>
    <x v="0"/>
    <x v="1"/>
    <n v="25414"/>
    <x v="550"/>
    <n v="5.8117572991264703"/>
    <n v="0.41315810183363499"/>
    <n v="2.1799008420555599"/>
    <n v="1.62508853387896"/>
    <n v="23.132918863618499"/>
    <n v="9.4082002046116298"/>
    <n v="26.851341780121199"/>
    <n v="26.4224443220272"/>
    <n v="14.1850948296215"/>
    <n v="5.4096455549099396"/>
    <n v="49.3608367228356"/>
    <n v="31.958163858222001"/>
    <n v="13.2713538640325"/>
    <n v="23.123190020049002"/>
    <n v="28.926264201381201"/>
    <n v="19.4141234127868"/>
    <n v="20.461127199821799"/>
    <n v="8.07529516596124"/>
  </r>
  <r>
    <x v="551"/>
    <s v="Mobile"/>
    <x v="12"/>
    <x v="12"/>
    <x v="3"/>
    <x v="0"/>
    <x v="0"/>
    <x v="1"/>
    <x v="0"/>
    <n v="412992"/>
    <x v="551"/>
    <n v="34.449093444909302"/>
    <n v="1.81771075468774"/>
    <n v="2.26953548737022"/>
    <n v="2.4058577405857702"/>
    <n v="25.080631101813101"/>
    <n v="9.9946245932124604"/>
    <n v="25.4358437935844"/>
    <n v="26.577996668216301"/>
    <n v="12.910903843173701"/>
    <n v="4.5863403409685199"/>
    <n v="45.268725626428797"/>
    <n v="29.856784257474601"/>
    <n v="20.288149775128101"/>
    <n v="24.575817110198301"/>
    <n v="22.478503814456701"/>
    <n v="18.322787232414001"/>
    <n v="20.596152374148399"/>
    <n v="14.026739468782701"/>
  </r>
  <r>
    <x v="552"/>
    <s v="Modesto"/>
    <x v="25"/>
    <x v="25"/>
    <x v="2"/>
    <x v="1"/>
    <x v="1"/>
    <x v="0"/>
    <x v="0"/>
    <n v="514453"/>
    <x v="552"/>
    <n v="2.5395905942816901"/>
    <n v="4.8035486234894096"/>
    <n v="4.0032811549354399"/>
    <n v="41.919864399663297"/>
    <n v="28.604751065695002"/>
    <n v="10.464707174416301"/>
    <n v="26.614676170612299"/>
    <n v="23.6577491043885"/>
    <n v="10.658116484887801"/>
    <n v="13.2507450141362"/>
    <n v="38.430630905988103"/>
    <n v="32.047069611064401"/>
    <n v="16.271554468811299"/>
    <n v="18.6344496051181"/>
    <n v="22.399532527304402"/>
    <n v="17.243477370345602"/>
    <n v="22.666401604828899"/>
    <n v="19.056138892402998"/>
  </r>
  <r>
    <x v="553"/>
    <s v="Monroe"/>
    <x v="13"/>
    <x v="13"/>
    <x v="3"/>
    <x v="0"/>
    <x v="0"/>
    <x v="0"/>
    <x v="0"/>
    <n v="176441"/>
    <x v="553"/>
    <n v="35.195334417737399"/>
    <n v="0.82747207281754198"/>
    <n v="1.25140981971311"/>
    <n v="2.0987185518105198"/>
    <n v="25.844899994899102"/>
    <n v="10.960604394670201"/>
    <n v="25.411894060904199"/>
    <n v="24.934113953106099"/>
    <n v="12.8484875964203"/>
    <n v="5.1009289031797103"/>
    <n v="46.112897463379802"/>
    <n v="27.3213647731333"/>
    <n v="21.464808860307301"/>
    <n v="27.412150316335101"/>
    <n v="23.9118835277079"/>
    <n v="14.856315267932001"/>
    <n v="18.6431892674747"/>
    <n v="15.176461620550301"/>
  </r>
  <r>
    <x v="554"/>
    <s v="Monroe"/>
    <x v="4"/>
    <x v="4"/>
    <x v="1"/>
    <x v="0"/>
    <x v="0"/>
    <x v="1"/>
    <x v="1"/>
    <n v="152021"/>
    <x v="554"/>
    <n v="2.0681353234092699"/>
    <n v="0.55058182751067297"/>
    <n v="1.8181698581117101"/>
    <n v="3.06997059616763"/>
    <n v="24.1262720282066"/>
    <n v="8.3955506147177008"/>
    <n v="24.146663947744099"/>
    <n v="29.917577176837401"/>
    <n v="13.4139362324942"/>
    <n v="2.8135784896757499"/>
    <n v="45.543705032464402"/>
    <n v="34.059313276268803"/>
    <n v="17.583403201591"/>
    <n v="16.515130721196702"/>
    <n v="19.867220201742899"/>
    <n v="18.300967542715998"/>
    <n v="25.969258217251099"/>
    <n v="19.347423317093298"/>
  </r>
  <r>
    <x v="555"/>
    <s v="Montgomery"/>
    <x v="12"/>
    <x v="12"/>
    <x v="3"/>
    <x v="1"/>
    <x v="1"/>
    <x v="0"/>
    <x v="0"/>
    <n v="374536"/>
    <x v="555"/>
    <n v="42.351069056112102"/>
    <n v="1.54511181835658"/>
    <n v="1.5341649400858699"/>
    <n v="3.1612448469572998"/>
    <n v="24.622199201144898"/>
    <n v="10.448127816818699"/>
    <n v="27.132238289510202"/>
    <n v="25.767082470042901"/>
    <n v="12.0303522224833"/>
    <n v="4.8952406923080103"/>
    <n v="39.557329433006501"/>
    <n v="28.6314563010523"/>
    <n v="26.915973573633099"/>
    <n v="20.850167992174502"/>
    <n v="21.639802095294801"/>
    <n v="17.633507704957498"/>
    <n v="21.9892541714513"/>
    <n v="17.887268036121899"/>
  </r>
  <r>
    <x v="556"/>
    <s v="Montrose"/>
    <x v="39"/>
    <x v="39"/>
    <x v="2"/>
    <x v="0"/>
    <x v="0"/>
    <x v="0"/>
    <x v="1"/>
    <n v="41276"/>
    <x v="556"/>
    <n v="0.28588041476887299"/>
    <n v="0.57176082953774598"/>
    <n v="1.9527085957941701"/>
    <n v="19.689407888361298"/>
    <n v="24.660819846884401"/>
    <n v="6.4516910553348197"/>
    <n v="22.448880705494702"/>
    <n v="28.634073069095798"/>
    <n v="17.804535323190201"/>
    <n v="7.2045703001022696"/>
    <n v="39.866699580350499"/>
    <n v="29.844482843742298"/>
    <n v="23.084247275804898"/>
    <n v="18.921826440353801"/>
    <n v="22.7109729858953"/>
    <n v="22.047573511833601"/>
    <n v="24.211092517332101"/>
    <n v="12.108534544585201"/>
  </r>
  <r>
    <x v="557"/>
    <s v="Morehead City"/>
    <x v="10"/>
    <x v="10"/>
    <x v="3"/>
    <x v="0"/>
    <x v="0"/>
    <x v="1"/>
    <x v="0"/>
    <n v="66469"/>
    <x v="557"/>
    <n v="5.9967804540462497"/>
    <n v="0.86656937820638202"/>
    <n v="2.3544810362725501"/>
    <n v="3.3714964870842001"/>
    <n v="18.9185936301133"/>
    <n v="7.1522062916547604"/>
    <n v="22.786562156794901"/>
    <n v="32.0976695903353"/>
    <n v="19.0449683311017"/>
    <n v="3.1540457173207002"/>
    <n v="37.260229199436203"/>
    <n v="35.7424468367618"/>
    <n v="23.843278246481301"/>
    <n v="18.817071011156401"/>
    <n v="23.7329555516203"/>
    <n v="18.7639454577652"/>
    <n v="23.368160085000898"/>
    <n v="15.3178678944572"/>
  </r>
  <r>
    <x v="558"/>
    <s v="Morgan City"/>
    <x v="13"/>
    <x v="13"/>
    <x v="3"/>
    <x v="0"/>
    <x v="0"/>
    <x v="0"/>
    <x v="0"/>
    <n v="54650"/>
    <x v="558"/>
    <n v="32.292772186642303"/>
    <n v="1.71088746569076"/>
    <n v="3.4400731930466599"/>
    <n v="5.3430924062214098"/>
    <n v="25.4419030192132"/>
    <n v="9.3833485818847198"/>
    <n v="24.8124428179323"/>
    <n v="27.458371454711799"/>
    <n v="12.903934126257999"/>
    <n v="11.571089243298299"/>
    <n v="55.536703992760998"/>
    <n v="22.2203370659428"/>
    <n v="10.671869697998"/>
    <n v="25.4909740130926"/>
    <n v="23.7006546320175"/>
    <n v="17.615552469748099"/>
    <n v="19.911723864312599"/>
    <n v="13.2810950208292"/>
  </r>
  <r>
    <x v="559"/>
    <s v="Morgantown"/>
    <x v="31"/>
    <x v="31"/>
    <x v="1"/>
    <x v="0"/>
    <x v="0"/>
    <x v="0"/>
    <x v="1"/>
    <n v="129709"/>
    <x v="559"/>
    <n v="2.9265509717907001"/>
    <n v="2.2951375771920199"/>
    <n v="1.6652660956448699"/>
    <n v="1.4810074859878699"/>
    <n v="16.809936087703999"/>
    <n v="21.734806374268601"/>
    <n v="26.1153813536455"/>
    <n v="23.711538906321099"/>
    <n v="11.628337278060901"/>
    <n v="4.0494501365264703"/>
    <n v="45.087552293394097"/>
    <n v="21.117763471028798"/>
    <n v="29.745234099050599"/>
    <n v="27.102168585373899"/>
    <n v="20.343101921453101"/>
    <n v="16.792635459357001"/>
    <n v="20.5572831929485"/>
    <n v="15.204810840867401"/>
  </r>
  <r>
    <x v="560"/>
    <s v="Morristown"/>
    <x v="22"/>
    <x v="22"/>
    <x v="3"/>
    <x v="0"/>
    <x v="0"/>
    <x v="0"/>
    <x v="1"/>
    <n v="113951"/>
    <x v="560"/>
    <n v="3.0056778790883798"/>
    <n v="0.57919632122579001"/>
    <n v="1.7130169985344601"/>
    <n v="7.3101596300164102"/>
    <n v="22.903704223745301"/>
    <n v="8.9617467156935895"/>
    <n v="24.793990399382199"/>
    <n v="27.323147668734801"/>
    <n v="16.017410992444098"/>
    <n v="9.0799419910419807"/>
    <n v="49.274246332730101"/>
    <n v="27.080686353777601"/>
    <n v="14.5651253224502"/>
    <n v="25.229681978798599"/>
    <n v="25.968311865952401"/>
    <n v="18.089593069645499"/>
    <n v="20.1276644249402"/>
    <n v="10.584748660663401"/>
  </r>
  <r>
    <x v="561"/>
    <s v="Moscow"/>
    <x v="37"/>
    <x v="37"/>
    <x v="0"/>
    <x v="0"/>
    <x v="0"/>
    <x v="0"/>
    <x v="0"/>
    <n v="37244"/>
    <x v="561"/>
    <n v="0.77327891740951604"/>
    <n v="2.0755020942970699"/>
    <n v="2.9830308237568501"/>
    <n v="3.5603050155729798"/>
    <n v="18.711738803565702"/>
    <n v="25.375899473740699"/>
    <n v="23.756846740414598"/>
    <n v="21.796799484480701"/>
    <n v="10.3587154977983"/>
    <n v="1.31655372700871"/>
    <n v="26.340755082284598"/>
    <n v="29.453049370764798"/>
    <n v="42.8896418199419"/>
    <n v="24.2389928728435"/>
    <n v="26.250582828215499"/>
    <n v="16.119363218543899"/>
    <n v="20.282421901019099"/>
    <n v="13.108639179377899"/>
  </r>
  <r>
    <x v="562"/>
    <s v="Moses Lake"/>
    <x v="1"/>
    <x v="1"/>
    <x v="1"/>
    <x v="0"/>
    <x v="0"/>
    <x v="0"/>
    <x v="1"/>
    <n v="89120"/>
    <x v="562"/>
    <n v="0.79667863554757601"/>
    <n v="0.87859066427289001"/>
    <n v="2.69075403949731"/>
    <n v="38.333707360861801"/>
    <n v="30.548698384201099"/>
    <n v="10.0033662477558"/>
    <n v="25.0908886894075"/>
    <n v="22.540394973070001"/>
    <n v="11.8166517055655"/>
    <n v="14.702712921826301"/>
    <n v="37.827772001134299"/>
    <n v="32.842423669534"/>
    <n v="14.6270914075054"/>
    <n v="18.5652043768916"/>
    <n v="25.8655669005887"/>
    <n v="18.156118003126402"/>
    <n v="24.116140619283598"/>
    <n v="13.2969701001098"/>
  </r>
  <r>
    <x v="563"/>
    <s v="Moultrie"/>
    <x v="7"/>
    <x v="7"/>
    <x v="3"/>
    <x v="0"/>
    <x v="0"/>
    <x v="0"/>
    <x v="0"/>
    <n v="45498"/>
    <x v="563"/>
    <n v="22.2932876170381"/>
    <n v="0.63519275572552603"/>
    <n v="1.19565695195393"/>
    <n v="17.062288452239699"/>
    <n v="27.6583586091696"/>
    <n v="9.5586619192052407"/>
    <n v="26.187964306123298"/>
    <n v="23.708734449865901"/>
    <n v="12.8862807156359"/>
    <n v="9.9535987161148505"/>
    <n v="55.234971915012402"/>
    <n v="21.557408505739101"/>
    <n v="13.2540208631337"/>
    <n v="29.709501458835501"/>
    <n v="27.032855511861001"/>
    <n v="15.4002283394647"/>
    <n v="17.138145376125799"/>
    <n v="10.719269313713101"/>
  </r>
  <r>
    <x v="564"/>
    <s v="Mount Airy"/>
    <x v="10"/>
    <x v="10"/>
    <x v="3"/>
    <x v="0"/>
    <x v="0"/>
    <x v="0"/>
    <x v="0"/>
    <n v="73673"/>
    <x v="564"/>
    <n v="3.5888317293988301"/>
    <n v="0.460141435804162"/>
    <n v="1.2541908161741799"/>
    <n v="9.7118347291409304"/>
    <n v="23.369484071505202"/>
    <n v="7.4518480311647401"/>
    <n v="24.523231034436002"/>
    <n v="28.027907103009198"/>
    <n v="16.627529759884901"/>
    <n v="9.9601749946049907"/>
    <n v="44.468640260530101"/>
    <n v="30.7574598316756"/>
    <n v="14.813724913189301"/>
    <n v="26.507554485893799"/>
    <n v="27.741008156170601"/>
    <n v="16.382537772429501"/>
    <n v="19.1970851718144"/>
    <n v="10.171814413691701"/>
  </r>
  <r>
    <x v="565"/>
    <s v="Mount Pleasant"/>
    <x v="4"/>
    <x v="4"/>
    <x v="1"/>
    <x v="0"/>
    <x v="0"/>
    <x v="0"/>
    <x v="1"/>
    <n v="70311"/>
    <x v="565"/>
    <n v="2.3367609620116299"/>
    <n v="1.6227901750792899"/>
    <n v="5.4273157827366996"/>
    <n v="3.1246888822517098"/>
    <n v="17.968738888651799"/>
    <n v="31.865568687687599"/>
    <n v="20.440613844206499"/>
    <n v="20.015360327686999"/>
    <n v="9.7097182517671499"/>
    <n v="2.5166836330731801"/>
    <n v="41.183124080986303"/>
    <n v="31.0796290012442"/>
    <n v="25.220563284696301"/>
    <n v="30.1066580478345"/>
    <n v="23.8728183581125"/>
    <n v="16.014867485455699"/>
    <n v="18.471234647705199"/>
    <n v="11.534421460892"/>
  </r>
  <r>
    <x v="566"/>
    <s v="Mount Pleasant"/>
    <x v="2"/>
    <x v="2"/>
    <x v="2"/>
    <x v="0"/>
    <x v="0"/>
    <x v="0"/>
    <x v="1"/>
    <n v="32334"/>
    <x v="566"/>
    <n v="9.2781592132120991"/>
    <n v="0.70823281994185705"/>
    <n v="1.2432733345704201"/>
    <n v="39.583719923300599"/>
    <n v="30.5653491680584"/>
    <n v="9.78227253046329"/>
    <n v="25.765448135090001"/>
    <n v="22.347992824890198"/>
    <n v="11.5389373414981"/>
    <n v="13.7931034482759"/>
    <n v="41.770079738078898"/>
    <n v="30.6014680255584"/>
    <n v="13.835348788086799"/>
    <n v="20.459034897940001"/>
    <n v="28.2852036497037"/>
    <n v="18.314363653466302"/>
    <n v="20.722415577085901"/>
    <n v="12.2189822218042"/>
  </r>
  <r>
    <x v="567"/>
    <s v="Mount Sterling"/>
    <x v="27"/>
    <x v="27"/>
    <x v="1"/>
    <x v="0"/>
    <x v="0"/>
    <x v="0"/>
    <x v="0"/>
    <n v="44396"/>
    <x v="567"/>
    <n v="2.1983962519145899"/>
    <n v="0.241012703847193"/>
    <n v="1.2253356158212501"/>
    <n v="1.95513109289125"/>
    <n v="24.3940895576178"/>
    <n v="7.96468150283809"/>
    <n v="26.2974141814578"/>
    <n v="27.594828362915599"/>
    <n v="13.7489863951707"/>
    <n v="9.9056917048548794"/>
    <n v="52.603440260344001"/>
    <n v="23.361227336122699"/>
    <n v="14.129640698678401"/>
    <n v="31.465670579864799"/>
    <n v="27.101861733665402"/>
    <n v="15.125103759041901"/>
    <n v="17.218071860547798"/>
    <n v="9.0892920668801107"/>
  </r>
  <r>
    <x v="568"/>
    <s v="Mount Vernon"/>
    <x v="38"/>
    <x v="38"/>
    <x v="1"/>
    <x v="0"/>
    <x v="0"/>
    <x v="0"/>
    <x v="0"/>
    <n v="38827"/>
    <x v="568"/>
    <n v="8.2262343214773193"/>
    <n v="0.63357972544878605"/>
    <n v="1.72302778993999"/>
    <n v="2.0578463440389401"/>
    <n v="22.139233007958399"/>
    <n v="8.5275710201663806"/>
    <n v="25.165477631545102"/>
    <n v="27.972802431297801"/>
    <n v="16.1949159090324"/>
    <n v="4.57627746692852"/>
    <n v="43.102234409159998"/>
    <n v="36.3990069292622"/>
    <n v="15.922481194649301"/>
    <n v="23.408881275530401"/>
    <n v="24.2917380419028"/>
    <n v="18.592699960469101"/>
    <n v="20.727368559757501"/>
    <n v="12.9793121623402"/>
  </r>
  <r>
    <x v="569"/>
    <s v="Mount Vernon"/>
    <x v="5"/>
    <x v="5"/>
    <x v="1"/>
    <x v="0"/>
    <x v="0"/>
    <x v="0"/>
    <x v="1"/>
    <n v="60921"/>
    <x v="569"/>
    <n v="0.79611299880172703"/>
    <n v="0.57123159501649701"/>
    <n v="1.40017399583067"/>
    <n v="1.2097634641585"/>
    <n v="24.131251949245701"/>
    <n v="11.754567390555"/>
    <n v="22.396218052888202"/>
    <n v="26.966070813020099"/>
    <n v="14.751891794291"/>
    <n v="4.2509032208471096"/>
    <n v="48.474133292336099"/>
    <n v="26.883952135700898"/>
    <n v="20.3910113511159"/>
    <n v="18.049192723390998"/>
    <n v="22.070008450829501"/>
    <n v="20.393185962727401"/>
    <n v="25.067829026375499"/>
    <n v="14.419783836676601"/>
  </r>
  <r>
    <x v="570"/>
    <s v="Mount Vernon-Anacortes"/>
    <x v="1"/>
    <x v="1"/>
    <x v="1"/>
    <x v="1"/>
    <x v="1"/>
    <x v="1"/>
    <x v="1"/>
    <n v="116901"/>
    <x v="570"/>
    <n v="0.54747179237132304"/>
    <n v="1.7322349680498901"/>
    <n v="4.1342674570790701"/>
    <n v="16.859564931009999"/>
    <n v="23.7269142265678"/>
    <n v="8.2137877349210004"/>
    <n v="23.893722038305899"/>
    <n v="28.018579823953601"/>
    <n v="16.146996176251701"/>
    <n v="4.59057539060049"/>
    <n v="32.280855869988102"/>
    <n v="39.5281420593587"/>
    <n v="23.600426680052699"/>
    <n v="14.8172582134846"/>
    <n v="20.748119804723601"/>
    <n v="17.6958261863922"/>
    <n v="26.5470378677926"/>
    <n v="20.191757927607"/>
  </r>
  <r>
    <x v="571"/>
    <s v="Mountain Home"/>
    <x v="20"/>
    <x v="20"/>
    <x v="3"/>
    <x v="0"/>
    <x v="0"/>
    <x v="0"/>
    <x v="0"/>
    <n v="41513"/>
    <x v="571"/>
    <n v="0.142124153879508"/>
    <n v="0.39264808614169"/>
    <n v="1.84520511646954"/>
    <n v="1.6573121672729001"/>
    <n v="18.0810830342302"/>
    <n v="5.9114012478018898"/>
    <n v="18.560450943078099"/>
    <n v="29.361886637920701"/>
    <n v="28.085178136969098"/>
    <n v="3.8426058466138602"/>
    <n v="46.397557018799503"/>
    <n v="34.258994178833902"/>
    <n v="15.5008429557528"/>
    <n v="26.619617356784499"/>
    <n v="30.131774824943498"/>
    <n v="17.9026299829079"/>
    <n v="18.034956166951499"/>
    <n v="7.3110216684126401"/>
  </r>
  <r>
    <x v="572"/>
    <s v="Mountain Home"/>
    <x v="37"/>
    <x v="37"/>
    <x v="0"/>
    <x v="0"/>
    <x v="0"/>
    <x v="0"/>
    <x v="0"/>
    <n v="27038"/>
    <x v="572"/>
    <n v="2.5741548931134002"/>
    <n v="2.7664768104149702"/>
    <n v="4.3309416376951004"/>
    <n v="15.230416450920901"/>
    <n v="28.385975294030601"/>
    <n v="12.7598195132776"/>
    <n v="27.357792736149101"/>
    <n v="21.451290775945001"/>
    <n v="10.045121680597701"/>
    <n v="5.7231588287488897"/>
    <n v="38.369882114336399"/>
    <n v="40.600836607935101"/>
    <n v="15.3061224489796"/>
    <n v="16.0037680552648"/>
    <n v="29.1291605610216"/>
    <n v="20.902239899518499"/>
    <n v="24.366757379108201"/>
    <n v="9.5980741050868694"/>
  </r>
  <r>
    <x v="573"/>
    <s v="Muncie"/>
    <x v="17"/>
    <x v="17"/>
    <x v="1"/>
    <x v="0"/>
    <x v="0"/>
    <x v="0"/>
    <x v="0"/>
    <n v="117671"/>
    <x v="573"/>
    <n v="6.8419576616158597"/>
    <n v="0.95860492389798702"/>
    <n v="2.2800860024984901"/>
    <n v="1.77443890168351"/>
    <n v="20.032973289935502"/>
    <n v="19.247733086316899"/>
    <n v="21.926387980046101"/>
    <n v="24.110443524742699"/>
    <n v="14.682462118958799"/>
    <n v="3.7352472539093902"/>
    <n v="46.574260776378701"/>
    <n v="27.489107291417"/>
    <n v="22.201384678295"/>
    <n v="25.164973517408999"/>
    <n v="26.7951723539116"/>
    <n v="18.1015021272901"/>
    <n v="19.2237561865069"/>
    <n v="10.7145958148823"/>
  </r>
  <r>
    <x v="574"/>
    <s v="Murray"/>
    <x v="27"/>
    <x v="27"/>
    <x v="1"/>
    <x v="0"/>
    <x v="0"/>
    <x v="0"/>
    <x v="0"/>
    <n v="37191"/>
    <x v="574"/>
    <n v="3.6971310263235702"/>
    <n v="1.7477346669893301"/>
    <n v="1.6240488290177699"/>
    <n v="2.3930520824930799"/>
    <n v="18.0473770535882"/>
    <n v="20.924417197709101"/>
    <n v="22.250006722056401"/>
    <n v="23.6670162136001"/>
    <n v="15.1111828130462"/>
    <n v="5.5233853006681501"/>
    <n v="40.467706013362999"/>
    <n v="25.893095768374199"/>
    <n v="28.115812917594699"/>
    <n v="26.4501933591146"/>
    <n v="24.689958661154801"/>
    <n v="19.115882117615701"/>
    <n v="18.629150553407101"/>
    <n v="11.114815308707801"/>
  </r>
  <r>
    <x v="575"/>
    <s v="Muscatine"/>
    <x v="15"/>
    <x v="15"/>
    <x v="1"/>
    <x v="0"/>
    <x v="0"/>
    <x v="0"/>
    <x v="0"/>
    <n v="42745"/>
    <x v="575"/>
    <n v="1.27500292431863"/>
    <n v="0.781377938940227"/>
    <n v="1.27500292431863"/>
    <n v="15.9153117323664"/>
    <n v="26.117674581822399"/>
    <n v="8.0056146917768203"/>
    <n v="24.798222014270699"/>
    <n v="27.409053690490101"/>
    <n v="13.66943502164"/>
    <n v="6.7019275141102597"/>
    <n v="42.224273188740199"/>
    <n v="34.152142273969702"/>
    <n v="16.9216570231799"/>
    <n v="17.442563482466699"/>
    <n v="21.130592503022999"/>
    <n v="19.981862152357898"/>
    <n v="25.961305925030199"/>
    <n v="15.483675937122101"/>
  </r>
  <r>
    <x v="576"/>
    <s v="Muskegon"/>
    <x v="4"/>
    <x v="4"/>
    <x v="1"/>
    <x v="1"/>
    <x v="1"/>
    <x v="1"/>
    <x v="1"/>
    <n v="172188"/>
    <x v="576"/>
    <n v="14.286129114688601"/>
    <n v="0.53371895834785199"/>
    <n v="3.0646734964108999"/>
    <n v="4.7976630194903196"/>
    <n v="24.849002253350999"/>
    <n v="9.0377958975073796"/>
    <n v="24.8071874927405"/>
    <n v="27.744093665063801"/>
    <n v="13.5619206913374"/>
    <n v="3.4082694172617498"/>
    <n v="44.016574098562998"/>
    <n v="35.815040112844898"/>
    <n v="16.760116371330302"/>
    <n v="23.512192131439001"/>
    <n v="25.590448603000901"/>
    <n v="19.066010697809901"/>
    <n v="20.315110273269301"/>
    <n v="11.516238294480999"/>
  </r>
  <r>
    <x v="577"/>
    <s v="Muskogee"/>
    <x v="3"/>
    <x v="3"/>
    <x v="2"/>
    <x v="0"/>
    <x v="0"/>
    <x v="0"/>
    <x v="1"/>
    <n v="70990"/>
    <x v="577"/>
    <n v="11.2128468798422"/>
    <n v="0.53669530919847896"/>
    <n v="24.790815607832101"/>
    <n v="5.1950979011128302"/>
    <n v="24.6668544865474"/>
    <n v="9.2858149035075392"/>
    <n v="24.8964642907452"/>
    <n v="26.489646429074501"/>
    <n v="14.6612198901254"/>
    <n v="4.7872912143425301"/>
    <n v="43.8165050839442"/>
    <n v="33.659364990649003"/>
    <n v="17.736838711064301"/>
    <n v="27.0895715500351"/>
    <n v="25.651547077741998"/>
    <n v="18.265498502827999"/>
    <n v="19.5445639717571"/>
    <n v="9.4488188976377891"/>
  </r>
  <r>
    <x v="578"/>
    <s v="Myrtle Beach-Conway-North Myrtle Beach"/>
    <x v="32"/>
    <x v="32"/>
    <x v="3"/>
    <x v="0"/>
    <x v="0"/>
    <x v="1"/>
    <x v="0"/>
    <n v="376722"/>
    <x v="578"/>
    <n v="12.707779211195501"/>
    <n v="0.885002734111626"/>
    <n v="2.22153205812244"/>
    <n v="5.90143394864117"/>
    <n v="19.750107506330899"/>
    <n v="8.6780172116308592"/>
    <n v="24.140612971899699"/>
    <n v="29.0898859105654"/>
    <n v="18.3413763995732"/>
    <n v="4.1865443537560099"/>
    <n v="40.6479543607078"/>
    <n v="32.221163713673"/>
    <n v="22.944337571863102"/>
    <n v="20.758688112184199"/>
    <n v="25.6418399307566"/>
    <n v="18.848891296631901"/>
    <n v="21.0258230433456"/>
    <n v="13.7247576170817"/>
  </r>
  <r>
    <x v="579"/>
    <s v="Nacogdoches"/>
    <x v="2"/>
    <x v="2"/>
    <x v="2"/>
    <x v="0"/>
    <x v="0"/>
    <x v="0"/>
    <x v="1"/>
    <n v="64524"/>
    <x v="579"/>
    <n v="17.935961812658899"/>
    <n v="1.2011034653772199"/>
    <n v="1.73733804475854"/>
    <n v="17.599652842353201"/>
    <n v="23.341702312317899"/>
    <n v="20.122745025106902"/>
    <n v="22.593143636476398"/>
    <n v="22.129750170479198"/>
    <n v="11.812658855619601"/>
    <n v="7.9590770330848999"/>
    <n v="39.330601468606503"/>
    <n v="28.162041748026699"/>
    <n v="24.5482797502819"/>
    <n v="29.005893233535499"/>
    <n v="25.5860971308126"/>
    <n v="14.530907213834"/>
    <n v="19.512195121951201"/>
    <n v="11.3649072998666"/>
  </r>
  <r>
    <x v="580"/>
    <s v="Napa"/>
    <x v="25"/>
    <x v="25"/>
    <x v="2"/>
    <x v="1"/>
    <x v="1"/>
    <x v="0"/>
    <x v="0"/>
    <n v="136484"/>
    <x v="580"/>
    <n v="1.7877553412854299"/>
    <n v="6.5839219249142804"/>
    <n v="2.9900940769613999"/>
    <n v="32.245537938512904"/>
    <n v="23.0693707687348"/>
    <n v="8.8090911755224095"/>
    <n v="25.3553530084112"/>
    <n v="27.6772368922365"/>
    <n v="15.0889481550951"/>
    <n v="10.129372923096801"/>
    <n v="26.598341703679001"/>
    <n v="32.048565928570703"/>
    <n v="31.2237194446536"/>
    <n v="11.1564957629702"/>
    <n v="16.360828303765601"/>
    <n v="15.8121481842752"/>
    <n v="22.922636103151898"/>
    <n v="33.7478916458371"/>
  </r>
  <r>
    <x v="581"/>
    <s v="Naples-Immokalee-Marco Island"/>
    <x v="19"/>
    <x v="19"/>
    <x v="3"/>
    <x v="0"/>
    <x v="0"/>
    <x v="1"/>
    <x v="0"/>
    <n v="321520"/>
    <x v="581"/>
    <n v="6.1887285394376699"/>
    <n v="1.05436675789998"/>
    <n v="1.2126772829062"/>
    <n v="25.869930330928099"/>
    <n v="19.484635481463101"/>
    <n v="6.8568051754167696"/>
    <n v="21.1828191092312"/>
    <n v="26.054055735257499"/>
    <n v="26.4216844986315"/>
    <n v="7.4904103610068899"/>
    <n v="34.545362979377003"/>
    <n v="26.524479809298398"/>
    <n v="31.4397468503177"/>
    <n v="13.5201508210819"/>
    <n v="21.1339694719608"/>
    <n v="18.1373927136219"/>
    <n v="21.7574294266484"/>
    <n v="25.451057566687101"/>
  </r>
  <r>
    <x v="582"/>
    <s v="Nashville-Davidson--Murfreesboro--Franklin"/>
    <x v="22"/>
    <x v="22"/>
    <x v="3"/>
    <x v="1"/>
    <x v="1"/>
    <x v="0"/>
    <x v="1"/>
    <n v="1670890"/>
    <x v="582"/>
    <n v="14.957597448066601"/>
    <n v="2.1818312396387598"/>
    <n v="2.0495065504012802"/>
    <n v="6.5399876712410796"/>
    <n v="24.395441950098501"/>
    <n v="9.7594096559318704"/>
    <n v="28.959835776143301"/>
    <n v="26.083763742676101"/>
    <n v="10.801548875150401"/>
    <n v="4.6825778591139704"/>
    <n v="37.604297396317399"/>
    <n v="27.590029403999399"/>
    <n v="30.123095340569201"/>
    <n v="17.011186296358101"/>
    <n v="20.7901676618878"/>
    <n v="18.6506890652511"/>
    <n v="23.203650478532701"/>
    <n v="20.344306497970301"/>
  </r>
  <r>
    <x v="583"/>
    <s v="Natchez"/>
    <x v="42"/>
    <x v="42"/>
    <x v="3"/>
    <x v="1"/>
    <x v="1"/>
    <x v="0"/>
    <x v="1"/>
    <n v="53119"/>
    <x v="583"/>
    <n v="48.293454319546697"/>
    <n v="0.32944897306048698"/>
    <n v="1.1634255162936"/>
    <n v="4.4409721568553602"/>
    <n v="23.3965247839756"/>
    <n v="8.4037726613829307"/>
    <n v="24.4036973587605"/>
    <n v="28.4681564035468"/>
    <n v="15.3278487923342"/>
    <n v="7.6221534379836404"/>
    <n v="50.892659739111203"/>
    <n v="26.0722971479107"/>
    <n v="15.412889674994499"/>
    <n v="37.969812075169898"/>
    <n v="25.374850059976001"/>
    <n v="13.1447421031587"/>
    <n v="14.3642542982807"/>
    <n v="9.1463414634146307"/>
  </r>
  <r>
    <x v="584"/>
    <s v="Natchitoches"/>
    <x v="13"/>
    <x v="13"/>
    <x v="3"/>
    <x v="0"/>
    <x v="0"/>
    <x v="0"/>
    <x v="0"/>
    <n v="39566"/>
    <x v="584"/>
    <n v="41.186877622200903"/>
    <n v="0.33867461962290901"/>
    <n v="3.26542991457312"/>
    <n v="1.857655562857"/>
    <n v="24.2632563311934"/>
    <n v="15.3743112773593"/>
    <n v="22.9565788808573"/>
    <n v="23.937218824243001"/>
    <n v="13.468634686346901"/>
    <n v="6.0722586097612501"/>
    <n v="49.799281639552099"/>
    <n v="23.507289245721498"/>
    <n v="20.6211705049651"/>
    <n v="34.559407250595399"/>
    <n v="22.869806827203"/>
    <n v="12.7017729558084"/>
    <n v="17.630325482932001"/>
    <n v="12.238687483461201"/>
  </r>
  <r>
    <x v="585"/>
    <s v="New Bern"/>
    <x v="10"/>
    <x v="10"/>
    <x v="3"/>
    <x v="0"/>
    <x v="0"/>
    <x v="1"/>
    <x v="0"/>
    <n v="126802"/>
    <x v="585"/>
    <n v="22.682607529849701"/>
    <n v="1.6860932792858201"/>
    <n v="2.64191416539171"/>
    <n v="5.5850854087475001"/>
    <n v="22.684973423132099"/>
    <n v="11.235627198309199"/>
    <n v="23.576126559517999"/>
    <n v="26.397059983281"/>
    <n v="16.106212835759699"/>
    <n v="4.3219129621412904"/>
    <n v="38.176498099269701"/>
    <n v="37.026466320497903"/>
    <n v="20.475122618091099"/>
    <n v="20.199616896864601"/>
    <n v="23.687871761266301"/>
    <n v="19.546325234398601"/>
    <n v="23.054743421715902"/>
    <n v="13.5114426857546"/>
  </r>
  <r>
    <x v="586"/>
    <s v="New Castle"/>
    <x v="17"/>
    <x v="17"/>
    <x v="1"/>
    <x v="0"/>
    <x v="0"/>
    <x v="0"/>
    <x v="0"/>
    <n v="49462"/>
    <x v="586"/>
    <n v="2.15114633455986"/>
    <n v="0.31135012737050699"/>
    <n v="1.2534875257773599"/>
    <n v="1.39703206501961"/>
    <n v="22.328251991427798"/>
    <n v="7.76555739759816"/>
    <n v="24.940358254821898"/>
    <n v="28.789778011402699"/>
    <n v="16.176054344749499"/>
    <n v="4.7219186748720299"/>
    <n v="55.202162535227501"/>
    <n v="26.062575487433101"/>
    <n v="14.013343302467399"/>
    <n v="23.1844618750333"/>
    <n v="26.631449762552698"/>
    <n v="18.174056880636002"/>
    <n v="22.336054639560299"/>
    <n v="9.6739768422176002"/>
  </r>
  <r>
    <x v="587"/>
    <s v="New Castle"/>
    <x v="14"/>
    <x v="14"/>
    <x v="1"/>
    <x v="0"/>
    <x v="0"/>
    <x v="0"/>
    <x v="1"/>
    <n v="91108"/>
    <x v="587"/>
    <n v="3.78451947139658"/>
    <n v="0.40062343592220201"/>
    <n v="1.6376168942354099"/>
    <n v="1.0218641612152599"/>
    <n v="21.240725293058802"/>
    <n v="8.1924748649953898"/>
    <n v="22.383325284278001"/>
    <n v="29.383808227597999"/>
    <n v="18.799666330069801"/>
    <n v="3.3929239985024302"/>
    <n v="53.319605640833601"/>
    <n v="23.914264320479202"/>
    <n v="19.373206040184701"/>
    <n v="21.883852691218099"/>
    <n v="24.234582697755499"/>
    <n v="18.3100893440837"/>
    <n v="22.4259097842667"/>
    <n v="13.145565482676"/>
  </r>
  <r>
    <x v="588"/>
    <s v="New Haven-Milford"/>
    <x v="41"/>
    <x v="41"/>
    <x v="1"/>
    <x v="1"/>
    <x v="1"/>
    <x v="1"/>
    <x v="1"/>
    <n v="862477"/>
    <x v="588"/>
    <n v="11.7989233336077"/>
    <n v="3.4705853025645901"/>
    <n v="2.1628402844365699"/>
    <n v="15.043067815141701"/>
    <n v="22.374393751949299"/>
    <n v="9.9355692963406597"/>
    <n v="25.727990427570798"/>
    <n v="27.588098001454"/>
    <n v="14.3739485226852"/>
    <n v="4.6723273951629203"/>
    <n v="37.480519124653597"/>
    <n v="25.1543912890088"/>
    <n v="32.692762191174602"/>
    <n v="16.237013419971099"/>
    <n v="17.211991901950601"/>
    <n v="15.094739904714601"/>
    <n v="22.5993768866152"/>
    <n v="28.856877886748499"/>
  </r>
  <r>
    <x v="589"/>
    <s v="New Orleans-Metairie"/>
    <x v="13"/>
    <x v="13"/>
    <x v="3"/>
    <x v="1"/>
    <x v="1"/>
    <x v="1"/>
    <x v="0"/>
    <n v="1189866"/>
    <x v="589"/>
    <n v="33.930795568576599"/>
    <n v="2.6489537477329401"/>
    <n v="1.9398823060748001"/>
    <n v="7.7469227627312698"/>
    <n v="23.407593796276199"/>
    <n v="9.8754817769395906"/>
    <n v="26.971356438456102"/>
    <n v="27.565036735229"/>
    <n v="12.180531253099099"/>
    <n v="5.4574576187951802"/>
    <n v="39.857912942086003"/>
    <n v="28.440958445453798"/>
    <n v="26.243670993664999"/>
    <n v="21.797549308468199"/>
    <n v="21.4537332316545"/>
    <n v="16.463308953516599"/>
    <n v="20.5784862560227"/>
    <n v="19.706922250338"/>
  </r>
  <r>
    <x v="590"/>
    <s v="New Philadelphia-Dover"/>
    <x v="5"/>
    <x v="5"/>
    <x v="1"/>
    <x v="0"/>
    <x v="0"/>
    <x v="0"/>
    <x v="1"/>
    <n v="92582"/>
    <x v="590"/>
    <n v="0.75176600203063204"/>
    <n v="0.30891533991488601"/>
    <n v="1.3166706271197399"/>
    <n v="1.9085783413622499"/>
    <n v="23.723834006610399"/>
    <n v="7.6407941068458198"/>
    <n v="23.7583979607267"/>
    <n v="28.489339180402201"/>
    <n v="16.3876347454149"/>
    <n v="4.8086467409286398"/>
    <n v="58.234728765223998"/>
    <n v="22.2880461327577"/>
    <n v="14.6685783610897"/>
    <n v="20.4501625433908"/>
    <n v="25.3292192407295"/>
    <n v="20.888203206788301"/>
    <n v="22.279464433302099"/>
    <n v="11.0529505757893"/>
  </r>
  <r>
    <x v="591"/>
    <s v="New Ulm"/>
    <x v="11"/>
    <x v="11"/>
    <x v="0"/>
    <x v="0"/>
    <x v="0"/>
    <x v="0"/>
    <x v="1"/>
    <n v="25893"/>
    <x v="591"/>
    <n v="0.21627466882941301"/>
    <n v="0.58703124396555095"/>
    <n v="0.62951376819990001"/>
    <n v="3.3213609855945601"/>
    <n v="22.005947553392801"/>
    <n v="9.1028463291237003"/>
    <n v="21.098366353840799"/>
    <n v="28.8726682887267"/>
    <n v="18.920171474916"/>
    <n v="4.6408714399182998"/>
    <n v="44.559173947577399"/>
    <n v="31.283331442187698"/>
    <n v="19.516623170316599"/>
    <n v="17.5448326862636"/>
    <n v="23.997041967091899"/>
    <n v="19.3658716953226"/>
    <n v="25.374376039933399"/>
    <n v="13.717877611388399"/>
  </r>
  <r>
    <x v="592"/>
    <s v="New York-Newark-Jersey City"/>
    <x v="9"/>
    <x v="9"/>
    <x v="1"/>
    <x v="1"/>
    <x v="1"/>
    <x v="1"/>
    <x v="1"/>
    <n v="19567410"/>
    <x v="592"/>
    <n v="15.870194369106599"/>
    <n v="9.6070711453380895"/>
    <n v="2.2807004095074399"/>
    <n v="22.619304241082499"/>
    <n v="22.8900912282208"/>
    <n v="9.45917216432834"/>
    <n v="28.1855595605141"/>
    <n v="26.409013763190899"/>
    <n v="13.0561632837458"/>
    <n v="7.6114773004371896"/>
    <n v="33.918918287959997"/>
    <n v="22.397766003288499"/>
    <n v="36.0718384083142"/>
    <n v="16.2001999425907"/>
    <n v="16.092324268986399"/>
    <n v="13.894341511560301"/>
    <n v="20.9818821469932"/>
    <n v="32.831252129869398"/>
  </r>
  <r>
    <x v="593"/>
    <s v="Newberry"/>
    <x v="32"/>
    <x v="32"/>
    <x v="3"/>
    <x v="0"/>
    <x v="0"/>
    <x v="0"/>
    <x v="0"/>
    <n v="37508"/>
    <x v="593"/>
    <n v="30.748107070491599"/>
    <n v="0.30926735629732299"/>
    <n v="1.2770608936760199"/>
    <n v="7.1718033486189601"/>
    <n v="22.7791404500373"/>
    <n v="9.9925349258824792"/>
    <n v="23.432334435320499"/>
    <n v="27.9087128079343"/>
    <n v="15.887277380825401"/>
    <n v="9.7775129121970608"/>
    <n v="46.293206197854602"/>
    <n v="24.9702026221692"/>
    <n v="18.959078267779098"/>
    <n v="22.136004514672699"/>
    <n v="26.1780474040632"/>
    <n v="17.593115124153499"/>
    <n v="20.753386004514699"/>
    <n v="13.3394469525959"/>
  </r>
  <r>
    <x v="594"/>
    <s v="Newport"/>
    <x v="8"/>
    <x v="8"/>
    <x v="0"/>
    <x v="0"/>
    <x v="0"/>
    <x v="0"/>
    <x v="1"/>
    <n v="46034"/>
    <x v="594"/>
    <n v="0.345396880566538"/>
    <n v="1.0470521788243501"/>
    <n v="6.2453838467219898"/>
    <n v="7.9397836381804803"/>
    <n v="17.276360950601699"/>
    <n v="6.68418994656124"/>
    <n v="19.935265238736601"/>
    <n v="34.441934222531202"/>
    <n v="21.6622496415693"/>
    <n v="3.5338818420751901"/>
    <n v="35.084561764369802"/>
    <n v="37.3871557536282"/>
    <n v="23.994400639926901"/>
    <n v="23.323351870336001"/>
    <n v="24.8776082513427"/>
    <n v="17.006511716336298"/>
    <n v="21.750083178858301"/>
    <n v="13.0424449831266"/>
  </r>
  <r>
    <x v="595"/>
    <s v="Newport"/>
    <x v="22"/>
    <x v="22"/>
    <x v="3"/>
    <x v="0"/>
    <x v="0"/>
    <x v="0"/>
    <x v="1"/>
    <n v="35662"/>
    <x v="595"/>
    <n v="1.8479053334081099"/>
    <n v="0.29443104705288498"/>
    <n v="1.8843587011384699"/>
    <n v="1.7609780718972601"/>
    <n v="21.454208961920301"/>
    <n v="7.5430430149739198"/>
    <n v="23.868543547753902"/>
    <n v="30.407716897537998"/>
    <n v="16.726487577813899"/>
    <n v="11.949759823608201"/>
    <n v="58.851090637058"/>
    <n v="20.560674068824301"/>
    <n v="8.6384754705094906"/>
    <n v="35.940774795483698"/>
    <n v="25.867081333243199"/>
    <n v="16.753431140558401"/>
    <n v="15.6581705090934"/>
    <n v="5.7805422216212596"/>
  </r>
  <r>
    <x v="596"/>
    <s v="Newton"/>
    <x v="15"/>
    <x v="15"/>
    <x v="1"/>
    <x v="0"/>
    <x v="0"/>
    <x v="0"/>
    <x v="0"/>
    <n v="36842"/>
    <x v="596"/>
    <n v="1.2594321698062001"/>
    <n v="0.44242983551381598"/>
    <n v="1.0694316269475099"/>
    <n v="1.45757559307312"/>
    <n v="22.8462081320232"/>
    <n v="7.0083057380163902"/>
    <n v="24.683784810813702"/>
    <n v="28.9343683839097"/>
    <n v="16.527332935236998"/>
    <n v="2.9998453687954201"/>
    <n v="46.752744703881199"/>
    <n v="33.044688418122803"/>
    <n v="17.2027215092006"/>
    <n v="17.3067836652042"/>
    <n v="23.381707728653399"/>
    <n v="19.824502193722601"/>
    <n v="24.542693216334801"/>
    <n v="14.944313196085"/>
  </r>
  <r>
    <x v="597"/>
    <s v="Niles-Benton Harbor"/>
    <x v="4"/>
    <x v="4"/>
    <x v="1"/>
    <x v="0"/>
    <x v="0"/>
    <x v="1"/>
    <x v="1"/>
    <n v="156813"/>
    <x v="597"/>
    <n v="15.1556312295537"/>
    <n v="1.53686237748146"/>
    <n v="2.6745231581565299"/>
    <n v="4.4983515397320399"/>
    <n v="23.385816226970999"/>
    <n v="8.4814396765574305"/>
    <n v="23.227666073603601"/>
    <n v="28.612423714870602"/>
    <n v="16.292654307997399"/>
    <n v="4.4829619369390397"/>
    <n v="39.145897481492597"/>
    <n v="32.185607726792"/>
    <n v="24.185532854776401"/>
    <n v="22.1306660575009"/>
    <n v="24.158861730248301"/>
    <n v="17.6875632281435"/>
    <n v="21.063538165323202"/>
    <n v="14.9593708187841"/>
  </r>
  <r>
    <x v="598"/>
    <s v="Nogales"/>
    <x v="48"/>
    <x v="47"/>
    <x v="2"/>
    <x v="1"/>
    <x v="1"/>
    <x v="0"/>
    <x v="0"/>
    <n v="47420"/>
    <x v="598"/>
    <n v="0.18768452129902999"/>
    <n v="0.495571488823281"/>
    <n v="0.54618304512863802"/>
    <n v="82.819485449177606"/>
    <n v="30.704344158582899"/>
    <n v="8.4605651623787406"/>
    <n v="22.271193589202898"/>
    <n v="25.4386334879798"/>
    <n v="13.125263601855799"/>
    <n v="15.4372063670149"/>
    <n v="41.385597082953502"/>
    <n v="23.8798120748896"/>
    <n v="19.297384475142"/>
    <n v="27.769794510705601"/>
    <n v="24.816784020692602"/>
    <n v="15.8715332662739"/>
    <n v="17.480959908032801"/>
    <n v="14.0609282942952"/>
  </r>
  <r>
    <x v="599"/>
    <s v="Norfolk"/>
    <x v="30"/>
    <x v="30"/>
    <x v="2"/>
    <x v="0"/>
    <x v="0"/>
    <x v="0"/>
    <x v="0"/>
    <n v="48271"/>
    <x v="599"/>
    <n v="0.94466656999026299"/>
    <n v="0.36253651260591202"/>
    <n v="1.80853928859978"/>
    <n v="10.1054463342379"/>
    <n v="25.472851194298901"/>
    <n v="9.2312154295539806"/>
    <n v="22.937167243272398"/>
    <n v="27.250315924675299"/>
    <n v="15.1084502081995"/>
    <n v="5.7591789903110699"/>
    <n v="36.645843957164701"/>
    <n v="37.9589495155533"/>
    <n v="19.6360275369709"/>
    <n v="19.324675324675301"/>
    <n v="21.890909090909101"/>
    <n v="20.919480519480501"/>
    <n v="24.4675324675325"/>
    <n v="13.3974025974026"/>
  </r>
  <r>
    <x v="600"/>
    <s v="North Platte"/>
    <x v="30"/>
    <x v="30"/>
    <x v="2"/>
    <x v="0"/>
    <x v="0"/>
    <x v="0"/>
    <x v="0"/>
    <n v="37590"/>
    <x v="600"/>
    <n v="0.63314711359404097"/>
    <n v="0.51343442404894901"/>
    <n v="1.42059058260176"/>
    <n v="6.96195796754456"/>
    <n v="25.081138600691698"/>
    <n v="7.7121574886937996"/>
    <n v="23.828145783452999"/>
    <n v="27.7254588986433"/>
    <n v="15.653099228518199"/>
    <n v="3.09257939336343"/>
    <n v="38.706739526411702"/>
    <n v="39.811515007523603"/>
    <n v="18.3891660727014"/>
    <n v="18.321741370427599"/>
    <n v="23.003606388459598"/>
    <n v="18.456980937661001"/>
    <n v="25.405718701700199"/>
    <n v="14.811952601751701"/>
  </r>
  <r>
    <x v="601"/>
    <s v="North Port-Sarasota-Bradenton"/>
    <x v="19"/>
    <x v="19"/>
    <x v="3"/>
    <x v="0"/>
    <x v="0"/>
    <x v="1"/>
    <x v="0"/>
    <n v="702281"/>
    <x v="601"/>
    <n v="6.3028901536564401"/>
    <n v="1.4269217022815699"/>
    <n v="1.5777160424388501"/>
    <n v="11.1049565629712"/>
    <n v="17.944099299283302"/>
    <n v="6.4153807379097501"/>
    <n v="19.761035824691302"/>
    <n v="28.3497631290039"/>
    <n v="27.5297210091117"/>
    <n v="3.55914701908319"/>
    <n v="37.8095653950162"/>
    <n v="30.4307819741347"/>
    <n v="28.200505611765902"/>
    <n v="17.894390273103401"/>
    <n v="23.455229936280301"/>
    <n v="18.8435342476687"/>
    <n v="21.4225852367206"/>
    <n v="18.384260306226999"/>
  </r>
  <r>
    <x v="602"/>
    <s v="North Vernon"/>
    <x v="17"/>
    <x v="17"/>
    <x v="1"/>
    <x v="0"/>
    <x v="0"/>
    <x v="0"/>
    <x v="0"/>
    <n v="28525"/>
    <x v="602"/>
    <n v="0.72217353198948298"/>
    <n v="0.217353198948291"/>
    <n v="1.1393514460999099"/>
    <n v="2.00175284837862"/>
    <n v="26.397896581945702"/>
    <n v="8.2489044697633709"/>
    <n v="25.216476774758998"/>
    <n v="27.512708150744999"/>
    <n v="12.624014022787"/>
    <n v="4.0066688178982499"/>
    <n v="57.185113477465897"/>
    <n v="29.864472410455001"/>
    <n v="8.9437452941809195"/>
    <n v="18.1317141522653"/>
    <n v="24.1662774404484"/>
    <n v="24.9602989257356"/>
    <n v="21.625408687529202"/>
    <n v="11.1163007940215"/>
  </r>
  <r>
    <x v="603"/>
    <s v="North Wilkesboro"/>
    <x v="10"/>
    <x v="10"/>
    <x v="3"/>
    <x v="0"/>
    <x v="0"/>
    <x v="0"/>
    <x v="0"/>
    <n v="69340"/>
    <x v="603"/>
    <n v="4.0164407268531903"/>
    <n v="0.42543986155177399"/>
    <n v="1.29939428901067"/>
    <n v="5.4398615517738698"/>
    <n v="22.405537929045298"/>
    <n v="7.1574848572252696"/>
    <n v="23.957311796942601"/>
    <n v="29.493798673204498"/>
    <n v="16.985866743582299"/>
    <n v="10.110633066994501"/>
    <n v="48.664208154066799"/>
    <n v="29.160008195042"/>
    <n v="12.065150583896701"/>
    <n v="30.853994490358101"/>
    <n v="28.031197452685099"/>
    <n v="17.076312117634401"/>
    <n v="16.482415655969401"/>
    <n v="7.5560802833530101"/>
  </r>
  <r>
    <x v="604"/>
    <s v="Norwalk"/>
    <x v="5"/>
    <x v="5"/>
    <x v="1"/>
    <x v="0"/>
    <x v="0"/>
    <x v="0"/>
    <x v="1"/>
    <n v="59626"/>
    <x v="604"/>
    <n v="0.93918760272364399"/>
    <n v="0.28511052225539202"/>
    <n v="1.5328883373025199"/>
    <n v="5.5898433569248303"/>
    <n v="26.2754503069131"/>
    <n v="7.8120283097977401"/>
    <n v="24.7459162110489"/>
    <n v="27.608761278636798"/>
    <n v="13.557843893603501"/>
    <n v="4.6680681846964402"/>
    <n v="56.8754590815835"/>
    <n v="26.085965401079001"/>
    <n v="12.370507332641001"/>
    <n v="17.915582410797001"/>
    <n v="23.022978873549999"/>
    <n v="20.0458695364531"/>
    <n v="26.110351519428399"/>
    <n v="12.9052176597715"/>
  </r>
  <r>
    <x v="605"/>
    <s v="Norwich-New London"/>
    <x v="41"/>
    <x v="41"/>
    <x v="1"/>
    <x v="1"/>
    <x v="1"/>
    <x v="1"/>
    <x v="1"/>
    <n v="274055"/>
    <x v="605"/>
    <n v="5.2865300760796199"/>
    <n v="4.1042856360949402"/>
    <n v="3.83134772217256"/>
    <n v="8.4705624783346405"/>
    <n v="21.7470945613107"/>
    <n v="9.79183010709529"/>
    <n v="25.127437923044599"/>
    <n v="29.104741748919"/>
    <n v="14.2288956596304"/>
    <n v="2.95347175566007"/>
    <n v="37.858719646799102"/>
    <n v="27.989996907359401"/>
    <n v="31.1978116901814"/>
    <n v="11.7752792158552"/>
    <n v="16.0086877556943"/>
    <n v="16.1987324115075"/>
    <n v="25.465983878970601"/>
    <n v="30.5513167379724"/>
  </r>
  <r>
    <x v="606"/>
    <s v="Oak Harbor"/>
    <x v="1"/>
    <x v="1"/>
    <x v="1"/>
    <x v="0"/>
    <x v="0"/>
    <x v="0"/>
    <x v="1"/>
    <n v="78506"/>
    <x v="606"/>
    <n v="2.09028609278272"/>
    <n v="4.3015820446844799"/>
    <n v="5.0747713550556703"/>
    <n v="5.4709194201717102"/>
    <n v="20.755101520902901"/>
    <n v="8.7585662242376401"/>
    <n v="22.4301327287086"/>
    <n v="29.663974728046298"/>
    <n v="18.3922247981046"/>
    <n v="1.5979557682964101"/>
    <n v="28.203559410483901"/>
    <n v="39.446833780209097"/>
    <n v="30.7516510410106"/>
    <n v="12.527869840313301"/>
    <n v="19.707743296173501"/>
    <n v="18.216330219945799"/>
    <n v="27.625790900873799"/>
    <n v="21.9222657426936"/>
  </r>
  <r>
    <x v="607"/>
    <s v="Ocala"/>
    <x v="19"/>
    <x v="19"/>
    <x v="3"/>
    <x v="0"/>
    <x v="0"/>
    <x v="0"/>
    <x v="0"/>
    <n v="331298"/>
    <x v="607"/>
    <n v="11.873600202838499"/>
    <n v="1.3090933238353399"/>
    <n v="1.9170052339585499"/>
    <n v="10.907702431043999"/>
    <n v="19.372589028608701"/>
    <n v="7.16635778060839"/>
    <n v="20.424210227650001"/>
    <n v="27.2841973087673"/>
    <n v="25.752645654365601"/>
    <n v="4.6875256429192698"/>
    <n v="46.8124825628149"/>
    <n v="31.3582131193278"/>
    <n v="17.141778674937999"/>
    <n v="21.820192528927599"/>
    <n v="28.457022407279599"/>
    <n v="20.453786377502201"/>
    <n v="19.101482190703098"/>
    <n v="10.1675164955876"/>
  </r>
  <r>
    <x v="608"/>
    <s v="Ocean City"/>
    <x v="23"/>
    <x v="23"/>
    <x v="0"/>
    <x v="0"/>
    <x v="0"/>
    <x v="1"/>
    <x v="1"/>
    <n v="97265"/>
    <x v="608"/>
    <n v="4.3633372744563799"/>
    <n v="0.84100138796072599"/>
    <n v="1.67274970441577"/>
    <n v="6.2242327661543202"/>
    <n v="18.864956561969901"/>
    <n v="7.95352901866036"/>
    <n v="20.063743381483601"/>
    <n v="31.550917596257602"/>
    <n v="21.566853441628499"/>
    <n v="3.0996735704637599"/>
    <n v="44.0398469158037"/>
    <n v="25.2898469158037"/>
    <n v="27.570632597928899"/>
    <n v="14.797536425058601"/>
    <n v="19.6166750930735"/>
    <n v="18.338925403318498"/>
    <n v="22.709932435538001"/>
    <n v="24.536930643011399"/>
  </r>
  <r>
    <x v="609"/>
    <s v="Odessa"/>
    <x v="2"/>
    <x v="2"/>
    <x v="2"/>
    <x v="0"/>
    <x v="0"/>
    <x v="0"/>
    <x v="1"/>
    <n v="137130"/>
    <x v="609"/>
    <n v="4.0807992415955701"/>
    <n v="0.73215197258076303"/>
    <n v="1.38044191642967"/>
    <n v="52.746299132210297"/>
    <n v="29.029388171807799"/>
    <n v="11.2098009188361"/>
    <n v="26.3319477867717"/>
    <n v="23.253117479763699"/>
    <n v="10.175745642820701"/>
    <n v="13.027442797175601"/>
    <n v="42.364059884017202"/>
    <n v="31.422124087059899"/>
    <n v="13.1863732317473"/>
    <n v="18.925914603077601"/>
    <n v="21.5245083053093"/>
    <n v="16.977478854580699"/>
    <n v="24.981147457454401"/>
    <n v="17.590950779578101"/>
  </r>
  <r>
    <x v="610"/>
    <s v="Ogden-Clearfield"/>
    <x v="45"/>
    <x v="45"/>
    <x v="0"/>
    <x v="0"/>
    <x v="0"/>
    <x v="0"/>
    <x v="0"/>
    <n v="22969"/>
    <x v="610"/>
    <n v="1.0611914079834699"/>
    <n v="1.4220668197247299"/>
    <n v="2.77882440020162"/>
    <n v="11.528252944358201"/>
    <n v="32.650768053399503"/>
    <n v="9.7354305972111295"/>
    <n v="27.658797740635201"/>
    <n v="20.754773854199598"/>
    <n v="9.2002297545544796"/>
    <n v="2.5909604847360299"/>
    <n v="30.900472559649799"/>
    <n v="38.313860783347302"/>
    <n v="28.194706172266802"/>
    <n v="11.001655672104301"/>
    <n v="17.424002574336601"/>
    <n v="19.793845467143498"/>
    <n v="28.942082617518999"/>
    <n v="22.838413668896699"/>
  </r>
  <r>
    <x v="611"/>
    <s v="Ogdensburg-Massena"/>
    <x v="9"/>
    <x v="9"/>
    <x v="1"/>
    <x v="0"/>
    <x v="0"/>
    <x v="0"/>
    <x v="1"/>
    <n v="111944"/>
    <x v="611"/>
    <n v="2.01797327235046"/>
    <n v="0.959408275566355"/>
    <n v="2.2529121703708999"/>
    <n v="1.9170299435432001"/>
    <n v="21.265096834131299"/>
    <n v="14.978024726649"/>
    <n v="23.050811119845601"/>
    <n v="26.812513399556899"/>
    <n v="13.893553919817"/>
    <n v="4.6475600309837297"/>
    <n v="45.510879515527101"/>
    <n v="29.731709034575001"/>
    <n v="20.1098514189142"/>
    <n v="22.380929746173599"/>
    <n v="23.863960452514501"/>
    <n v="18.559273695218199"/>
    <n v="21.6798174731438"/>
    <n v="13.516018632949899"/>
  </r>
  <r>
    <x v="612"/>
    <s v="Oil City"/>
    <x v="14"/>
    <x v="14"/>
    <x v="1"/>
    <x v="0"/>
    <x v="0"/>
    <x v="0"/>
    <x v="1"/>
    <n v="54984"/>
    <x v="612"/>
    <n v="1.0312090790048001"/>
    <n v="0.35646733595227698"/>
    <n v="1.25672923032155"/>
    <n v="0.86934380910810405"/>
    <n v="21.518987341772199"/>
    <n v="7.2730248799650798"/>
    <n v="22.046413502109701"/>
    <n v="31.1854357631311"/>
    <n v="17.976138513022001"/>
    <n v="3.3925272018066099"/>
    <n v="57.128926298501298"/>
    <n v="24.761342640115"/>
    <n v="14.717203859577101"/>
    <n v="21.660377358490599"/>
    <n v="26.184239733629301"/>
    <n v="19.964483906770301"/>
    <n v="23.032186459489498"/>
    <n v="9.1587125416204191"/>
  </r>
  <r>
    <x v="613"/>
    <s v="Okeechobee"/>
    <x v="19"/>
    <x v="19"/>
    <x v="3"/>
    <x v="0"/>
    <x v="0"/>
    <x v="0"/>
    <x v="0"/>
    <n v="39996"/>
    <x v="613"/>
    <n v="7.7932793279327903"/>
    <n v="0.86258625862586302"/>
    <n v="1.78767876787679"/>
    <n v="23.904890489048899"/>
    <n v="23.962396239623999"/>
    <n v="9.1134113411341104"/>
    <n v="25.067506750675101"/>
    <n v="24.8774877487749"/>
    <n v="16.979197919792"/>
    <n v="16.210270803307299"/>
    <n v="48.862170977774397"/>
    <n v="24.6567549116286"/>
    <n v="10.2708033072897"/>
    <n v="26.4866482160221"/>
    <n v="29.6880843742988"/>
    <n v="15.3190216171741"/>
    <n v="18.804697434363099"/>
    <n v="9.7015483581419701"/>
  </r>
  <r>
    <x v="614"/>
    <s v="Oklahoma City"/>
    <x v="3"/>
    <x v="3"/>
    <x v="2"/>
    <x v="0"/>
    <x v="0"/>
    <x v="0"/>
    <x v="1"/>
    <n v="1252987"/>
    <x v="614"/>
    <n v="10.229475644998701"/>
    <n v="2.7780016871683402"/>
    <n v="8.2091035262137595"/>
    <n v="11.3362708471836"/>
    <n v="24.977832970334099"/>
    <n v="10.780798204610299"/>
    <n v="27.305869893303001"/>
    <n v="25.172966678824299"/>
    <n v="11.7625322529284"/>
    <n v="4.6262843228475798"/>
    <n v="35.310959554965997"/>
    <n v="32.201735196880001"/>
    <n v="27.861020925306399"/>
    <n v="18.559544093081001"/>
    <n v="22.438335506500799"/>
    <n v="17.9257151664868"/>
    <n v="22.3671000504064"/>
    <n v="18.709305183525"/>
  </r>
  <r>
    <x v="615"/>
    <s v="Olean"/>
    <x v="9"/>
    <x v="9"/>
    <x v="1"/>
    <x v="0"/>
    <x v="0"/>
    <x v="0"/>
    <x v="1"/>
    <n v="80317"/>
    <x v="615"/>
    <n v="1.2027341658677499"/>
    <n v="0.652414806329918"/>
    <n v="4.52332631945914"/>
    <n v="1.67461434067507"/>
    <n v="23.408493843146498"/>
    <n v="9.6318338583363392"/>
    <n v="22.401235105892901"/>
    <n v="29.095957269320301"/>
    <n v="15.462479923303899"/>
    <n v="4.2567869928400999"/>
    <n v="50.033562052505999"/>
    <n v="28.7291169451074"/>
    <n v="16.980534009546499"/>
    <n v="21.3609303186403"/>
    <n v="24.988432709213701"/>
    <n v="20.3861932817175"/>
    <n v="22.733582158610702"/>
    <n v="10.5308615318178"/>
  </r>
  <r>
    <x v="616"/>
    <s v="Olympia-Tumwater"/>
    <x v="1"/>
    <x v="1"/>
    <x v="1"/>
    <x v="1"/>
    <x v="1"/>
    <x v="1"/>
    <x v="1"/>
    <n v="252264"/>
    <x v="616"/>
    <n v="2.54495290647893"/>
    <n v="5.0819776107569803"/>
    <n v="6.4289791646846197"/>
    <n v="7.0509466273427801"/>
    <n v="23.0401484159452"/>
    <n v="9.1126756096787496"/>
    <n v="26.568198395331901"/>
    <n v="28.290996733580702"/>
    <n v="12.9879808454635"/>
    <n v="1.9866506412126399"/>
    <n v="28.290371891664801"/>
    <n v="37.767366418894497"/>
    <n v="31.9556110482281"/>
    <n v="13.3120298513387"/>
    <n v="17.517813548220602"/>
    <n v="16.5978603894171"/>
    <n v="27.973721294881202"/>
    <n v="24.5985749161424"/>
  </r>
  <r>
    <x v="617"/>
    <s v="Omaha-Council Bluffs"/>
    <x v="30"/>
    <x v="30"/>
    <x v="2"/>
    <x v="1"/>
    <x v="1"/>
    <x v="0"/>
    <x v="0"/>
    <n v="865350"/>
    <x v="617"/>
    <n v="7.7268157392962404"/>
    <n v="2.0560466863119"/>
    <n v="2.5439417576703098"/>
    <n v="8.9568382735309395"/>
    <n v="26.254463511873801"/>
    <n v="9.5278211128445101"/>
    <n v="27.7605593112613"/>
    <n v="25.352054082163299"/>
    <n v="11.1051019818571"/>
    <n v="3.6634495238915901"/>
    <n v="31.201078604564302"/>
    <n v="32.4338977695434"/>
    <n v="32.701574102000698"/>
    <n v="15.1572142754629"/>
    <n v="20.024936611969601"/>
    <n v="17.4406783715256"/>
    <n v="25.113321054394099"/>
    <n v="22.263849686647799"/>
  </r>
  <r>
    <x v="618"/>
    <s v="Oneonta"/>
    <x v="9"/>
    <x v="9"/>
    <x v="1"/>
    <x v="0"/>
    <x v="0"/>
    <x v="0"/>
    <x v="1"/>
    <n v="62259"/>
    <x v="618"/>
    <n v="1.53873335582004"/>
    <n v="1.0600876981641201"/>
    <n v="1.58370677331791"/>
    <n v="3.0854976790504201"/>
    <n v="18.6607558746527"/>
    <n v="16.212917007982799"/>
    <n v="19.9971088517323"/>
    <n v="28.615943076503001"/>
    <n v="16.513275189129299"/>
    <n v="3.49377531496161"/>
    <n v="41.473051213875699"/>
    <n v="28.511790870461901"/>
    <n v="26.521382600700701"/>
    <n v="20.5655841245263"/>
    <n v="23.104192983171"/>
    <n v="18.442606250764001"/>
    <n v="23.079744101707298"/>
    <n v="14.807872539831299"/>
  </r>
  <r>
    <x v="619"/>
    <s v="Ontario"/>
    <x v="8"/>
    <x v="8"/>
    <x v="0"/>
    <x v="0"/>
    <x v="0"/>
    <x v="0"/>
    <x v="1"/>
    <n v="53936"/>
    <x v="619"/>
    <n v="0.68970631859982201"/>
    <n v="1.29412637199644"/>
    <n v="2.4881340848412901"/>
    <n v="24.529071492138801"/>
    <n v="26.8614654405221"/>
    <n v="8.9532037970928506"/>
    <n v="24.525363393651698"/>
    <n v="24.5383417383566"/>
    <n v="15.1216256303767"/>
    <n v="8.5266366671505303"/>
    <n v="43.0918856147482"/>
    <n v="34.2371897227464"/>
    <n v="14.144287995354899"/>
    <n v="25.357181808267001"/>
    <n v="24.8173192278329"/>
    <n v="20.9074053877195"/>
    <n v="19.086050823426799"/>
    <n v="9.8320427527538392"/>
  </r>
  <r>
    <x v="620"/>
    <s v="Opelousas"/>
    <x v="13"/>
    <x v="13"/>
    <x v="3"/>
    <x v="0"/>
    <x v="0"/>
    <x v="0"/>
    <x v="0"/>
    <n v="83384"/>
    <x v="620"/>
    <n v="41.128993571908303"/>
    <n v="0.376571044804759"/>
    <n v="1.71375803511465"/>
    <n v="1.58423678403531"/>
    <n v="27.199462726662201"/>
    <n v="8.9069845533915402"/>
    <n v="23.604048738367101"/>
    <n v="26.555454283795498"/>
    <n v="13.7340496977837"/>
    <n v="11.0778443113772"/>
    <n v="55.595059880239504"/>
    <n v="20.147829341317401"/>
    <n v="13.179266467065901"/>
    <n v="33.604556550040698"/>
    <n v="20.110659072416599"/>
    <n v="15.694060211554101"/>
    <n v="18.4572823433686"/>
    <n v="12.13344182262"/>
  </r>
  <r>
    <x v="621"/>
    <s v="Orangeburg"/>
    <x v="32"/>
    <x v="32"/>
    <x v="3"/>
    <x v="1"/>
    <x v="1"/>
    <x v="0"/>
    <x v="0"/>
    <n v="92501"/>
    <x v="621"/>
    <n v="61.930141295769801"/>
    <n v="0.81188311477713704"/>
    <n v="1.6118744662219899"/>
    <n v="1.91024961892304"/>
    <n v="23.177046734629901"/>
    <n v="12.4074334331521"/>
    <n v="22.298137317434399"/>
    <n v="27.269975459724801"/>
    <n v="14.8474070550589"/>
    <n v="7.3263510682865496"/>
    <n v="50.108085462924201"/>
    <n v="24.7540846250524"/>
    <n v="17.8114788437369"/>
    <n v="32.497831743278397"/>
    <n v="24.469499855449602"/>
    <n v="16.605955478462"/>
    <n v="16.5539173171437"/>
    <n v="9.8727956056663793"/>
  </r>
  <r>
    <x v="622"/>
    <s v="Orlando-Kissimmee-Sanford"/>
    <x v="19"/>
    <x v="19"/>
    <x v="3"/>
    <x v="1"/>
    <x v="1"/>
    <x v="0"/>
    <x v="0"/>
    <n v="2134411"/>
    <x v="622"/>
    <n v="14.9781368255692"/>
    <n v="3.8964847913546201"/>
    <n v="2.6157099077918899"/>
    <n v="25.246121763802801"/>
    <n v="23.401537941849099"/>
    <n v="11.044873738000801"/>
    <n v="27.841638747176599"/>
    <n v="25.3864415054083"/>
    <n v="12.325508067565201"/>
    <n v="4.6921068268592698"/>
    <n v="36.5323693825706"/>
    <n v="31.214185600655"/>
    <n v="27.561338189915201"/>
    <n v="17.007698567666001"/>
    <n v="23.580210963113998"/>
    <n v="18.7948010618355"/>
    <n v="22.1728368740851"/>
    <n v="18.444452533299401"/>
  </r>
  <r>
    <x v="623"/>
    <s v="Oshkosh-Neenah"/>
    <x v="18"/>
    <x v="18"/>
    <x v="1"/>
    <x v="0"/>
    <x v="0"/>
    <x v="0"/>
    <x v="1"/>
    <n v="166994"/>
    <x v="623"/>
    <n v="1.7102410865061"/>
    <n v="2.2725367378468699"/>
    <n v="1.8264129250152701"/>
    <n v="3.4635974945207599"/>
    <n v="21.636705510377599"/>
    <n v="11.8986310885421"/>
    <n v="25.958417667700601"/>
    <n v="27.130914883169499"/>
    <n v="13.375330850210201"/>
    <n v="2.6758252105060198"/>
    <n v="41.6734668256858"/>
    <n v="30.603405758763198"/>
    <n v="25.047302205045"/>
    <n v="15.541706330318901"/>
    <n v="23.0485483103284"/>
    <n v="19.109947643979101"/>
    <n v="25.489350309376501"/>
    <n v="16.810447405997099"/>
  </r>
  <r>
    <x v="624"/>
    <s v="Oskaloosa"/>
    <x v="15"/>
    <x v="15"/>
    <x v="1"/>
    <x v="0"/>
    <x v="0"/>
    <x v="0"/>
    <x v="0"/>
    <n v="22381"/>
    <x v="624"/>
    <n v="1.12148697555963"/>
    <n v="1.1170188999597901"/>
    <n v="1.24212501675528"/>
    <n v="1.6085072159420899"/>
    <n v="24.310799338724799"/>
    <n v="9.6823198248514402"/>
    <n v="23.1893123631652"/>
    <n v="26.741432465037299"/>
    <n v="16.076136008221301"/>
    <n v="4.0439679739449002"/>
    <n v="46.017098656534102"/>
    <n v="29.3798344415796"/>
    <n v="20.559098927941399"/>
    <n v="22.592967082350299"/>
    <n v="20.278620379732601"/>
    <n v="19.851702055948799"/>
    <n v="23.9186608246264"/>
    <n v="13.358049657341899"/>
  </r>
  <r>
    <x v="625"/>
    <s v="Othello"/>
    <x v="1"/>
    <x v="1"/>
    <x v="1"/>
    <x v="0"/>
    <x v="0"/>
    <x v="0"/>
    <x v="1"/>
    <n v="18728"/>
    <x v="625"/>
    <n v="0.25096112772319501"/>
    <n v="0.52862024775736904"/>
    <n v="1.18005126014524"/>
    <n v="59.2642033319094"/>
    <n v="34.771465185818002"/>
    <n v="9.9903887227680492"/>
    <n v="25.080093976932901"/>
    <n v="19.932721059376298"/>
    <n v="10.2253310551047"/>
    <n v="24.219737481769599"/>
    <n v="34.982984929509001"/>
    <n v="28.507535245503199"/>
    <n v="12.2897423432183"/>
    <n v="18.979377839916101"/>
    <n v="28.783642083187701"/>
    <n v="20.989164627752501"/>
    <n v="21.705697308633301"/>
    <n v="9.5421181405103095"/>
  </r>
  <r>
    <x v="626"/>
    <s v="Ottawa"/>
    <x v="21"/>
    <x v="21"/>
    <x v="2"/>
    <x v="0"/>
    <x v="0"/>
    <x v="0"/>
    <x v="0"/>
    <n v="25992"/>
    <x v="626"/>
    <n v="1.2311480455524799"/>
    <n v="0.38088642659279798"/>
    <n v="2.9085872576177301"/>
    <n v="3.6049553708833502"/>
    <n v="25.969529085872601"/>
    <n v="8.8373345644813792"/>
    <n v="23.8881194213604"/>
    <n v="27.173745767928601"/>
    <n v="14.131271160357"/>
    <n v="3.1174778371396701"/>
    <n v="42.0712734104386"/>
    <n v="35.231609229143402"/>
    <n v="19.579639523278299"/>
    <n v="15.7499010684606"/>
    <n v="22.605856747131"/>
    <n v="21.863870201820301"/>
    <n v="25.929956470122701"/>
    <n v="13.8504155124654"/>
  </r>
  <r>
    <x v="627"/>
    <s v="Ottawa-Peru"/>
    <x v="38"/>
    <x v="38"/>
    <x v="1"/>
    <x v="0"/>
    <x v="0"/>
    <x v="0"/>
    <x v="0"/>
    <n v="154908"/>
    <x v="627"/>
    <n v="1.50153639579621"/>
    <n v="0.63779791876468594"/>
    <n v="1.1878017920313999"/>
    <n v="7.7994680713713898"/>
    <n v="23.014950809512701"/>
    <n v="7.9182482505745302"/>
    <n v="23.606915072171901"/>
    <n v="28.628605365765502"/>
    <n v="16.831280501975399"/>
    <n v="3.45873558468878"/>
    <n v="46.940385410014599"/>
    <n v="33.692385710529301"/>
    <n v="15.9084932947673"/>
    <n v="17.365055084538898"/>
    <n v="21.399163561211399"/>
    <n v="18.940293892694999"/>
    <n v="25.356788335421701"/>
    <n v="16.938699126132999"/>
  </r>
  <r>
    <x v="628"/>
    <s v="Ottumwa"/>
    <x v="15"/>
    <x v="15"/>
    <x v="1"/>
    <x v="0"/>
    <x v="0"/>
    <x v="0"/>
    <x v="0"/>
    <n v="44378"/>
    <x v="628"/>
    <n v="1.02302942899635"/>
    <n v="0.617423047455947"/>
    <n v="1.39258190995538"/>
    <n v="7.4789310018477604"/>
    <n v="24.0411915814142"/>
    <n v="9.2050114921808106"/>
    <n v="23.148857542025301"/>
    <n v="27.044932173599499"/>
    <n v="16.5600072107801"/>
    <n v="6.8682344158267998"/>
    <n v="46.445417218093603"/>
    <n v="31.1378058298551"/>
    <n v="15.548542536224501"/>
    <n v="21.7792626989071"/>
    <n v="25.879155105045601"/>
    <n v="19.887875870660899"/>
    <n v="20.323914151424201"/>
    <n v="12.129792173962301"/>
  </r>
  <r>
    <x v="629"/>
    <s v="Owatonna"/>
    <x v="11"/>
    <x v="11"/>
    <x v="0"/>
    <x v="0"/>
    <x v="0"/>
    <x v="0"/>
    <x v="1"/>
    <n v="36576"/>
    <x v="629"/>
    <n v="2.7422353455818"/>
    <n v="0.76006124234470696"/>
    <n v="1.2822615923009599"/>
    <n v="6.2390638670166201"/>
    <n v="26.383420822397198"/>
    <n v="7.09755030621172"/>
    <n v="25.330818022747199"/>
    <n v="26.779855643044598"/>
    <n v="14.4083552055993"/>
    <n v="4.2940740130223398"/>
    <n v="38.535399324157297"/>
    <n v="32.382757768070597"/>
    <n v="24.787768894749899"/>
    <n v="15.6589147286822"/>
    <n v="18.978153629316399"/>
    <n v="17.195207892882301"/>
    <n v="29.210711768851301"/>
    <n v="18.957011980267801"/>
  </r>
  <r>
    <x v="630"/>
    <s v="Owensboro"/>
    <x v="27"/>
    <x v="27"/>
    <x v="1"/>
    <x v="0"/>
    <x v="0"/>
    <x v="0"/>
    <x v="0"/>
    <n v="114752"/>
    <x v="630"/>
    <n v="4.1010178471834902"/>
    <n v="0.60913970998326805"/>
    <n v="1.79256134969325"/>
    <n v="2.37468627997769"/>
    <n v="24.448375627440001"/>
    <n v="8.37806748466258"/>
    <n v="24.818739542665899"/>
    <n v="27.605619074177401"/>
    <n v="14.7491982710541"/>
    <n v="4.6850868882457499"/>
    <n v="48.648332965621101"/>
    <n v="28.924246946906699"/>
    <n v="17.742333199226501"/>
    <n v="21.876684030896399"/>
    <n v="22.833213580025099"/>
    <n v="19.0722112448356"/>
    <n v="23.711155020657401"/>
    <n v="12.5067361235854"/>
  </r>
  <r>
    <x v="631"/>
    <s v="Owosso"/>
    <x v="4"/>
    <x v="4"/>
    <x v="1"/>
    <x v="0"/>
    <x v="0"/>
    <x v="0"/>
    <x v="1"/>
    <n v="70648"/>
    <x v="631"/>
    <n v="0.431717812252293"/>
    <n v="0.34962065451251301"/>
    <n v="1.6433586230324999"/>
    <n v="2.39921866153324"/>
    <n v="24.146472653153701"/>
    <n v="8.5211187860944406"/>
    <n v="23.890272902276099"/>
    <n v="29.138829124674398"/>
    <n v="14.3033065338014"/>
    <n v="2.7021903959561899"/>
    <n v="46.015164279696698"/>
    <n v="36.826032013479399"/>
    <n v="14.4566133108677"/>
    <n v="18.5915698736212"/>
    <n v="23.683249324275"/>
    <n v="19.9247571042443"/>
    <n v="24.041200964277898"/>
    <n v="13.7592227335817"/>
  </r>
  <r>
    <x v="632"/>
    <s v="Oxford"/>
    <x v="10"/>
    <x v="10"/>
    <x v="3"/>
    <x v="1"/>
    <x v="1"/>
    <x v="0"/>
    <x v="0"/>
    <n v="59916"/>
    <x v="632"/>
    <n v="32.468789638827701"/>
    <n v="0.53575005007009802"/>
    <n v="1.85092462781227"/>
    <n v="7.4804726617264201"/>
    <n v="22.2528206155284"/>
    <n v="8.5452967487816291"/>
    <n v="27.778890446625301"/>
    <n v="29.0039388477201"/>
    <n v="12.419053341344499"/>
    <n v="7.8582209455182799"/>
    <n v="44.887774477822703"/>
    <n v="31.535128292516699"/>
    <n v="15.7188762841424"/>
    <n v="17.889630078835701"/>
    <n v="23.0442692540934"/>
    <n v="18.304022639983799"/>
    <n v="24.747321609056002"/>
    <n v="16.014756418031102"/>
  </r>
  <r>
    <x v="633"/>
    <s v="Oxford"/>
    <x v="42"/>
    <x v="42"/>
    <x v="3"/>
    <x v="0"/>
    <x v="0"/>
    <x v="0"/>
    <x v="1"/>
    <n v="47351"/>
    <x v="633"/>
    <n v="23.558108593271498"/>
    <n v="2.1182234799687398"/>
    <n v="1.22911870921417"/>
    <n v="2.2660556271250898"/>
    <n v="18.500137272708098"/>
    <n v="26.907562670270998"/>
    <n v="24.265591011805501"/>
    <n v="19.8559692509134"/>
    <n v="10.4707397943021"/>
    <n v="4.1775152527882504"/>
    <n v="29.436909804531101"/>
    <n v="27.2296273267788"/>
    <n v="39.155947615901802"/>
    <n v="29.004640219593501"/>
    <n v="18.397490360107199"/>
    <n v="17.136134893144199"/>
    <n v="18.0903208940592"/>
    <n v="17.371413633095901"/>
  </r>
  <r>
    <x v="634"/>
    <s v="Oxnard-Thousand Oaks-Ventura"/>
    <x v="25"/>
    <x v="25"/>
    <x v="2"/>
    <x v="1"/>
    <x v="1"/>
    <x v="1"/>
    <x v="0"/>
    <n v="823318"/>
    <x v="634"/>
    <n v="1.58893647412057"/>
    <n v="6.5708511170653399"/>
    <n v="2.8788390391076102"/>
    <n v="40.272045552265297"/>
    <n v="25.739143320078"/>
    <n v="9.8833014703917605"/>
    <n v="26.301259051788001"/>
    <n v="26.3786289137369"/>
    <n v="11.6976672440054"/>
    <n v="9.8032670012504504"/>
    <n v="26.409108826486101"/>
    <n v="32.6098477775829"/>
    <n v="31.177776394680599"/>
    <n v="10.501934566893899"/>
    <n v="14.508311681475201"/>
    <n v="14.391748855992301"/>
    <n v="23.382502791867701"/>
    <n v="37.215502103771001"/>
  </r>
  <r>
    <x v="635"/>
    <s v="Ozark"/>
    <x v="12"/>
    <x v="12"/>
    <x v="3"/>
    <x v="0"/>
    <x v="0"/>
    <x v="0"/>
    <x v="0"/>
    <n v="50251"/>
    <x v="635"/>
    <n v="18.996636882848101"/>
    <n v="1.0487353485502799"/>
    <n v="3.2874967662335099"/>
    <n v="5.6138186304750199"/>
    <n v="24.829356629718799"/>
    <n v="9.4047879644186203"/>
    <n v="26.654195936399301"/>
    <n v="25.661180872022399"/>
    <n v="13.450478597440799"/>
    <n v="5.5875227135069698"/>
    <n v="40.784373107207799"/>
    <n v="36.084191399151997"/>
    <n v="17.543912780133301"/>
    <n v="23.239328879596101"/>
    <n v="22.265286348105501"/>
    <n v="17.5327655668316"/>
    <n v="24.611147942271401"/>
    <n v="12.351471263195499"/>
  </r>
  <r>
    <x v="636"/>
    <s v="Paducah"/>
    <x v="27"/>
    <x v="27"/>
    <x v="1"/>
    <x v="0"/>
    <x v="0"/>
    <x v="0"/>
    <x v="0"/>
    <n v="98762"/>
    <x v="636"/>
    <n v="8.4283428849152493"/>
    <n v="0.60043336505943601"/>
    <n v="2.0949352990016399"/>
    <n v="1.9096413600372599"/>
    <n v="22.280836759077399"/>
    <n v="7.2932909418602296"/>
    <n v="23.985946011623898"/>
    <n v="29.212652639679199"/>
    <n v="17.227273647759301"/>
    <n v="4.7270632291516597"/>
    <n v="42.749531902635702"/>
    <n v="33.786547601901198"/>
    <n v="18.7368572663114"/>
    <n v="22.1930563122183"/>
    <n v="23.656579664206799"/>
    <n v="19.553266306770301"/>
    <n v="19.4220197117528"/>
    <n v="15.1750780050518"/>
  </r>
  <r>
    <x v="637"/>
    <s v="Pahrump"/>
    <x v="43"/>
    <x v="43"/>
    <x v="2"/>
    <x v="0"/>
    <x v="0"/>
    <x v="0"/>
    <x v="1"/>
    <n v="43946"/>
    <x v="637"/>
    <n v="1.90233468347517"/>
    <n v="1.2447094161015799"/>
    <n v="4.3985800755472599"/>
    <n v="13.578027579301899"/>
    <n v="20.679925362945401"/>
    <n v="6.2417512401583801"/>
    <n v="18.179128930960701"/>
    <n v="31.459063395986"/>
    <n v="23.440131069949501"/>
    <n v="5.3673284917245896"/>
    <n v="48.829598229592001"/>
    <n v="34.071003335099597"/>
    <n v="11.732069943583801"/>
    <n v="24.8112071795994"/>
    <n v="26.009631169968301"/>
    <n v="15.6615957097516"/>
    <n v="20.515486483528498"/>
    <n v="13.002079457152201"/>
  </r>
  <r>
    <x v="638"/>
    <s v="Palatka"/>
    <x v="19"/>
    <x v="19"/>
    <x v="3"/>
    <x v="0"/>
    <x v="0"/>
    <x v="0"/>
    <x v="0"/>
    <n v="74364"/>
    <x v="638"/>
    <n v="15.9243720079608"/>
    <n v="0.59706309504598998"/>
    <n v="1.87052875047066"/>
    <n v="9.0178043139153399"/>
    <n v="22.571405518799398"/>
    <n v="8.1504491420579797"/>
    <n v="21.158087246517098"/>
    <n v="29.199612715830199"/>
    <n v="18.9204453767952"/>
    <n v="7.5818192463066696"/>
    <n v="54.179270506040098"/>
    <n v="25.9030854198786"/>
    <n v="12.3358248277746"/>
    <n v="28.966764010568799"/>
    <n v="27.555277430120999"/>
    <n v="16.565846196634698"/>
    <n v="18.220692532332102"/>
    <n v="8.6914198303434809"/>
  </r>
  <r>
    <x v="639"/>
    <s v="Palestine"/>
    <x v="2"/>
    <x v="2"/>
    <x v="2"/>
    <x v="0"/>
    <x v="0"/>
    <x v="0"/>
    <x v="1"/>
    <n v="58458"/>
    <x v="639"/>
    <n v="20.907318074515"/>
    <n v="0.48410824865715602"/>
    <n v="1.49509049231927"/>
    <n v="15.8866194532827"/>
    <n v="19.6294775736426"/>
    <n v="8.0314071641178302"/>
    <n v="32.062335351876598"/>
    <n v="27.724178042355199"/>
    <n v="12.5526018680078"/>
    <n v="7.1982387288216696"/>
    <n v="53.9604671197473"/>
    <n v="28.771417631856"/>
    <n v="10.069876519575001"/>
    <n v="24.622960911049599"/>
    <n v="23.699599876885198"/>
    <n v="16.454293628808902"/>
    <n v="21.120344721452799"/>
    <n v="14.102800861803599"/>
  </r>
  <r>
    <x v="640"/>
    <s v="Palm Bay-Melbourne-Titusville"/>
    <x v="19"/>
    <x v="19"/>
    <x v="3"/>
    <x v="0"/>
    <x v="0"/>
    <x v="1"/>
    <x v="0"/>
    <n v="543376"/>
    <x v="640"/>
    <n v="9.6943920968169408"/>
    <n v="2.04241630105121"/>
    <n v="2.6118194399458199"/>
    <n v="8.0870336562527605"/>
    <n v="19.817952946026299"/>
    <n v="7.8731854185683599"/>
    <n v="21.521561497011302"/>
    <n v="30.4124584081741"/>
    <n v="20.374841730219998"/>
    <n v="2.7034100726736798"/>
    <n v="36.854703460893397"/>
    <n v="34.265640087411697"/>
    <n v="26.176246379021201"/>
    <n v="17.263876160316499"/>
    <n v="23.5216456304953"/>
    <n v="18.5990908018547"/>
    <n v="22.0743691417061"/>
    <n v="18.5410182656274"/>
  </r>
  <r>
    <x v="641"/>
    <s v="Pampa"/>
    <x v="2"/>
    <x v="2"/>
    <x v="2"/>
    <x v="0"/>
    <x v="0"/>
    <x v="0"/>
    <x v="1"/>
    <n v="22535"/>
    <x v="641"/>
    <n v="4.6816063900599101"/>
    <n v="0.36831595296205899"/>
    <n v="2.07676946971378"/>
    <n v="23.807410694475301"/>
    <n v="24.721544264477501"/>
    <n v="7.6414466385622397"/>
    <n v="25.822054581761702"/>
    <n v="25.7865542489461"/>
    <n v="16.0284002662525"/>
    <n v="6.6814418877517801"/>
    <n v="46.568020337657302"/>
    <n v="32.833583208395801"/>
    <n v="13.9169545661952"/>
    <n v="19.586532782043701"/>
    <n v="24.843473124630801"/>
    <n v="19.681039574719399"/>
    <n v="23.378617838157101"/>
    <n v="12.5103366804489"/>
  </r>
  <r>
    <x v="642"/>
    <s v="Panama City"/>
    <x v="19"/>
    <x v="19"/>
    <x v="3"/>
    <x v="0"/>
    <x v="0"/>
    <x v="1"/>
    <x v="0"/>
    <n v="184715"/>
    <x v="642"/>
    <n v="11.250304523184401"/>
    <n v="1.8076496223912499"/>
    <n v="3.32349836234199"/>
    <n v="4.75597542159543"/>
    <n v="21.465500906802401"/>
    <n v="9.3587418455458398"/>
    <n v="26.233386568497401"/>
    <n v="28.246217145332"/>
    <n v="14.6961535338224"/>
    <n v="4.1752670365806797"/>
    <n v="40.923895555538103"/>
    <n v="34.3227355847336"/>
    <n v="20.578101823147598"/>
    <n v="18.4844402532669"/>
    <n v="23.6508150343527"/>
    <n v="20.5482958372626"/>
    <n v="23.0863532264583"/>
    <n v="14.230095648659599"/>
  </r>
  <r>
    <x v="643"/>
    <s v="Paragould"/>
    <x v="20"/>
    <x v="20"/>
    <x v="3"/>
    <x v="0"/>
    <x v="0"/>
    <x v="0"/>
    <x v="0"/>
    <n v="42090"/>
    <x v="643"/>
    <n v="0.55119980993109996"/>
    <n v="0.25421715371822301"/>
    <n v="1.6250890947968599"/>
    <n v="2.1406509859824201"/>
    <n v="25.160370634355001"/>
    <n v="8.7004038964124497"/>
    <n v="25.8660014255167"/>
    <n v="25.9372772630078"/>
    <n v="14.335946780707999"/>
    <n v="6.9168611959059101"/>
    <n v="54.1784880588975"/>
    <n v="26.4033040043096"/>
    <n v="12.501346740887101"/>
    <n v="25.217232788479102"/>
    <n v="26.876101355046501"/>
    <n v="20.9029592270766"/>
    <n v="17.8465090842802"/>
    <n v="9.1571975451175796"/>
  </r>
  <r>
    <x v="644"/>
    <s v="Paris"/>
    <x v="22"/>
    <x v="22"/>
    <x v="3"/>
    <x v="0"/>
    <x v="0"/>
    <x v="0"/>
    <x v="1"/>
    <n v="32330"/>
    <x v="644"/>
    <n v="7.9740179399938098"/>
    <n v="0.293844726260439"/>
    <n v="1.8001855861428999"/>
    <n v="1.71048561707393"/>
    <n v="21.7383235385091"/>
    <n v="6.9099907206928499"/>
    <n v="22.261057841014502"/>
    <n v="29.4061243427157"/>
    <n v="19.6845035570677"/>
    <n v="5.9899585243396603"/>
    <n v="55.869897402313903"/>
    <n v="22.401222440515198"/>
    <n v="15.7389216328313"/>
    <n v="25.146462370437099"/>
    <n v="29.1047018176356"/>
    <n v="19.933904161033499"/>
    <n v="17.139852786540501"/>
    <n v="8.6750788643533099"/>
  </r>
  <r>
    <x v="645"/>
    <s v="Paris"/>
    <x v="2"/>
    <x v="2"/>
    <x v="2"/>
    <x v="0"/>
    <x v="0"/>
    <x v="0"/>
    <x v="1"/>
    <n v="49793"/>
    <x v="645"/>
    <n v="13.311107987066499"/>
    <n v="0.610527584198582"/>
    <n v="3.50852529472014"/>
    <n v="6.4727973811579904"/>
    <n v="24.290562930532399"/>
    <n v="9.1398389331833805"/>
    <n v="23.659952202116799"/>
    <n v="26.288835780129698"/>
    <n v="16.620810154037699"/>
    <n v="5.2766858179618996"/>
    <n v="45.730269126096204"/>
    <n v="33.181130934381599"/>
    <n v="15.811914121560299"/>
    <n v="24.6832814122534"/>
    <n v="25.6801661474559"/>
    <n v="16.9678089304258"/>
    <n v="20.254413291796499"/>
    <n v="12.4143302180685"/>
  </r>
  <r>
    <x v="646"/>
    <s v="Parkersburg-Vienna"/>
    <x v="31"/>
    <x v="31"/>
    <x v="1"/>
    <x v="0"/>
    <x v="0"/>
    <x v="0"/>
    <x v="1"/>
    <n v="92673"/>
    <x v="646"/>
    <n v="1.0240307317125801"/>
    <n v="0.51579208615238503"/>
    <n v="1.6337012937964701"/>
    <n v="0.83087846514087205"/>
    <n v="21.7884389196422"/>
    <n v="7.54804527748104"/>
    <n v="24.2562558674047"/>
    <n v="29.560929289005401"/>
    <n v="16.846330646466601"/>
    <n v="3.8721827535521798"/>
    <n v="44.687040666340003"/>
    <n v="33.186856932875997"/>
    <n v="18.253919647231701"/>
    <n v="23.544084440476801"/>
    <n v="23.885417213674302"/>
    <n v="18.592133592396198"/>
    <n v="19.965341595336898"/>
    <n v="14.0130231581158"/>
  </r>
  <r>
    <x v="647"/>
    <s v="Parsons"/>
    <x v="21"/>
    <x v="21"/>
    <x v="2"/>
    <x v="0"/>
    <x v="0"/>
    <x v="0"/>
    <x v="0"/>
    <n v="21607"/>
    <x v="647"/>
    <n v="4.5679640857129602"/>
    <n v="0.351737862729671"/>
    <n v="5.5630119868561101"/>
    <n v="4.0496135511639704"/>
    <n v="24.353218864256998"/>
    <n v="8.9137779423334997"/>
    <n v="22.131716573332699"/>
    <n v="28.0001851251909"/>
    <n v="16.601101494885899"/>
    <n v="3.77805660114318"/>
    <n v="37.097448766206597"/>
    <n v="40.1087411125052"/>
    <n v="19.015753520145001"/>
    <n v="22.932458422898499"/>
    <n v="26.937436361579401"/>
    <n v="21.246747369611899"/>
    <n v="21.348568842629302"/>
    <n v="7.5347890032809097"/>
  </r>
  <r>
    <x v="648"/>
    <s v="Payson"/>
    <x v="48"/>
    <x v="47"/>
    <x v="2"/>
    <x v="0"/>
    <x v="0"/>
    <x v="0"/>
    <x v="0"/>
    <n v="53597"/>
    <x v="648"/>
    <n v="0.36382633356344601"/>
    <n v="0.47763867380636998"/>
    <n v="15.411310334533599"/>
    <n v="17.889060954904199"/>
    <n v="21.402317293878401"/>
    <n v="7.0321100061570601"/>
    <n v="18.0177995037036"/>
    <n v="30.3188611302871"/>
    <n v="23.228912065973802"/>
    <n v="4.7230548677179698"/>
    <n v="42.124332073504497"/>
    <n v="37.5029323602242"/>
    <n v="15.6496806985534"/>
    <n v="24.4356631266979"/>
    <n v="27.8784885156829"/>
    <n v="19.2837737713016"/>
    <n v="18.290936033588501"/>
    <n v="10.1111385527291"/>
  </r>
  <r>
    <x v="649"/>
    <s v="Pecos"/>
    <x v="2"/>
    <x v="2"/>
    <x v="2"/>
    <x v="0"/>
    <x v="0"/>
    <x v="0"/>
    <x v="1"/>
    <n v="13783"/>
    <x v="649"/>
    <n v="4.8755713560182796"/>
    <n v="0.85612711311035306"/>
    <n v="0.50787201625190403"/>
    <n v="74.243633461510598"/>
    <n v="22.7961982151926"/>
    <n v="11.3473119059711"/>
    <n v="30.087789305666401"/>
    <n v="23.768410360589101"/>
    <n v="12.000290212580699"/>
    <n v="23.844974819356299"/>
    <n v="44.788701554630997"/>
    <n v="19.8160718195752"/>
    <n v="11.550251806437499"/>
    <n v="31.059297639608499"/>
    <n v="19.2573402417962"/>
    <n v="14.421416234887699"/>
    <n v="23.517559009787"/>
    <n v="11.7443868739206"/>
  </r>
  <r>
    <x v="650"/>
    <s v="Pensacola-Ferry Pass-Brent"/>
    <x v="19"/>
    <x v="19"/>
    <x v="3"/>
    <x v="0"/>
    <x v="0"/>
    <x v="1"/>
    <x v="0"/>
    <n v="448991"/>
    <x v="650"/>
    <n v="16.789423396014602"/>
    <n v="2.38423487330481"/>
    <n v="3.7212327195868098"/>
    <n v="4.5809381479806897"/>
    <n v="22.353009303081802"/>
    <n v="11.438091186683"/>
    <n v="24.858404734170598"/>
    <n v="27.455116026824602"/>
    <n v="13.895378749240001"/>
    <n v="3.46705033665706"/>
    <n v="37.339057226693498"/>
    <n v="35.084105847517897"/>
    <n v="24.109786589131499"/>
    <n v="18.645355428015201"/>
    <n v="22.872981298260399"/>
    <n v="18.309424465982499"/>
    <n v="23.8196418714797"/>
    <n v="16.352596936262099"/>
  </r>
  <r>
    <x v="651"/>
    <s v="Peoria"/>
    <x v="38"/>
    <x v="38"/>
    <x v="1"/>
    <x v="1"/>
    <x v="1"/>
    <x v="0"/>
    <x v="0"/>
    <n v="379186"/>
    <x v="651"/>
    <n v="9.0533405769200304"/>
    <n v="1.86689381991951"/>
    <n v="2.0488625634912698"/>
    <n v="2.7733091411602699"/>
    <n v="23.965019805583498"/>
    <n v="8.9251712879694907"/>
    <n v="25.174980088927299"/>
    <n v="27.0381817894121"/>
    <n v="14.8966470281076"/>
    <n v="2.8094392126652701"/>
    <n v="38.093291618846997"/>
    <n v="33.122926721901699"/>
    <n v="25.9743424465861"/>
    <n v="16.0587352569503"/>
    <n v="20.400036857624301"/>
    <n v="18.364311288963801"/>
    <n v="24.659066975568699"/>
    <n v="20.517849620892999"/>
  </r>
  <r>
    <x v="652"/>
    <s v="Peru"/>
    <x v="17"/>
    <x v="17"/>
    <x v="1"/>
    <x v="0"/>
    <x v="0"/>
    <x v="0"/>
    <x v="0"/>
    <n v="36903"/>
    <x v="652"/>
    <n v="4.4684713979893198"/>
    <n v="0.34685526921930498"/>
    <n v="2.47405359997832"/>
    <n v="2.4550849524428902"/>
    <n v="22.743408394981401"/>
    <n v="8.3163970408909798"/>
    <n v="26.840636262634501"/>
    <n v="28.149472942579202"/>
    <n v="13.950085358913899"/>
    <n v="4.5922406967537599"/>
    <n v="56.211401425178103"/>
    <n v="29.307205067300099"/>
    <n v="9.8891528107680102"/>
    <n v="21.268768768768801"/>
    <n v="28.993993993994"/>
    <n v="17.6726726726727"/>
    <n v="22.484984984985001"/>
    <n v="9.5795795795795797"/>
  </r>
  <r>
    <x v="653"/>
    <s v="Philadelphia-Camden-Wilmington"/>
    <x v="14"/>
    <x v="14"/>
    <x v="1"/>
    <x v="1"/>
    <x v="1"/>
    <x v="0"/>
    <x v="1"/>
    <n v="5965343"/>
    <x v="653"/>
    <n v="20.188327812834899"/>
    <n v="4.9227010081398497"/>
    <n v="2.0681291922358902"/>
    <n v="7.84813211914219"/>
    <n v="23.316044022950599"/>
    <n v="10.051240976420001"/>
    <n v="26.154053505389399"/>
    <n v="27.1938595986853"/>
    <n v="13.2848018965548"/>
    <n v="3.7792038113837001"/>
    <n v="38.676683764845897"/>
    <n v="24.420918934047499"/>
    <n v="33.123193489722901"/>
    <n v="16.2033565470797"/>
    <n v="17.130066535901399"/>
    <n v="15.3308104707324"/>
    <n v="22.343040206495999"/>
    <n v="28.9927262397904"/>
  </r>
  <r>
    <x v="654"/>
    <s v="Phoenix-Mesa-Scottsdale"/>
    <x v="48"/>
    <x v="47"/>
    <x v="2"/>
    <x v="1"/>
    <x v="1"/>
    <x v="0"/>
    <x v="0"/>
    <n v="4192887"/>
    <x v="654"/>
    <n v="4.6148870694583497"/>
    <n v="3.2057863710612802"/>
    <n v="4.0238623173007104"/>
    <n v="29.471769689953501"/>
    <n v="26.415236089119499"/>
    <n v="9.7382781839815795"/>
    <n v="27.971872363839001"/>
    <n v="23.598775736145502"/>
    <n v="12.275837626914299"/>
    <n v="6.4825350312514596"/>
    <n v="31.2450409968997"/>
    <n v="33.805872053452198"/>
    <n v="28.4665519183966"/>
    <n v="15.8210893209041"/>
    <n v="20.7257548880415"/>
    <n v="18.129510556464499"/>
    <n v="23.3448204630483"/>
    <n v="21.9788247715416"/>
  </r>
  <r>
    <x v="655"/>
    <s v="Picayune"/>
    <x v="42"/>
    <x v="42"/>
    <x v="3"/>
    <x v="0"/>
    <x v="0"/>
    <x v="0"/>
    <x v="1"/>
    <n v="55834"/>
    <x v="655"/>
    <n v="12.2738832969159"/>
    <n v="0.397607192749937"/>
    <n v="2.17072034960777"/>
    <n v="2.9301142672923302"/>
    <n v="24.594333201991599"/>
    <n v="9.29720242146362"/>
    <n v="24.0068775298205"/>
    <n v="27.5298205394562"/>
    <n v="14.571766307268"/>
    <n v="7.3944899559304602"/>
    <n v="44.531862546299998"/>
    <n v="33.592883986265399"/>
    <n v="14.480763511504"/>
    <n v="26.936010526828799"/>
    <n v="21.502022515717101"/>
    <n v="19.401530289000402"/>
    <n v="20.2446512987962"/>
    <n v="11.915785369657399"/>
  </r>
  <r>
    <x v="656"/>
    <s v="Pierre"/>
    <x v="0"/>
    <x v="0"/>
    <x v="0"/>
    <x v="0"/>
    <x v="0"/>
    <x v="0"/>
    <x v="0"/>
    <n v="21361"/>
    <x v="656"/>
    <n v="0.44005430457375599"/>
    <n v="0.43537287580169498"/>
    <n v="11.165207621365999"/>
    <n v="1.5870043537287599"/>
    <n v="23.725481016806299"/>
    <n v="6.7365760029961104"/>
    <n v="25.3499368007116"/>
    <n v="30.0641355741772"/>
    <n v="14.123870605308699"/>
    <n v="3.39130434782609"/>
    <n v="31.5719063545151"/>
    <n v="32.140468227424698"/>
    <n v="32.896321070234102"/>
    <n v="15.856950067476401"/>
    <n v="19.331983805667999"/>
    <n v="16.475483580746701"/>
    <n v="28.193882141250601"/>
    <n v="20.141700404858302"/>
  </r>
  <r>
    <x v="657"/>
    <s v="Pine Bluff"/>
    <x v="20"/>
    <x v="20"/>
    <x v="3"/>
    <x v="1"/>
    <x v="1"/>
    <x v="0"/>
    <x v="0"/>
    <n v="100258"/>
    <x v="657"/>
    <n v="47.626124598535803"/>
    <n v="0.62339164954417603"/>
    <n v="1.3245825769514701"/>
    <n v="1.8113267769155601"/>
    <n v="23.2619840810708"/>
    <n v="10.6844341598675"/>
    <n v="25.294739571904501"/>
    <n v="27.364399848391201"/>
    <n v="13.394442338766"/>
    <n v="6.5533943728267996"/>
    <n v="50.363655688668203"/>
    <n v="27.0031430783948"/>
    <n v="16.0798068601102"/>
    <n v="28.592268417213699"/>
    <n v="24.5890141951411"/>
    <n v="16.868652864276498"/>
    <n v="18.582730180104399"/>
    <n v="11.3673343432643"/>
  </r>
  <r>
    <x v="658"/>
    <s v="Pinehurst-Southern Pines"/>
    <x v="10"/>
    <x v="10"/>
    <x v="3"/>
    <x v="1"/>
    <x v="1"/>
    <x v="0"/>
    <x v="0"/>
    <n v="88247"/>
    <x v="658"/>
    <n v="13.288837014289401"/>
    <n v="0.83402268632361398"/>
    <n v="2.3071605833626099"/>
    <n v="5.9616757510170304"/>
    <n v="21.699321223384398"/>
    <n v="6.2030437295318803"/>
    <n v="22.155993971466501"/>
    <n v="27.293845683139399"/>
    <n v="22.647795392477899"/>
    <n v="3.7762567854614102"/>
    <n v="32.238218865549499"/>
    <n v="33.6212729132248"/>
    <n v="30.364251435764299"/>
    <n v="19.430811833410999"/>
    <n v="22.868971568009201"/>
    <n v="17.854303183176601"/>
    <n v="22.1945000411263"/>
    <n v="17.651413374276899"/>
  </r>
  <r>
    <x v="659"/>
    <s v="Pittsburg"/>
    <x v="21"/>
    <x v="21"/>
    <x v="2"/>
    <x v="0"/>
    <x v="0"/>
    <x v="0"/>
    <x v="0"/>
    <n v="39134"/>
    <x v="659"/>
    <n v="1.93437931210712"/>
    <n v="1.19589104103848"/>
    <n v="3.3346961721265398"/>
    <n v="4.5024786630551397"/>
    <n v="22.295190882608502"/>
    <n v="17.4400776818112"/>
    <n v="23.2841007819288"/>
    <n v="23.0209025399908"/>
    <n v="13.9597281136608"/>
    <n v="4.5685919818266001"/>
    <n v="37.326995078036298"/>
    <n v="31.765596735518098"/>
    <n v="26.3388162046191"/>
    <n v="25.3628874068262"/>
    <n v="27.991369164378199"/>
    <n v="17.490519157839699"/>
    <n v="19.020530927161001"/>
    <n v="10.134693343795"/>
  </r>
  <r>
    <x v="660"/>
    <s v="Pittsburgh"/>
    <x v="14"/>
    <x v="14"/>
    <x v="1"/>
    <x v="0"/>
    <x v="0"/>
    <x v="0"/>
    <x v="1"/>
    <n v="2356285"/>
    <x v="660"/>
    <n v="8.2512514402969099"/>
    <n v="1.7415550326042899"/>
    <n v="1.6846009714444601"/>
    <n v="1.2718750066311999"/>
    <n v="20.157621000855201"/>
    <n v="9.1294134622933996"/>
    <n v="23.879836267684102"/>
    <n v="29.556696240055899"/>
    <n v="17.276433029111502"/>
    <n v="2.5254670074446901"/>
    <n v="42.323060676975899"/>
    <n v="25.9017449998892"/>
    <n v="29.249727315690301"/>
    <n v="19.129388083328699"/>
    <n v="21.7359639495658"/>
    <n v="17.4425838167537"/>
    <n v="22.345301254785699"/>
    <n v="19.346762895565998"/>
  </r>
  <r>
    <x v="661"/>
    <s v="Pittsfield"/>
    <x v="28"/>
    <x v="28"/>
    <x v="1"/>
    <x v="1"/>
    <x v="1"/>
    <x v="1"/>
    <x v="0"/>
    <n v="131219"/>
    <x v="661"/>
    <n v="2.5407905867290599"/>
    <n v="1.22085978402518"/>
    <n v="2.1544136138821401"/>
    <n v="3.45224395857307"/>
    <n v="19.5276598663303"/>
    <n v="9.4086984354399892"/>
    <n v="21.4999352227955"/>
    <n v="30.979507540828699"/>
    <n v="18.584198934605499"/>
    <n v="2.8222124340642201"/>
    <n v="39.606587669069498"/>
    <n v="27.784880160716799"/>
    <n v="29.786319736149501"/>
    <n v="21.2418183125944"/>
    <n v="21.238221966482101"/>
    <n v="16.884844997482599"/>
    <n v="22.685751276702899"/>
    <n v="17.949363446738101"/>
  </r>
  <r>
    <x v="662"/>
    <s v="Plainview"/>
    <x v="2"/>
    <x v="2"/>
    <x v="2"/>
    <x v="0"/>
    <x v="0"/>
    <x v="0"/>
    <x v="1"/>
    <n v="36273"/>
    <x v="662"/>
    <n v="4.9706393185013598"/>
    <n v="0.366663909795164"/>
    <n v="1.1606429024343199"/>
    <n v="55.879028478482603"/>
    <n v="28.765197254156"/>
    <n v="11.248035729054701"/>
    <n v="25.481763295012801"/>
    <n v="22.278278609434"/>
    <n v="12.2267251123425"/>
    <n v="14.379959402103699"/>
    <n v="46.613766377560403"/>
    <n v="25.512087100941098"/>
    <n v="13.494187119394701"/>
    <n v="22.598001537279"/>
    <n v="26.740114441882302"/>
    <n v="20.283542574088301"/>
    <n v="19.779656674353099"/>
    <n v="10.5986847723973"/>
  </r>
  <r>
    <x v="663"/>
    <s v="Platteville"/>
    <x v="18"/>
    <x v="18"/>
    <x v="1"/>
    <x v="0"/>
    <x v="0"/>
    <x v="0"/>
    <x v="1"/>
    <n v="51208"/>
    <x v="663"/>
    <n v="1.11896578659584"/>
    <n v="0.58584596156850499"/>
    <n v="0.761599750039056"/>
    <n v="1.2673800968598701"/>
    <n v="21.2583971254492"/>
    <n v="16.970004686767702"/>
    <n v="20.707701921574799"/>
    <n v="25.4921106077175"/>
    <n v="15.571785658490899"/>
    <n v="4.4552566304140404"/>
    <n v="45.633784901100299"/>
    <n v="30.506264707753001"/>
    <n v="19.404693760732702"/>
    <n v="18.635495690767399"/>
    <n v="23.914950714764899"/>
    <n v="22.660886618155502"/>
    <n v="23.775610259586099"/>
    <n v="11.013056716726"/>
  </r>
  <r>
    <x v="664"/>
    <s v="Plattsburgh"/>
    <x v="9"/>
    <x v="9"/>
    <x v="1"/>
    <x v="1"/>
    <x v="1"/>
    <x v="0"/>
    <x v="1"/>
    <n v="82128"/>
    <x v="664"/>
    <n v="3.5956068575881601"/>
    <n v="1.0836742645626301"/>
    <n v="1.7034385349698"/>
    <n v="2.5009740892265699"/>
    <n v="19.347847262809299"/>
    <n v="13.499659068770701"/>
    <n v="25.329972725501701"/>
    <n v="28.487239431131901"/>
    <n v="13.3352815117865"/>
    <n v="5.7899105080831399"/>
    <n v="46.418519053117798"/>
    <n v="25.645929561200902"/>
    <n v="22.145640877598201"/>
    <n v="19.494028912633599"/>
    <n v="21.071653048397199"/>
    <n v="17.300439974858602"/>
    <n v="24.431175361407899"/>
    <n v="17.702702702702702"/>
  </r>
  <r>
    <x v="665"/>
    <s v="Plymouth"/>
    <x v="17"/>
    <x v="17"/>
    <x v="1"/>
    <x v="0"/>
    <x v="0"/>
    <x v="0"/>
    <x v="0"/>
    <n v="47051"/>
    <x v="665"/>
    <n v="0.41656925463858402"/>
    <n v="0.446324201398482"/>
    <n v="1.22420352383584"/>
    <n v="8.4397781131113003"/>
    <n v="26.883594397568601"/>
    <n v="8.0253342118127104"/>
    <n v="23.663684087479499"/>
    <n v="26.753947843829"/>
    <n v="14.673439459310099"/>
    <n v="6.1796290270094403"/>
    <n v="51.262609827530099"/>
    <n v="26.703547022453598"/>
    <n v="15.8542141230068"/>
    <n v="18.196140212682199"/>
    <n v="24.756653350588"/>
    <n v="18.483092331064"/>
    <n v="25.223653856974099"/>
    <n v="13.3404602486918"/>
  </r>
  <r>
    <x v="666"/>
    <s v="Pocatello"/>
    <x v="37"/>
    <x v="37"/>
    <x v="0"/>
    <x v="0"/>
    <x v="0"/>
    <x v="0"/>
    <x v="0"/>
    <n v="82839"/>
    <x v="666"/>
    <n v="0.71343207909318096"/>
    <n v="1.2795905310300699"/>
    <n v="4.8708941440625804"/>
    <n v="6.7444078272311296"/>
    <n v="27.4194521903934"/>
    <n v="12.1742174579606"/>
    <n v="26.3330073998962"/>
    <n v="22.915534953343201"/>
    <n v="11.1577879984065"/>
    <n v="1.9927061715460099"/>
    <n v="33.4428079224678"/>
    <n v="37.367774173399702"/>
    <n v="27.1967117325865"/>
    <n v="21.1315632655764"/>
    <n v="23.2933854201152"/>
    <n v="18.3307952062504"/>
    <n v="24.551413626431799"/>
    <n v="12.692842481626201"/>
  </r>
  <r>
    <x v="667"/>
    <s v="Point Pleasant"/>
    <x v="31"/>
    <x v="31"/>
    <x v="1"/>
    <x v="0"/>
    <x v="0"/>
    <x v="0"/>
    <x v="1"/>
    <n v="58258"/>
    <x v="667"/>
    <n v="1.6667238834151501"/>
    <n v="0.39136255964846001"/>
    <n v="1.5397027017748599"/>
    <n v="0.67630196711181301"/>
    <n v="22.802018606886602"/>
    <n v="8.0092004531566499"/>
    <n v="23.806172542826701"/>
    <n v="28.9144838477119"/>
    <n v="16.4681245494181"/>
    <n v="7.3128322321029398"/>
    <n v="53.480053653932103"/>
    <n v="26.307814595856701"/>
    <n v="12.899299518108201"/>
    <n v="25.199856283122301"/>
    <n v="25.878020300008998"/>
    <n v="18.5529506871463"/>
    <n v="19.509566154675301"/>
    <n v="10.8596065750472"/>
  </r>
  <r>
    <x v="668"/>
    <s v="Ponca City"/>
    <x v="3"/>
    <x v="3"/>
    <x v="2"/>
    <x v="0"/>
    <x v="0"/>
    <x v="0"/>
    <x v="1"/>
    <n v="46562"/>
    <x v="668"/>
    <n v="1.9543834027747899"/>
    <n v="0.50040805807310695"/>
    <n v="13.560414071560499"/>
    <n v="6.4258408143980104"/>
    <n v="25.301748206692199"/>
    <n v="8.4661311799321304"/>
    <n v="22.5355440058417"/>
    <n v="26.661225892358601"/>
    <n v="17.0353507151755"/>
    <n v="3.88156176547401"/>
    <n v="45.406764168190101"/>
    <n v="31.8849569078088"/>
    <n v="18.826717158527"/>
    <n v="22.902875746066201"/>
    <n v="25.9413998914813"/>
    <n v="19.327183939229499"/>
    <n v="20.075963103635399"/>
    <n v="11.7525773195876"/>
  </r>
  <r>
    <x v="669"/>
    <s v="Pontiac"/>
    <x v="38"/>
    <x v="38"/>
    <x v="1"/>
    <x v="0"/>
    <x v="0"/>
    <x v="0"/>
    <x v="0"/>
    <n v="38950"/>
    <x v="669"/>
    <n v="4.8446726572528904"/>
    <n v="0.50577663671373596"/>
    <n v="1.1065468549422299"/>
    <n v="3.93324775353017"/>
    <n v="22.485237483953799"/>
    <n v="8.2926829268292703"/>
    <n v="24.878048780487799"/>
    <n v="28.5750962772786"/>
    <n v="15.768934531450601"/>
    <n v="4.4528694617900699"/>
    <n v="50.988700564971801"/>
    <n v="30.794677371394599"/>
    <n v="13.763752601843599"/>
    <n v="16.300264366216801"/>
    <n v="19.903993321274498"/>
    <n v="20.439682760539899"/>
    <n v="28.635035480729101"/>
    <n v="14.7210240712397"/>
  </r>
  <r>
    <x v="670"/>
    <s v="Poplar Bluff"/>
    <x v="40"/>
    <x v="40"/>
    <x v="1"/>
    <x v="0"/>
    <x v="0"/>
    <x v="0"/>
    <x v="1"/>
    <n v="42794"/>
    <x v="670"/>
    <n v="5.2226947702948996"/>
    <n v="0.66130765995232998"/>
    <n v="2.58447445903631"/>
    <n v="1.55629293826237"/>
    <n v="23.299995326447601"/>
    <n v="8.2721876898630704"/>
    <n v="23.767350563163099"/>
    <n v="27.683787446838299"/>
    <n v="16.9766789736879"/>
    <n v="7.6946679394517901"/>
    <n v="49.628392199645397"/>
    <n v="28.4160643665621"/>
    <n v="14.2608754943407"/>
    <n v="27.485791293138799"/>
    <n v="30.175191890783399"/>
    <n v="16.0250776352024"/>
    <n v="16.7574852053671"/>
    <n v="9.5564539755082905"/>
  </r>
  <r>
    <x v="671"/>
    <s v="Port Angeles"/>
    <x v="1"/>
    <x v="1"/>
    <x v="1"/>
    <x v="1"/>
    <x v="1"/>
    <x v="1"/>
    <x v="1"/>
    <n v="71404"/>
    <x v="671"/>
    <n v="0.78146882527589501"/>
    <n v="1.3906783933673199"/>
    <n v="8.1592067671278894"/>
    <n v="5.0795473642933198"/>
    <n v="18.190857655033302"/>
    <n v="7.2628984370623497"/>
    <n v="19.599742311355101"/>
    <n v="30.873620525460801"/>
    <n v="24.072881071088499"/>
    <n v="1.85303155212471"/>
    <n v="34.0309525593944"/>
    <n v="39.503859701716301"/>
    <n v="24.612156186764601"/>
    <n v="19.694270816465298"/>
    <n v="23.930433656119401"/>
    <n v="18.929947857628701"/>
    <n v="23.538556206885399"/>
    <n v="13.9067914629012"/>
  </r>
  <r>
    <x v="672"/>
    <s v="Port Clinton"/>
    <x v="5"/>
    <x v="5"/>
    <x v="1"/>
    <x v="0"/>
    <x v="0"/>
    <x v="0"/>
    <x v="1"/>
    <n v="41428"/>
    <x v="672"/>
    <n v="0.72897557207685604"/>
    <n v="0.27517620932702502"/>
    <n v="1.15139519165782"/>
    <n v="4.2362653277976197"/>
    <n v="20.746837887419101"/>
    <n v="6.5607801486917099"/>
    <n v="20.739596408226301"/>
    <n v="32.960799459302898"/>
    <n v="18.991986096360002"/>
    <n v="2.8123757784550198"/>
    <n v="44.749569365310698"/>
    <n v="32.138598118457701"/>
    <n v="20.299456737776602"/>
    <n v="14.716191768430599"/>
    <n v="21.0764360018091"/>
    <n v="20.058796924468599"/>
    <n v="24.332881049299001"/>
    <n v="19.815694255992799"/>
  </r>
  <r>
    <x v="673"/>
    <s v="Port Lavaca"/>
    <x v="2"/>
    <x v="2"/>
    <x v="2"/>
    <x v="0"/>
    <x v="0"/>
    <x v="1"/>
    <x v="1"/>
    <n v="21381"/>
    <x v="673"/>
    <n v="2.4273888031429798"/>
    <n v="4.4104578831673003"/>
    <n v="0.94944109255881404"/>
    <n v="46.405687292455902"/>
    <n v="26.523548945325299"/>
    <n v="8.4514288386885497"/>
    <n v="23.1888124970768"/>
    <n v="26.710630934006801"/>
    <n v="15.125578784902499"/>
    <n v="11.109522447812401"/>
    <n v="44.287961109522399"/>
    <n v="29.418072633685998"/>
    <n v="15.184443808979101"/>
    <n v="20.480388399131201"/>
    <n v="24.798773476427701"/>
    <n v="18.2189855627954"/>
    <n v="20.812571866615599"/>
    <n v="15.68928069503"/>
  </r>
  <r>
    <x v="674"/>
    <s v="Port St. Lucie"/>
    <x v="19"/>
    <x v="19"/>
    <x v="3"/>
    <x v="0"/>
    <x v="0"/>
    <x v="1"/>
    <x v="0"/>
    <n v="424107"/>
    <x v="674"/>
    <n v="13.879987833259101"/>
    <n v="1.35248887662783"/>
    <n v="1.9016427458164999"/>
    <n v="15.0612934943304"/>
    <n v="20.691476443444699"/>
    <n v="7.2613750775158197"/>
    <n v="21.8322263013815"/>
    <n v="27.732388288804501"/>
    <n v="22.482533888853499"/>
    <n v="5.15641327063741"/>
    <n v="40.379440961337501"/>
    <n v="31.573928944618601"/>
    <n v="22.890216823406501"/>
    <n v="18.557964299648798"/>
    <n v="24.5348468591494"/>
    <n v="19.011534334764001"/>
    <n v="20.652067889192399"/>
    <n v="17.243586617245398"/>
  </r>
  <r>
    <x v="675"/>
    <s v="Portales"/>
    <x v="6"/>
    <x v="6"/>
    <x v="2"/>
    <x v="0"/>
    <x v="0"/>
    <x v="0"/>
    <x v="1"/>
    <n v="19846"/>
    <x v="675"/>
    <n v="1.4914844301118599"/>
    <n v="0.81124659881084304"/>
    <n v="2.2876146326715698"/>
    <n v="39.872014511740403"/>
    <n v="26.554469414491599"/>
    <n v="16.517182303738799"/>
    <n v="23.788168900534099"/>
    <n v="21.233497934092501"/>
    <n v="11.906681447143001"/>
    <n v="8.5110163468372395"/>
    <n v="39.472281449893401"/>
    <n v="32.285003553660303"/>
    <n v="19.7316986496091"/>
    <n v="26.380994024194699"/>
    <n v="24.048972452995201"/>
    <n v="18.4958460865763"/>
    <n v="23.538842734295301"/>
    <n v="7.5353447019384898"/>
  </r>
  <r>
    <x v="676"/>
    <s v="Portland-South Portland"/>
    <x v="24"/>
    <x v="24"/>
    <x v="1"/>
    <x v="1"/>
    <x v="1"/>
    <x v="1"/>
    <x v="1"/>
    <n v="514098"/>
    <x v="676"/>
    <n v="1.5269462242607399"/>
    <n v="1.5660438282195199"/>
    <n v="1.88057529887298"/>
    <n v="1.55145517002595"/>
    <n v="21.086835583877001"/>
    <n v="8.3624133919991905"/>
    <n v="24.977727981824501"/>
    <n v="30.731883804255201"/>
    <n v="14.8411392380441"/>
    <n v="2.69919771403451"/>
    <n v="33.431146279811003"/>
    <n v="28.774041103418"/>
    <n v="35.0956149027366"/>
    <n v="15.073925802308199"/>
    <n v="19.817459052512199"/>
    <n v="17.461865161586701"/>
    <n v="25.4310385239216"/>
    <n v="22.215711459671301"/>
  </r>
  <r>
    <x v="677"/>
    <s v="Portland-Vancouver-Hillsboro"/>
    <x v="8"/>
    <x v="8"/>
    <x v="0"/>
    <x v="1"/>
    <x v="1"/>
    <x v="0"/>
    <x v="1"/>
    <n v="2226009"/>
    <x v="677"/>
    <n v="2.7218668028745601"/>
    <n v="5.6456645053995702"/>
    <n v="4.4823268908616303"/>
    <n v="10.864466406020799"/>
    <n v="23.6851243638278"/>
    <n v="8.72310040076208"/>
    <n v="29.6266097756119"/>
    <n v="26.634663202170302"/>
    <n v="11.3305022576279"/>
    <n v="3.68863763089018"/>
    <n v="27.9661661570292"/>
    <n v="34.073084857780998"/>
    <n v="34.272111354299597"/>
    <n v="15.1412136613532"/>
    <n v="19.046060279385198"/>
    <n v="17.4326029650416"/>
    <n v="24.309893920589101"/>
    <n v="24.070229173630899"/>
  </r>
  <r>
    <x v="678"/>
    <s v="Portsmouth"/>
    <x v="5"/>
    <x v="5"/>
    <x v="1"/>
    <x v="0"/>
    <x v="0"/>
    <x v="0"/>
    <x v="1"/>
    <n v="79499"/>
    <x v="678"/>
    <n v="2.65034780311702"/>
    <n v="0.31195360947936501"/>
    <n v="2.1698386143221899"/>
    <n v="1.11699518232934"/>
    <n v="22.7550032075875"/>
    <n v="9.7837708650423298"/>
    <n v="25.336167750537701"/>
    <n v="26.631781531843199"/>
    <n v="15.4932766449892"/>
    <n v="6.3844915983683199"/>
    <n v="50.830807230268299"/>
    <n v="28.801317315968699"/>
    <n v="13.983383855394599"/>
    <n v="30.767669935745701"/>
    <n v="24.105512343591499"/>
    <n v="15.3905985796415"/>
    <n v="19.130875887723999"/>
    <n v="10.605343253297301"/>
  </r>
  <r>
    <x v="679"/>
    <s v="Pottsville"/>
    <x v="14"/>
    <x v="14"/>
    <x v="1"/>
    <x v="1"/>
    <x v="1"/>
    <x v="0"/>
    <x v="1"/>
    <n v="148289"/>
    <x v="679"/>
    <n v="2.59021235560291"/>
    <n v="0.474074273884105"/>
    <n v="0.95556649515473202"/>
    <n v="2.7513841215464399"/>
    <n v="20.054083580036298"/>
    <n v="7.3147704819642696"/>
    <n v="25.2695749516148"/>
    <n v="29.269871669510199"/>
    <n v="18.0916993168745"/>
    <n v="3.7342855017481198"/>
    <n v="59.343152570110803"/>
    <n v="22.945957003644999"/>
    <n v="13.976604924496"/>
    <n v="20.551887027827199"/>
    <n v="24.118028642238201"/>
    <n v="19.326025847873499"/>
    <n v="24.119691954558299"/>
    <n v="11.8843665275029"/>
  </r>
  <r>
    <x v="680"/>
    <s v="Prescott"/>
    <x v="48"/>
    <x v="47"/>
    <x v="2"/>
    <x v="0"/>
    <x v="0"/>
    <x v="0"/>
    <x v="0"/>
    <n v="211033"/>
    <x v="680"/>
    <n v="0.52314093056536204"/>
    <n v="0.80698279416015495"/>
    <n v="3.0943027867679498"/>
    <n v="13.6130368236247"/>
    <n v="19.081849758094702"/>
    <n v="7.0794615060203903"/>
    <n v="18.485260599053198"/>
    <n v="31.2970009429805"/>
    <n v="24.056427193851199"/>
    <n v="3.2026465826705102"/>
    <n v="32.643959123863397"/>
    <n v="39.725615413656499"/>
    <n v="24.427778879809601"/>
    <n v="19.7920322920323"/>
    <n v="25.861047736047698"/>
    <n v="19.659310284310301"/>
    <n v="21.215777465777499"/>
    <n v="13.4718322218322"/>
  </r>
  <r>
    <x v="681"/>
    <s v="Price"/>
    <x v="45"/>
    <x v="45"/>
    <x v="0"/>
    <x v="0"/>
    <x v="0"/>
    <x v="0"/>
    <x v="0"/>
    <n v="112656"/>
    <x v="681"/>
    <n v="0.39246834555903398"/>
    <n v="0.57001354950240601"/>
    <n v="2.4809606129981798"/>
    <n v="12.423492033826999"/>
    <n v="26.7345699201047"/>
    <n v="10.4938560014951"/>
    <n v="23.7303181796944"/>
    <n v="25.4777367658739"/>
    <n v="13.5635191328318"/>
    <n v="3.3865141481035499"/>
    <n v="38.711619506321497"/>
    <n v="44.679409993979498"/>
    <n v="13.222456351595399"/>
    <n v="21.623711340206199"/>
    <n v="21.25"/>
    <n v="17.731958762886599"/>
    <n v="26.378865979381398"/>
    <n v="13.0154639175258"/>
  </r>
  <r>
    <x v="682"/>
    <s v="Prineville"/>
    <x v="8"/>
    <x v="8"/>
    <x v="0"/>
    <x v="0"/>
    <x v="0"/>
    <x v="0"/>
    <x v="1"/>
    <n v="20978"/>
    <x v="682"/>
    <n v="0.143006959672037"/>
    <n v="0.45762227095051999"/>
    <n v="3.00791305176852"/>
    <n v="6.9739727333396901"/>
    <n v="21.927733816379099"/>
    <n v="6.1445323672418697"/>
    <n v="21.160263132805799"/>
    <n v="30.732195633520799"/>
    <n v="20.035275050052402"/>
    <n v="4.3192858080609202"/>
    <n v="45.470657739267402"/>
    <n v="35.775239595641303"/>
    <n v="14.434816857030301"/>
    <n v="21.315037164093798"/>
    <n v="28.2561463693539"/>
    <n v="21.783876500857598"/>
    <n v="19.0280160091481"/>
    <n v="9.6169239565466"/>
  </r>
  <r>
    <x v="683"/>
    <s v="Providence-Warwick"/>
    <x v="50"/>
    <x v="49"/>
    <x v="1"/>
    <x v="1"/>
    <x v="1"/>
    <x v="1"/>
    <x v="1"/>
    <n v="1600852"/>
    <x v="683"/>
    <n v="4.2037614970028496"/>
    <n v="2.5066652007805801"/>
    <n v="3.5433631591177699"/>
    <n v="10.2242430905543"/>
    <n v="21.636291174949299"/>
    <n v="10.756209818271801"/>
    <n v="25.3577469997226"/>
    <n v="27.8973946373556"/>
    <n v="14.3523573697006"/>
    <n v="7.5204039464848398"/>
    <n v="37.208607292289301"/>
    <n v="26.414808911322201"/>
    <n v="28.8561798499037"/>
    <n v="18.760632148230101"/>
    <n v="18.0637275848113"/>
    <n v="15.9012594913338"/>
    <n v="22.621341533222299"/>
    <n v="24.6530392424025"/>
  </r>
  <r>
    <x v="684"/>
    <s v="Provo-Orem"/>
    <x v="45"/>
    <x v="45"/>
    <x v="0"/>
    <x v="0"/>
    <x v="0"/>
    <x v="0"/>
    <x v="0"/>
    <n v="78751"/>
    <x v="684"/>
    <n v="0.463544731497124"/>
    <n v="1.3162240656024"/>
    <n v="3.2123535999696302"/>
    <n v="10.6626677549781"/>
    <n v="35.271540023917503"/>
    <n v="15.6339097587365"/>
    <n v="27.910442094872899"/>
    <n v="14.635257493213899"/>
    <n v="6.54885062925913"/>
    <n v="1.8884190169969399"/>
    <n v="22.609769452113799"/>
    <n v="40.337531114450698"/>
    <n v="35.164280416438501"/>
    <n v="12.778151225563199"/>
    <n v="18.223712933382298"/>
    <n v="19.362305181530299"/>
    <n v="27.689343802191299"/>
    <n v="21.9464868573329"/>
  </r>
  <r>
    <x v="685"/>
    <s v="Pueblo"/>
    <x v="39"/>
    <x v="39"/>
    <x v="2"/>
    <x v="1"/>
    <x v="1"/>
    <x v="0"/>
    <x v="1"/>
    <n v="159063"/>
    <x v="685"/>
    <n v="1.66349182399427"/>
    <n v="0.70600956853573704"/>
    <n v="2.15574960864563"/>
    <n v="41.374172497689599"/>
    <n v="24.4651490290011"/>
    <n v="9.3931335382835695"/>
    <n v="23.786172774309499"/>
    <n v="27.0496595688501"/>
    <n v="15.3058850895557"/>
    <n v="4.5182610677454296"/>
    <n v="37.758532277363102"/>
    <n v="36.678821719560098"/>
    <n v="21.044384935331301"/>
    <n v="23.388629408922501"/>
    <n v="24.625543565791599"/>
    <n v="18.152681591238501"/>
    <n v="21.596070220647398"/>
    <n v="12.237075213399899"/>
  </r>
  <r>
    <x v="686"/>
    <s v="Pullman"/>
    <x v="1"/>
    <x v="1"/>
    <x v="1"/>
    <x v="1"/>
    <x v="1"/>
    <x v="0"/>
    <x v="1"/>
    <n v="44776"/>
    <x v="686"/>
    <n v="1.61023762730034"/>
    <n v="7.7027872074325501"/>
    <n v="4.03341075576202"/>
    <n v="4.5560121493657304"/>
    <n v="15.0549401465071"/>
    <n v="36.407897087725601"/>
    <n v="21.473557262819401"/>
    <n v="17.556280150080401"/>
    <n v="9.5073253528676105"/>
    <n v="1.3995087816859"/>
    <n v="21.877751517679201"/>
    <n v="27.9021270679828"/>
    <n v="48.8206126326521"/>
    <n v="33.323185582074998"/>
    <n v="21.371164150024399"/>
    <n v="12.530443253774999"/>
    <n v="17.431807111544099"/>
    <n v="15.3433999025816"/>
  </r>
  <r>
    <x v="687"/>
    <s v="Punta Gorda"/>
    <x v="19"/>
    <x v="19"/>
    <x v="3"/>
    <x v="0"/>
    <x v="0"/>
    <x v="1"/>
    <x v="0"/>
    <n v="159978"/>
    <x v="687"/>
    <n v="5.3894910550200699"/>
    <n v="1.1776619285151699"/>
    <n v="1.6446011326557399"/>
    <n v="5.7589168510670197"/>
    <n v="14.3007163484979"/>
    <n v="5.3832401955268896"/>
    <n v="15.802797884709101"/>
    <n v="30.384177824450902"/>
    <n v="34.129067746815203"/>
    <n v="3.24853046372034"/>
    <n v="42.637545485646697"/>
    <n v="33.0148042173359"/>
    <n v="21.099119833296999"/>
    <n v="18.4395471825157"/>
    <n v="26.088908216084299"/>
    <n v="20.689606800678899"/>
    <n v="22.583360219955999"/>
    <n v="12.1985775807651"/>
  </r>
  <r>
    <x v="688"/>
    <s v="Quincy"/>
    <x v="38"/>
    <x v="38"/>
    <x v="1"/>
    <x v="0"/>
    <x v="0"/>
    <x v="0"/>
    <x v="0"/>
    <n v="77314"/>
    <x v="688"/>
    <n v="3.37455053418527"/>
    <n v="0.58462891584965204"/>
    <n v="1.7564736011589099"/>
    <n v="1.2093540626535899"/>
    <n v="23.095429029671202"/>
    <n v="9.3450086659595897"/>
    <n v="23.123884419380701"/>
    <n v="27.089531003440499"/>
    <n v="17.346146881548002"/>
    <n v="3.14120100242955"/>
    <n v="45.719587549978002"/>
    <n v="31.193924205612799"/>
    <n v="19.945287241979599"/>
    <n v="19.616114054018698"/>
    <n v="24.462101890000699"/>
    <n v="19.7011313844745"/>
    <n v="22.755215486233698"/>
    <n v="13.4654371852724"/>
  </r>
  <r>
    <x v="689"/>
    <s v="Racine"/>
    <x v="18"/>
    <x v="18"/>
    <x v="1"/>
    <x v="0"/>
    <x v="0"/>
    <x v="1"/>
    <x v="1"/>
    <n v="195408"/>
    <x v="689"/>
    <n v="10.8552362236961"/>
    <n v="1.0649512814214399"/>
    <n v="2.1263203144190599"/>
    <n v="11.537910423319399"/>
    <n v="24.824981577008099"/>
    <n v="8.1255629247523107"/>
    <n v="25.347989846884499"/>
    <n v="28.529538197003198"/>
    <n v="13.1719274543519"/>
    <n v="3.7586790271834398"/>
    <n v="41.807840405416798"/>
    <n v="31.600462371106399"/>
    <n v="22.833018196293398"/>
    <n v="15.4892774661828"/>
    <n v="21.482019135598801"/>
    <n v="17.883206862421599"/>
    <n v="24.7733421313098"/>
    <n v="20.372154404486999"/>
  </r>
  <r>
    <x v="690"/>
    <s v="Raleigh"/>
    <x v="10"/>
    <x v="10"/>
    <x v="3"/>
    <x v="1"/>
    <x v="1"/>
    <x v="0"/>
    <x v="0"/>
    <n v="1130490"/>
    <x v="690"/>
    <n v="19.802917319038599"/>
    <n v="4.3817282771187704"/>
    <n v="2.2724659218568899"/>
    <n v="10.1294129094463"/>
    <n v="26.2226998911976"/>
    <n v="9.2624437190952609"/>
    <n v="30.798061017788701"/>
    <n v="24.739626179798101"/>
    <n v="8.9771691921202308"/>
    <n v="4.6620430778282902"/>
    <n v="25.558766885588"/>
    <n v="28.065965137849599"/>
    <n v="41.713224898734097"/>
    <n v="13.349844531312501"/>
    <n v="18.483368848873099"/>
    <n v="16.781915769370102"/>
    <n v="23.7474304154142"/>
    <n v="27.637440435030101"/>
  </r>
  <r>
    <x v="691"/>
    <s v="Rapid City"/>
    <x v="0"/>
    <x v="0"/>
    <x v="0"/>
    <x v="0"/>
    <x v="0"/>
    <x v="0"/>
    <x v="0"/>
    <n v="134598"/>
    <x v="691"/>
    <n v="0.991842375072438"/>
    <n v="0.91383230062853804"/>
    <n v="10.416945274075401"/>
    <n v="3.7140224966195601"/>
    <n v="24.429783503469601"/>
    <n v="9.3797827605165001"/>
    <n v="24.766341253213302"/>
    <n v="27.738153612980899"/>
    <n v="13.6859388698198"/>
    <n v="2.46203431180545"/>
    <n v="35.176874783173098"/>
    <n v="35.7229987577918"/>
    <n v="26.638092147229699"/>
    <n v="16.369443213705502"/>
    <n v="23.521267168808201"/>
    <n v="19.960124058484698"/>
    <n v="24.281863831044198"/>
    <n v="15.8673017279575"/>
  </r>
  <r>
    <x v="692"/>
    <s v="Raymondville"/>
    <x v="2"/>
    <x v="2"/>
    <x v="2"/>
    <x v="0"/>
    <x v="0"/>
    <x v="0"/>
    <x v="1"/>
    <n v="22134"/>
    <x v="692"/>
    <n v="1.7574771844221599"/>
    <n v="0.60540345170326204"/>
    <n v="0.35691696033252002"/>
    <n v="87.182614981476505"/>
    <n v="26.7958796421795"/>
    <n v="12.338483780609"/>
    <n v="27.785307671455701"/>
    <n v="21.3924279389175"/>
    <n v="11.687900966838299"/>
    <n v="25.654567093127"/>
    <n v="45.767628681939897"/>
    <n v="20.127938113656601"/>
    <n v="8.4498661112764104"/>
    <n v="43.329617242660703"/>
    <n v="21.8320327015979"/>
    <n v="13.1921218877741"/>
    <n v="13.266443701226301"/>
    <n v="8.3797844667409898"/>
  </r>
  <r>
    <x v="693"/>
    <s v="Reading"/>
    <x v="14"/>
    <x v="14"/>
    <x v="1"/>
    <x v="0"/>
    <x v="0"/>
    <x v="0"/>
    <x v="1"/>
    <n v="411442"/>
    <x v="693"/>
    <n v="4.0144175849816"/>
    <n v="1.2745417337073"/>
    <n v="1.43884192668712"/>
    <n v="16.3704726304072"/>
    <n v="23.8517215063119"/>
    <n v="9.9843963426193696"/>
    <n v="24.319345132485299"/>
    <n v="27.369106702767301"/>
    <n v="14.4754303158161"/>
    <n v="5.8991125813711802"/>
    <n v="48.696775993802397"/>
    <n v="23.0589323806831"/>
    <n v="22.3451790441433"/>
    <n v="15.8439247420069"/>
    <n v="20.3920065983881"/>
    <n v="17.909817700046101"/>
    <n v="25.431720321866301"/>
    <n v="20.422530637692599"/>
  </r>
  <r>
    <x v="694"/>
    <s v="Red Bluff"/>
    <x v="25"/>
    <x v="25"/>
    <x v="2"/>
    <x v="0"/>
    <x v="0"/>
    <x v="0"/>
    <x v="0"/>
    <n v="63463"/>
    <x v="694"/>
    <n v="0.54992672896018102"/>
    <n v="0.98482580401178599"/>
    <n v="4.6956494335282004"/>
    <n v="21.911980208940601"/>
    <n v="25.4636559885287"/>
    <n v="8.3765343586026493"/>
    <n v="22.6966894095772"/>
    <n v="27.594031167767"/>
    <n v="15.8690890755243"/>
    <n v="7.5448730189039503"/>
    <n v="40.388103876264999"/>
    <n v="38.944051938132503"/>
    <n v="13.1229711666985"/>
    <n v="22.486413043478301"/>
    <n v="27.0422894021739"/>
    <n v="20.253057065217401"/>
    <n v="17.9602581521739"/>
    <n v="12.2579823369565"/>
  </r>
  <r>
    <x v="695"/>
    <s v="Red Wing"/>
    <x v="11"/>
    <x v="11"/>
    <x v="0"/>
    <x v="0"/>
    <x v="0"/>
    <x v="0"/>
    <x v="1"/>
    <n v="46183"/>
    <x v="695"/>
    <n v="0.92891323647229496"/>
    <n v="0.58679600718879199"/>
    <n v="2.41214299634064"/>
    <n v="2.9058311499902598"/>
    <n v="23.710023168698399"/>
    <n v="6.9657666240824501"/>
    <n v="23.279128683714799"/>
    <n v="29.601801528700999"/>
    <n v="16.443279994803301"/>
    <n v="3.8872904678508902"/>
    <n v="37.606329747310497"/>
    <n v="35.998874155616697"/>
    <n v="22.5075056292219"/>
    <n v="15.3130016051364"/>
    <n v="20.144462279293698"/>
    <n v="17.661851257356901"/>
    <n v="25.350454788657"/>
    <n v="21.530230069555898"/>
  </r>
  <r>
    <x v="696"/>
    <s v="Redding"/>
    <x v="25"/>
    <x v="25"/>
    <x v="2"/>
    <x v="0"/>
    <x v="0"/>
    <x v="0"/>
    <x v="0"/>
    <n v="177223"/>
    <x v="696"/>
    <n v="0.81140709727292704"/>
    <n v="2.42462885742821"/>
    <n v="5.9619801041625502"/>
    <n v="8.3950728742883296"/>
    <n v="22.374071085581399"/>
    <n v="9.0219666747544096"/>
    <n v="22.301845697228899"/>
    <n v="29.3929117552462"/>
    <n v="16.909204787189001"/>
    <n v="2.81778025911755"/>
    <n v="35.0399842361944"/>
    <n v="42.876730323978997"/>
    <n v="19.265505180708999"/>
    <n v="21.239837398374"/>
    <n v="24.008420441347301"/>
    <n v="18.175087108013901"/>
    <n v="21.402439024390201"/>
    <n v="15.1742160278746"/>
  </r>
  <r>
    <x v="697"/>
    <s v="Reno"/>
    <x v="43"/>
    <x v="43"/>
    <x v="2"/>
    <x v="1"/>
    <x v="1"/>
    <x v="0"/>
    <x v="1"/>
    <n v="425417"/>
    <x v="697"/>
    <n v="2.1456594353305101"/>
    <n v="5.0195455282699104"/>
    <n v="4.5221512069334304"/>
    <n v="22.0846839689058"/>
    <n v="23.514104984050899"/>
    <n v="10.564457931864499"/>
    <n v="26.4495777084602"/>
    <n v="27.3385877856315"/>
    <n v="12.1332715899929"/>
    <n v="5.5495207667731599"/>
    <n v="32.482428115015999"/>
    <n v="35.2200922967696"/>
    <n v="26.747958821441198"/>
    <n v="16.856917749234999"/>
    <n v="20.425576097379199"/>
    <n v="17.512871722520501"/>
    <n v="23.031069253837099"/>
    <n v="22.173565177028198"/>
  </r>
  <r>
    <x v="698"/>
    <s v="Rexburg"/>
    <x v="37"/>
    <x v="37"/>
    <x v="0"/>
    <x v="0"/>
    <x v="0"/>
    <x v="0"/>
    <x v="0"/>
    <n v="50778"/>
    <x v="698"/>
    <n v="0.39781007522943002"/>
    <n v="0.73850880302493205"/>
    <n v="1.57154673283706"/>
    <n v="7.70412383315609"/>
    <n v="27.377998345740298"/>
    <n v="28.9121272992241"/>
    <n v="21.402969790066599"/>
    <n v="14.5555161684194"/>
    <n v="7.7513883965496904"/>
    <n v="3.8050258420958798"/>
    <n v="25.7485296738549"/>
    <n v="43.174122259846698"/>
    <n v="27.272322224202501"/>
    <n v="24.488822246455801"/>
    <n v="27.5218102508179"/>
    <n v="17.632224645583399"/>
    <n v="18.709105779716499"/>
    <n v="11.6480370774264"/>
  </r>
  <r>
    <x v="699"/>
    <s v="Richmond"/>
    <x v="34"/>
    <x v="34"/>
    <x v="1"/>
    <x v="1"/>
    <x v="1"/>
    <x v="0"/>
    <x v="0"/>
    <n v="1202061"/>
    <x v="699"/>
    <n v="29.7756561744424"/>
    <n v="3.2058577883802801"/>
    <n v="2.4520300868884299"/>
    <n v="5.1454307214380304"/>
    <n v="23.383889260914401"/>
    <n v="9.9042215841225207"/>
    <n v="27.007675682745099"/>
    <n v="27.6817915058426"/>
    <n v="12.022421966375299"/>
    <n v="4.9607731525021004"/>
    <n v="35.340543483641"/>
    <n v="27.391971489382801"/>
    <n v="32.306711874474097"/>
    <n v="14.273558491556599"/>
    <n v="18.6663312625777"/>
    <n v="17.8646425759034"/>
    <n v="23.906291014087"/>
    <n v="25.289176655875401"/>
  </r>
  <r>
    <x v="700"/>
    <s v="Richmond"/>
    <x v="17"/>
    <x v="17"/>
    <x v="1"/>
    <x v="0"/>
    <x v="0"/>
    <x v="0"/>
    <x v="0"/>
    <n v="68917"/>
    <x v="700"/>
    <n v="4.8594686361855599"/>
    <n v="0.75743285401279803"/>
    <n v="2.7859599228056902"/>
    <n v="2.6176415108028501"/>
    <n v="23.046563257251499"/>
    <n v="9.3315147206059503"/>
    <n v="23.783681820160499"/>
    <n v="27.399625636635399"/>
    <n v="16.4386145653467"/>
    <n v="4.9523891408550602"/>
    <n v="51.084409861788799"/>
    <n v="26.872729617608499"/>
    <n v="17.090471379747701"/>
    <n v="24.374157861144599"/>
    <n v="26.526487483157201"/>
    <n v="18.3603999716332"/>
    <n v="20.509183745833599"/>
    <n v="10.229770938231299"/>
  </r>
  <r>
    <x v="701"/>
    <s v="Richmond-Berea"/>
    <x v="27"/>
    <x v="27"/>
    <x v="1"/>
    <x v="0"/>
    <x v="0"/>
    <x v="0"/>
    <x v="0"/>
    <n v="99972"/>
    <x v="701"/>
    <n v="3.5850038010643002"/>
    <n v="0.76621454007122003"/>
    <n v="1.99855959668707"/>
    <n v="1.9165366302564699"/>
    <n v="21.813107670147598"/>
    <n v="15.1922538310727"/>
    <n v="26.243348137478499"/>
    <n v="24.906973952706799"/>
    <n v="11.8443164085944"/>
    <n v="8.8040025412960592"/>
    <n v="40.970457433291003"/>
    <n v="26.616899618805601"/>
    <n v="23.6086404066074"/>
    <n v="26.3671978400127"/>
    <n v="23.6328021599873"/>
    <n v="16.430197469426599"/>
    <n v="20.877230133940401"/>
    <n v="12.692572396633"/>
  </r>
  <r>
    <x v="702"/>
    <s v="Rio Grande City"/>
    <x v="2"/>
    <x v="2"/>
    <x v="2"/>
    <x v="1"/>
    <x v="1"/>
    <x v="0"/>
    <x v="1"/>
    <n v="60968"/>
    <x v="702"/>
    <n v="2.46030704631938E-2"/>
    <n v="0.19518435900800399"/>
    <n v="7.8729825482220198E-2"/>
    <n v="95.684621440755805"/>
    <n v="33.916152735861402"/>
    <n v="10.817149980317501"/>
    <n v="25.8627476709093"/>
    <n v="19.095263088833502"/>
    <n v="10.308686524078199"/>
    <n v="38.200137121053999"/>
    <n v="37.577130592899501"/>
    <n v="15.7480549676573"/>
    <n v="8.47467731838913"/>
    <n v="40.795099227873102"/>
    <n v="28.453831918831"/>
    <n v="13.330355433603501"/>
    <n v="10.752345096037301"/>
    <n v="6.6683683236551596"/>
  </r>
  <r>
    <x v="703"/>
    <s v="Riverside-San Bernardino-Ontario"/>
    <x v="25"/>
    <x v="25"/>
    <x v="2"/>
    <x v="1"/>
    <x v="1"/>
    <x v="0"/>
    <x v="0"/>
    <n v="4224851"/>
    <x v="703"/>
    <n v="7.1368907447860304"/>
    <n v="5.9149778299873796"/>
    <n v="3.0855762723939901"/>
    <n v="47.2537848080323"/>
    <n v="28.7512151316106"/>
    <n v="10.855601771518099"/>
    <n v="26.764825552427801"/>
    <n v="23.215351263275299"/>
    <n v="10.4130062811683"/>
    <n v="10.045855676606401"/>
    <n v="36.879955873621498"/>
    <n v="33.494747501008099"/>
    <n v="19.579440948763999"/>
    <n v="15.7220468912088"/>
    <n v="20.126912144014501"/>
    <n v="17.276520861604801"/>
    <n v="23.616956929161699"/>
    <n v="23.257563174010201"/>
  </r>
  <r>
    <x v="704"/>
    <s v="Riverton"/>
    <x v="44"/>
    <x v="44"/>
    <x v="0"/>
    <x v="0"/>
    <x v="0"/>
    <x v="0"/>
    <x v="0"/>
    <n v="40123"/>
    <x v="704"/>
    <n v="0.214340901727189"/>
    <n v="0.37634274605587797"/>
    <n v="22.293946115694201"/>
    <n v="5.6426488547715801"/>
    <n v="25.451735912070401"/>
    <n v="8.7680382822819798"/>
    <n v="23.2759265259328"/>
    <n v="28.036288413129601"/>
    <n v="14.468010866585299"/>
    <n v="2.7165517501224499"/>
    <n v="34.810293508157201"/>
    <n v="40.544817452243699"/>
    <n v="21.928337289476701"/>
    <n v="19.365426695842501"/>
    <n v="22.216501480242002"/>
    <n v="19.8738576393358"/>
    <n v="22.744239927918599"/>
    <n v="15.7999742566611"/>
  </r>
  <r>
    <x v="705"/>
    <s v="Roanoke"/>
    <x v="34"/>
    <x v="34"/>
    <x v="1"/>
    <x v="1"/>
    <x v="1"/>
    <x v="0"/>
    <x v="0"/>
    <n v="308707"/>
    <x v="705"/>
    <n v="12.666055515424"/>
    <n v="1.6073493636360701"/>
    <n v="1.93160504944818"/>
    <n v="3.1463491271658901"/>
    <n v="21.5074488106846"/>
    <n v="8.3383272812083895"/>
    <n v="24.2602208566699"/>
    <n v="29.640403359820201"/>
    <n v="16.253599691617001"/>
    <n v="5.6271818836698104"/>
    <n v="38.742865586730503"/>
    <n v="30.3344169637415"/>
    <n v="25.295535565858302"/>
    <n v="18.1531182128452"/>
    <n v="22.474402730375399"/>
    <n v="18.894663357120699"/>
    <n v="23.8543282655911"/>
    <n v="16.623487434067599"/>
  </r>
  <r>
    <x v="706"/>
    <s v="Roanoke Rapids"/>
    <x v="10"/>
    <x v="10"/>
    <x v="3"/>
    <x v="1"/>
    <x v="1"/>
    <x v="0"/>
    <x v="0"/>
    <n v="76790"/>
    <x v="706"/>
    <n v="54.477145461648703"/>
    <n v="0.51438989451751505"/>
    <n v="3.8286235186873299"/>
    <n v="1.8973824716759999"/>
    <n v="22.422190389373601"/>
    <n v="8.1937752311498908"/>
    <n v="22.281547076442202"/>
    <n v="29.949212136997001"/>
    <n v="17.153275166037201"/>
    <n v="9.5529376227156"/>
    <n v="51.4027337260233"/>
    <n v="28.1981573780396"/>
    <n v="10.8461712732216"/>
    <n v="33.808066018900597"/>
    <n v="25.9583388792759"/>
    <n v="16.238519898842"/>
    <n v="15.539731132703301"/>
    <n v="8.4553440702781799"/>
  </r>
  <r>
    <x v="707"/>
    <s v="Rochelle"/>
    <x v="38"/>
    <x v="38"/>
    <x v="1"/>
    <x v="0"/>
    <x v="0"/>
    <x v="0"/>
    <x v="0"/>
    <n v="53497"/>
    <x v="707"/>
    <n v="0.87481541020991804"/>
    <n v="0.45049255098416702"/>
    <n v="1.1626820195525001"/>
    <n v="8.8621791876180005"/>
    <n v="24.7565284034619"/>
    <n v="7.6976279043684697"/>
    <n v="23.593846383909401"/>
    <n v="28.769837560984701"/>
    <n v="15.182159747275501"/>
    <n v="4.0609701824655096"/>
    <n v="43.224299065420603"/>
    <n v="33.806186025812202"/>
    <n v="18.908544726301699"/>
    <n v="13.426283288305701"/>
    <n v="20.484368969509799"/>
    <n v="19.548436896950999"/>
    <n v="27.0986105750675"/>
    <n v="19.442300270166001"/>
  </r>
  <r>
    <x v="708"/>
    <s v="Rochester"/>
    <x v="11"/>
    <x v="11"/>
    <x v="0"/>
    <x v="1"/>
    <x v="1"/>
    <x v="0"/>
    <x v="1"/>
    <n v="206877"/>
    <x v="708"/>
    <n v="3.3536835897658999"/>
    <n v="3.8791165765164801"/>
    <n v="1.8871116653857101"/>
    <n v="3.7679394036069702"/>
    <n v="25.320359440633801"/>
    <n v="7.4880242849616003"/>
    <n v="26.598413550080501"/>
    <n v="26.920827351518"/>
    <n v="13.672375372806099"/>
    <n v="2.9681004587847601"/>
    <n v="30.340821791917101"/>
    <n v="32.527767606493299"/>
    <n v="34.163310142804796"/>
    <n v="13.3261410584904"/>
    <n v="17.3215314641592"/>
    <n v="17.137638073287601"/>
    <n v="26.213389890767299"/>
    <n v="26.0012995132955"/>
  </r>
  <r>
    <x v="709"/>
    <s v="Rochester"/>
    <x v="9"/>
    <x v="9"/>
    <x v="1"/>
    <x v="1"/>
    <x v="1"/>
    <x v="1"/>
    <x v="1"/>
    <n v="1079671"/>
    <x v="709"/>
    <n v="10.7877307068542"/>
    <n v="2.4681592818553102"/>
    <n v="2.09461956466368"/>
    <n v="6.0333194093385902"/>
    <n v="22.624484680981499"/>
    <n v="10.8139423954149"/>
    <n v="24.117995204094601"/>
    <n v="28.277410433363499"/>
    <n v="14.1661672861455"/>
    <n v="3.5153871180332499"/>
    <n v="35.146085162352399"/>
    <n v="29.357875974294998"/>
    <n v="31.9806517453193"/>
    <n v="17.431361145970399"/>
    <n v="20.5759989451949"/>
    <n v="17.896840999898799"/>
    <n v="24.0990009959432"/>
    <n v="19.996797912992701"/>
  </r>
  <r>
    <x v="710"/>
    <s v="Rock Springs"/>
    <x v="44"/>
    <x v="44"/>
    <x v="0"/>
    <x v="0"/>
    <x v="0"/>
    <x v="0"/>
    <x v="0"/>
    <n v="43806"/>
    <x v="710"/>
    <n v="0.94735880929552996"/>
    <n v="0.73962470894398002"/>
    <n v="2.1595215267315"/>
    <n v="15.2695977719947"/>
    <n v="27.094461945852199"/>
    <n v="9.8913390859699604"/>
    <n v="28.144546409167699"/>
    <n v="26.553440168013498"/>
    <n v="8.3162123909966699"/>
    <n v="3.4150232018561502"/>
    <n v="42.303509280742503"/>
    <n v="37.275232018561503"/>
    <n v="17.006235498839899"/>
    <n v="9.4042939219836708"/>
    <n v="15.179921378893299"/>
    <n v="17.260356818869099"/>
    <n v="27.2754762624735"/>
    <n v="30.879951617780499"/>
  </r>
  <r>
    <x v="711"/>
    <s v="Rockford"/>
    <x v="38"/>
    <x v="38"/>
    <x v="1"/>
    <x v="0"/>
    <x v="0"/>
    <x v="0"/>
    <x v="0"/>
    <n v="349431"/>
    <x v="711"/>
    <n v="10.398047110874501"/>
    <n v="2.1145805609691202"/>
    <n v="2.1781124170437098"/>
    <n v="12.3469297228924"/>
    <n v="25.545529732622501"/>
    <n v="8.4334246246039992"/>
    <n v="25.546102091686201"/>
    <n v="27.001897370296302"/>
    <n v="13.4730461807911"/>
    <n v="4.84617088648832"/>
    <n v="44.120700364429297"/>
    <n v="30.245457664959599"/>
    <n v="20.787671084122799"/>
    <n v="19.377323774840999"/>
    <n v="21.4608002565218"/>
    <n v="17.5106693235"/>
    <n v="24.709313422352501"/>
    <n v="16.9418932227846"/>
  </r>
  <r>
    <x v="712"/>
    <s v="Rockingham"/>
    <x v="10"/>
    <x v="10"/>
    <x v="3"/>
    <x v="0"/>
    <x v="0"/>
    <x v="0"/>
    <x v="0"/>
    <n v="46639"/>
    <x v="712"/>
    <n v="30.3587126653659"/>
    <n v="0.89838975964321699"/>
    <n v="4.1831943223482497"/>
    <n v="5.8770556830120704"/>
    <n v="24.400180106777601"/>
    <n v="9.1361307060614507"/>
    <n v="24.891185488539598"/>
    <n v="27.226141212290099"/>
    <n v="14.3463624863312"/>
    <n v="8.2056287619977208"/>
    <n v="49.682772083943398"/>
    <n v="30.128517976248599"/>
    <n v="11.9830811778103"/>
    <n v="34.005602240896401"/>
    <n v="26.134453781512601"/>
    <n v="16.112044817927199"/>
    <n v="16.661064425770299"/>
    <n v="7.0868347338935598"/>
  </r>
  <r>
    <x v="713"/>
    <s v="Rocky Mount"/>
    <x v="10"/>
    <x v="10"/>
    <x v="3"/>
    <x v="1"/>
    <x v="1"/>
    <x v="0"/>
    <x v="0"/>
    <n v="152392"/>
    <x v="713"/>
    <n v="44.468869756942603"/>
    <n v="0.54202320331775899"/>
    <n v="1.67331618457662"/>
    <n v="5.3277074912068896"/>
    <n v="24.157436085883798"/>
    <n v="8.4085778781038396"/>
    <n v="24.342485169825199"/>
    <n v="28.985117328993599"/>
    <n v="14.106383537193601"/>
    <n v="7.8117808353327103"/>
    <n v="46.338931596729203"/>
    <n v="30.057288351368602"/>
    <n v="15.7919992165696"/>
    <n v="26.3544161867387"/>
    <n v="23.476547236804102"/>
    <n v="18.3001206190646"/>
    <n v="19.975196643052499"/>
    <n v="11.8937193143401"/>
  </r>
  <r>
    <x v="714"/>
    <s v="Rolla"/>
    <x v="40"/>
    <x v="40"/>
    <x v="1"/>
    <x v="0"/>
    <x v="0"/>
    <x v="0"/>
    <x v="1"/>
    <n v="45156"/>
    <x v="714"/>
    <n v="2.1636105943839099"/>
    <n v="2.9076977588803299"/>
    <n v="2.5489414474266998"/>
    <n v="2.0440251572327002"/>
    <n v="21.684825936752599"/>
    <n v="17.231375675436301"/>
    <n v="22.887323943662"/>
    <n v="24.5615200637789"/>
    <n v="13.634954380370299"/>
    <n v="5.0941185087526604"/>
    <n v="42.617007251153602"/>
    <n v="25.895407602724699"/>
    <n v="26.393466637369102"/>
    <n v="24.405657538368899"/>
    <n v="23.839903701474601"/>
    <n v="19.464339452302099"/>
    <n v="20.4814926271441"/>
    <n v="11.8086066807102"/>
  </r>
  <r>
    <x v="715"/>
    <s v="Rome"/>
    <x v="7"/>
    <x v="7"/>
    <x v="3"/>
    <x v="0"/>
    <x v="0"/>
    <x v="0"/>
    <x v="0"/>
    <n v="96317"/>
    <x v="715"/>
    <n v="14.009987852611699"/>
    <n v="1.27184193859859"/>
    <n v="1.71516970005295"/>
    <n v="9.3306477568861208"/>
    <n v="24.3414973473011"/>
    <n v="10.3190506348827"/>
    <n v="25.186623337520899"/>
    <n v="25.9268872577011"/>
    <n v="14.225941422594101"/>
    <n v="9.4056650285477996"/>
    <n v="44.921036308984199"/>
    <n v="27.440876632154801"/>
    <n v="18.232422030313099"/>
    <n v="23.599427753934201"/>
    <n v="25.2274678111588"/>
    <n v="18.889842632331899"/>
    <n v="18.546494992846899"/>
    <n v="13.7367668097282"/>
  </r>
  <r>
    <x v="716"/>
    <s v="Roseburg"/>
    <x v="8"/>
    <x v="8"/>
    <x v="0"/>
    <x v="0"/>
    <x v="0"/>
    <x v="0"/>
    <x v="1"/>
    <n v="107667"/>
    <x v="716"/>
    <n v="0.25913232466772601"/>
    <n v="0.93622001170275004"/>
    <n v="4.62723025625308"/>
    <n v="4.6950319039259902"/>
    <n v="20.520679502540201"/>
    <n v="7.5389859474119296"/>
    <n v="20.5123203952929"/>
    <n v="30.4652307577995"/>
    <n v="20.962783396955398"/>
    <n v="3.6686940688800198"/>
    <n v="42.228076292307499"/>
    <n v="38.939035886310499"/>
    <n v="15.164193752501999"/>
    <n v="22.659004533174599"/>
    <n v="27.210494986034199"/>
    <n v="19.730756902788599"/>
    <n v="19.810888776958699"/>
    <n v="10.588854801044"/>
  </r>
  <r>
    <x v="717"/>
    <s v="Roswell"/>
    <x v="6"/>
    <x v="6"/>
    <x v="2"/>
    <x v="0"/>
    <x v="0"/>
    <x v="0"/>
    <x v="1"/>
    <n v="65645"/>
    <x v="717"/>
    <n v="1.6436895422347499"/>
    <n v="0.56820778429430996"/>
    <n v="1.90875161855435"/>
    <n v="52.005484042958301"/>
    <n v="28.0036560286389"/>
    <n v="10.134816056059099"/>
    <n v="23.255388833879199"/>
    <n v="24.449691522583599"/>
    <n v="14.156447558839201"/>
    <n v="11.507229154288"/>
    <n v="37.660922955040597"/>
    <n v="33.536343830461497"/>
    <n v="17.2955040602099"/>
    <n v="23.002164410304299"/>
    <n v="29.584518100411699"/>
    <n v="17.137036879854001"/>
    <n v="19.314179009463999"/>
    <n v="10.962101599965999"/>
  </r>
  <r>
    <x v="718"/>
    <s v="Russellville"/>
    <x v="20"/>
    <x v="20"/>
    <x v="3"/>
    <x v="0"/>
    <x v="0"/>
    <x v="0"/>
    <x v="0"/>
    <n v="83939"/>
    <x v="718"/>
    <n v="2.4255709503329799"/>
    <n v="1.0424236648042"/>
    <n v="2.3147762065309299"/>
    <n v="10.0048844994579"/>
    <n v="23.912603199942801"/>
    <n v="13.018978067406101"/>
    <n v="24.246178772680199"/>
    <n v="25.086074411179499"/>
    <n v="13.7361655487914"/>
    <n v="8.5567748991213204"/>
    <n v="48.417996002564401"/>
    <n v="25.8136289927217"/>
    <n v="17.211600105592598"/>
    <n v="24.008796113955601"/>
    <n v="25.9157148483655"/>
    <n v="20.578968097676199"/>
    <n v="18.550610476565598"/>
    <n v="10.945910463437"/>
  </r>
  <r>
    <x v="719"/>
    <s v="Ruston"/>
    <x v="13"/>
    <x v="13"/>
    <x v="3"/>
    <x v="0"/>
    <x v="0"/>
    <x v="0"/>
    <x v="0"/>
    <n v="46735"/>
    <x v="719"/>
    <n v="40.3551941799508"/>
    <n v="1.68182304482722"/>
    <n v="1.2560179736813999"/>
    <n v="2.5441318069969001"/>
    <n v="20.552048785706599"/>
    <n v="24.564031239969999"/>
    <n v="22.907884882850102"/>
    <n v="20.665454156413801"/>
    <n v="11.3105809350594"/>
    <n v="4.3727654893332799"/>
    <n v="37.504419911208899"/>
    <n v="24.507916552076399"/>
    <n v="33.614898047381402"/>
    <n v="30.0548093718003"/>
    <n v="23.3813166295248"/>
    <n v="15.5092453171114"/>
    <n v="17.490814912967501"/>
    <n v="13.563813768596001"/>
  </r>
  <r>
    <x v="720"/>
    <s v="Rutland"/>
    <x v="29"/>
    <x v="29"/>
    <x v="1"/>
    <x v="1"/>
    <x v="1"/>
    <x v="0"/>
    <x v="0"/>
    <n v="61642"/>
    <x v="720"/>
    <n v="0.51101521689757001"/>
    <n v="0.60024009603841499"/>
    <n v="1.47139937055903"/>
    <n v="1.1047662308166499"/>
    <n v="19.2758184354823"/>
    <n v="9.7936471886051706"/>
    <n v="21.889296259044201"/>
    <n v="32.401609292365599"/>
    <n v="16.6396288245028"/>
    <n v="3.2846380007350202"/>
    <n v="43.230889378904799"/>
    <n v="26.5711135611907"/>
    <n v="26.913359059169402"/>
    <n v="18.9810726763159"/>
    <n v="22.006373094790199"/>
    <n v="18.0635005950781"/>
    <n v="24.505701232387601"/>
    <n v="16.4433524014282"/>
  </r>
  <r>
    <x v="721"/>
    <s v="Sacramento--Roseville--Arden-Arcade"/>
    <x v="25"/>
    <x v="25"/>
    <x v="2"/>
    <x v="1"/>
    <x v="1"/>
    <x v="0"/>
    <x v="0"/>
    <n v="2149127"/>
    <x v="721"/>
    <n v="6.9993071605354196"/>
    <n v="11.664736425534601"/>
    <n v="5.4389526537985002"/>
    <n v="20.181869196189901"/>
    <n v="24.891223273450102"/>
    <n v="10.3273096471265"/>
    <n v="26.743277619237901"/>
    <n v="26.0143304700001"/>
    <n v="12.0238589901853"/>
    <n v="5.8364488924259001"/>
    <n v="27.864763742335199"/>
    <n v="36.1019346047486"/>
    <n v="30.196852760490302"/>
    <n v="14.845047410723801"/>
    <n v="18.9956111361826"/>
    <n v="16.276126396209701"/>
    <n v="23.447885278449299"/>
    <n v="26.4353297784346"/>
  </r>
  <r>
    <x v="722"/>
    <s v="Safford"/>
    <x v="48"/>
    <x v="47"/>
    <x v="2"/>
    <x v="0"/>
    <x v="0"/>
    <x v="0"/>
    <x v="0"/>
    <n v="37220"/>
    <x v="722"/>
    <n v="1.7006985491671101"/>
    <n v="0.51853842020419105"/>
    <n v="15.021493820526601"/>
    <n v="30.413756045136999"/>
    <n v="28.412144008597501"/>
    <n v="11.947877485223"/>
    <n v="26.321869962385801"/>
    <n v="21.869962385814102"/>
    <n v="11.4481461579796"/>
    <n v="5.5137279653757698"/>
    <n v="43.866372120283103"/>
    <n v="37.712456607005997"/>
    <n v="12.9074433073351"/>
    <n v="23.218201754386001"/>
    <n v="22.404970760233901"/>
    <n v="18.1377923976608"/>
    <n v="23.8760964912281"/>
    <n v="12.362938596491199"/>
  </r>
  <r>
    <x v="723"/>
    <s v="Saginaw"/>
    <x v="4"/>
    <x v="4"/>
    <x v="1"/>
    <x v="1"/>
    <x v="1"/>
    <x v="0"/>
    <x v="1"/>
    <n v="200169"/>
    <x v="723"/>
    <n v="18.5952869824998"/>
    <n v="1.0326274298217999"/>
    <n v="2.05826076964965"/>
    <n v="7.7799259625616397"/>
    <n v="23.400726386203701"/>
    <n v="10.600042963695699"/>
    <n v="22.919632910190899"/>
    <n v="27.792015746693998"/>
    <n v="15.287581993215699"/>
    <n v="3.45143116421522"/>
    <n v="44.764245472076198"/>
    <n v="33.031345710288498"/>
    <n v="18.75297765342"/>
    <n v="22.290961692454701"/>
    <n v="24.407821661974001"/>
    <n v="19.334590447653198"/>
    <n v="20.444036886833899"/>
    <n v="13.522589311084101"/>
  </r>
  <r>
    <x v="724"/>
    <s v="Salem"/>
    <x v="8"/>
    <x v="8"/>
    <x v="0"/>
    <x v="1"/>
    <x v="1"/>
    <x v="0"/>
    <x v="1"/>
    <n v="390738"/>
    <x v="724"/>
    <n v="0.84455568693088501"/>
    <n v="1.84087547154359"/>
    <n v="4.3771017919936099"/>
    <n v="21.9282485962461"/>
    <n v="26.031253678935801"/>
    <n v="10.156677876224"/>
    <n v="25.596435463149199"/>
    <n v="24.984004627141498"/>
    <n v="13.231628354549599"/>
    <n v="7.3345997851841203"/>
    <n v="34.7136055403261"/>
    <n v="35.687891758444302"/>
    <n v="22.263902916045499"/>
    <n v="17.735835694051001"/>
    <n v="24.2832861189802"/>
    <n v="19.421388101982998"/>
    <n v="23.143059490085001"/>
    <n v="15.4164305949009"/>
  </r>
  <r>
    <x v="725"/>
    <s v="Salem"/>
    <x v="5"/>
    <x v="5"/>
    <x v="1"/>
    <x v="0"/>
    <x v="0"/>
    <x v="0"/>
    <x v="1"/>
    <n v="107841"/>
    <x v="725"/>
    <n v="2.1540972357452199"/>
    <n v="0.29580586233436301"/>
    <n v="1.4141189343570599"/>
    <n v="1.2499884088611899"/>
    <n v="21.8692334084439"/>
    <n v="7.6251147522741798"/>
    <n v="24.0771135282499"/>
    <n v="29.9292476887269"/>
    <n v="16.4992906223051"/>
    <n v="3.2508880410472298"/>
    <n v="57.045125641363001"/>
    <n v="26.747796342586501"/>
    <n v="12.9561899750033"/>
    <n v="21.9441567002543"/>
    <n v="25.965250965250998"/>
    <n v="18.6505320651662"/>
    <n v="22.949430266503398"/>
    <n v="10.4906300028251"/>
  </r>
  <r>
    <x v="726"/>
    <s v="Salina"/>
    <x v="21"/>
    <x v="21"/>
    <x v="2"/>
    <x v="0"/>
    <x v="0"/>
    <x v="0"/>
    <x v="0"/>
    <n v="61697"/>
    <x v="726"/>
    <n v="2.9045172374669801"/>
    <n v="1.8590855309010199"/>
    <n v="2.8121302494448699"/>
    <n v="8.9534337163881492"/>
    <n v="25.098465079339299"/>
    <n v="8.9161547563090604"/>
    <n v="24.341540107298599"/>
    <n v="26.946204839781501"/>
    <n v="14.6976352172715"/>
    <n v="3.2876779698527101"/>
    <n v="39.481643593085302"/>
    <n v="32.9997295104139"/>
    <n v="24.2309489266481"/>
    <n v="16.4054848188051"/>
    <n v="24.808194580476702"/>
    <n v="20.845576232451801"/>
    <n v="24.836761345086501"/>
    <n v="13.1039830231799"/>
  </r>
  <r>
    <x v="727"/>
    <s v="Salinas"/>
    <x v="25"/>
    <x v="25"/>
    <x v="2"/>
    <x v="1"/>
    <x v="1"/>
    <x v="1"/>
    <x v="0"/>
    <n v="415057"/>
    <x v="727"/>
    <n v="2.7225176301086398"/>
    <n v="5.7286107691232804"/>
    <n v="3.2626844023832899"/>
    <n v="55.414798449369599"/>
    <n v="26.746446873561901"/>
    <n v="11.1437706146385"/>
    <n v="28.164083487328199"/>
    <n v="23.243072638215999"/>
    <n v="10.7026263862554"/>
    <n v="19.480469248591099"/>
    <n v="30.1979183185646"/>
    <n v="27.167837983143901"/>
    <n v="23.1537744497004"/>
    <n v="13.4004139926313"/>
    <n v="19.026078338914498"/>
    <n v="17.462816588476901"/>
    <n v="23.645532795729"/>
    <n v="26.4651582842483"/>
  </r>
  <r>
    <x v="728"/>
    <s v="Salisbury"/>
    <x v="26"/>
    <x v="26"/>
    <x v="1"/>
    <x v="0"/>
    <x v="0"/>
    <x v="1"/>
    <x v="1"/>
    <n v="373802"/>
    <x v="728"/>
    <n v="17.691986666738"/>
    <n v="1.3702441399457499"/>
    <n v="2.3303781146168299"/>
    <n v="6.3983071251625203"/>
    <n v="20.409200592827201"/>
    <n v="10.0069020497483"/>
    <n v="22.281047185408301"/>
    <n v="28.699150887368202"/>
    <n v="18.603699284647998"/>
    <n v="4.7618681884163703"/>
    <n v="44.659795239667901"/>
    <n v="27.1161511816345"/>
    <n v="23.462185390281199"/>
    <n v="16.1539112289211"/>
    <n v="22.304861541932201"/>
    <n v="18.476820258304699"/>
    <n v="24.062376628503799"/>
    <n v="19.002030342338301"/>
  </r>
  <r>
    <x v="729"/>
    <s v="Salt Lake City"/>
    <x v="45"/>
    <x v="45"/>
    <x v="0"/>
    <x v="1"/>
    <x v="1"/>
    <x v="0"/>
    <x v="0"/>
    <n v="1065979"/>
    <x v="729"/>
    <n v="1.3782858844736501"/>
    <n v="3.1079914659156"/>
    <n v="4.1671224490358698"/>
    <n v="16.792033628925399"/>
    <n v="29.488644354626"/>
    <n v="10.459309128914899"/>
    <n v="30.254358734889099"/>
    <n v="21.180321600039701"/>
    <n v="8.6173661815303806"/>
    <n v="3.8905711187200702"/>
    <n v="31.070344962043201"/>
    <n v="34.767781203163302"/>
    <n v="30.2713027160734"/>
    <n v="13.217556011653601"/>
    <n v="18.6005626855599"/>
    <n v="18.361435209229601"/>
    <n v="26.517598504689499"/>
    <n v="23.302847588867401"/>
  </r>
  <r>
    <x v="730"/>
    <s v="San Angelo"/>
    <x v="2"/>
    <x v="2"/>
    <x v="2"/>
    <x v="0"/>
    <x v="0"/>
    <x v="0"/>
    <x v="1"/>
    <n v="111823"/>
    <x v="730"/>
    <n v="3.58423580122157"/>
    <n v="0.93808965955125501"/>
    <n v="1.8708136966455899"/>
    <n v="35.522209205619603"/>
    <n v="23.521100310311802"/>
    <n v="13.751196086672699"/>
    <n v="24.302692648202999"/>
    <n v="24.513740464841799"/>
    <n v="13.9112704899708"/>
    <n v="7.5551830913894502"/>
    <n v="41.318428453737098"/>
    <n v="29.840061361893099"/>
    <n v="21.286327092980301"/>
    <n v="21.083925158672098"/>
    <n v="24.000188754925301"/>
    <n v="17.662742137177599"/>
    <n v="22.046575277823699"/>
    <n v="15.2065686714013"/>
  </r>
  <r>
    <x v="731"/>
    <s v="San Antonio-New Braunfels"/>
    <x v="2"/>
    <x v="2"/>
    <x v="2"/>
    <x v="1"/>
    <x v="1"/>
    <x v="0"/>
    <x v="1"/>
    <n v="2142508"/>
    <x v="731"/>
    <n v="6.0709224889708704"/>
    <n v="2.0034464282047"/>
    <n v="1.7530389618148401"/>
    <n v="54.0557141443579"/>
    <n v="26.864310424978601"/>
    <n v="10.3842786117951"/>
    <n v="27.343281798714401"/>
    <n v="24.436594869190699"/>
    <n v="10.971534295321201"/>
    <n v="8.5370186947850897"/>
    <n v="34.1021039961269"/>
    <n v="31.5186348232013"/>
    <n v="25.8422424858867"/>
    <n v="18.257899732320901"/>
    <n v="21.212234320511001"/>
    <n v="17.8394512045559"/>
    <n v="22.688601776706601"/>
    <n v="20.0018129659056"/>
  </r>
  <r>
    <x v="732"/>
    <s v="San Diego-Carlsbad"/>
    <x v="25"/>
    <x v="25"/>
    <x v="2"/>
    <x v="1"/>
    <x v="1"/>
    <x v="1"/>
    <x v="0"/>
    <n v="3095313"/>
    <x v="732"/>
    <n v="4.7361930764352396"/>
    <n v="10.598540438398301"/>
    <n v="4.17599124870409"/>
    <n v="32.027391090981801"/>
    <n v="23.395630748812799"/>
    <n v="11.883935485684299"/>
    <n v="28.801126089671701"/>
    <n v="24.565851660236"/>
    <n v="11.353456015595199"/>
    <n v="7.4711689169298801"/>
    <n v="26.127783656485501"/>
    <n v="31.9911647001726"/>
    <n v="34.409882726412"/>
    <n v="14.147576213485801"/>
    <n v="17.550507652731401"/>
    <n v="15.9472655701093"/>
    <n v="22.9780544881223"/>
    <n v="29.376596075551198"/>
  </r>
  <r>
    <x v="733"/>
    <s v="San Francisco-Oakland-Hayward"/>
    <x v="25"/>
    <x v="25"/>
    <x v="2"/>
    <x v="1"/>
    <x v="1"/>
    <x v="1"/>
    <x v="0"/>
    <n v="4335391"/>
    <x v="733"/>
    <n v="8.0706676744957893"/>
    <n v="22.941783105606898"/>
    <n v="4.8833888339021803"/>
    <n v="21.654194512098201"/>
    <n v="21.235362623578801"/>
    <n v="8.8660515279936707"/>
    <n v="30.0904347497146"/>
    <n v="27.203059654827001"/>
    <n v="12.6050914438859"/>
    <n v="6.8718205922880804"/>
    <n v="23.0968194270386"/>
    <n v="25.970324543304301"/>
    <n v="44.061035437369"/>
    <n v="12.927376115769899"/>
    <n v="13.8300311585168"/>
    <n v="13.1859769322866"/>
    <n v="20.687817441332999"/>
    <n v="39.368798352093698"/>
  </r>
  <r>
    <x v="734"/>
    <s v="San Jose-Sunnyvale-Santa Clara"/>
    <x v="25"/>
    <x v="25"/>
    <x v="2"/>
    <x v="1"/>
    <x v="1"/>
    <x v="0"/>
    <x v="0"/>
    <n v="1836911"/>
    <x v="734"/>
    <n v="2.32379249729573"/>
    <n v="30.854189451748098"/>
    <n v="3.7564149814552801"/>
    <n v="27.7855595616772"/>
    <n v="24.258714766257"/>
    <n v="8.8833917375419897"/>
    <n v="30.621352912579901"/>
    <n v="25.223268846449301"/>
    <n v="11.013271737171801"/>
    <n v="7.5690406388182501"/>
    <n v="22.154715819822201"/>
    <n v="25.009556358217701"/>
    <n v="45.266687183141897"/>
    <n v="10.051424846490001"/>
    <n v="12.0778374202271"/>
    <n v="11.9502007902848"/>
    <n v="20.592794083326002"/>
    <n v="45.327742859672099"/>
  </r>
  <r>
    <x v="735"/>
    <s v="San Luis Obispo-Paso Robles-Arroyo Grande"/>
    <x v="25"/>
    <x v="25"/>
    <x v="2"/>
    <x v="1"/>
    <x v="1"/>
    <x v="1"/>
    <x v="0"/>
    <n v="269637"/>
    <x v="735"/>
    <n v="1.90181614541031"/>
    <n v="3.0062639771247999"/>
    <n v="3.2391696985206"/>
    <n v="20.758649591858699"/>
    <n v="18.855349970515899"/>
    <n v="14.6660139372564"/>
    <n v="22.9419552954528"/>
    <n v="28.322893371458701"/>
    <n v="15.213787425316299"/>
    <n v="4.2704188144690498"/>
    <n v="27.397842962763999"/>
    <n v="36.800599985448102"/>
    <n v="31.531138237318899"/>
    <n v="15.6408542100916"/>
    <n v="18.4095646360168"/>
    <n v="16.202265308530301"/>
    <n v="23.5468203091202"/>
    <n v="26.200495536241"/>
  </r>
  <r>
    <x v="736"/>
    <s v="Sandpoint"/>
    <x v="37"/>
    <x v="37"/>
    <x v="0"/>
    <x v="0"/>
    <x v="0"/>
    <x v="0"/>
    <x v="0"/>
    <n v="40877"/>
    <x v="736"/>
    <n v="0.12476453751498399"/>
    <n v="0.43300633608141498"/>
    <n v="2.7692834601365099"/>
    <n v="2.22863713090491"/>
    <n v="21.650316804070702"/>
    <n v="6.20642415050028"/>
    <n v="21.068082295667502"/>
    <n v="33.928615113633597"/>
    <n v="17.146561636127899"/>
    <n v="1.6923910100189501"/>
    <n v="39.882886542106696"/>
    <n v="36.907663146493398"/>
    <n v="21.517059301381"/>
    <n v="23.191322822319101"/>
    <n v="25.164933467516502"/>
    <n v="19.149055126914899"/>
    <n v="18.662641171866301"/>
    <n v="13.832047411383201"/>
  </r>
  <r>
    <x v="737"/>
    <s v="Sandusky"/>
    <x v="5"/>
    <x v="5"/>
    <x v="1"/>
    <x v="0"/>
    <x v="0"/>
    <x v="1"/>
    <x v="1"/>
    <n v="77079"/>
    <x v="737"/>
    <n v="8.4770170863659402"/>
    <n v="0.59160082512746703"/>
    <n v="2.62328260615732"/>
    <n v="3.3783520803331699"/>
    <n v="22.243412602654399"/>
    <n v="7.4287419400874404"/>
    <n v="22.382231217322499"/>
    <n v="30.6841033225652"/>
    <n v="17.261510917370501"/>
    <n v="2.95338412440739"/>
    <n v="48.082421738087803"/>
    <n v="28.703720784371601"/>
    <n v="20.2604733531332"/>
    <n v="19.4752774974773"/>
    <n v="22.647578203834499"/>
    <n v="17.9553481331988"/>
    <n v="23.647199798183699"/>
    <n v="16.274596367305801"/>
  </r>
  <r>
    <x v="738"/>
    <s v="Sanford"/>
    <x v="10"/>
    <x v="10"/>
    <x v="3"/>
    <x v="0"/>
    <x v="0"/>
    <x v="0"/>
    <x v="0"/>
    <n v="57866"/>
    <x v="738"/>
    <n v="19.647115750181499"/>
    <n v="0.82086199149759798"/>
    <n v="1.944146821968"/>
    <n v="18.276708257007598"/>
    <n v="25.680019355061699"/>
    <n v="8.3658797912418308"/>
    <n v="26.305602599108301"/>
    <n v="25.9323264092904"/>
    <n v="13.716171845297801"/>
    <n v="10.103871576959399"/>
    <n v="38.5478963382646"/>
    <n v="31.3083621865492"/>
    <n v="20.039869898226801"/>
    <n v="20.0728201248345"/>
    <n v="24.267070172120299"/>
    <n v="18.767732173255201"/>
    <n v="22.626253073576699"/>
    <n v="14.266124456213401"/>
  </r>
  <r>
    <x v="739"/>
    <s v="Santa Cruz-Watsonville"/>
    <x v="25"/>
    <x v="25"/>
    <x v="2"/>
    <x v="1"/>
    <x v="1"/>
    <x v="1"/>
    <x v="0"/>
    <n v="262382"/>
    <x v="739"/>
    <n v="0.87810901662461605"/>
    <n v="4.0620164492991098"/>
    <n v="3.4038158105357801"/>
    <n v="32.049454611978"/>
    <n v="21.121113491016899"/>
    <n v="13.8233567851453"/>
    <n v="25.468210471754901"/>
    <n v="28.4745142578378"/>
    <n v="11.112804994245"/>
    <n v="9.2343392950985201"/>
    <n v="21.822540550434901"/>
    <n v="31.4152943191011"/>
    <n v="37.527825835365498"/>
    <n v="14.733683420855201"/>
    <n v="16.5073411209945"/>
    <n v="13.968492123030799"/>
    <n v="22.567784803343699"/>
    <n v="32.222698531775798"/>
  </r>
  <r>
    <x v="740"/>
    <s v="Santa Fe"/>
    <x v="6"/>
    <x v="6"/>
    <x v="2"/>
    <x v="1"/>
    <x v="1"/>
    <x v="0"/>
    <x v="1"/>
    <n v="144170"/>
    <x v="740"/>
    <n v="0.65686342512311902"/>
    <n v="1.0882985364500199"/>
    <n v="3.7095096067142999"/>
    <n v="50.645071790247599"/>
    <n v="20.9724630644378"/>
    <n v="7.4217937157522398"/>
    <n v="24.1548172296594"/>
    <n v="32.327113823957802"/>
    <n v="15.1238121661927"/>
    <n v="5.6484441033313599"/>
    <n v="27.939104837221102"/>
    <n v="27.099707571091301"/>
    <n v="39.312743488356297"/>
    <n v="18.3794336712931"/>
    <n v="19.773927880040699"/>
    <n v="17.598516914394501"/>
    <n v="21.873872100272301"/>
    <n v="22.374249433999399"/>
  </r>
  <r>
    <x v="741"/>
    <s v="Santa Maria-Santa Barbara"/>
    <x v="25"/>
    <x v="25"/>
    <x v="2"/>
    <x v="1"/>
    <x v="1"/>
    <x v="1"/>
    <x v="0"/>
    <n v="423895"/>
    <x v="741"/>
    <n v="1.70844194906758"/>
    <n v="4.6216633836209402"/>
    <n v="2.8905743167529701"/>
    <n v="42.861321789594101"/>
    <n v="23.130020405996799"/>
    <n v="14.925158352894"/>
    <n v="25.518111796553399"/>
    <n v="23.5938145059508"/>
    <n v="12.832894938605101"/>
    <n v="12.5036829558543"/>
    <n v="25.652122339184"/>
    <n v="30.302786801816801"/>
    <n v="31.541407903145"/>
    <n v="14.270037593718801"/>
    <n v="17.746217618781301"/>
    <n v="16.3939765092356"/>
    <n v="22.6157015724228"/>
    <n v="28.974066705841501"/>
  </r>
  <r>
    <x v="742"/>
    <s v="Santa Rosa"/>
    <x v="25"/>
    <x v="25"/>
    <x v="2"/>
    <x v="1"/>
    <x v="1"/>
    <x v="1"/>
    <x v="0"/>
    <n v="483878"/>
    <x v="742"/>
    <n v="1.3989063358945899"/>
    <n v="3.67385993990221"/>
    <n v="3.9007766420461398"/>
    <n v="24.888504953727999"/>
    <n v="22.003686879750699"/>
    <n v="9.5232682618345894"/>
    <n v="25.192300538565501"/>
    <n v="29.359053315091799"/>
    <n v="13.921691004757401"/>
    <n v="6.9406420259889199"/>
    <n v="26.553373881284099"/>
    <n v="34.4490559773012"/>
    <n v="32.056928115425798"/>
    <n v="12.844305210783601"/>
    <n v="17.988422889724799"/>
    <n v="16.814451875860399"/>
    <n v="23.589988184409901"/>
    <n v="28.762831839221299"/>
  </r>
  <r>
    <x v="743"/>
    <s v="Sault Ste. Marie"/>
    <x v="4"/>
    <x v="4"/>
    <x v="1"/>
    <x v="0"/>
    <x v="0"/>
    <x v="1"/>
    <x v="1"/>
    <n v="38520"/>
    <x v="743"/>
    <n v="6.4979231568016598"/>
    <n v="0.59190031152648004"/>
    <n v="20.163551401869199"/>
    <n v="1.2461059190031201"/>
    <n v="20.122014537902398"/>
    <n v="10.9916926272066"/>
    <n v="26.529075804776699"/>
    <n v="27.7492211838006"/>
    <n v="14.607995846313599"/>
    <n v="2.6516272189349102"/>
    <n v="45.7988165680473"/>
    <n v="33.897928994082797"/>
    <n v="17.651627218934902"/>
    <n v="23.9598963306507"/>
    <n v="24.676033283317398"/>
    <n v="18.946937661983402"/>
    <n v="22.295730459691701"/>
    <n v="10.121402264356799"/>
  </r>
  <r>
    <x v="744"/>
    <s v="Savannah"/>
    <x v="7"/>
    <x v="7"/>
    <x v="3"/>
    <x v="1"/>
    <x v="1"/>
    <x v="0"/>
    <x v="0"/>
    <n v="347611"/>
    <x v="744"/>
    <n v="33.504693464821301"/>
    <n v="2.0502803421065501"/>
    <n v="2.1754202254819299"/>
    <n v="4.9500735017016204"/>
    <n v="24.0987770812776"/>
    <n v="11.943810753975001"/>
    <n v="27.473814119806299"/>
    <n v="24.8780964929188"/>
    <n v="11.605501552022201"/>
    <n v="3.5021229050279299"/>
    <n v="38.307486033519602"/>
    <n v="29.921787709497199"/>
    <n v="28.268603351955299"/>
    <n v="19.4599641812977"/>
    <n v="21.867011587503299"/>
    <n v="18.217789955456201"/>
    <n v="22.0032451131963"/>
    <n v="18.4519891625465"/>
  </r>
  <r>
    <x v="745"/>
    <s v="Sayre"/>
    <x v="14"/>
    <x v="14"/>
    <x v="1"/>
    <x v="1"/>
    <x v="1"/>
    <x v="0"/>
    <x v="1"/>
    <n v="62622"/>
    <x v="745"/>
    <n v="0.42956149595988602"/>
    <n v="0.52697135192105005"/>
    <n v="1.17690268595701"/>
    <n v="1.12101178499569"/>
    <n v="22.7364185110664"/>
    <n v="7.1540353230494098"/>
    <n v="22.3196320781834"/>
    <n v="29.981476158538499"/>
    <n v="17.808437929162299"/>
    <n v="3.7494002330523002"/>
    <n v="57.579911805698401"/>
    <n v="22.249640139831399"/>
    <n v="16.421047821418"/>
    <n v="20.793618326856201"/>
    <n v="23.563100838617299"/>
    <n v="20.0695438740029"/>
    <n v="22.605849867048502"/>
    <n v="12.967887093475101"/>
  </r>
  <r>
    <x v="746"/>
    <s v="Scottsbluff"/>
    <x v="30"/>
    <x v="30"/>
    <x v="2"/>
    <x v="0"/>
    <x v="0"/>
    <x v="0"/>
    <x v="0"/>
    <n v="38971"/>
    <x v="746"/>
    <n v="0.40542967847886902"/>
    <n v="0.53373020964306805"/>
    <n v="2.3478997203048402"/>
    <n v="20.176541530881899"/>
    <n v="24.6311359729029"/>
    <n v="8.5781735136383492"/>
    <n v="22.688665931077001"/>
    <n v="27.086808139385699"/>
    <n v="17.015216442996099"/>
    <n v="4.7670555512632298"/>
    <n v="39.681681217646599"/>
    <n v="34.914625666383401"/>
    <n v="20.636637564706799"/>
    <n v="20.3376920147264"/>
    <n v="27.3454360797258"/>
    <n v="18.674622318141399"/>
    <n v="22.153103973594"/>
    <n v="11.489145613812401"/>
  </r>
  <r>
    <x v="747"/>
    <s v="Scottsboro"/>
    <x v="12"/>
    <x v="12"/>
    <x v="3"/>
    <x v="0"/>
    <x v="0"/>
    <x v="0"/>
    <x v="0"/>
    <n v="53227"/>
    <x v="747"/>
    <n v="3.3272587220771399"/>
    <n v="0.30999304864072702"/>
    <n v="3.78567268491555"/>
    <n v="2.51564055836324"/>
    <n v="22.516767805812801"/>
    <n v="7.7686136735115596"/>
    <n v="24.389877317902599"/>
    <n v="28.842504743833"/>
    <n v="16.482236458940001"/>
    <n v="9.3341580164578097"/>
    <n v="52.164793201742597"/>
    <n v="25.286398106814399"/>
    <n v="13.214650674985201"/>
    <n v="26.9094683209888"/>
    <n v="25.8432797093928"/>
    <n v="17.5071944143039"/>
    <n v="20.271736566495299"/>
    <n v="9.4683209888191708"/>
  </r>
  <r>
    <x v="748"/>
    <s v="Scranton--Wilkes-Barre--Hazleton"/>
    <x v="14"/>
    <x v="14"/>
    <x v="1"/>
    <x v="1"/>
    <x v="1"/>
    <x v="0"/>
    <x v="1"/>
    <n v="563631"/>
    <x v="748"/>
    <n v="2.5757987051812301"/>
    <n v="1.2018501466384901"/>
    <n v="1.26873787992499"/>
    <n v="5.7857002187601498"/>
    <n v="20.3849681795359"/>
    <n v="9.5729298069126791"/>
    <n v="23.737693632890998"/>
    <n v="28.5591104818578"/>
    <n v="17.745297898802601"/>
    <n v="3.6433146821277602"/>
    <n v="48.235055827024802"/>
    <n v="26.0685621692787"/>
    <n v="22.053067321568701"/>
    <n v="21.307495442434401"/>
    <n v="24.140635955686399"/>
    <n v="17.866095218062"/>
    <n v="21.3758589258169"/>
    <n v="15.3099144580003"/>
  </r>
  <r>
    <x v="749"/>
    <s v="Searcy"/>
    <x v="20"/>
    <x v="20"/>
    <x v="3"/>
    <x v="0"/>
    <x v="0"/>
    <x v="0"/>
    <x v="0"/>
    <n v="77076"/>
    <x v="749"/>
    <n v="3.9350770667912198"/>
    <n v="0.53323991904094703"/>
    <n v="2.2406455965540499"/>
    <n v="3.7352742747418102"/>
    <n v="23.915356271731799"/>
    <n v="12.8172193678966"/>
    <n v="24.4498936115003"/>
    <n v="24.743110695936501"/>
    <n v="14.0744200529348"/>
    <n v="6.0108395541466404"/>
    <n v="48.432355046528301"/>
    <n v="27.6163206871868"/>
    <n v="17.9404847121383"/>
    <n v="24.990721684267299"/>
    <n v="23.6141570228415"/>
    <n v="17.881844866561"/>
    <n v="20.297580890043498"/>
    <n v="13.215695536286701"/>
  </r>
  <r>
    <x v="750"/>
    <s v="Seattle-Tacoma-Bellevue"/>
    <x v="1"/>
    <x v="1"/>
    <x v="1"/>
    <x v="1"/>
    <x v="1"/>
    <x v="1"/>
    <x v="1"/>
    <n v="3439809"/>
    <x v="750"/>
    <n v="5.3799789465054602"/>
    <n v="11.317750491379"/>
    <n v="6.2703772215259601"/>
    <n v="8.9968948857334805"/>
    <n v="22.8441753597365"/>
    <n v="9.2915042666613203"/>
    <n v="30.049953354968299"/>
    <n v="26.999580499963798"/>
    <n v="10.8147865186701"/>
    <n v="3.3090301792927601"/>
    <n v="26.5243165776659"/>
    <n v="32.649879038220703"/>
    <n v="37.516774204820699"/>
    <n v="12.363066030994499"/>
    <n v="16.029492060816398"/>
    <n v="16.059907580793499"/>
    <n v="24.629535302158001"/>
    <n v="30.917999025237599"/>
  </r>
  <r>
    <x v="751"/>
    <s v="Sebastian-Vero Beach"/>
    <x v="19"/>
    <x v="19"/>
    <x v="3"/>
    <x v="0"/>
    <x v="0"/>
    <x v="1"/>
    <x v="0"/>
    <n v="138028"/>
    <x v="751"/>
    <n v="8.7475005071434797"/>
    <n v="1.1925116643"/>
    <n v="1.4946242791317701"/>
    <n v="11.2042484133654"/>
    <n v="18.8019822065088"/>
    <n v="6.5870692902889303"/>
    <n v="19.322166516938601"/>
    <n v="28.117483409163398"/>
    <n v="27.171298577100298"/>
    <n v="4.9160601649684601"/>
    <n v="36.502668607472103"/>
    <n v="31.737020863658401"/>
    <n v="26.844250363901001"/>
    <n v="19.9149636538198"/>
    <n v="24.657111507337799"/>
    <n v="16.9129749005623"/>
    <n v="19.7126594431491"/>
    <n v="18.802290495131"/>
  </r>
  <r>
    <x v="752"/>
    <s v="Sebring"/>
    <x v="19"/>
    <x v="19"/>
    <x v="3"/>
    <x v="0"/>
    <x v="0"/>
    <x v="0"/>
    <x v="0"/>
    <n v="98786"/>
    <x v="752"/>
    <n v="8.85753041929018"/>
    <n v="1.4192294454679799"/>
    <n v="1.6935598161682801"/>
    <n v="17.3678456461442"/>
    <n v="18.192861336626599"/>
    <n v="6.5727937157087002"/>
    <n v="17.682667584475499"/>
    <n v="25.338610734314599"/>
    <n v="32.2130666288745"/>
    <n v="7.3115815019549704"/>
    <n v="48.533099635971404"/>
    <n v="28.973978697586599"/>
    <n v="15.181340164487001"/>
    <n v="25.4359334621271"/>
    <n v="31.0861329252076"/>
    <n v="19.6803572772662"/>
    <n v="15.8341069322829"/>
    <n v="7.9634694031161404"/>
  </r>
  <r>
    <x v="753"/>
    <s v="Sedalia"/>
    <x v="40"/>
    <x v="40"/>
    <x v="1"/>
    <x v="0"/>
    <x v="0"/>
    <x v="0"/>
    <x v="1"/>
    <n v="42201"/>
    <x v="753"/>
    <n v="2.9477974455581601"/>
    <n v="0.58529418734153205"/>
    <n v="2.2819364470036301"/>
    <n v="7.2178384398473998"/>
    <n v="25.5538968270894"/>
    <n v="9.4239472998270202"/>
    <n v="24.380938840311799"/>
    <n v="25.9425132105874"/>
    <n v="14.698703822184299"/>
    <n v="7.8143232205367603"/>
    <n v="44.110997666277697"/>
    <n v="32.588243873979003"/>
    <n v="15.4864352392065"/>
    <n v="23.575240782774099"/>
    <n v="28.347954113244601"/>
    <n v="17.968222808416701"/>
    <n v="20.808539353413899"/>
    <n v="9.3000429421507906"/>
  </r>
  <r>
    <x v="754"/>
    <s v="Selinsgrove"/>
    <x v="14"/>
    <x v="14"/>
    <x v="1"/>
    <x v="0"/>
    <x v="0"/>
    <x v="0"/>
    <x v="1"/>
    <n v="39702"/>
    <x v="754"/>
    <n v="0.94453679915369504"/>
    <n v="0.53145937232381202"/>
    <n v="0.836229912850738"/>
    <n v="1.6548284721172699"/>
    <n v="22.401894111127898"/>
    <n v="12.515742279985901"/>
    <n v="22.711702181250299"/>
    <n v="26.895370510301699"/>
    <n v="15.4752909173341"/>
    <n v="7.5920394149823496"/>
    <n v="56.647398843930603"/>
    <n v="20.0217247934205"/>
    <n v="15.738836947666501"/>
    <n v="15.987460815046999"/>
    <n v="25.384883315917801"/>
    <n v="22.1873911529084"/>
    <n v="22.4799721351445"/>
    <n v="13.9602925809822"/>
  </r>
  <r>
    <x v="755"/>
    <s v="Selma"/>
    <x v="12"/>
    <x v="12"/>
    <x v="3"/>
    <x v="0"/>
    <x v="0"/>
    <x v="0"/>
    <x v="0"/>
    <n v="43820"/>
    <x v="755"/>
    <n v="69.178457325422201"/>
    <n v="0.32861706983112698"/>
    <n v="0.86033774532177099"/>
    <n v="0.70515746234596099"/>
    <n v="26.4605203103606"/>
    <n v="9.1693290734824302"/>
    <n v="22.843450479233201"/>
    <n v="27.457781834778601"/>
    <n v="14.0689183021451"/>
    <n v="7.9365079365079403"/>
    <n v="51.990397362857898"/>
    <n v="26.733311834892"/>
    <n v="13.339782865742199"/>
    <n v="40.467214634447799"/>
    <n v="22.291576540386899"/>
    <n v="13.596193065941501"/>
    <n v="14.7456893887893"/>
    <n v="8.8993263704344603"/>
  </r>
  <r>
    <x v="756"/>
    <s v="Seneca"/>
    <x v="32"/>
    <x v="32"/>
    <x v="3"/>
    <x v="0"/>
    <x v="0"/>
    <x v="0"/>
    <x v="0"/>
    <n v="74273"/>
    <x v="756"/>
    <n v="7.4724327817645699"/>
    <n v="0.566827783986105"/>
    <n v="1.5429563906130099"/>
    <n v="4.5090409704737899"/>
    <n v="21.147657964536201"/>
    <n v="8.3812421741413399"/>
    <n v="22.464421795268802"/>
    <n v="29.014581341806601"/>
    <n v="18.992096724246998"/>
    <n v="5.8263198163733696"/>
    <n v="44.569625095638898"/>
    <n v="28.039403213465999"/>
    <n v="21.5646518745218"/>
    <n v="22.702970297029701"/>
    <n v="25.650165016501699"/>
    <n v="17.8316831683168"/>
    <n v="20.092409240924098"/>
    <n v="13.722772277227699"/>
  </r>
  <r>
    <x v="757"/>
    <s v="Seneca Falls"/>
    <x v="9"/>
    <x v="9"/>
    <x v="1"/>
    <x v="0"/>
    <x v="0"/>
    <x v="0"/>
    <x v="1"/>
    <n v="35251"/>
    <x v="757"/>
    <n v="4.2920768205157298"/>
    <n v="0.67515815154180003"/>
    <n v="1.5574026268758301"/>
    <n v="2.7006326061672001"/>
    <n v="21.329891350600001"/>
    <n v="9.4124989362003895"/>
    <n v="24.399307821054698"/>
    <n v="29.335338004595599"/>
    <n v="15.522963887549301"/>
    <n v="5.0364102355477796"/>
    <n v="46.312192343680103"/>
    <n v="30.035393189862098"/>
    <n v="18.6160042309101"/>
    <n v="18.067164179104498"/>
    <n v="22.611940298507498"/>
    <n v="19.4253731343284"/>
    <n v="24.910447761194"/>
    <n v="14.9850746268657"/>
  </r>
  <r>
    <x v="758"/>
    <s v="Sevierville"/>
    <x v="22"/>
    <x v="22"/>
    <x v="3"/>
    <x v="0"/>
    <x v="0"/>
    <x v="0"/>
    <x v="1"/>
    <n v="89889"/>
    <x v="758"/>
    <n v="0.71198923116287904"/>
    <n v="0.855499560569146"/>
    <n v="1.46736530609975"/>
    <n v="5.3254569524635897"/>
    <n v="22.129515291081201"/>
    <n v="8.2768748122684599"/>
    <n v="25.149907107655"/>
    <n v="28.9612744607238"/>
    <n v="15.482428328271499"/>
    <n v="6.7576410501955104"/>
    <n v="49.777352166626798"/>
    <n v="28.8261112441146"/>
    <n v="14.6388955390631"/>
    <n v="20.876511226252202"/>
    <n v="24.441386010362699"/>
    <n v="21.823726252158899"/>
    <n v="20.9061960276339"/>
    <n v="11.9521804835924"/>
  </r>
  <r>
    <x v="759"/>
    <s v="Seymour"/>
    <x v="17"/>
    <x v="17"/>
    <x v="1"/>
    <x v="0"/>
    <x v="0"/>
    <x v="0"/>
    <x v="0"/>
    <n v="42376"/>
    <x v="759"/>
    <n v="0.62535397394751702"/>
    <n v="0.84009816877477805"/>
    <n v="1.2247498584104199"/>
    <n v="5.68718142344723"/>
    <n v="24.579950915612599"/>
    <n v="7.7001132716632101"/>
    <n v="26.408816311119502"/>
    <n v="26.991693411364899"/>
    <n v="14.3194260902398"/>
    <n v="4.9263833647337902"/>
    <n v="55.847463540576399"/>
    <n v="25.671620961551898"/>
    <n v="13.554532133138"/>
    <n v="17.877629063097501"/>
    <n v="24.838671128107102"/>
    <n v="21.671845124282999"/>
    <n v="24.061902485659701"/>
    <n v="11.5499521988528"/>
  </r>
  <r>
    <x v="760"/>
    <s v="Shawano"/>
    <x v="18"/>
    <x v="18"/>
    <x v="1"/>
    <x v="1"/>
    <x v="1"/>
    <x v="0"/>
    <x v="1"/>
    <n v="46181"/>
    <x v="760"/>
    <n v="0.32480890409475799"/>
    <n v="0.39193607760767402"/>
    <n v="15.956778761828501"/>
    <n v="2.3451202875641499"/>
    <n v="23.691561464671601"/>
    <n v="7.4121391914423702"/>
    <n v="22.953162556029501"/>
    <n v="28.269201619713701"/>
    <n v="17.673935168142702"/>
    <n v="3.8756040921358199"/>
    <n v="53.213456348459196"/>
    <n v="28.2307161237683"/>
    <n v="14.6802234356367"/>
    <n v="18.640220504782999"/>
    <n v="25.493163270820901"/>
    <n v="21.304653299464999"/>
    <n v="23.817759282278601"/>
    <n v="10.744203642652501"/>
  </r>
  <r>
    <x v="761"/>
    <s v="Shawnee"/>
    <x v="3"/>
    <x v="3"/>
    <x v="2"/>
    <x v="0"/>
    <x v="0"/>
    <x v="0"/>
    <x v="1"/>
    <n v="69442"/>
    <x v="761"/>
    <n v="2.83545980818525"/>
    <n v="0.53713890728953695"/>
    <n v="18.115837677486201"/>
    <n v="4.1444658851991596"/>
    <n v="24.992079721206199"/>
    <n v="10.2301201002275"/>
    <n v="24.606146136344002"/>
    <n v="25.864750439215499"/>
    <n v="14.3069036030068"/>
    <n v="3.5589316561101998"/>
    <n v="48.068831111308"/>
    <n v="31.687115205740401"/>
    <n v="16.685122026841501"/>
    <n v="23.132747528636401"/>
    <n v="23.893770594696399"/>
    <n v="19.931743292013198"/>
    <n v="20.763376745645701"/>
    <n v="12.2783618390083"/>
  </r>
  <r>
    <x v="762"/>
    <s v="Sheboygan"/>
    <x v="18"/>
    <x v="18"/>
    <x v="1"/>
    <x v="0"/>
    <x v="0"/>
    <x v="1"/>
    <x v="1"/>
    <n v="115507"/>
    <x v="762"/>
    <n v="1.38952617590276"/>
    <n v="4.5702857835455903"/>
    <n v="1.53583765486074"/>
    <n v="5.4793215995567399"/>
    <n v="23.8790722640186"/>
    <n v="7.6982347390201502"/>
    <n v="25.037443618135701"/>
    <n v="28.8224956063269"/>
    <n v="14.562753772498599"/>
    <n v="3.7826589008590599"/>
    <n v="43.366706003273798"/>
    <n v="30.5835776009745"/>
    <n v="22.267057494892601"/>
    <n v="14.394841055160001"/>
    <n v="22.349657008071699"/>
    <n v="19.7095929540586"/>
    <n v="27.0563285797754"/>
    <n v="16.489580402934401"/>
  </r>
  <r>
    <x v="763"/>
    <s v="Shelby"/>
    <x v="10"/>
    <x v="10"/>
    <x v="3"/>
    <x v="0"/>
    <x v="0"/>
    <x v="0"/>
    <x v="0"/>
    <n v="98078"/>
    <x v="763"/>
    <n v="20.633577356797701"/>
    <n v="0.74940353596117404"/>
    <n v="1.5875119802606099"/>
    <n v="2.8100083606925099"/>
    <n v="23.448683700728001"/>
    <n v="9.1141744325944707"/>
    <n v="24.030873386488299"/>
    <n v="28.441648483859801"/>
    <n v="14.9646199963294"/>
    <n v="6.7234145676506696"/>
    <n v="46.620117231873699"/>
    <n v="30.784726534692499"/>
    <n v="15.8717416657831"/>
    <n v="27.8078412647886"/>
    <n v="24.070242453180501"/>
    <n v="18.764921215979601"/>
    <n v="19.507666189187798"/>
    <n v="9.8493288768635008"/>
  </r>
  <r>
    <x v="764"/>
    <s v="Shelbyville"/>
    <x v="22"/>
    <x v="22"/>
    <x v="3"/>
    <x v="0"/>
    <x v="0"/>
    <x v="0"/>
    <x v="1"/>
    <n v="45058"/>
    <x v="764"/>
    <n v="7.6279462026721099"/>
    <n v="0.75236362022282399"/>
    <n v="1.7976829863731201"/>
    <n v="11.281015579919201"/>
    <n v="26.7854764969595"/>
    <n v="8.5267876958586708"/>
    <n v="26.6123662834569"/>
    <n v="25.127613298415401"/>
    <n v="12.9477562253096"/>
    <n v="9.8256735340728998"/>
    <n v="55.529525253221202"/>
    <n v="21.925170536760099"/>
    <n v="12.7196306759457"/>
    <n v="23.491512823689799"/>
    <n v="26.948333539834"/>
    <n v="17.761120059472201"/>
    <n v="20.660389047205999"/>
    <n v="11.138644529798"/>
  </r>
  <r>
    <x v="765"/>
    <s v="Shelton"/>
    <x v="1"/>
    <x v="1"/>
    <x v="1"/>
    <x v="0"/>
    <x v="0"/>
    <x v="0"/>
    <x v="1"/>
    <n v="60699"/>
    <x v="765"/>
    <n v="1.0033114219344601"/>
    <n v="1.1400517306710201"/>
    <n v="6.9276264847855797"/>
    <n v="7.98036211469711"/>
    <n v="20.385838316941001"/>
    <n v="7.5553139260943301"/>
    <n v="22.824099243809599"/>
    <n v="30.9280218784494"/>
    <n v="18.306726634705701"/>
    <n v="3.8826061077789502"/>
    <n v="38.610869465683798"/>
    <n v="39.2381301222471"/>
    <n v="18.268394304290101"/>
    <n v="19.3091002835782"/>
    <n v="22.0718398212598"/>
    <n v="19.4036263641832"/>
    <n v="23.8248689524792"/>
    <n v="15.3905645784996"/>
  </r>
  <r>
    <x v="766"/>
    <s v="Sheridan"/>
    <x v="44"/>
    <x v="44"/>
    <x v="0"/>
    <x v="0"/>
    <x v="0"/>
    <x v="0"/>
    <x v="0"/>
    <n v="29116"/>
    <x v="766"/>
    <n v="0.32284654485506298"/>
    <n v="0.659431240555021"/>
    <n v="2.3973073224344001"/>
    <n v="3.4791867014699802"/>
    <n v="22.272977057288099"/>
    <n v="7.9440857260612701"/>
    <n v="23.1590877867839"/>
    <n v="31.003571919219699"/>
    <n v="15.620277510647099"/>
    <n v="1.52795519308244"/>
    <n v="34.725361108381598"/>
    <n v="38.439618748157599"/>
    <n v="25.307064950378301"/>
    <n v="14.719588622850701"/>
    <n v="22.8748192190262"/>
    <n v="18.7369435963362"/>
    <n v="26.128876747549398"/>
    <n v="17.539771814237501"/>
  </r>
  <r>
    <x v="767"/>
    <s v="Sherman-Denison"/>
    <x v="2"/>
    <x v="2"/>
    <x v="2"/>
    <x v="0"/>
    <x v="0"/>
    <x v="0"/>
    <x v="1"/>
    <n v="120877"/>
    <x v="767"/>
    <n v="5.7397188877950303"/>
    <n v="0.85541500864515196"/>
    <n v="3.4034597152477302"/>
    <n v="11.323907774018201"/>
    <n v="24.1005319456969"/>
    <n v="9.2838174342513504"/>
    <n v="23.524740024984101"/>
    <n v="27.558592618943202"/>
    <n v="15.532317976124499"/>
    <n v="5.0621735886595403"/>
    <n v="41.248445660283501"/>
    <n v="34.428002984332302"/>
    <n v="19.261377766724699"/>
    <n v="19.5064377682403"/>
    <n v="24.3605150214592"/>
    <n v="17.791845493562199"/>
    <n v="22.8776824034335"/>
    <n v="15.463519313304699"/>
  </r>
  <r>
    <x v="768"/>
    <s v="Show Low"/>
    <x v="48"/>
    <x v="47"/>
    <x v="2"/>
    <x v="0"/>
    <x v="0"/>
    <x v="0"/>
    <x v="0"/>
    <n v="107449"/>
    <x v="768"/>
    <n v="0.78362758145724898"/>
    <n v="0.50442535528483301"/>
    <n v="44.0329830896518"/>
    <n v="10.768829863470099"/>
    <n v="29.756442591368899"/>
    <n v="9.4798462526407903"/>
    <n v="22.103509571983"/>
    <n v="25.4064719076027"/>
    <n v="13.2537296764046"/>
    <n v="7.8701290737958702"/>
    <n v="39.715485789618903"/>
    <n v="37.822301253947302"/>
    <n v="14.592083882637899"/>
    <n v="27.656523360197301"/>
    <n v="24.501677804227501"/>
    <n v="17.1049989961855"/>
    <n v="20.609745604726498"/>
    <n v="10.127054234663101"/>
  </r>
  <r>
    <x v="769"/>
    <s v="Shreveport-Bossier City"/>
    <x v="13"/>
    <x v="13"/>
    <x v="3"/>
    <x v="1"/>
    <x v="1"/>
    <x v="0"/>
    <x v="0"/>
    <n v="439811"/>
    <x v="769"/>
    <n v="38.2209630955115"/>
    <n v="1.06386606974359"/>
    <n v="1.9160503034257901"/>
    <n v="3.2936875157738199"/>
    <n v="24.7942866367599"/>
    <n v="9.7132631971460501"/>
    <n v="25.8815718570022"/>
    <n v="26.102575879184499"/>
    <n v="13.508302429907401"/>
    <n v="4.3529856727956604"/>
    <n v="45.497288275565303"/>
    <n v="29.234228451072699"/>
    <n v="20.915497600566301"/>
    <n v="23.400431344356601"/>
    <n v="23.337379641960599"/>
    <n v="17.145938173975601"/>
    <n v="19.960283320173001"/>
    <n v="16.155967519534201"/>
  </r>
  <r>
    <x v="770"/>
    <s v="Sidney"/>
    <x v="5"/>
    <x v="5"/>
    <x v="1"/>
    <x v="0"/>
    <x v="0"/>
    <x v="0"/>
    <x v="1"/>
    <n v="49423"/>
    <x v="770"/>
    <n v="1.8776682920907299"/>
    <n v="0.85183011957995303"/>
    <n v="2.0031159581571298"/>
    <n v="1.33743398822411"/>
    <n v="27.319264310139001"/>
    <n v="7.6098172915444202"/>
    <n v="24.658559779859601"/>
    <n v="27.539809400481602"/>
    <n v="12.872549217975401"/>
    <n v="3.02259185700099"/>
    <n v="56.138282025819301"/>
    <n v="27.0885054617676"/>
    <n v="13.750620655412099"/>
    <n v="14.359927817575301"/>
    <n v="23.382730901733499"/>
    <n v="21.293815278613199"/>
    <n v="27.216055121124299"/>
    <n v="13.747470880953699"/>
  </r>
  <r>
    <x v="771"/>
    <s v="Sierra Vista-Douglas"/>
    <x v="48"/>
    <x v="47"/>
    <x v="2"/>
    <x v="0"/>
    <x v="0"/>
    <x v="0"/>
    <x v="0"/>
    <n v="131346"/>
    <x v="771"/>
    <n v="3.75801318654546"/>
    <n v="1.83484841563504"/>
    <n v="3.5417903856988402"/>
    <n v="32.390023297245399"/>
    <n v="23.0307736817261"/>
    <n v="9.2222069952644201"/>
    <n v="23.728929697135801"/>
    <n v="26.744628690633899"/>
    <n v="17.273460935239701"/>
    <n v="6.8611001632790902"/>
    <n v="32.446371262879303"/>
    <n v="38.301897415686099"/>
    <n v="22.3906311581555"/>
    <n v="20.648110524177198"/>
    <n v="23.203982121088998"/>
    <n v="18.949613978057702"/>
    <n v="21.182446160097498"/>
    <n v="16.015847216578599"/>
  </r>
  <r>
    <x v="772"/>
    <s v="Sikeston"/>
    <x v="40"/>
    <x v="40"/>
    <x v="1"/>
    <x v="0"/>
    <x v="0"/>
    <x v="0"/>
    <x v="1"/>
    <n v="39191"/>
    <x v="772"/>
    <n v="11.3189252634533"/>
    <n v="0.33936362940470999"/>
    <n v="1.68406011584292"/>
    <n v="1.7988823964685801"/>
    <n v="25.1333214258376"/>
    <n v="8.2876170549360797"/>
    <n v="24.4163200734863"/>
    <n v="27.1797096272103"/>
    <n v="14.983031818529801"/>
    <n v="8.1920146996899295"/>
    <n v="54.247215097806503"/>
    <n v="22.5165562913907"/>
    <n v="15.0442139111128"/>
    <n v="26.295472389426799"/>
    <n v="24.509290761580701"/>
    <n v="19.1180319288144"/>
    <n v="18.0908139230568"/>
    <n v="11.9863909971212"/>
  </r>
  <r>
    <x v="773"/>
    <s v="Silver City"/>
    <x v="6"/>
    <x v="6"/>
    <x v="2"/>
    <x v="1"/>
    <x v="1"/>
    <x v="0"/>
    <x v="1"/>
    <n v="29514"/>
    <x v="773"/>
    <n v="0.62682116961442003"/>
    <n v="0.36931625669174001"/>
    <n v="2.0735921935352701"/>
    <n v="48.288947618079597"/>
    <n v="21.931964491427799"/>
    <n v="7.6573829369112998"/>
    <n v="19.384021142508601"/>
    <n v="29.6842176594159"/>
    <n v="21.3424137697364"/>
    <n v="6.6288516079411597"/>
    <n v="37.061962216987901"/>
    <n v="32.134788251694502"/>
    <n v="24.1743979233764"/>
    <n v="25.392053302998299"/>
    <n v="27.382790281953401"/>
    <n v="17.908507353538599"/>
    <n v="18.7698058015763"/>
    <n v="10.5468432599334"/>
  </r>
  <r>
    <x v="774"/>
    <s v="Sioux City"/>
    <x v="15"/>
    <x v="15"/>
    <x v="1"/>
    <x v="0"/>
    <x v="0"/>
    <x v="0"/>
    <x v="0"/>
    <n v="168563"/>
    <x v="774"/>
    <n v="1.8989932547474799"/>
    <n v="1.9387410048468501"/>
    <n v="3.2343990080860001"/>
    <n v="13.692803284231999"/>
    <n v="26.8860900672152"/>
    <n v="9.1817302729543293"/>
    <n v="24.4632570611581"/>
    <n v="25.968332314920801"/>
    <n v="13.500590283751499"/>
    <n v="7.1975838204912002"/>
    <n v="41.219577724455498"/>
    <n v="31.3667905020428"/>
    <n v="20.216047953010499"/>
    <n v="17.795524160780101"/>
    <n v="22.833968869163002"/>
    <n v="19.481777833343799"/>
    <n v="24.2889291742202"/>
    <n v="15.599799962493"/>
  </r>
  <r>
    <x v="775"/>
    <s v="Sioux Falls"/>
    <x v="0"/>
    <x v="0"/>
    <x v="0"/>
    <x v="0"/>
    <x v="0"/>
    <x v="0"/>
    <x v="0"/>
    <n v="228261"/>
    <x v="775"/>
    <n v="2.92165547333973"/>
    <n v="1.3037706835596099"/>
    <n v="3.71592168613999"/>
    <n v="3.3934837751521298"/>
    <n v="25.979032773886001"/>
    <n v="9.1482995343050302"/>
    <n v="28.6566693390461"/>
    <n v="25.034061885298001"/>
    <n v="11.181936467464901"/>
    <n v="3.5750670241286899"/>
    <n v="33.821045576407499"/>
    <n v="32.596514745308298"/>
    <n v="30.0073726541555"/>
    <n v="13.363312974025099"/>
    <n v="21.552900642101299"/>
    <n v="18.116428395641801"/>
    <n v="28.282658791417798"/>
    <n v="18.684699196814101"/>
  </r>
  <r>
    <x v="776"/>
    <s v="Snyder"/>
    <x v="2"/>
    <x v="2"/>
    <x v="2"/>
    <x v="0"/>
    <x v="0"/>
    <x v="0"/>
    <x v="1"/>
    <n v="16921"/>
    <x v="776"/>
    <n v="4.5150995804030503"/>
    <n v="0.28367117782637002"/>
    <n v="1.1051356302819"/>
    <n v="36.339459842798902"/>
    <n v="25.022161810767699"/>
    <n v="9.7157378405531603"/>
    <n v="25.394480231664801"/>
    <n v="25.7845281011761"/>
    <n v="14.0830920158383"/>
    <n v="10.553445469343499"/>
    <n v="41.924398625429603"/>
    <n v="32.736480376198202"/>
    <n v="14.785675529028801"/>
    <n v="22.462589459987001"/>
    <n v="19.925178919974002"/>
    <n v="18.867924528301899"/>
    <n v="21.616785946649301"/>
    <n v="17.127521145087801"/>
  </r>
  <r>
    <x v="777"/>
    <s v="Somerset"/>
    <x v="27"/>
    <x v="27"/>
    <x v="1"/>
    <x v="0"/>
    <x v="0"/>
    <x v="0"/>
    <x v="0"/>
    <n v="63063"/>
    <x v="777"/>
    <n v="1.11792968935826"/>
    <n v="0.45827188684331499"/>
    <n v="1.28125842411557"/>
    <n v="2.0899735185449502"/>
    <n v="22.767708481994202"/>
    <n v="7.6463219320362201"/>
    <n v="24.946482089339199"/>
    <n v="28.400171257314099"/>
    <n v="16.239316239316199"/>
    <n v="11.347065257017899"/>
    <n v="48.737695953335802"/>
    <n v="25.8886255924171"/>
    <n v="14.026613197229301"/>
    <n v="31.764928909952602"/>
    <n v="25.994312796208501"/>
    <n v="16.580094786729902"/>
    <n v="15.7497630331754"/>
    <n v="9.9109004739336495"/>
  </r>
  <r>
    <x v="778"/>
    <s v="Somerset"/>
    <x v="14"/>
    <x v="14"/>
    <x v="1"/>
    <x v="0"/>
    <x v="0"/>
    <x v="0"/>
    <x v="1"/>
    <n v="77742"/>
    <x v="778"/>
    <n v="2.3873839108847199"/>
    <n v="0.30614082477939902"/>
    <n v="0.69846415065215695"/>
    <n v="1.0804970286331701"/>
    <n v="19.463095881248201"/>
    <n v="7.3846826683131397"/>
    <n v="24.186411463559001"/>
    <n v="30.4031282961591"/>
    <n v="18.562681690720598"/>
    <n v="5.7896497684492303"/>
    <n v="59.174869257452798"/>
    <n v="21.006849676885398"/>
    <n v="14.0286312972126"/>
    <n v="21.088957055214699"/>
    <n v="26.053614297145899"/>
    <n v="20.1287009869299"/>
    <n v="22.222592691384399"/>
    <n v="10.506134969325201"/>
  </r>
  <r>
    <x v="779"/>
    <s v="Sonora"/>
    <x v="25"/>
    <x v="25"/>
    <x v="2"/>
    <x v="0"/>
    <x v="0"/>
    <x v="0"/>
    <x v="0"/>
    <n v="55365"/>
    <x v="779"/>
    <n v="2.0121015081730298"/>
    <n v="0.95728348234444105"/>
    <n v="4.4757518287726903"/>
    <n v="10.689063487763001"/>
    <n v="17.487582407658302"/>
    <n v="7.6365935157590501"/>
    <n v="21.845931545199999"/>
    <n v="32.630723381197498"/>
    <n v="20.399169150185099"/>
    <n v="2.3180815208166599"/>
    <n v="38.587813098615499"/>
    <n v="41.6721224024636"/>
    <n v="17.4219829781043"/>
    <n v="18.190454648269601"/>
    <n v="24.116715675186601"/>
    <n v="18.936892105858401"/>
    <n v="21.3797783306944"/>
    <n v="17.376159239991001"/>
  </r>
  <r>
    <x v="780"/>
    <s v="South Bend-Mishawaka"/>
    <x v="17"/>
    <x v="17"/>
    <x v="1"/>
    <x v="0"/>
    <x v="0"/>
    <x v="0"/>
    <x v="0"/>
    <n v="319224"/>
    <x v="780"/>
    <n v="11.334674084655299"/>
    <n v="1.66622810315014"/>
    <n v="2.9296042904042299"/>
    <n v="6.5674886600004996"/>
    <n v="24.468398366037601"/>
    <n v="10.668370799188001"/>
    <n v="24.425168533694201"/>
    <n v="26.679698268300601"/>
    <n v="13.7583640327795"/>
    <n v="3.22909322696851"/>
    <n v="42.202756342775501"/>
    <n v="29.7712061655544"/>
    <n v="24.796944264701601"/>
    <n v="19.8699195054627"/>
    <n v="24.728516884018401"/>
    <n v="18.707955240409198"/>
    <n v="21.370721145105001"/>
    <n v="15.3228872250045"/>
  </r>
  <r>
    <x v="781"/>
    <s v="Spartanburg"/>
    <x v="32"/>
    <x v="32"/>
    <x v="3"/>
    <x v="0"/>
    <x v="0"/>
    <x v="0"/>
    <x v="0"/>
    <n v="313268"/>
    <x v="781"/>
    <n v="21.431170754753101"/>
    <n v="1.8383620414469399"/>
    <n v="1.6286374605768901"/>
    <n v="5.4075105021898198"/>
    <n v="24.2763384705747"/>
    <n v="9.6090248605028297"/>
    <n v="25.369013113372599"/>
    <n v="27.0206340896613"/>
    <n v="13.7249894658886"/>
    <n v="7.6153764509499302"/>
    <n v="42.982371501075903"/>
    <n v="29.371665106764802"/>
    <n v="20.0305869412094"/>
    <n v="24.089775140747701"/>
    <n v="23.619492296800701"/>
    <n v="18.030880221150898"/>
    <n v="20.696659137646201"/>
    <n v="13.5631932036544"/>
  </r>
  <r>
    <x v="782"/>
    <s v="Spearfish"/>
    <x v="0"/>
    <x v="0"/>
    <x v="0"/>
    <x v="0"/>
    <x v="0"/>
    <x v="0"/>
    <x v="0"/>
    <n v="24097"/>
    <x v="782"/>
    <n v="0.36104079345976697"/>
    <n v="0.65153338589865994"/>
    <n v="3.70170560650703"/>
    <n v="2.5397352367514601"/>
    <n v="19.5875005187368"/>
    <n v="13.304560733701299"/>
    <n v="21.376104909324798"/>
    <n v="29.161306386687102"/>
    <n v="16.570527451549999"/>
    <n v="2.83170520588599"/>
    <n v="37.1954989489304"/>
    <n v="29.652528749845398"/>
    <n v="30.320267095338199"/>
    <n v="22.1539607186075"/>
    <n v="24.378665177324802"/>
    <n v="16.261751838406401"/>
    <n v="23.280275528251"/>
    <n v="13.925346737410401"/>
  </r>
  <r>
    <x v="783"/>
    <s v="Spencer"/>
    <x v="15"/>
    <x v="15"/>
    <x v="1"/>
    <x v="0"/>
    <x v="0"/>
    <x v="0"/>
    <x v="0"/>
    <n v="16667"/>
    <x v="783"/>
    <n v="0.40799184016319701"/>
    <n v="0.58798824023519503"/>
    <n v="1.08597828043439"/>
    <n v="2.8619427611447801"/>
    <n v="22.979540409191799"/>
    <n v="7.0618587628247402"/>
    <n v="22.817543649127"/>
    <n v="28.745425091498198"/>
    <n v="18.395632087358301"/>
    <n v="2.3886986301369899"/>
    <n v="42.140410958904098"/>
    <n v="36.7979452054795"/>
    <n v="18.6729452054795"/>
    <n v="19.311294765840199"/>
    <n v="22.052341597796101"/>
    <n v="18.911845730027501"/>
    <n v="26.446280991735499"/>
    <n v="13.2782369146005"/>
  </r>
  <r>
    <x v="784"/>
    <s v="Spirit Lake"/>
    <x v="15"/>
    <x v="15"/>
    <x v="1"/>
    <x v="0"/>
    <x v="0"/>
    <x v="0"/>
    <x v="0"/>
    <n v="16667"/>
    <x v="784"/>
    <n v="0.17399652006959901"/>
    <n v="0.43199136017279599"/>
    <n v="0.79798404031919401"/>
    <n v="1.06797864042719"/>
    <n v="19.361612767744599"/>
    <n v="5.5258894822103599"/>
    <n v="21.071578568428599"/>
    <n v="31.769364612707701"/>
    <n v="22.271554568908599"/>
    <n v="2.0474565510673801"/>
    <n v="35.719387350210297"/>
    <n v="35.1400682485517"/>
    <n v="27.093087850170601"/>
    <n v="16.0391379737429"/>
    <n v="22.392865989596199"/>
    <n v="19.5813723061679"/>
    <n v="25.229130542482"/>
    <n v="16.757493188010901"/>
  </r>
  <r>
    <x v="785"/>
    <s v="Spokane-Spokane Valley"/>
    <x v="1"/>
    <x v="1"/>
    <x v="1"/>
    <x v="0"/>
    <x v="0"/>
    <x v="0"/>
    <x v="1"/>
    <n v="527753"/>
    <x v="785"/>
    <n v="1.4986177245794901"/>
    <n v="1.91491095266157"/>
    <n v="5.3689889020052899"/>
    <n v="4.3270241950306296"/>
    <n v="23.269408226954699"/>
    <n v="10.8368877107283"/>
    <n v="24.825628655829501"/>
    <n v="27.620496709634999"/>
    <n v="13.447578696852499"/>
    <n v="2.0627086409680402"/>
    <n v="31.479864171497798"/>
    <n v="38.972265474624102"/>
    <n v="27.485161712909999"/>
    <n v="19.174209488513501"/>
    <n v="22.388045518257201"/>
    <n v="18.539899745801002"/>
    <n v="23.295559831801"/>
    <n v="16.6022854156273"/>
  </r>
  <r>
    <x v="786"/>
    <s v="Springfield"/>
    <x v="28"/>
    <x v="28"/>
    <x v="1"/>
    <x v="1"/>
    <x v="1"/>
    <x v="1"/>
    <x v="0"/>
    <n v="621570"/>
    <x v="786"/>
    <n v="6.3128851135029"/>
    <n v="2.5837797834515799"/>
    <n v="1.92174654503918"/>
    <n v="16.768988207281598"/>
    <n v="21.984812651833298"/>
    <n v="13.278633138665001"/>
    <n v="23.554225590038101"/>
    <n v="27.383882748523899"/>
    <n v="13.7984458709397"/>
    <n v="5.5251732124549102"/>
    <n v="38.344806357039801"/>
    <n v="27.5508962860171"/>
    <n v="28.579124144488102"/>
    <n v="20.942760089231399"/>
    <n v="18.833231934022798"/>
    <n v="15.8934969242209"/>
    <n v="22.972858784560302"/>
    <n v="21.3576522679646"/>
  </r>
  <r>
    <x v="787"/>
    <s v="Springfield"/>
    <x v="5"/>
    <x v="5"/>
    <x v="1"/>
    <x v="1"/>
    <x v="1"/>
    <x v="0"/>
    <x v="1"/>
    <n v="138333"/>
    <x v="787"/>
    <n v="8.6739968048115799"/>
    <n v="0.61373641864197304"/>
    <n v="2.6775968134863"/>
    <n v="2.7506090376121399"/>
    <n v="23.597406258810299"/>
    <n v="9.0368892455162495"/>
    <n v="23.144152154583502"/>
    <n v="28.012838585153201"/>
    <n v="16.208713755936799"/>
    <n v="3.85655421066186"/>
    <n v="47.685423641514298"/>
    <n v="31.493046613443202"/>
    <n v="16.964975534380599"/>
    <n v="20.9810949980895"/>
    <n v="24.463691115195001"/>
    <n v="19.727433177459599"/>
    <n v="21.6215724449135"/>
    <n v="13.2062082643425"/>
  </r>
  <r>
    <x v="788"/>
    <s v="Springfield"/>
    <x v="38"/>
    <x v="38"/>
    <x v="1"/>
    <x v="0"/>
    <x v="0"/>
    <x v="0"/>
    <x v="0"/>
    <n v="210170"/>
    <x v="788"/>
    <n v="11.048199076937699"/>
    <n v="1.5354237046200701"/>
    <n v="2.2910025217680898"/>
    <n v="1.71337488699624"/>
    <n v="23.703192653566202"/>
    <n v="8.2880525289051707"/>
    <n v="25.281438835228599"/>
    <n v="28.767188466479499"/>
    <n v="13.960127515820499"/>
    <n v="2.1551483323090701"/>
    <n v="35.326694228727902"/>
    <n v="31.539471478853599"/>
    <n v="30.978685960109502"/>
    <n v="16.678862160431699"/>
    <n v="19.391978413975998"/>
    <n v="17.2253727247782"/>
    <n v="24.526662398243801"/>
    <n v="22.177124302570199"/>
  </r>
  <r>
    <x v="789"/>
    <s v="Springfield"/>
    <x v="40"/>
    <x v="40"/>
    <x v="1"/>
    <x v="0"/>
    <x v="0"/>
    <x v="0"/>
    <x v="1"/>
    <n v="436712"/>
    <x v="789"/>
    <n v="2.0026928502079202"/>
    <n v="1.1650698858744399"/>
    <n v="2.714603674733"/>
    <n v="2.6543809192328101"/>
    <n v="23.226519994870799"/>
    <n v="11.7601531444064"/>
    <n v="25.716032534027001"/>
    <n v="25.400950740991799"/>
    <n v="13.8963435857041"/>
    <n v="3.1305418719211802"/>
    <n v="39.203729767769197"/>
    <n v="32.3733286418015"/>
    <n v="25.292399718508101"/>
    <n v="20.900030202355801"/>
    <n v="25.159702079403701"/>
    <n v="19.7631679421938"/>
    <n v="21.441393183385301"/>
    <n v="12.735706592661399"/>
  </r>
  <r>
    <x v="790"/>
    <s v="St. Cloud"/>
    <x v="11"/>
    <x v="11"/>
    <x v="0"/>
    <x v="0"/>
    <x v="0"/>
    <x v="0"/>
    <x v="1"/>
    <n v="189093"/>
    <x v="790"/>
    <n v="2.8203053523927402"/>
    <n v="1.78166299122654"/>
    <n v="1.7007504243943501"/>
    <n v="2.5500679559793298"/>
    <n v="23.480509590518899"/>
    <n v="14.5949347675482"/>
    <n v="25.467891460815601"/>
    <n v="24.406508966487401"/>
    <n v="12.0501552146298"/>
    <n v="4.60957696324322"/>
    <n v="36.494838301004897"/>
    <n v="35.543818801253202"/>
    <n v="23.351765934498601"/>
    <n v="16.093089249944398"/>
    <n v="21.167649677275801"/>
    <n v="18.8751947473848"/>
    <n v="26.1976964166481"/>
    <n v="17.666369908746901"/>
  </r>
  <r>
    <x v="791"/>
    <s v="St. George"/>
    <x v="45"/>
    <x v="45"/>
    <x v="0"/>
    <x v="0"/>
    <x v="0"/>
    <x v="0"/>
    <x v="0"/>
    <n v="23530"/>
    <x v="791"/>
    <n v="0.45758968975129399"/>
    <n v="0.69072874054230204"/>
    <n v="3.4471273938384699"/>
    <n v="9.7643268290917007"/>
    <n v="30.182094631285501"/>
    <n v="9.6969916374036096"/>
    <n v="22.9975020815987"/>
    <n v="19.872569959816101"/>
    <n v="17.250841689896099"/>
    <n v="3.0637356888946998"/>
    <n v="32.056875869366202"/>
    <n v="39.524211477417303"/>
    <n v="25.355176964321799"/>
    <n v="15.9480720457379"/>
    <n v="23.427760821905999"/>
    <n v="22.5680264798177"/>
    <n v="23.980140136697798"/>
    <n v="14.076000515840599"/>
  </r>
  <r>
    <x v="792"/>
    <s v="St. Joseph"/>
    <x v="40"/>
    <x v="40"/>
    <x v="1"/>
    <x v="0"/>
    <x v="0"/>
    <x v="0"/>
    <x v="1"/>
    <n v="127329"/>
    <x v="792"/>
    <n v="4.9776563076753897"/>
    <n v="0.64871317610285195"/>
    <n v="2.286988824227"/>
    <n v="4.2001429368015097"/>
    <n v="22.942142010068402"/>
    <n v="10.3291473270033"/>
    <n v="25.6461607332187"/>
    <n v="26.7582404636807"/>
    <n v="14.3243094660289"/>
    <n v="4.5957116111484"/>
    <n v="48.0024020629482"/>
    <n v="28.321970633603001"/>
    <n v="19.0799156923004"/>
    <n v="19.69308921579"/>
    <n v="23.915758281299599"/>
    <n v="19.824320033866002"/>
    <n v="23.2172716689597"/>
    <n v="13.349560800084699"/>
  </r>
  <r>
    <x v="793"/>
    <s v="St. Louis"/>
    <x v="40"/>
    <x v="40"/>
    <x v="1"/>
    <x v="1"/>
    <x v="1"/>
    <x v="0"/>
    <x v="1"/>
    <n v="2787701"/>
    <x v="793"/>
    <n v="18.403300784409801"/>
    <n v="2.1391103278292798"/>
    <n v="1.9475187618758301"/>
    <n v="2.5743076463365302"/>
    <n v="23.846926194739002"/>
    <n v="9.2026009963048399"/>
    <n v="26.000672238522"/>
    <n v="27.615192590597101"/>
    <n v="13.3346079798371"/>
    <n v="3.3770253634484799"/>
    <n v="34.735485364026999"/>
    <n v="31.587098529920699"/>
    <n v="30.300390742603799"/>
    <n v="16.928676653899299"/>
    <n v="20.113047616889201"/>
    <n v="17.472429345239401"/>
    <n v="23.311107585612898"/>
    <n v="22.174738798359101"/>
  </r>
  <r>
    <x v="794"/>
    <s v="St. Marys"/>
    <x v="7"/>
    <x v="7"/>
    <x v="3"/>
    <x v="1"/>
    <x v="1"/>
    <x v="0"/>
    <x v="0"/>
    <n v="50513"/>
    <x v="794"/>
    <n v="19.046582067982499"/>
    <n v="1.39766000831469"/>
    <n v="3.2051155148179702"/>
    <n v="5.1273929483499296"/>
    <n v="27.026705996476199"/>
    <n v="12.984776196226701"/>
    <n v="27.3988874151209"/>
    <n v="23.570170055233302"/>
    <n v="9.0194603369429593"/>
    <n v="2.60204751279695"/>
    <n v="40.175876099225597"/>
    <n v="38.377739860874101"/>
    <n v="18.844336527103302"/>
    <n v="18.9180255619215"/>
    <n v="17.6564565888056"/>
    <n v="18.207360070515598"/>
    <n v="30.3547818422212"/>
    <n v="14.863375936535901"/>
  </r>
  <r>
    <x v="795"/>
    <s v="Starkville"/>
    <x v="42"/>
    <x v="42"/>
    <x v="3"/>
    <x v="0"/>
    <x v="0"/>
    <x v="0"/>
    <x v="1"/>
    <n v="47671"/>
    <x v="795"/>
    <n v="36.407879004006602"/>
    <n v="2.4144658177927898"/>
    <n v="1.3760986763441101"/>
    <n v="1.4327368840594901"/>
    <n v="18.262675421115599"/>
    <n v="30.750351366659"/>
    <n v="22.955255815904799"/>
    <n v="18.820666652681901"/>
    <n v="9.2110507436386904"/>
    <n v="4.2471685542971302"/>
    <n v="27.5816122584943"/>
    <n v="25.024983344437"/>
    <n v="43.146235842771503"/>
    <n v="37.972080943620803"/>
    <n v="22.048479601774702"/>
    <n v="12.790823503949801"/>
    <n v="15.144464884752701"/>
    <n v="12.044151065902"/>
  </r>
  <r>
    <x v="796"/>
    <s v="State College"/>
    <x v="14"/>
    <x v="14"/>
    <x v="1"/>
    <x v="0"/>
    <x v="0"/>
    <x v="0"/>
    <x v="1"/>
    <n v="153990"/>
    <x v="796"/>
    <n v="2.8936943957399799"/>
    <n v="5.1522826157542703"/>
    <n v="1.6124423663874301"/>
    <n v="2.39625949736996"/>
    <n v="15.917916747840801"/>
    <n v="28.866809533086599"/>
    <n v="22.586531592960601"/>
    <n v="21.3513864536658"/>
    <n v="11.2773556724463"/>
    <n v="2.3253350906715902"/>
    <n v="37.350106499405697"/>
    <n v="20.404344705037801"/>
    <n v="39.920213704884901"/>
    <n v="20.590524714290801"/>
    <n v="20.3039309344373"/>
    <n v="17.220394154902198"/>
    <n v="22.3419311467289"/>
    <n v="19.5432190496409"/>
  </r>
  <r>
    <x v="797"/>
    <s v="Statesboro"/>
    <x v="7"/>
    <x v="7"/>
    <x v="3"/>
    <x v="0"/>
    <x v="0"/>
    <x v="0"/>
    <x v="0"/>
    <n v="70217"/>
    <x v="797"/>
    <n v="27.417861771365899"/>
    <n v="1.44267057834997"/>
    <n v="1.7972855576284901"/>
    <n v="3.47351780907757"/>
    <n v="20.497885127533198"/>
    <n v="27.883560961020802"/>
    <n v="22.780808066422701"/>
    <n v="19.721719811441702"/>
    <n v="9.1160260335816101"/>
    <n v="4.91618266398745"/>
    <n v="39.175314487048901"/>
    <n v="28.9740978281813"/>
    <n v="26.9344050207823"/>
    <n v="31.114551083591302"/>
    <n v="23.791378899738"/>
    <n v="14.7138207509725"/>
    <n v="18.5440978010637"/>
    <n v="11.836151464634399"/>
  </r>
  <r>
    <x v="798"/>
    <s v="Staunton-Waynesboro"/>
    <x v="34"/>
    <x v="34"/>
    <x v="1"/>
    <x v="1"/>
    <x v="1"/>
    <x v="0"/>
    <x v="0"/>
    <n v="118502"/>
    <x v="798"/>
    <n v="6.6800560328095697"/>
    <n v="0.59155119744814399"/>
    <n v="1.8657912946616899"/>
    <n v="2.8480531974143899"/>
    <n v="21.321159136554702"/>
    <n v="8.0302442152875102"/>
    <n v="24.440937705692701"/>
    <n v="29.249295370542299"/>
    <n v="16.958363571922799"/>
    <n v="6.2143189158909697"/>
    <n v="48.987521304363398"/>
    <n v="22.5283958857252"/>
    <n v="22.2697638940205"/>
    <n v="19.3644530266141"/>
    <n v="22.6954076064142"/>
    <n v="18.617244563848502"/>
    <n v="24.8677692888926"/>
    <n v="14.455125514230501"/>
  </r>
  <r>
    <x v="799"/>
    <s v="Steamboat Springs"/>
    <x v="39"/>
    <x v="39"/>
    <x v="2"/>
    <x v="0"/>
    <x v="0"/>
    <x v="0"/>
    <x v="1"/>
    <n v="23509"/>
    <x v="799"/>
    <n v="0.38708579692883599"/>
    <n v="0.61678506104045305"/>
    <n v="1.5440894976391999"/>
    <n v="6.8059041218256802"/>
    <n v="20.881364583776399"/>
    <n v="8.0820111446679999"/>
    <n v="30.392615594027799"/>
    <n v="32.523714322174499"/>
    <n v="8.1202943553532698"/>
    <n v="0.57873895826987498"/>
    <n v="20.469083155650299"/>
    <n v="33.164788303381101"/>
    <n v="45.7873895826988"/>
    <n v="11.471575307637501"/>
    <n v="12.600427133123199"/>
    <n v="22.516017492118401"/>
    <n v="28.739957286687702"/>
    <n v="24.672022780433199"/>
  </r>
  <r>
    <x v="800"/>
    <s v="Stephenville"/>
    <x v="2"/>
    <x v="2"/>
    <x v="2"/>
    <x v="0"/>
    <x v="0"/>
    <x v="0"/>
    <x v="1"/>
    <n v="37890"/>
    <x v="800"/>
    <n v="1.1375032990234899"/>
    <n v="0.63341250989706999"/>
    <n v="1.47268408551069"/>
    <n v="19.2108735814199"/>
    <n v="22.296120348376899"/>
    <n v="19.445764053840101"/>
    <n v="23.072050673000799"/>
    <n v="22.573238321456799"/>
    <n v="12.6128266033254"/>
    <n v="8.8556537502832509"/>
    <n v="36.8819397235441"/>
    <n v="29.7167459777929"/>
    <n v="24.5456605483798"/>
    <n v="26.168881389298999"/>
    <n v="23.602615481965799"/>
    <n v="20.080151866694798"/>
    <n v="17.113126625887599"/>
    <n v="13.0352246361527"/>
  </r>
  <r>
    <x v="801"/>
    <s v="Sterling"/>
    <x v="39"/>
    <x v="39"/>
    <x v="2"/>
    <x v="1"/>
    <x v="1"/>
    <x v="0"/>
    <x v="1"/>
    <n v="22709"/>
    <x v="801"/>
    <n v="3.8795191333832402"/>
    <n v="0.515214232242723"/>
    <n v="1.7878374212867101"/>
    <n v="15.636972125589001"/>
    <n v="20.000880708089301"/>
    <n v="11.23343167907"/>
    <n v="27.134616231450099"/>
    <n v="27.006913558501001"/>
    <n v="14.6241578228896"/>
    <n v="4.5869098712446403"/>
    <n v="41.040772532188797"/>
    <n v="38.666845493562199"/>
    <n v="15.705472103004301"/>
    <n v="17.743142144638401"/>
    <n v="30.7481296758105"/>
    <n v="19.3266832917706"/>
    <n v="19.201995012468799"/>
    <n v="12.9800498753117"/>
  </r>
  <r>
    <x v="802"/>
    <s v="Sterling"/>
    <x v="38"/>
    <x v="38"/>
    <x v="1"/>
    <x v="1"/>
    <x v="1"/>
    <x v="1"/>
    <x v="0"/>
    <n v="58498"/>
    <x v="802"/>
    <n v="1.2051694075011099"/>
    <n v="0.45984478101815401"/>
    <n v="1.3778248829019799"/>
    <n v="11.0345652842832"/>
    <n v="23.487982495128001"/>
    <n v="7.7712058531915602"/>
    <n v="22.640090259496102"/>
    <n v="28.583883209682401"/>
    <n v="17.516838182501999"/>
    <n v="5.1352761422076503"/>
    <n v="46.242329383120897"/>
    <n v="33.261285433902302"/>
    <n v="15.3611090407692"/>
    <n v="17.327917913638299"/>
    <n v="25.630611372381399"/>
    <n v="20.2522445489525"/>
    <n v="23.988884138520699"/>
    <n v="12.800342026507099"/>
  </r>
  <r>
    <x v="803"/>
    <s v="Stevens Point"/>
    <x v="18"/>
    <x v="18"/>
    <x v="1"/>
    <x v="0"/>
    <x v="0"/>
    <x v="0"/>
    <x v="1"/>
    <n v="70019"/>
    <x v="803"/>
    <n v="0.517002527885288"/>
    <n v="2.7920992873362902"/>
    <n v="1.3596309573115899"/>
    <n v="2.6464245419100498"/>
    <n v="20.7757894285837"/>
    <n v="16.391265228009502"/>
    <n v="23.4536340136249"/>
    <n v="26.5899255916251"/>
    <n v="12.789385738156801"/>
    <n v="3.6671078453744701"/>
    <n v="41.280635297339202"/>
    <n v="27.901510656747799"/>
    <n v="27.150746200538499"/>
    <n v="18.033021227932199"/>
    <n v="20.584661568150999"/>
    <n v="19.1587449074405"/>
    <n v="26.517046672861099"/>
    <n v="15.7065256236152"/>
  </r>
  <r>
    <x v="804"/>
    <s v="Stillwater"/>
    <x v="3"/>
    <x v="3"/>
    <x v="2"/>
    <x v="0"/>
    <x v="0"/>
    <x v="0"/>
    <x v="1"/>
    <n v="77350"/>
    <x v="804"/>
    <n v="3.56431803490627"/>
    <n v="3.4634776987718201"/>
    <n v="9.3975436328377508"/>
    <n v="3.8655462184873901"/>
    <n v="18.9088558500323"/>
    <n v="26.460245636716198"/>
    <n v="24.241758241758198"/>
    <n v="19.9676793794441"/>
    <n v="10.421460892049099"/>
    <n v="3.3641129226181898"/>
    <n v="34.410618958303303"/>
    <n v="26.362237291396099"/>
    <n v="35.863030827682401"/>
    <n v="28.883747443248499"/>
    <n v="24.1256748147403"/>
    <n v="15.6154645743218"/>
    <n v="18.328136002414201"/>
    <n v="13.0469771652751"/>
  </r>
  <r>
    <x v="805"/>
    <s v="Stockton-Lodi"/>
    <x v="25"/>
    <x v="25"/>
    <x v="2"/>
    <x v="1"/>
    <x v="1"/>
    <x v="0"/>
    <x v="0"/>
    <n v="685306"/>
    <x v="805"/>
    <n v="7.0829673167898699"/>
    <n v="13.796318724774"/>
    <n v="4.3716237709869796"/>
    <n v="38.864536426063701"/>
    <n v="29.289689569331099"/>
    <n v="10.4058624906246"/>
    <n v="26.4922530956974"/>
    <n v="23.425447902104999"/>
    <n v="10.386746942241899"/>
    <n v="12.2882285841069"/>
    <n v="36.569743185331497"/>
    <n v="33.246514589166502"/>
    <n v="17.895513641395201"/>
    <n v="16.8167690233673"/>
    <n v="20.566207309766298"/>
    <n v="17.140222438586001"/>
    <n v="22.839743109646498"/>
    <n v="22.637058118633899"/>
  </r>
  <r>
    <x v="806"/>
    <s v="Storm Lake"/>
    <x v="15"/>
    <x v="15"/>
    <x v="1"/>
    <x v="0"/>
    <x v="0"/>
    <x v="0"/>
    <x v="0"/>
    <n v="20260"/>
    <x v="806"/>
    <n v="2.4531095755182601"/>
    <n v="5.5231984205330704"/>
    <n v="1.38203356367226"/>
    <n v="22.7443237907206"/>
    <n v="24.955577492596198"/>
    <n v="11.6831194471866"/>
    <n v="21.934846989141199"/>
    <n v="26.347482724580502"/>
    <n v="15.0789733464956"/>
    <n v="11.7365738925911"/>
    <n v="40.854566836534701"/>
    <n v="26.577812622501"/>
    <n v="20.831046648373199"/>
    <n v="18.587311968606901"/>
    <n v="22.7207325049052"/>
    <n v="22.733812949640299"/>
    <n v="23.217789404839799"/>
    <n v="12.740353172007801"/>
  </r>
  <r>
    <x v="807"/>
    <s v="Sturgis"/>
    <x v="4"/>
    <x v="4"/>
    <x v="1"/>
    <x v="0"/>
    <x v="0"/>
    <x v="0"/>
    <x v="1"/>
    <n v="61295"/>
    <x v="807"/>
    <n v="2.53691165674199"/>
    <n v="0.67868504772004201"/>
    <n v="2.2187780406232198"/>
    <n v="6.5812872175544497"/>
    <n v="25.899339260951098"/>
    <n v="8.0528591239089593"/>
    <n v="23.830655028958301"/>
    <n v="27.366016803980699"/>
    <n v="14.8511297822008"/>
    <n v="5.6384004748126699"/>
    <n v="49.551153646412899"/>
    <n v="30.4968222172763"/>
    <n v="14.313623661498101"/>
    <n v="20.567885704016501"/>
    <n v="24.018330487914501"/>
    <n v="22.180788929822999"/>
    <n v="22.3874561955252"/>
    <n v="10.8455386827208"/>
  </r>
  <r>
    <x v="808"/>
    <s v="Sulphur Springs"/>
    <x v="2"/>
    <x v="2"/>
    <x v="2"/>
    <x v="0"/>
    <x v="0"/>
    <x v="0"/>
    <x v="1"/>
    <n v="35161"/>
    <x v="808"/>
    <n v="6.9622593214072399"/>
    <n v="0.489178351013907"/>
    <n v="1.9112084411706201"/>
    <n v="15.266915047922399"/>
    <n v="25.579477261738901"/>
    <n v="8.3814453513836398"/>
    <n v="23.9213901766161"/>
    <n v="26.6232473479139"/>
    <n v="15.4944398623475"/>
    <n v="8.08543423361726"/>
    <n v="47.930488379060897"/>
    <n v="28.823353165261299"/>
    <n v="15.1607242220605"/>
    <n v="22.545619061981601"/>
    <n v="24.581511084300999"/>
    <n v="18.850852058512999"/>
    <n v="21.407027597647399"/>
    <n v="12.614990197556899"/>
  </r>
  <r>
    <x v="809"/>
    <s v="Summerville"/>
    <x v="7"/>
    <x v="7"/>
    <x v="3"/>
    <x v="0"/>
    <x v="0"/>
    <x v="0"/>
    <x v="0"/>
    <n v="26015"/>
    <x v="809"/>
    <n v="11.093599846242601"/>
    <n v="0.41514510859119702"/>
    <n v="1.49529117816644"/>
    <n v="4.0092254468575801"/>
    <n v="22.5177782048818"/>
    <n v="8.5373822794541603"/>
    <n v="26.896021526042698"/>
    <n v="27.438016528925601"/>
    <n v="14.6108014606958"/>
    <n v="12.521622677306"/>
    <n v="56.397522459684197"/>
    <n v="22.8837676468947"/>
    <n v="8.19708721611517"/>
    <n v="28.595890410958901"/>
    <n v="29.2915239726027"/>
    <n v="20.601455479452099"/>
    <n v="14.7795376712329"/>
    <n v="6.7315924657534296"/>
  </r>
  <r>
    <x v="810"/>
    <s v="Summit Park"/>
    <x v="45"/>
    <x v="45"/>
    <x v="0"/>
    <x v="1"/>
    <x v="1"/>
    <x v="0"/>
    <x v="0"/>
    <n v="20802"/>
    <x v="810"/>
    <n v="0.30283008479242401"/>
    <n v="1.2113203391696901"/>
    <n v="1.5747164409206"/>
    <n v="11.535073229820499"/>
    <n v="27.722717762361"/>
    <n v="7.2293800242264101"/>
    <n v="27.205153617442999"/>
    <n v="30.222442462283901"/>
    <n v="7.6203061336857196"/>
    <n v="3.5820024185813799"/>
    <n v="21.375255410533299"/>
    <n v="26.7253242150035"/>
    <n v="48.317417955881702"/>
    <n v="8.1253758268190008"/>
    <n v="12.7480457005412"/>
    <n v="15.8147925435959"/>
    <n v="21.136500300661499"/>
    <n v="42.175285628382397"/>
  </r>
  <r>
    <x v="811"/>
    <s v="Sumter"/>
    <x v="32"/>
    <x v="32"/>
    <x v="3"/>
    <x v="1"/>
    <x v="1"/>
    <x v="0"/>
    <x v="0"/>
    <n v="107456"/>
    <x v="811"/>
    <n v="46.633040500297803"/>
    <n v="1.08602590827874"/>
    <n v="2.0696843359142298"/>
    <n v="3.2869267421083999"/>
    <n v="25.527657832042902"/>
    <n v="10.775573257891599"/>
    <n v="25.3071024419297"/>
    <n v="25.434596486003599"/>
    <n v="12.9550699821322"/>
    <n v="5.6466807858029604"/>
    <n v="42.7736799824728"/>
    <n v="33.053384941210801"/>
    <n v="18.5262542905134"/>
    <n v="22.273616794164699"/>
    <n v="26.934709126489899"/>
    <n v="19.876991892647499"/>
    <n v="19.5084758685541"/>
    <n v="11.406206318143701"/>
  </r>
  <r>
    <x v="812"/>
    <s v="Sunbury"/>
    <x v="14"/>
    <x v="14"/>
    <x v="1"/>
    <x v="1"/>
    <x v="1"/>
    <x v="0"/>
    <x v="1"/>
    <n v="94528"/>
    <x v="812"/>
    <n v="1.91900812457684"/>
    <n v="0.343813473256601"/>
    <n v="1.0261509817197001"/>
    <n v="2.3834207853757601"/>
    <n v="20.568508801624901"/>
    <n v="7.6633378469871403"/>
    <n v="23.856423493567998"/>
    <n v="29.381770480704098"/>
    <n v="18.529959377115802"/>
    <n v="4.3957499411349197"/>
    <n v="62.104132328702597"/>
    <n v="19.705085943018599"/>
    <n v="13.7950317871439"/>
    <n v="21.4558898521163"/>
    <n v="27.404385517593099"/>
    <n v="19.747577766445701"/>
    <n v="20.5991840897501"/>
    <n v="10.7929627740948"/>
  </r>
  <r>
    <x v="813"/>
    <s v="Susanville"/>
    <x v="25"/>
    <x v="25"/>
    <x v="2"/>
    <x v="0"/>
    <x v="0"/>
    <x v="0"/>
    <x v="0"/>
    <n v="34895"/>
    <x v="813"/>
    <n v="7.9954148158761997"/>
    <n v="0.965754406075369"/>
    <n v="6.8233271242298299"/>
    <n v="17.529732053302801"/>
    <n v="18.034102306920801"/>
    <n v="10.6548216076802"/>
    <n v="33.959019916893503"/>
    <n v="27.396475139704801"/>
    <n v="9.9555810288006903"/>
    <n v="4.52530625402966"/>
    <n v="40.582688588007699"/>
    <n v="41.372501611863299"/>
    <n v="13.519503546099299"/>
    <n v="17.7051446627827"/>
    <n v="20.233040387083999"/>
    <n v="18.001382442974201"/>
    <n v="26.375037029722499"/>
    <n v="17.6853954774366"/>
  </r>
  <r>
    <x v="814"/>
    <s v="Sweetwater"/>
    <x v="2"/>
    <x v="2"/>
    <x v="2"/>
    <x v="0"/>
    <x v="0"/>
    <x v="0"/>
    <x v="1"/>
    <n v="15216"/>
    <x v="814"/>
    <n v="4.3769716088328101"/>
    <n v="0.38117770767613002"/>
    <n v="1.3012618296530001"/>
    <n v="33.537066246056803"/>
    <n v="25.860935856992601"/>
    <n v="8.7407991587802307"/>
    <n v="22.647213459516301"/>
    <n v="26.196109358569899"/>
    <n v="16.554942166140901"/>
    <n v="11.967213114754101"/>
    <n v="44.569672131147499"/>
    <n v="29.743852459016399"/>
    <n v="13.719262295082"/>
    <n v="24.715361709581401"/>
    <n v="29.217025748817701"/>
    <n v="16.955684007707099"/>
    <n v="17.095813627605501"/>
    <n v="12.016114906288299"/>
  </r>
  <r>
    <x v="815"/>
    <s v="Syracuse"/>
    <x v="9"/>
    <x v="9"/>
    <x v="1"/>
    <x v="1"/>
    <x v="1"/>
    <x v="0"/>
    <x v="1"/>
    <n v="662577"/>
    <x v="815"/>
    <n v="7.6697500818772797"/>
    <n v="2.3627442546300301"/>
    <n v="2.7709986914728399"/>
    <n v="3.4255641231132401"/>
    <n v="22.862701240761499"/>
    <n v="11.6652102321692"/>
    <n v="23.859717436614901"/>
    <n v="27.845367406354299"/>
    <n v="13.7670036841001"/>
    <n v="3.1621855787931001"/>
    <n v="38.216981740757497"/>
    <n v="29.726572221249299"/>
    <n v="28.894260459200101"/>
    <n v="18.5243315902751"/>
    <n v="20.499063721338601"/>
    <n v="17.242290269694902"/>
    <n v="23.192515986666798"/>
    <n v="20.541798432024599"/>
  </r>
  <r>
    <x v="816"/>
    <s v="Tahlequah"/>
    <x v="3"/>
    <x v="3"/>
    <x v="2"/>
    <x v="0"/>
    <x v="0"/>
    <x v="0"/>
    <x v="1"/>
    <n v="46987"/>
    <x v="816"/>
    <n v="1.23864047502501"/>
    <n v="0.53206205971864595"/>
    <n v="41.739204460808303"/>
    <n v="6.28258880115777"/>
    <n v="24.1194372911656"/>
    <n v="13.865537276267901"/>
    <n v="23.702300636346202"/>
    <n v="24.823887458233099"/>
    <n v="13.4888373379871"/>
    <n v="5.2095479799711901"/>
    <n v="40.088483435077897"/>
    <n v="30.135811784072999"/>
    <n v="24.566156800878002"/>
    <n v="30.2898636985894"/>
    <n v="25.5818106065115"/>
    <n v="17.9156002618892"/>
    <n v="17.195405035414598"/>
    <n v="9.0173203975953804"/>
  </r>
  <r>
    <x v="817"/>
    <s v="Talladega-Sylacauga"/>
    <x v="12"/>
    <x v="12"/>
    <x v="3"/>
    <x v="0"/>
    <x v="0"/>
    <x v="0"/>
    <x v="0"/>
    <n v="93830"/>
    <x v="817"/>
    <n v="31.449429819887001"/>
    <n v="0.36555472663327299"/>
    <n v="1.4856655653842099"/>
    <n v="2.0260044761803302"/>
    <n v="23.078972610039401"/>
    <n v="8.4791644463391194"/>
    <n v="25.469466055632498"/>
    <n v="28.5196632207183"/>
    <n v="14.4527336672706"/>
    <n v="7.0808909730363396"/>
    <n v="53.631887456037497"/>
    <n v="27.330988667448199"/>
    <n v="11.9562329034779"/>
    <n v="29.8715677590788"/>
    <n v="25.274025686448201"/>
    <n v="17.3051372896368"/>
    <n v="17.662201062887501"/>
    <n v="9.8870682019486296"/>
  </r>
  <r>
    <x v="818"/>
    <s v="Tallahassee"/>
    <x v="19"/>
    <x v="19"/>
    <x v="3"/>
    <x v="1"/>
    <x v="1"/>
    <x v="0"/>
    <x v="0"/>
    <n v="367413"/>
    <x v="818"/>
    <n v="32.107192723175302"/>
    <n v="2.2824450958458198"/>
    <n v="2.1123367980991401"/>
    <n v="5.8087220648153401"/>
    <n v="20.372441911418498"/>
    <n v="18.891274941278599"/>
    <n v="25.7783475271697"/>
    <n v="24.595210294682001"/>
    <n v="10.3627253254512"/>
    <n v="3.26202465238699"/>
    <n v="33.147551127472298"/>
    <n v="28.2305253765341"/>
    <n v="35.3598988436067"/>
    <n v="23.2879024431411"/>
    <n v="21.224524241529199"/>
    <n v="17.274287241374498"/>
    <n v="20.725206408146601"/>
    <n v="17.488079665808701"/>
  </r>
  <r>
    <x v="819"/>
    <s v="Tampa-St. Petersburg-Clearwater"/>
    <x v="19"/>
    <x v="19"/>
    <x v="3"/>
    <x v="1"/>
    <x v="1"/>
    <x v="1"/>
    <x v="0"/>
    <n v="2783243"/>
    <x v="819"/>
    <n v="11.1509128020802"/>
    <n v="2.8564160585331599"/>
    <n v="2.2182755871477999"/>
    <n v="16.247521326740099"/>
    <n v="21.1920770123198"/>
    <n v="8.6133693680357801"/>
    <n v="25.270197392035101"/>
    <n v="27.674550874645199"/>
    <n v="17.249805352964199"/>
    <n v="4.2395892128156696"/>
    <n v="39.125759041700199"/>
    <n v="30.669076395565401"/>
    <n v="25.965575349918801"/>
    <n v="19.180851158685002"/>
    <n v="23.817106987775599"/>
    <n v="18.939930273822402"/>
    <n v="20.994355924495999"/>
    <n v="17.067755655220999"/>
  </r>
  <r>
    <x v="820"/>
    <s v="Taos"/>
    <x v="6"/>
    <x v="6"/>
    <x v="2"/>
    <x v="1"/>
    <x v="1"/>
    <x v="0"/>
    <x v="1"/>
    <n v="32937"/>
    <x v="820"/>
    <n v="0.31575431885114003"/>
    <n v="0.61025594316422305"/>
    <n v="6.9617755108236903"/>
    <n v="55.8065397577193"/>
    <n v="20.590824908158002"/>
    <n v="6.8646203357925701"/>
    <n v="22.218174089929299"/>
    <n v="33.2422503567417"/>
    <n v="17.084130309378502"/>
    <n v="4.8745759872691501"/>
    <n v="33.477113781984201"/>
    <n v="32.8280078730265"/>
    <n v="28.820302357720202"/>
    <n v="29.873625962760801"/>
    <n v="26.531070066552001"/>
    <n v="17.512899125102798"/>
    <n v="14.461975622522999"/>
    <n v="11.6204292230614"/>
  </r>
  <r>
    <x v="821"/>
    <s v="Taylorville"/>
    <x v="38"/>
    <x v="38"/>
    <x v="1"/>
    <x v="0"/>
    <x v="0"/>
    <x v="0"/>
    <x v="0"/>
    <n v="34800"/>
    <x v="821"/>
    <n v="1.41379310344828"/>
    <n v="0.47413793103448298"/>
    <n v="0.97988505747126398"/>
    <n v="1.3534482758620701"/>
    <n v="22.3448275862069"/>
    <n v="8.1091954022988499"/>
    <n v="23.939655172413801"/>
    <n v="28.089080459770098"/>
    <n v="17.517241379310299"/>
    <n v="4.1878539832155104"/>
    <n v="51.771466369010703"/>
    <n v="31.043036090785101"/>
    <n v="12.997643556988701"/>
    <n v="21.153846153846199"/>
    <n v="23.520710059171599"/>
    <n v="19.3223443223443"/>
    <n v="22.985347985348"/>
    <n v="13.017751479289901"/>
  </r>
  <r>
    <x v="822"/>
    <s v="Terre Haute"/>
    <x v="17"/>
    <x v="17"/>
    <x v="1"/>
    <x v="0"/>
    <x v="0"/>
    <x v="0"/>
    <x v="0"/>
    <n v="172425"/>
    <x v="822"/>
    <n v="4.8850224735392196"/>
    <n v="1.1059881107728"/>
    <n v="1.97593156444831"/>
    <n v="1.8558793678410901"/>
    <n v="21.936494127881701"/>
    <n v="11.9414238074525"/>
    <n v="25.361751486153398"/>
    <n v="26.560533565318298"/>
    <n v="14.1997970131941"/>
    <n v="3.3453816320607901"/>
    <n v="48.390188991196801"/>
    <n v="30.009058209992201"/>
    <n v="18.255371166750201"/>
    <n v="22.474865378030898"/>
    <n v="25.1221713823264"/>
    <n v="18.061132380863398"/>
    <n v="21.885018831512401"/>
    <n v="12.4568120272668"/>
  </r>
  <r>
    <x v="823"/>
    <s v="Texarkana"/>
    <x v="2"/>
    <x v="2"/>
    <x v="2"/>
    <x v="0"/>
    <x v="0"/>
    <x v="0"/>
    <x v="1"/>
    <n v="149198"/>
    <x v="823"/>
    <n v="23.6779313395622"/>
    <n v="0.64075925950750001"/>
    <n v="2.40820922532474"/>
    <n v="4.9980562742127903"/>
    <n v="24.2215043097092"/>
    <n v="8.7279990348396108"/>
    <n v="26.251692381935399"/>
    <n v="26.4970039812866"/>
    <n v="14.3018002922291"/>
    <n v="5.1476852455072999"/>
    <n v="45.763884016717903"/>
    <n v="32.938771010193101"/>
    <n v="16.1496597275816"/>
    <n v="24.945428520307701"/>
    <n v="23.161567364465899"/>
    <n v="18.675970656646999"/>
    <n v="20.7622114868492"/>
    <n v="12.454821971730199"/>
  </r>
  <r>
    <x v="824"/>
    <s v="The Dalles"/>
    <x v="8"/>
    <x v="8"/>
    <x v="0"/>
    <x v="0"/>
    <x v="0"/>
    <x v="0"/>
    <x v="1"/>
    <n v="25213"/>
    <x v="824"/>
    <n v="0.337127672232578"/>
    <n v="0.75754571054614706"/>
    <n v="6.4966485543172201"/>
    <n v="14.845516201959301"/>
    <n v="23.194383849601401"/>
    <n v="7.9482806488716102"/>
    <n v="22.4566691785983"/>
    <n v="28.751041129575999"/>
    <n v="17.649625193352598"/>
    <n v="7.6843556168159903"/>
    <n v="35.561681598897302"/>
    <n v="36.158970824718601"/>
    <n v="20.594991959568102"/>
    <n v="17.716454657365599"/>
    <n v="26.692654903569998"/>
    <n v="20.322117357406601"/>
    <n v="21.942962659007001"/>
    <n v="13.3258104226508"/>
  </r>
  <r>
    <x v="825"/>
    <s v="The Villages"/>
    <x v="19"/>
    <x v="19"/>
    <x v="3"/>
    <x v="0"/>
    <x v="0"/>
    <x v="0"/>
    <x v="0"/>
    <n v="93420"/>
    <x v="825"/>
    <n v="9.3513166345536298"/>
    <n v="0.65189466923571004"/>
    <n v="1.23635195889531"/>
    <n v="5.9751659173624496"/>
    <n v="9.1115392849496892"/>
    <n v="3.6758724041961002"/>
    <n v="14.9058017555127"/>
    <n v="28.922072361378699"/>
    <n v="43.3847141939628"/>
    <n v="3.8296166739542299"/>
    <n v="43.990186075887898"/>
    <n v="29.6008842248457"/>
    <n v="22.5793130253121"/>
    <n v="17.290859520734699"/>
    <n v="24.7716075955422"/>
    <n v="20.7609891423925"/>
    <n v="24.8122638350792"/>
    <n v="12.3642799062515"/>
  </r>
  <r>
    <x v="826"/>
    <s v="Thomaston"/>
    <x v="7"/>
    <x v="7"/>
    <x v="3"/>
    <x v="0"/>
    <x v="0"/>
    <x v="0"/>
    <x v="0"/>
    <n v="27153"/>
    <x v="826"/>
    <n v="27.7833020292417"/>
    <n v="0.45667145435126899"/>
    <n v="1.3810628659816599"/>
    <n v="2.1655065738592398"/>
    <n v="23.6327477626782"/>
    <n v="8.6583434611276804"/>
    <n v="23.960520016204502"/>
    <n v="28.088977276912299"/>
    <n v="15.659411483077401"/>
    <n v="7.7784520328791302"/>
    <n v="52.601092293264202"/>
    <n v="28.603740276935"/>
    <n v="11.0167153969217"/>
    <n v="27.0831293449525"/>
    <n v="29.5701556839322"/>
    <n v="17.507098795652599"/>
    <n v="19.4360129247038"/>
    <n v="6.4036032507588398"/>
  </r>
  <r>
    <x v="827"/>
    <s v="Thomasville"/>
    <x v="7"/>
    <x v="7"/>
    <x v="3"/>
    <x v="0"/>
    <x v="0"/>
    <x v="0"/>
    <x v="0"/>
    <n v="44720"/>
    <x v="827"/>
    <n v="36.708407871198602"/>
    <n v="0.68425760286225401"/>
    <n v="1.43559928443649"/>
    <n v="2.8510733452593899"/>
    <n v="24.903846153846199"/>
    <n v="8.2289803220035793"/>
    <n v="24.045169946332699"/>
    <n v="27.750447227191401"/>
    <n v="15.0715563506261"/>
    <n v="5.2758516731986704"/>
    <n v="50.303152112015503"/>
    <n v="27.756004421666201"/>
    <n v="16.664991793119601"/>
    <n v="32.292979040201601"/>
    <n v="25.655709540717002"/>
    <n v="16.298247623410798"/>
    <n v="15.456419654106099"/>
    <n v="10.296644141564499"/>
  </r>
  <r>
    <x v="828"/>
    <s v="Tiffin"/>
    <x v="5"/>
    <x v="5"/>
    <x v="1"/>
    <x v="0"/>
    <x v="0"/>
    <x v="0"/>
    <x v="1"/>
    <n v="56745"/>
    <x v="828"/>
    <n v="2.16230504890299"/>
    <n v="0.56568860692571998"/>
    <n v="1.6459599964754601"/>
    <n v="4.4479689840514602"/>
    <n v="23.558022733280499"/>
    <n v="10.765706229623801"/>
    <n v="22.8460657326637"/>
    <n v="27.983082209886302"/>
    <n v="14.8471230945458"/>
    <n v="2.4628825641850201"/>
    <n v="53.652784477675901"/>
    <n v="28.158331993353698"/>
    <n v="15.7260009647853"/>
    <n v="19.176830661002199"/>
    <n v="28.175962724407299"/>
    <n v="19.131149787583901"/>
    <n v="22.662281302818499"/>
    <n v="10.853775524188"/>
  </r>
  <r>
    <x v="829"/>
    <s v="Tifton"/>
    <x v="7"/>
    <x v="7"/>
    <x v="3"/>
    <x v="0"/>
    <x v="0"/>
    <x v="0"/>
    <x v="0"/>
    <n v="40118"/>
    <x v="829"/>
    <n v="28.7875766488858"/>
    <n v="1.26377187297472"/>
    <n v="1.17154394536118"/>
    <n v="10.062814696644899"/>
    <n v="25.8238197317912"/>
    <n v="12.027020290144099"/>
    <n v="25.008724263422899"/>
    <n v="24.3706067102049"/>
    <n v="12.7698290044369"/>
    <n v="9.3192544596432292"/>
    <n v="44.952403807695397"/>
    <n v="28.585713142948599"/>
    <n v="17.1426285897128"/>
    <n v="29.646049858274601"/>
    <n v="23.373791699978199"/>
    <n v="14.7394432734937"/>
    <n v="19.986917653899301"/>
    <n v="12.253797514354201"/>
  </r>
  <r>
    <x v="830"/>
    <s v="Toccoa"/>
    <x v="7"/>
    <x v="7"/>
    <x v="3"/>
    <x v="0"/>
    <x v="0"/>
    <x v="0"/>
    <x v="0"/>
    <n v="26175"/>
    <x v="830"/>
    <n v="10.7774594078319"/>
    <n v="0.66857688634192902"/>
    <n v="2.0630372492836702"/>
    <n v="2.4183381088825202"/>
    <n v="22.739255014326599"/>
    <n v="9.7115568290353398"/>
    <n v="22.8347659980898"/>
    <n v="28.103151862464198"/>
    <n v="16.611270296084101"/>
    <n v="7.0441988950276198"/>
    <n v="54.615561694291003"/>
    <n v="23.682090239410702"/>
    <n v="14.658149171270701"/>
    <n v="25.411940937299399"/>
    <n v="28.332976674513201"/>
    <n v="18.328696768671101"/>
    <n v="18.467793708538402"/>
    <n v="9.4585919109779599"/>
  </r>
  <r>
    <x v="831"/>
    <s v="Toledo"/>
    <x v="5"/>
    <x v="5"/>
    <x v="1"/>
    <x v="1"/>
    <x v="1"/>
    <x v="1"/>
    <x v="1"/>
    <n v="610001"/>
    <x v="831"/>
    <n v="14.030304868352699"/>
    <n v="1.43868616608825"/>
    <n v="2.3731108637526801"/>
    <n v="5.8980231179948897"/>
    <n v="23.675534958139401"/>
    <n v="11.817685544777801"/>
    <n v="24.6291399522296"/>
    <n v="26.894382140357099"/>
    <n v="12.983257404496101"/>
    <n v="2.88491777667313"/>
    <n v="41.564627230580399"/>
    <n v="31.8185507187567"/>
    <n v="23.731904273989802"/>
    <n v="22.5387878340348"/>
    <n v="23.0749665657486"/>
    <n v="17.214332012372701"/>
    <n v="21.395869741797299"/>
    <n v="15.776043846046599"/>
  </r>
  <r>
    <x v="832"/>
    <s v="Topeka"/>
    <x v="21"/>
    <x v="21"/>
    <x v="2"/>
    <x v="1"/>
    <x v="1"/>
    <x v="0"/>
    <x v="0"/>
    <n v="216660"/>
    <x v="832"/>
    <n v="6.3449779792192196"/>
    <n v="0.93171420019669005"/>
    <n v="4.1625689485611703"/>
    <n v="8.8147261299012296"/>
    <n v="24.932227305768201"/>
    <n v="8.1446957711549093"/>
    <n v="24.0821824090307"/>
    <n v="28.080129986744801"/>
    <n v="14.7607645273015"/>
    <n v="3.3286462993736401"/>
    <n v="39.364693851463599"/>
    <n v="30.568196344113499"/>
    <n v="26.7384635050492"/>
    <n v="17.302523831520599"/>
    <n v="22.696636291101498"/>
    <n v="19.0127241422752"/>
    <n v="24.286104228782602"/>
    <n v="16.702011506320101"/>
  </r>
  <r>
    <x v="833"/>
    <s v="Torrington"/>
    <x v="41"/>
    <x v="41"/>
    <x v="1"/>
    <x v="0"/>
    <x v="0"/>
    <x v="0"/>
    <x v="1"/>
    <n v="189927"/>
    <x v="833"/>
    <n v="1.16149889167943"/>
    <n v="1.51479252554929"/>
    <n v="1.5300615499639301"/>
    <n v="4.4938318406545701"/>
    <n v="21.561968545809702"/>
    <n v="6.7225828871092599"/>
    <n v="22.641857134583301"/>
    <n v="33.097979750114497"/>
    <n v="15.9756116823832"/>
    <n v="2.7629844061903799"/>
    <n v="36.292253183950997"/>
    <n v="28.3104619214932"/>
    <n v="32.634300488365398"/>
    <n v="11.4669923439572"/>
    <n v="14.585877687166001"/>
    <n v="15.9673797423472"/>
    <n v="25.183521779668801"/>
    <n v="32.796228446860802"/>
  </r>
  <r>
    <x v="834"/>
    <s v="Traverse City"/>
    <x v="4"/>
    <x v="4"/>
    <x v="1"/>
    <x v="0"/>
    <x v="0"/>
    <x v="0"/>
    <x v="1"/>
    <n v="143372"/>
    <x v="834"/>
    <n v="0.83698351142482497"/>
    <n v="0.53357698853332602"/>
    <n v="2.8750383617442701"/>
    <n v="2.2207962503138701"/>
    <n v="21.626258962698401"/>
    <n v="7.32500069748626"/>
    <n v="22.8601121557905"/>
    <n v="31.055575705158599"/>
    <n v="17.133052478866201"/>
    <n v="1.8476901430469801"/>
    <n v="36.095911826780302"/>
    <n v="33.804619713906"/>
    <n v="28.251778316266702"/>
    <n v="16.863905325443799"/>
    <n v="22.132913773643001"/>
    <n v="21.074323631015499"/>
    <n v="23.470260286623098"/>
    <n v="16.4585969832746"/>
  </r>
  <r>
    <x v="835"/>
    <s v="Trenton"/>
    <x v="23"/>
    <x v="23"/>
    <x v="0"/>
    <x v="1"/>
    <x v="1"/>
    <x v="1"/>
    <x v="1"/>
    <n v="366513"/>
    <x v="835"/>
    <n v="19.4748890216718"/>
    <n v="8.8796304633123508"/>
    <n v="2.00893283457886"/>
    <n v="15.093052633876599"/>
    <n v="22.640943158905699"/>
    <n v="10.9259425995804"/>
    <n v="26.918281206942201"/>
    <n v="26.869442557289901"/>
    <n v="12.645390477281801"/>
    <n v="5.4965987511648802"/>
    <n v="33.342912388592197"/>
    <n v="22.923226608973401"/>
    <n v="38.237262251269598"/>
    <n v="13.1650446688976"/>
    <n v="14.865072299143501"/>
    <n v="13.4167869094035"/>
    <n v="21.872409664446"/>
    <n v="36.680686458109498"/>
  </r>
  <r>
    <x v="836"/>
    <s v="Troy"/>
    <x v="12"/>
    <x v="12"/>
    <x v="3"/>
    <x v="0"/>
    <x v="0"/>
    <x v="0"/>
    <x v="0"/>
    <n v="32899"/>
    <x v="836"/>
    <n v="36.444876743974"/>
    <n v="1.9605459132496399"/>
    <n v="1.9666251253837499"/>
    <n v="2.2189124289492099"/>
    <n v="20.3106477400529"/>
    <n v="21.237727590504299"/>
    <n v="22.718015745159398"/>
    <n v="22.9338277759202"/>
    <n v="12.7997811483632"/>
    <n v="5.4578850695355596"/>
    <n v="48.947782734190497"/>
    <n v="23.127787982156899"/>
    <n v="22.466544214117"/>
    <n v="32.6326326326326"/>
    <n v="26.626626626626599"/>
    <n v="14.168014168014199"/>
    <n v="16.524216524216499"/>
    <n v="10.04851004851"/>
  </r>
  <r>
    <x v="837"/>
    <s v="Truckee-Grass Valley"/>
    <x v="25"/>
    <x v="25"/>
    <x v="2"/>
    <x v="0"/>
    <x v="0"/>
    <x v="0"/>
    <x v="0"/>
    <n v="98764"/>
    <x v="837"/>
    <n v="0.34526750637884202"/>
    <n v="1.1380665019642799"/>
    <n v="3.4253371673889301"/>
    <n v="8.5446113968652604"/>
    <n v="19.345105504029799"/>
    <n v="6.6188084727228604"/>
    <n v="20.391033169981"/>
    <n v="34.231096350897097"/>
    <n v="19.413956502369299"/>
    <n v="1.55883361921098"/>
    <n v="25.321440823327599"/>
    <n v="40.402058319039497"/>
    <n v="32.717667238422003"/>
    <n v="15.1756113967232"/>
    <n v="20.122039110171499"/>
    <n v="16.741940133570399"/>
    <n v="23.624657665881902"/>
    <n v="24.335751693652998"/>
  </r>
  <r>
    <x v="838"/>
    <s v="Tucson"/>
    <x v="48"/>
    <x v="47"/>
    <x v="2"/>
    <x v="1"/>
    <x v="1"/>
    <x v="0"/>
    <x v="0"/>
    <n v="980263"/>
    <x v="838"/>
    <n v="3.1700676247088801"/>
    <n v="2.5087144980479699"/>
    <n v="4.4981805903109704"/>
    <n v="34.562357244943399"/>
    <n v="22.9852600781627"/>
    <n v="10.996130630249199"/>
    <n v="24.6839878685618"/>
    <n v="25.900702158502401"/>
    <n v="15.433919264523899"/>
    <n v="5.3705605167511496"/>
    <n v="30.474278668158899"/>
    <n v="34.766016468672099"/>
    <n v="29.389144346417901"/>
    <n v="20.560376579748901"/>
    <n v="23.4570835967337"/>
    <n v="17.217499882449399"/>
    <n v="21.4986912704342"/>
    <n v="17.2663486706338"/>
  </r>
  <r>
    <x v="839"/>
    <s v="Tullahoma-Manchester"/>
    <x v="22"/>
    <x v="22"/>
    <x v="3"/>
    <x v="0"/>
    <x v="0"/>
    <x v="0"/>
    <x v="1"/>
    <n v="100210"/>
    <x v="839"/>
    <n v="4.04251072747231"/>
    <n v="0.77038219738548996"/>
    <n v="1.8620896118151899"/>
    <n v="3.0994910687556101"/>
    <n v="23.181319229617799"/>
    <n v="8.83045604231115"/>
    <n v="23.561520806306799"/>
    <n v="27.8624887735755"/>
    <n v="16.564215148188801"/>
    <n v="8.3180005004636595"/>
    <n v="49.041023300999498"/>
    <n v="24.664026966159799"/>
    <n v="17.976949232377098"/>
    <n v="24.0563765874927"/>
    <n v="25.671119673502499"/>
    <n v="18.8547238206292"/>
    <n v="20.682400060837999"/>
    <n v="10.7353798575376"/>
  </r>
  <r>
    <x v="840"/>
    <s v="Tulsa"/>
    <x v="3"/>
    <x v="3"/>
    <x v="2"/>
    <x v="0"/>
    <x v="0"/>
    <x v="0"/>
    <x v="1"/>
    <n v="937478"/>
    <x v="840"/>
    <n v="8.2863811204102902"/>
    <n v="1.74052084422248"/>
    <n v="13.8034172535249"/>
    <n v="8.3677696969955608"/>
    <n v="25.536599258862601"/>
    <n v="9.1418678624991703"/>
    <n v="26.3346979875794"/>
    <n v="26.142373474364199"/>
    <n v="12.8444614166946"/>
    <n v="3.9173292909580102"/>
    <n v="37.8858464104066"/>
    <n v="32.5423723282222"/>
    <n v="25.654451970413199"/>
    <n v="18.8221557801008"/>
    <n v="23.141136160275899"/>
    <n v="18.100325178411602"/>
    <n v="22.2310730887584"/>
    <n v="17.7053097924532"/>
  </r>
  <r>
    <x v="841"/>
    <s v="Tupelo"/>
    <x v="42"/>
    <x v="42"/>
    <x v="3"/>
    <x v="0"/>
    <x v="0"/>
    <x v="0"/>
    <x v="1"/>
    <n v="136268"/>
    <x v="841"/>
    <n v="20.533067191123401"/>
    <n v="0.455719611354096"/>
    <n v="1.2123169049226501"/>
    <n v="3.0381307423606398"/>
    <n v="26.114715120204298"/>
    <n v="8.8480054011213198"/>
    <n v="26.133795168344701"/>
    <n v="25.4880089235917"/>
    <n v="13.415475386737899"/>
    <n v="6.7945409261492298"/>
    <n v="43.749225203701002"/>
    <n v="31.509134144004999"/>
    <n v="17.9470997261447"/>
    <n v="24.104073649689798"/>
    <n v="25.783318187206099"/>
    <n v="17.728871152554401"/>
    <n v="21.549646370856198"/>
    <n v="10.8340906396934"/>
  </r>
  <r>
    <x v="842"/>
    <s v="Tuscaloosa"/>
    <x v="12"/>
    <x v="12"/>
    <x v="3"/>
    <x v="0"/>
    <x v="0"/>
    <x v="0"/>
    <x v="0"/>
    <n v="230162"/>
    <x v="842"/>
    <n v="32.514055317558899"/>
    <n v="1.0253647430939901"/>
    <n v="1.17916945455809"/>
    <n v="2.7815191039354898"/>
    <n v="21.855041231828"/>
    <n v="17.948227770005499"/>
    <n v="24.714331644667698"/>
    <n v="23.857543816963702"/>
    <n v="11.624855536535099"/>
    <n v="4.8416364832527199"/>
    <n v="44.348291293440603"/>
    <n v="26.9865024110583"/>
    <n v="23.823569812248302"/>
    <n v="25.9797817009743"/>
    <n v="22.877444875833302"/>
    <n v="16.9792200815569"/>
    <n v="19.6859814909775"/>
    <n v="14.4775718506581"/>
  </r>
  <r>
    <x v="843"/>
    <s v="Twin Falls"/>
    <x v="37"/>
    <x v="37"/>
    <x v="0"/>
    <x v="0"/>
    <x v="0"/>
    <x v="0"/>
    <x v="0"/>
    <n v="99604"/>
    <x v="843"/>
    <n v="0.34737560740532503"/>
    <n v="0.96080478695634697"/>
    <n v="2.0109634151238902"/>
    <n v="17.568571543311499"/>
    <n v="28.2036865989318"/>
    <n v="9.7315368860688292"/>
    <n v="25.0160636119031"/>
    <n v="23.783181398337401"/>
    <n v="13.265531504758799"/>
    <n v="8.7403807209396494"/>
    <n v="39.223977318752503"/>
    <n v="36.314297286350801"/>
    <n v="15.7213446739571"/>
    <n v="19.497917370257799"/>
    <n v="27.372509287402899"/>
    <n v="21.937971406056501"/>
    <n v="21.135877518856201"/>
    <n v="10.0557244174265"/>
  </r>
  <r>
    <x v="844"/>
    <s v="Tyler"/>
    <x v="2"/>
    <x v="2"/>
    <x v="2"/>
    <x v="0"/>
    <x v="0"/>
    <x v="0"/>
    <x v="1"/>
    <n v="209714"/>
    <x v="844"/>
    <n v="17.736059585912201"/>
    <n v="1.2159417110922499"/>
    <n v="1.7333129881648299"/>
    <n v="17.2081978313322"/>
    <n v="25.6520785450661"/>
    <n v="10.756077324355999"/>
    <n v="25.0059604985838"/>
    <n v="24.351736174027501"/>
    <n v="14.2341474579666"/>
    <n v="6.6292581562305397"/>
    <n v="34.534856679894702"/>
    <n v="34.059998649692801"/>
    <n v="24.775886514182002"/>
    <n v="19.230966682067901"/>
    <n v="23.8731454386776"/>
    <n v="17.3456029570306"/>
    <n v="21.434621900508201"/>
    <n v="18.115663021715701"/>
  </r>
  <r>
    <x v="845"/>
    <s v="Ukiah"/>
    <x v="25"/>
    <x v="25"/>
    <x v="2"/>
    <x v="1"/>
    <x v="1"/>
    <x v="1"/>
    <x v="0"/>
    <n v="87841"/>
    <x v="845"/>
    <n v="0.61930078209492201"/>
    <n v="1.59606561856081"/>
    <n v="6.9910406302296204"/>
    <n v="22.204892931546802"/>
    <n v="22.1548024271126"/>
    <n v="7.9939891394679004"/>
    <n v="23.874955886203502"/>
    <n v="30.615543994262399"/>
    <n v="15.3607085529536"/>
    <n v="6.9890795631825302"/>
    <n v="34.245832991214399"/>
    <n v="37.333114377206698"/>
    <n v="21.431973068396399"/>
    <n v="22.361809045226099"/>
    <n v="24.506252191188501"/>
    <n v="17.958980951268"/>
    <n v="20.118032020567998"/>
    <n v="15.054925791749399"/>
  </r>
  <r>
    <x v="846"/>
    <s v="Union City"/>
    <x v="22"/>
    <x v="22"/>
    <x v="3"/>
    <x v="0"/>
    <x v="0"/>
    <x v="0"/>
    <x v="1"/>
    <n v="38620"/>
    <x v="846"/>
    <n v="12.8430864836872"/>
    <n v="0.31071983428275501"/>
    <n v="1.36457793889177"/>
    <n v="2.7239772138788201"/>
    <n v="22.364060072501299"/>
    <n v="7.6644225789746203"/>
    <n v="24.510616261004699"/>
    <n v="28.495598135681"/>
    <n v="16.9653029518384"/>
    <n v="6.9425851554365599"/>
    <n v="54.9866131191432"/>
    <n v="24.304625911051598"/>
    <n v="13.7661758143686"/>
    <n v="26.3314374353671"/>
    <n v="24.0369700103413"/>
    <n v="19.305842812823201"/>
    <n v="21.244829369183002"/>
    <n v="9.0809203722854193"/>
  </r>
  <r>
    <x v="847"/>
    <s v="Urban Honolulu"/>
    <x v="49"/>
    <x v="48"/>
    <x v="4"/>
    <x v="1"/>
    <x v="1"/>
    <x v="1"/>
    <x v="0"/>
    <n v="953207"/>
    <x v="847"/>
    <n v="1.88091358959806"/>
    <n v="43.014686211914103"/>
    <n v="27.920692986937802"/>
    <n v="8.1234191523981707"/>
    <n v="22.083346009838401"/>
    <n v="10.3097228618758"/>
    <n v="27.249275341033002"/>
    <n v="25.828807383915599"/>
    <n v="14.528848403337401"/>
    <n v="4.7132679452275301"/>
    <n v="32.095169256343098"/>
    <n v="31.706524313138601"/>
    <n v="31.485038485290801"/>
    <n v="11.4386203766735"/>
    <n v="14.5622224383286"/>
    <n v="15.399526726960399"/>
    <n v="25.2996855651723"/>
    <n v="33.299944892865199"/>
  </r>
  <r>
    <x v="848"/>
    <s v="Urbana"/>
    <x v="5"/>
    <x v="5"/>
    <x v="1"/>
    <x v="0"/>
    <x v="0"/>
    <x v="0"/>
    <x v="1"/>
    <n v="40097"/>
    <x v="848"/>
    <n v="2.17971419308178"/>
    <n v="0.376586777065616"/>
    <n v="2.1896900017457699"/>
    <n v="1.12477242686485"/>
    <n v="25.039279746614501"/>
    <n v="8.40212484724543"/>
    <n v="24.201311818839301"/>
    <n v="27.997107015487401"/>
    <n v="14.360176571813399"/>
    <n v="3.2572924457741199"/>
    <n v="54.869109947643999"/>
    <n v="26.716529543754699"/>
    <n v="15.1570680628272"/>
    <n v="16.706036745406799"/>
    <n v="23.667979002624701"/>
    <n v="18.910761154855599"/>
    <n v="25.570866141732299"/>
    <n v="15.1443569553806"/>
  </r>
  <r>
    <x v="849"/>
    <s v="Utica-Rome"/>
    <x v="9"/>
    <x v="9"/>
    <x v="1"/>
    <x v="0"/>
    <x v="0"/>
    <x v="0"/>
    <x v="1"/>
    <n v="299397"/>
    <x v="849"/>
    <n v="4.7836150662832297"/>
    <n v="2.2869300627594802"/>
    <n v="1.8119754038951601"/>
    <n v="3.96096153268069"/>
    <n v="21.935757539320701"/>
    <n v="9.8157296165292305"/>
    <n v="23.478859173605599"/>
    <n v="28.395408103621602"/>
    <n v="16.374245566922799"/>
    <n v="4.8429562783231699"/>
    <n v="41.625639871193798"/>
    <n v="31.605966584776201"/>
    <n v="21.925437265706801"/>
    <n v="20.352568167406499"/>
    <n v="22.169520186007201"/>
    <n v="18.2380046501797"/>
    <n v="22.927076727964501"/>
    <n v="16.312830268442202"/>
  </r>
  <r>
    <x v="850"/>
    <s v="Uvalde"/>
    <x v="2"/>
    <x v="2"/>
    <x v="2"/>
    <x v="0"/>
    <x v="0"/>
    <x v="0"/>
    <x v="1"/>
    <n v="26405"/>
    <x v="850"/>
    <n v="0.41658776746828302"/>
    <n v="0.43931073660291597"/>
    <n v="0.81045256580193104"/>
    <n v="69.301268699109997"/>
    <n v="28.907403900776401"/>
    <n v="9.7633024048475701"/>
    <n v="22.7419049422458"/>
    <n v="23.8326074607082"/>
    <n v="14.7547812914221"/>
    <n v="18.0304618610101"/>
    <n v="35.345624961460203"/>
    <n v="30.4063636924215"/>
    <n v="16.217549485108201"/>
    <n v="30.946882217090099"/>
    <n v="27.1939953810624"/>
    <n v="12.933025404157"/>
    <n v="17.898383371824501"/>
    <n v="11.027713625866101"/>
  </r>
  <r>
    <x v="851"/>
    <s v="Valdosta"/>
    <x v="7"/>
    <x v="7"/>
    <x v="3"/>
    <x v="1"/>
    <x v="1"/>
    <x v="0"/>
    <x v="0"/>
    <n v="139588"/>
    <x v="851"/>
    <n v="33.699171848582999"/>
    <n v="1.2357795799065801"/>
    <n v="2.1312720291142502"/>
    <n v="5.5413072756970498"/>
    <n v="24.909734361119899"/>
    <n v="15.605926010831899"/>
    <n v="26.3059861879245"/>
    <n v="22.6079605696765"/>
    <n v="10.5703928704473"/>
    <n v="5.4976521834087597"/>
    <n v="44.777169758666297"/>
    <n v="29.845784243541999"/>
    <n v="19.879393814383"/>
    <n v="26.381612636388699"/>
    <n v="25.544570055540198"/>
    <n v="17.627131996691201"/>
    <n v="18.842320872887701"/>
    <n v="11.6043644384921"/>
  </r>
  <r>
    <x v="852"/>
    <s v="Vallejo-Fairfield"/>
    <x v="25"/>
    <x v="25"/>
    <x v="2"/>
    <x v="1"/>
    <x v="1"/>
    <x v="0"/>
    <x v="0"/>
    <n v="413344"/>
    <x v="852"/>
    <n v="14.2116493767903"/>
    <n v="14.2803572811024"/>
    <n v="6.6748277463807399"/>
    <n v="24.037121622667801"/>
    <n v="24.564285437795199"/>
    <n v="9.7855539211891305"/>
    <n v="26.451817372454901"/>
    <n v="27.864684137183598"/>
    <n v="11.333659131377299"/>
    <n v="6.0855819425042297"/>
    <n v="31.2035879714727"/>
    <n v="38.476582604220297"/>
    <n v="24.2342474818028"/>
    <n v="12.2427741544602"/>
    <n v="15.478812502227401"/>
    <n v="15.5465269610464"/>
    <n v="26.137068320325"/>
    <n v="30.594818061940899"/>
  </r>
  <r>
    <x v="853"/>
    <s v="Valley"/>
    <x v="12"/>
    <x v="12"/>
    <x v="3"/>
    <x v="1"/>
    <x v="1"/>
    <x v="0"/>
    <x v="0"/>
    <n v="34215"/>
    <x v="853"/>
    <n v="38.597106532222703"/>
    <n v="0.48516732427297998"/>
    <n v="1.2099956159579099"/>
    <n v="1.5665643723513101"/>
    <n v="22.513517463101"/>
    <n v="8.0520239660967405"/>
    <n v="24.062545667105098"/>
    <n v="28.695016805494699"/>
    <n v="16.676896098202501"/>
    <n v="7.6880741712882603"/>
    <n v="53.5752085009102"/>
    <n v="27.712628593201"/>
    <n v="11.0240887346006"/>
    <n v="32.616986944403699"/>
    <n v="26.316561537333101"/>
    <n v="16.722898635763499"/>
    <n v="16.524864309813701"/>
    <n v="7.8186885726859296"/>
  </r>
  <r>
    <x v="854"/>
    <s v="Van Wert"/>
    <x v="5"/>
    <x v="5"/>
    <x v="1"/>
    <x v="0"/>
    <x v="0"/>
    <x v="0"/>
    <x v="1"/>
    <n v="28744"/>
    <x v="854"/>
    <n v="0.82451989980517704"/>
    <n v="0.22613414973559701"/>
    <n v="1.2211244085722199"/>
    <n v="2.5744503200667999"/>
    <n v="24.923462287781799"/>
    <n v="7.36501530754244"/>
    <n v="23.3683551349847"/>
    <n v="28.033676593376001"/>
    <n v="16.3094906763151"/>
    <n v="2.33203205259914"/>
    <n v="55.742757345387297"/>
    <n v="26.9313745633861"/>
    <n v="14.993836038627499"/>
    <n v="16.572237960339901"/>
    <n v="27.770892351274799"/>
    <n v="22.078611898017002"/>
    <n v="22.884206798866899"/>
    <n v="10.694050991501401"/>
  </r>
  <r>
    <x v="855"/>
    <s v="Vermillion"/>
    <x v="0"/>
    <x v="0"/>
    <x v="0"/>
    <x v="1"/>
    <x v="1"/>
    <x v="0"/>
    <x v="0"/>
    <n v="13864"/>
    <x v="855"/>
    <n v="1.29111367570687"/>
    <n v="1.6589728793998799"/>
    <n v="5.0057703404500904"/>
    <n v="1.9979803808424701"/>
    <n v="17.4841315637623"/>
    <n v="32.566358915175996"/>
    <n v="20.953548759376801"/>
    <n v="18.746393537218701"/>
    <n v="10.249567224466199"/>
    <n v="2.3512946116165101"/>
    <n v="29.643107067879601"/>
    <n v="26.662001399580099"/>
    <n v="41.343596920923702"/>
    <n v="28.0046674445741"/>
    <n v="24.6207701283547"/>
    <n v="16.1610268378063"/>
    <n v="17.269544924154001"/>
    <n v="13.943990665110899"/>
  </r>
  <r>
    <x v="856"/>
    <s v="Vernal"/>
    <x v="45"/>
    <x v="45"/>
    <x v="0"/>
    <x v="0"/>
    <x v="0"/>
    <x v="0"/>
    <x v="0"/>
    <n v="58218"/>
    <x v="856"/>
    <n v="0.29458696452681998"/>
    <n v="0.48790965999754499"/>
    <n v="9.2181170983184"/>
    <n v="7.1498711182030199"/>
    <n v="33.315944519455002"/>
    <n v="9.6477230882533505"/>
    <n v="27.307597888793399"/>
    <n v="20.532097704676598"/>
    <n v="9.1966367988216504"/>
    <n v="2.4555820737205001"/>
    <n v="48.013789445770399"/>
    <n v="32.903739061256999"/>
    <n v="16.626889419252201"/>
    <n v="11.4812448662955"/>
    <n v="17.951994158985102"/>
    <n v="18.0615131879164"/>
    <n v="31.4410878890207"/>
    <n v="21.064159897782201"/>
  </r>
  <r>
    <x v="857"/>
    <s v="Vernon"/>
    <x v="2"/>
    <x v="2"/>
    <x v="2"/>
    <x v="0"/>
    <x v="0"/>
    <x v="0"/>
    <x v="1"/>
    <n v="13535"/>
    <x v="857"/>
    <n v="7.7502770594754304"/>
    <n v="0.71666050978943496"/>
    <n v="2.1869227927595101"/>
    <n v="25.917990395271499"/>
    <n v="25.615072035463601"/>
    <n v="9.4865164388622105"/>
    <n v="22.711488732914699"/>
    <n v="26.6124861470262"/>
    <n v="15.5744366457333"/>
    <n v="8.5548859742408094"/>
    <n v="46.437433534207699"/>
    <n v="26.810823585017101"/>
    <n v="18.1968569065343"/>
    <n v="23.024390243902399"/>
    <n v="25.9121951219512"/>
    <n v="17.541463414634102"/>
    <n v="23.9414634146341"/>
    <n v="9.5804878048780502"/>
  </r>
  <r>
    <x v="858"/>
    <s v="Vicksburg"/>
    <x v="42"/>
    <x v="42"/>
    <x v="3"/>
    <x v="1"/>
    <x v="1"/>
    <x v="0"/>
    <x v="1"/>
    <n v="58377"/>
    <x v="858"/>
    <n v="52.945509361563602"/>
    <n v="0.77427754081230604"/>
    <n v="0.94386487829110799"/>
    <n v="1.6616133066104799"/>
    <n v="25.535741816126201"/>
    <n v="9.6373571783407801"/>
    <n v="24.238998235606498"/>
    <n v="27.8722784658341"/>
    <n v="12.715624304092399"/>
    <n v="5.7072616246794796"/>
    <n v="39.239736709931499"/>
    <n v="32.2080943191731"/>
    <n v="22.844907346215901"/>
    <n v="29.418461678582801"/>
    <n v="22.915433307527699"/>
    <n v="16.1847078646569"/>
    <n v="18.224873628125099"/>
    <n v="13.2565235211075"/>
  </r>
  <r>
    <x v="859"/>
    <s v="Victoria"/>
    <x v="2"/>
    <x v="2"/>
    <x v="2"/>
    <x v="0"/>
    <x v="0"/>
    <x v="0"/>
    <x v="1"/>
    <n v="94003"/>
    <x v="859"/>
    <n v="5.8508770996670298"/>
    <n v="0.92656617341999703"/>
    <n v="1.2297479867663801"/>
    <n v="43.163516057998102"/>
    <n v="26.408731636224399"/>
    <n v="8.7146154909949693"/>
    <n v="24.192844909205"/>
    <n v="26.816165441528501"/>
    <n v="13.8676425220472"/>
    <n v="8.4515299060398306"/>
    <n v="41.072155547232498"/>
    <n v="34.053640345877596"/>
    <n v="16.42267420085"/>
    <n v="19.4665980619158"/>
    <n v="21.6362233084641"/>
    <n v="17.685733070348501"/>
    <n v="22.9797330131778"/>
    <n v="18.231712546093799"/>
  </r>
  <r>
    <x v="860"/>
    <s v="Vidalia"/>
    <x v="7"/>
    <x v="7"/>
    <x v="3"/>
    <x v="0"/>
    <x v="0"/>
    <x v="0"/>
    <x v="0"/>
    <n v="36346"/>
    <x v="860"/>
    <n v="25.004127001595801"/>
    <n v="0.61905023936609305"/>
    <n v="1.28487316348429"/>
    <n v="9.7259670940406107"/>
    <n v="26.6851923182744"/>
    <n v="9.56638969900402"/>
    <n v="24.803279590601399"/>
    <n v="25.422329829967499"/>
    <n v="13.5228085621526"/>
    <n v="6.9805829460058204"/>
    <n v="53.655358151253203"/>
    <n v="24.403805221319701"/>
    <n v="14.9602536814213"/>
    <n v="32.868672046955197"/>
    <n v="23.506969919295699"/>
    <n v="14.8716067498166"/>
    <n v="17.945707997065298"/>
    <n v="10.8070432868672"/>
  </r>
  <r>
    <x v="861"/>
    <s v="Vincennes"/>
    <x v="17"/>
    <x v="17"/>
    <x v="1"/>
    <x v="0"/>
    <x v="0"/>
    <x v="0"/>
    <x v="0"/>
    <n v="38440"/>
    <x v="861"/>
    <n v="2.5858480749219601"/>
    <n v="0.55671175858480704"/>
    <n v="1.2695109261186299"/>
    <n v="1.53485952133195"/>
    <n v="21.3111342351717"/>
    <n v="13.9438085327784"/>
    <n v="21.9927159209157"/>
    <n v="26.982310093652401"/>
    <n v="15.770031217481799"/>
    <n v="3.6415351334027699"/>
    <n v="47.408060251582398"/>
    <n v="34.344203188846997"/>
    <n v="14.6062014261678"/>
    <n v="24.881056087918001"/>
    <n v="23.581049386852499"/>
    <n v="18.340816189774198"/>
    <n v="22.669704483012801"/>
    <n v="10.5273738524425"/>
  </r>
  <r>
    <x v="862"/>
    <s v="Vineland-Bridgeton"/>
    <x v="23"/>
    <x v="23"/>
    <x v="0"/>
    <x v="1"/>
    <x v="1"/>
    <x v="1"/>
    <x v="1"/>
    <n v="156898"/>
    <x v="862"/>
    <n v="18.722992007546299"/>
    <n v="1.1816594220448999"/>
    <n v="2.72788690741756"/>
    <n v="27.060255707529699"/>
    <n v="24.0315364121914"/>
    <n v="9.5399558949126195"/>
    <n v="28.472638274547801"/>
    <n v="25.339392471541998"/>
    <n v="12.6164769468062"/>
    <n v="9.9295605922660393"/>
    <n v="52.621591834778897"/>
    <n v="23.416550864919301"/>
    <n v="14.032296708035799"/>
    <n v="19.259653479983399"/>
    <n v="19.8766089133306"/>
    <n v="17.4620069777068"/>
    <n v="23.7281453886031"/>
    <n v="19.673585240376099"/>
  </r>
  <r>
    <x v="863"/>
    <s v="Vineyard Haven"/>
    <x v="28"/>
    <x v="28"/>
    <x v="1"/>
    <x v="1"/>
    <x v="1"/>
    <x v="1"/>
    <x v="0"/>
    <n v="16535"/>
    <x v="863"/>
    <n v="2.8847898397338998"/>
    <n v="0.74387662534018695"/>
    <n v="7.7169640157242201"/>
    <n v="2.3223465376474102"/>
    <n v="19.189597822800099"/>
    <n v="5.9570607801632898"/>
    <n v="24.390686422739599"/>
    <n v="34.139703658905397"/>
    <n v="16.322951315391599"/>
    <n v="1.2991204712337601"/>
    <n v="30.6463326071169"/>
    <n v="27.894779310901299"/>
    <n v="40.159767610747998"/>
    <n v="14.043583535109001"/>
    <n v="18.004150812867501"/>
    <n v="13.9225181598063"/>
    <n v="27.2742995503286"/>
    <n v="26.755447941888601"/>
  </r>
  <r>
    <x v="864"/>
    <s v="Virginia Beach-Norfolk-Newport News"/>
    <x v="34"/>
    <x v="34"/>
    <x v="1"/>
    <x v="1"/>
    <x v="1"/>
    <x v="1"/>
    <x v="0"/>
    <n v="1676822"/>
    <x v="864"/>
    <n v="30.5842838416958"/>
    <n v="3.40232892936758"/>
    <n v="3.4157471693477301"/>
    <n v="5.3466617208027998"/>
    <n v="23.598509561539601"/>
    <n v="11.8670914384473"/>
    <n v="26.894923849997198"/>
    <n v="26.0634700642048"/>
    <n v="11.576005085811101"/>
    <n v="3.1090817818069101"/>
    <n v="33.766278108343499"/>
    <n v="34.819833453911897"/>
    <n v="28.3048066559376"/>
    <n v="14.011527414556401"/>
    <n v="18.4960707837228"/>
    <n v="18.134955567407101"/>
    <n v="25.373002460980899"/>
    <n v="23.9844437733327"/>
  </r>
  <r>
    <x v="865"/>
    <s v="Visalia-Porterville"/>
    <x v="25"/>
    <x v="25"/>
    <x v="2"/>
    <x v="0"/>
    <x v="0"/>
    <x v="0"/>
    <x v="0"/>
    <n v="442179"/>
    <x v="865"/>
    <n v="1.2431617060059399"/>
    <n v="3.2122737624355699"/>
    <n v="2.36962858932695"/>
    <n v="60.623638843092998"/>
    <n v="32.594039970238299"/>
    <n v="10.702905384471"/>
    <n v="26.356746928280199"/>
    <n v="20.897871676402499"/>
    <n v="9.4484360406079908"/>
    <n v="20.631423790932999"/>
    <n v="35.070512309776099"/>
    <n v="31.004700820651699"/>
    <n v="13.293363078639199"/>
    <n v="20.6790978183944"/>
    <n v="25.311548047632201"/>
    <n v="18.068248253792401"/>
    <n v="19.966768208252599"/>
    <n v="15.974337671928399"/>
  </r>
  <r>
    <x v="866"/>
    <s v="Wabash"/>
    <x v="17"/>
    <x v="17"/>
    <x v="1"/>
    <x v="0"/>
    <x v="0"/>
    <x v="0"/>
    <x v="0"/>
    <n v="32888"/>
    <x v="866"/>
    <n v="0.47129652152760898"/>
    <n v="0.40744344441741698"/>
    <n v="1.6206519095110701"/>
    <n v="2.1193140355144702"/>
    <n v="22.680004864996299"/>
    <n v="10.018851860861099"/>
    <n v="21.852955485283399"/>
    <n v="27.350401362199001"/>
    <n v="18.0977864266602"/>
    <n v="4.36950412473937"/>
    <n v="53.3587163448463"/>
    <n v="26.253286193454802"/>
    <n v="16.018493336959502"/>
    <n v="21.541702426464902"/>
    <n v="23.367402668331099"/>
    <n v="21.026761332605101"/>
    <n v="24.951236638838999"/>
    <n v="9.1128969337598509"/>
  </r>
  <r>
    <x v="867"/>
    <s v="Waco"/>
    <x v="2"/>
    <x v="2"/>
    <x v="2"/>
    <x v="0"/>
    <x v="0"/>
    <x v="0"/>
    <x v="1"/>
    <n v="252772"/>
    <x v="867"/>
    <n v="15.173753422056199"/>
    <n v="1.25567705283813"/>
    <n v="1.7327868593040401"/>
    <n v="23.415172566581699"/>
    <n v="25.169718164986602"/>
    <n v="13.903834285443001"/>
    <n v="24.459196429984299"/>
    <n v="23.754608896554998"/>
    <n v="12.712642223031001"/>
    <n v="7.6018394703369099"/>
    <n v="39.7651739995434"/>
    <n v="31.623234728156302"/>
    <n v="21.0097518019634"/>
    <n v="24.399134932667401"/>
    <n v="24.706813520021399"/>
    <n v="16.349326674395801"/>
    <n v="19.753857130116799"/>
    <n v="14.7908677427985"/>
  </r>
  <r>
    <x v="868"/>
    <s v="Wahpeton"/>
    <x v="36"/>
    <x v="36"/>
    <x v="0"/>
    <x v="0"/>
    <x v="0"/>
    <x v="0"/>
    <x v="0"/>
    <n v="22897"/>
    <x v="868"/>
    <n v="0.53718827794034196"/>
    <n v="0.46294274359086302"/>
    <n v="2.7165130803161999"/>
    <n v="1.7513211337729799"/>
    <n v="22.867624579639301"/>
    <n v="11.3071581429882"/>
    <n v="20.8848320740708"/>
    <n v="29.248373149320901"/>
    <n v="15.6920120539809"/>
    <n v="4.2986574961973396"/>
    <n v="34.1710204351564"/>
    <n v="42.107003505059197"/>
    <n v="19.423318563587099"/>
    <n v="16.661196805601101"/>
    <n v="20.840170659665201"/>
    <n v="20.566677606388801"/>
    <n v="25.1176020129089"/>
    <n v="16.814352915435901"/>
  </r>
  <r>
    <x v="869"/>
    <s v="Walla Walla"/>
    <x v="1"/>
    <x v="1"/>
    <x v="1"/>
    <x v="0"/>
    <x v="0"/>
    <x v="0"/>
    <x v="1"/>
    <n v="62859"/>
    <x v="869"/>
    <n v="1.61631588157623"/>
    <n v="1.2026917386531799"/>
    <n v="3.1610429691849999"/>
    <n v="18.846943158497599"/>
    <n v="22.372293545872498"/>
    <n v="12.703033774002099"/>
    <n v="23.605211664200802"/>
    <n v="25.864235829395898"/>
    <n v="15.455225186528599"/>
    <n v="6.4958604810659901"/>
    <n v="28.592073678538199"/>
    <n v="39.700191054720001"/>
    <n v="25.2118747856758"/>
    <n v="20.6419646704007"/>
    <n v="21.917277035760399"/>
    <n v="18.573890564411901"/>
    <n v="21.9775958638518"/>
    <n v="16.8892718655752"/>
  </r>
  <r>
    <x v="870"/>
    <s v="Wapakoneta"/>
    <x v="5"/>
    <x v="5"/>
    <x v="1"/>
    <x v="0"/>
    <x v="0"/>
    <x v="0"/>
    <x v="1"/>
    <n v="45949"/>
    <x v="870"/>
    <n v="0.26986441489477497"/>
    <n v="0.35909377788417601"/>
    <n v="1.07075235587282"/>
    <n v="1.1817449781279199"/>
    <n v="25.389018259374499"/>
    <n v="7.4756795577705697"/>
    <n v="23.6414285403382"/>
    <n v="28.1268362750005"/>
    <n v="15.3670373675162"/>
    <n v="2.44707710234997"/>
    <n v="51.417751019615501"/>
    <n v="29.7404026671846"/>
    <n v="16.394769210850001"/>
    <n v="13.1992149165849"/>
    <n v="23.443463090175602"/>
    <n v="21.099116781157999"/>
    <n v="27.259840802529698"/>
    <n v="14.998364409551799"/>
  </r>
  <r>
    <x v="871"/>
    <s v="Warner Robins"/>
    <x v="7"/>
    <x v="7"/>
    <x v="3"/>
    <x v="1"/>
    <x v="1"/>
    <x v="0"/>
    <x v="0"/>
    <n v="179605"/>
    <x v="871"/>
    <n v="31.173965090058701"/>
    <n v="2.05172461791153"/>
    <n v="2.42977645388491"/>
    <n v="6.0521700398095799"/>
    <n v="25.8283455360374"/>
    <n v="10.621641936471701"/>
    <n v="26.949695164388501"/>
    <n v="25.678015645444201"/>
    <n v="10.9223017176582"/>
    <n v="4.4027345312853301"/>
    <n v="39.624610781568002"/>
    <n v="33.385808965505198"/>
    <n v="22.586845721641399"/>
    <n v="18.097188890077799"/>
    <n v="20.468059737996601"/>
    <n v="17.157095033552899"/>
    <n v="25.581253152753799"/>
    <n v="18.696403185618902"/>
  </r>
  <r>
    <x v="872"/>
    <s v="Warren"/>
    <x v="14"/>
    <x v="14"/>
    <x v="1"/>
    <x v="0"/>
    <x v="0"/>
    <x v="0"/>
    <x v="1"/>
    <n v="41815"/>
    <x v="872"/>
    <n v="0.32524213798876001"/>
    <n v="0.37307186416357802"/>
    <n v="0.93507114671768499"/>
    <n v="0.72940332416596898"/>
    <n v="20.848977639603"/>
    <n v="6.9305273227310797"/>
    <n v="22.0375463350472"/>
    <n v="31.433696042090201"/>
    <n v="18.749252660528501"/>
    <n v="2.9318015804502302"/>
    <n v="55.083338867122698"/>
    <n v="24.789162627000501"/>
    <n v="17.195696925426699"/>
    <n v="18.718844897725301"/>
    <n v="27.565461525239201"/>
    <n v="19.687159800607301"/>
    <n v="22.139460264710898"/>
    <n v="11.8890735117172"/>
  </r>
  <r>
    <x v="873"/>
    <s v="Warrensburg"/>
    <x v="40"/>
    <x v="40"/>
    <x v="1"/>
    <x v="0"/>
    <x v="0"/>
    <x v="0"/>
    <x v="1"/>
    <n v="52595"/>
    <x v="873"/>
    <n v="4.2342427987451297"/>
    <n v="1.4849320277592899"/>
    <n v="3.0592261621827199"/>
    <n v="3.0630288050194898"/>
    <n v="22.897613841619901"/>
    <n v="19.9125392147543"/>
    <n v="23.979465728681401"/>
    <n v="22.4793231295751"/>
    <n v="10.7310580853693"/>
    <n v="2.41445369269388"/>
    <n v="38.373629277315402"/>
    <n v="34.624785308495198"/>
    <n v="24.587131721495599"/>
    <n v="18.937515810776599"/>
    <n v="23.030609663546699"/>
    <n v="19.8583354414369"/>
    <n v="25.261826460915799"/>
    <n v="12.9117126233241"/>
  </r>
  <r>
    <x v="874"/>
    <s v="Warsaw"/>
    <x v="17"/>
    <x v="17"/>
    <x v="1"/>
    <x v="0"/>
    <x v="0"/>
    <x v="0"/>
    <x v="0"/>
    <n v="77358"/>
    <x v="874"/>
    <n v="0.70063858941544499"/>
    <n v="0.82990770185371898"/>
    <n v="1.3043253445021801"/>
    <n v="7.2830217947723597"/>
    <n v="25.6172600118928"/>
    <n v="8.9247395227384398"/>
    <n v="24.848108792885"/>
    <n v="27.071537526823299"/>
    <n v="13.538354145660399"/>
    <n v="5.8472010606090601"/>
    <n v="46.621287373607501"/>
    <n v="27.375981953816002"/>
    <n v="20.155529611967498"/>
    <n v="14.920466243815"/>
    <n v="22.548401022814101"/>
    <n v="21.8510277953044"/>
    <n v="25.414272905389701"/>
    <n v="15.265832032676901"/>
  </r>
  <r>
    <x v="875"/>
    <s v="Washington"/>
    <x v="17"/>
    <x v="17"/>
    <x v="1"/>
    <x v="0"/>
    <x v="0"/>
    <x v="0"/>
    <x v="0"/>
    <n v="31648"/>
    <x v="875"/>
    <n v="0.52135995955510595"/>
    <n v="0.50872093023255804"/>
    <n v="0.98584428715874595"/>
    <n v="4.15192113245703"/>
    <n v="28.8169868554095"/>
    <n v="8.8852376137512596"/>
    <n v="23.069388270980799"/>
    <n v="25.132709807886801"/>
    <n v="14.095677451971699"/>
    <n v="13.006277845281501"/>
    <n v="50.804981773997604"/>
    <n v="24.432968813284699"/>
    <n v="11.7557715674362"/>
    <n v="15.8820346320346"/>
    <n v="25.739538239538199"/>
    <n v="23.0880230880231"/>
    <n v="22.619047619047599"/>
    <n v="12.6713564213564"/>
  </r>
  <r>
    <x v="876"/>
    <s v="Washington"/>
    <x v="10"/>
    <x v="10"/>
    <x v="3"/>
    <x v="0"/>
    <x v="0"/>
    <x v="1"/>
    <x v="0"/>
    <n v="47759"/>
    <x v="876"/>
    <n v="25.3460080822463"/>
    <n v="0.33082769739734902"/>
    <n v="1.30865386628698"/>
    <n v="6.6291170250633398"/>
    <n v="22.041918800644901"/>
    <n v="7.1044201092987702"/>
    <n v="22.299461881530199"/>
    <n v="30.166042002554502"/>
    <n v="18.388157205971702"/>
    <n v="7.3491436882253396"/>
    <n v="44.2551423228755"/>
    <n v="30.061440740850699"/>
    <n v="18.334273248048401"/>
    <n v="27.608110168199602"/>
    <n v="22.236902281620001"/>
    <n v="18.832257736673601"/>
    <n v="20.321154530209899"/>
    <n v="11.0015752832969"/>
  </r>
  <r>
    <x v="877"/>
    <s v="Washington Court House"/>
    <x v="5"/>
    <x v="5"/>
    <x v="1"/>
    <x v="0"/>
    <x v="0"/>
    <x v="0"/>
    <x v="1"/>
    <n v="29030"/>
    <x v="877"/>
    <n v="1.9600413365484"/>
    <n v="0.52015156734412704"/>
    <n v="1.93937306234929"/>
    <n v="1.79125043058905"/>
    <n v="24.674474681364099"/>
    <n v="7.8780571822252803"/>
    <n v="24.8914915604547"/>
    <n v="27.588701343437801"/>
    <n v="14.9672752325181"/>
    <n v="4.3819188191881899"/>
    <n v="58.235957359573597"/>
    <n v="24.015990159901602"/>
    <n v="13.366133661336599"/>
    <n v="23.461739585149001"/>
    <n v="27.627679972110901"/>
    <n v="18.711870315495901"/>
    <n v="21.004009063970699"/>
    <n v="9.1947010632734898"/>
  </r>
  <r>
    <x v="878"/>
    <s v="Washington-Arlington-Alexandria"/>
    <x v="51"/>
    <x v="50"/>
    <x v="1"/>
    <x v="1"/>
    <x v="1"/>
    <x v="0"/>
    <x v="1"/>
    <n v="5636232"/>
    <x v="878"/>
    <n v="25.140962969586798"/>
    <n v="9.1293438595146608"/>
    <n v="3.1600012206736698"/>
    <n v="13.753514759506"/>
    <n v="23.8780092799587"/>
    <n v="9.2216218211031808"/>
    <n v="30.339134372041499"/>
    <n v="26.538652064002999"/>
    <n v="10.022582462893601"/>
    <n v="4.8286247940401701"/>
    <n v="24.690977778375998"/>
    <n v="23.071802947874701"/>
    <n v="47.408594479709102"/>
    <n v="8.5488250642663601"/>
    <n v="11.0730648684952"/>
    <n v="13.085151961957401"/>
    <n v="22.6119161024865"/>
    <n v="44.681042002794499"/>
  </r>
  <r>
    <x v="879"/>
    <s v="Waterloo-Cedar Falls"/>
    <x v="15"/>
    <x v="15"/>
    <x v="1"/>
    <x v="1"/>
    <x v="1"/>
    <x v="0"/>
    <x v="0"/>
    <n v="167819"/>
    <x v="879"/>
    <n v="6.9747763959980702"/>
    <n v="1.1232339603978101"/>
    <n v="1.99262300454657"/>
    <n v="3.1390962882629498"/>
    <n v="22.032070266179598"/>
    <n v="14.442941502451999"/>
    <n v="23.532496320440501"/>
    <n v="25.295109612141701"/>
    <n v="14.6973822987862"/>
    <n v="3.5645091511013298"/>
    <n v="40.019374376916304"/>
    <n v="30.9500968718846"/>
    <n v="25.466019600097798"/>
    <n v="17.744505577102299"/>
    <n v="23.201346922822498"/>
    <n v="19.384564504975799"/>
    <n v="24.2791858332582"/>
    <n v="15.3903971618412"/>
  </r>
  <r>
    <x v="880"/>
    <s v="Watertown"/>
    <x v="0"/>
    <x v="0"/>
    <x v="0"/>
    <x v="0"/>
    <x v="0"/>
    <x v="0"/>
    <x v="0"/>
    <n v="27227"/>
    <x v="880"/>
    <n v="0.32320857971866201"/>
    <n v="0.44441179711315998"/>
    <n v="3.0227347853233901"/>
    <n v="1.5903331252066"/>
    <n v="24.787894369559599"/>
    <n v="9.5126161530833393"/>
    <n v="24.3067543247512"/>
    <n v="26.514122011238801"/>
    <n v="14.878613141367"/>
    <n v="4.1189549749861003"/>
    <n v="41.095052807115103"/>
    <n v="31.3007226236798"/>
    <n v="23.485269594219002"/>
    <n v="17.6140774605365"/>
    <n v="25.265246269300398"/>
    <n v="20.797032692141801"/>
    <n v="23.936858449064101"/>
    <n v="12.386785128957101"/>
  </r>
  <r>
    <x v="881"/>
    <s v="Watertown-Fort Atkinson"/>
    <x v="18"/>
    <x v="18"/>
    <x v="1"/>
    <x v="0"/>
    <x v="0"/>
    <x v="0"/>
    <x v="1"/>
    <n v="83686"/>
    <x v="881"/>
    <n v="0.75042420476543303"/>
    <n v="0.65841359367158203"/>
    <n v="1.25349520827857"/>
    <n v="6.6379083717706697"/>
    <n v="23.7279831752025"/>
    <n v="10.2633654374686"/>
    <n v="25.249145615754099"/>
    <n v="27.564945152116199"/>
    <n v="13.1945606194584"/>
    <n v="3.3037101260792601"/>
    <n v="42.585166720855497"/>
    <n v="31.259708825548199"/>
    <n v="22.851414327517102"/>
    <n v="14.0297572435395"/>
    <n v="21.1902897415818"/>
    <n v="19.633516053249799"/>
    <n v="26.8253719655442"/>
    <n v="18.321064996084601"/>
  </r>
  <r>
    <x v="882"/>
    <s v="Watertown-Fort Drum"/>
    <x v="9"/>
    <x v="9"/>
    <x v="1"/>
    <x v="0"/>
    <x v="0"/>
    <x v="0"/>
    <x v="1"/>
    <n v="116229"/>
    <x v="882"/>
    <n v="4.7105283535090203"/>
    <n v="1.25958237617118"/>
    <n v="2.9811836977002302"/>
    <n v="5.2852558311609004"/>
    <n v="25.495358301284501"/>
    <n v="12.196611861067399"/>
    <n v="27.981828975556901"/>
    <n v="23.157731719278299"/>
    <n v="11.168469142812899"/>
    <n v="2.6123258793866002"/>
    <n v="44.402650904531598"/>
    <n v="32.881411978671501"/>
    <n v="20.103611237410298"/>
    <n v="19.077985917364199"/>
    <n v="22.751428191842699"/>
    <n v="21.0110269695762"/>
    <n v="23.468845489570899"/>
    <n v="13.690713431646101"/>
  </r>
  <r>
    <x v="883"/>
    <s v="Wauchula"/>
    <x v="19"/>
    <x v="19"/>
    <x v="3"/>
    <x v="0"/>
    <x v="0"/>
    <x v="0"/>
    <x v="0"/>
    <n v="27731"/>
    <x v="883"/>
    <n v="6.7685983195701596"/>
    <n v="1.06018535213299"/>
    <n v="1.2621254192059399"/>
    <n v="42.894233889870499"/>
    <n v="27.676607406873199"/>
    <n v="11.3447044823483"/>
    <n v="26.079117233421101"/>
    <n v="22.007861238325301"/>
    <n v="12.891709639032101"/>
    <n v="23.7967275767347"/>
    <n v="47.330705840200601"/>
    <n v="20.136151916875701"/>
    <n v="8.7364146661889404"/>
    <n v="23.138510808646899"/>
    <n v="30.984787830264199"/>
    <n v="19.335468374699801"/>
    <n v="18.628235922070999"/>
    <n v="7.9129970643181204"/>
  </r>
  <r>
    <x v="884"/>
    <s v="Wausau"/>
    <x v="18"/>
    <x v="18"/>
    <x v="1"/>
    <x v="1"/>
    <x v="1"/>
    <x v="0"/>
    <x v="1"/>
    <n v="134063"/>
    <x v="884"/>
    <n v="0.61165273043270696"/>
    <n v="5.3012389697381099"/>
    <n v="1.5940266889447501"/>
    <n v="2.2317865481154402"/>
    <n v="24.517577556820299"/>
    <n v="7.8418355549256704"/>
    <n v="25.417154621334699"/>
    <n v="28.0599419675824"/>
    <n v="14.1634902993369"/>
    <n v="4.9102562688230202"/>
    <n v="43.810605977031798"/>
    <n v="29.363354551171"/>
    <n v="21.9157832029742"/>
    <n v="13.8619477057456"/>
    <n v="22.027489459852902"/>
    <n v="19.6982587487947"/>
    <n v="26.890136691055499"/>
    <n v="17.5221673945513"/>
  </r>
  <r>
    <x v="885"/>
    <s v="Waycross"/>
    <x v="7"/>
    <x v="7"/>
    <x v="3"/>
    <x v="0"/>
    <x v="0"/>
    <x v="0"/>
    <x v="0"/>
    <n v="55070"/>
    <x v="885"/>
    <n v="22.349736698747101"/>
    <n v="0.61013255856183002"/>
    <n v="1.6143090611948401"/>
    <n v="3.80243326675141"/>
    <n v="24.4289086617033"/>
    <n v="8.8905029961866706"/>
    <n v="25.396767750136199"/>
    <n v="26.462683856909401"/>
    <n v="14.821136735064499"/>
    <n v="7.2782891473295503"/>
    <n v="54.522405335391099"/>
    <n v="25.489169376619099"/>
    <n v="12.7101361406603"/>
    <n v="27.771214806064201"/>
    <n v="25.999212443394399"/>
    <n v="17.990746209883799"/>
    <n v="18.866902933648401"/>
    <n v="9.3719236070092506"/>
  </r>
  <r>
    <x v="886"/>
    <s v="Weatherford"/>
    <x v="3"/>
    <x v="3"/>
    <x v="2"/>
    <x v="0"/>
    <x v="0"/>
    <x v="0"/>
    <x v="1"/>
    <n v="27469"/>
    <x v="886"/>
    <n v="2.8905311441989201"/>
    <n v="1.0047690123411801"/>
    <n v="8.7371218464450795"/>
    <n v="13.9429902799519"/>
    <n v="23.335396264880401"/>
    <n v="17.448760420837999"/>
    <n v="23.175215697695599"/>
    <n v="22.676471658960999"/>
    <n v="13.364155957625"/>
    <n v="6.4866198051547697"/>
    <n v="39.708965347145103"/>
    <n v="28.086077198174898"/>
    <n v="25.7183376495252"/>
    <n v="23.663755877554902"/>
    <n v="21.591018136455201"/>
    <n v="19.834948661356901"/>
    <n v="20.094040878994299"/>
    <n v="14.8162364456386"/>
  </r>
  <r>
    <x v="887"/>
    <s v="Weirton-Steubenville"/>
    <x v="31"/>
    <x v="31"/>
    <x v="1"/>
    <x v="0"/>
    <x v="0"/>
    <x v="0"/>
    <x v="1"/>
    <n v="124454"/>
    <x v="887"/>
    <n v="3.88657656644222"/>
    <n v="0.36881096630080201"/>
    <n v="1.6110370096581901"/>
    <n v="1.0043871631285499"/>
    <n v="19.920613238626299"/>
    <n v="8.6939752840406896"/>
    <n v="22.127050958587098"/>
    <n v="30.687643627364299"/>
    <n v="18.570716891381601"/>
    <n v="3.6884922202037802"/>
    <n v="51.567806650343599"/>
    <n v="29.102869328759901"/>
    <n v="15.6408318006928"/>
    <n v="23.307059097615898"/>
    <n v="26.525976547332501"/>
    <n v="19.006756232041599"/>
    <n v="19.7736273976858"/>
    <n v="11.386580725324199"/>
  </r>
  <r>
    <x v="888"/>
    <s v="Wenatchee"/>
    <x v="1"/>
    <x v="1"/>
    <x v="1"/>
    <x v="0"/>
    <x v="0"/>
    <x v="0"/>
    <x v="1"/>
    <n v="110884"/>
    <x v="888"/>
    <n v="0.236282962375095"/>
    <n v="0.75664658562100895"/>
    <n v="2.51163377944519"/>
    <n v="26.808195952527001"/>
    <n v="25.733198658057098"/>
    <n v="8.5287327296995095"/>
    <n v="23.577793008910199"/>
    <n v="27.173442516503702"/>
    <n v="14.986833086829501"/>
    <n v="9.6426273935478601"/>
    <n v="36.375083834056497"/>
    <n v="32.148478668509902"/>
    <n v="21.833810103885799"/>
    <n v="15.2077656675749"/>
    <n v="23.224017127286899"/>
    <n v="20.696282600233602"/>
    <n v="23.267808485792099"/>
    <n v="17.6041261191125"/>
  </r>
  <r>
    <x v="889"/>
    <s v="West Plains"/>
    <x v="40"/>
    <x v="40"/>
    <x v="1"/>
    <x v="0"/>
    <x v="0"/>
    <x v="0"/>
    <x v="1"/>
    <n v="40400"/>
    <x v="889"/>
    <n v="0.38118811881188103"/>
    <n v="0.48267326732673299"/>
    <n v="2.1163366336633702"/>
    <n v="1.7252475247524801"/>
    <n v="24.910891089108901"/>
    <n v="8.3836633663366307"/>
    <n v="23.131188118811899"/>
    <n v="26.472772277227701"/>
    <n v="17.1014851485149"/>
    <n v="6.3267198219914702"/>
    <n v="50.398664936028197"/>
    <n v="27.068422028555499"/>
    <n v="16.2061932134248"/>
    <n v="29.764193259002901"/>
    <n v="27.5342816865308"/>
    <n v="18.9093938228886"/>
    <n v="16.852492631039301"/>
    <n v="6.9396386005382498"/>
  </r>
  <r>
    <x v="890"/>
    <s v="Wheeling"/>
    <x v="31"/>
    <x v="31"/>
    <x v="1"/>
    <x v="0"/>
    <x v="0"/>
    <x v="0"/>
    <x v="1"/>
    <n v="147950"/>
    <x v="890"/>
    <n v="3.1118621155795898"/>
    <n v="0.49949307198377801"/>
    <n v="1.51605272051369"/>
    <n v="0.713754646840149"/>
    <n v="19.744508279824299"/>
    <n v="8.8921933085501905"/>
    <n v="23.080770530584701"/>
    <n v="30.407570125042199"/>
    <n v="17.8749577559987"/>
    <n v="3.2743749525039898"/>
    <n v="50.427464093016198"/>
    <n v="28.6685918382856"/>
    <n v="17.629569116194201"/>
    <n v="23.4663577628402"/>
    <n v="25.360569079162001"/>
    <n v="18.442863668994299"/>
    <n v="21.342100110944301"/>
    <n v="11.388109378059101"/>
  </r>
  <r>
    <x v="891"/>
    <s v="Whitewater-Elkhorn"/>
    <x v="18"/>
    <x v="18"/>
    <x v="1"/>
    <x v="1"/>
    <x v="1"/>
    <x v="0"/>
    <x v="1"/>
    <n v="102228"/>
    <x v="891"/>
    <n v="0.88429784403490197"/>
    <n v="0.80115036976170895"/>
    <n v="1.21004030206988"/>
    <n v="10.347458621904"/>
    <n v="23.476933912431001"/>
    <n v="11.7697695347654"/>
    <n v="23.656923739092999"/>
    <n v="27.639198653989101"/>
    <n v="13.457174159721401"/>
    <n v="3.6039562226203201"/>
    <n v="40.396224426814399"/>
    <n v="30.809761091122599"/>
    <n v="25.190058259442701"/>
    <n v="15.121678889537399"/>
    <n v="20.237521252569302"/>
    <n v="19.747760550156102"/>
    <n v="26.429314588778599"/>
    <n v="18.463724718958598"/>
  </r>
  <r>
    <x v="892"/>
    <s v="Wichita"/>
    <x v="21"/>
    <x v="21"/>
    <x v="2"/>
    <x v="0"/>
    <x v="0"/>
    <x v="0"/>
    <x v="0"/>
    <n v="630919"/>
    <x v="892"/>
    <n v="7.4080824955342903"/>
    <n v="3.3218210261539101"/>
    <n v="3.7603876250358601"/>
    <n v="11.4564627154991"/>
    <n v="26.9755705566008"/>
    <n v="9.4181661988305994"/>
    <n v="25.747837678053799"/>
    <n v="25.718198374117801"/>
    <n v="12.1402271923971"/>
    <n v="3.8936891338095299"/>
    <n v="34.961589721319598"/>
    <n v="33.576423726021702"/>
    <n v="27.568297418849198"/>
    <n v="17.1773127345066"/>
    <n v="22.4681524071549"/>
    <n v="18.613491929471898"/>
    <n v="23.866027998698499"/>
    <n v="17.875014930168"/>
  </r>
  <r>
    <x v="893"/>
    <s v="Wichita Falls"/>
    <x v="2"/>
    <x v="2"/>
    <x v="2"/>
    <x v="0"/>
    <x v="0"/>
    <x v="0"/>
    <x v="1"/>
    <n v="151306"/>
    <x v="893"/>
    <n v="8.8621733440841695"/>
    <n v="1.7395212351129501"/>
    <n v="2.7361770187566901"/>
    <n v="15.2016443498605"/>
    <n v="23.155724161632701"/>
    <n v="13.160086182967"/>
    <n v="24.9626584537295"/>
    <n v="25.144409342656601"/>
    <n v="13.5771218590142"/>
    <n v="5.2922533381825696"/>
    <n v="43.256611419961601"/>
    <n v="31.6672728217385"/>
    <n v="19.783862420117401"/>
    <n v="18.531675547661301"/>
    <n v="23.643181369646701"/>
    <n v="20.304286201266699"/>
    <n v="22.9703787430253"/>
    <n v="14.550478138400001"/>
  </r>
  <r>
    <x v="894"/>
    <s v="Williamsport"/>
    <x v="14"/>
    <x v="14"/>
    <x v="1"/>
    <x v="1"/>
    <x v="1"/>
    <x v="0"/>
    <x v="1"/>
    <n v="116111"/>
    <x v="894"/>
    <n v="4.3578989070802896"/>
    <n v="0.57100533110558005"/>
    <n v="1.82497782294529"/>
    <n v="1.34268071069924"/>
    <n v="20.852460145894899"/>
    <n v="11.0402976462178"/>
    <n v="23.107199145645101"/>
    <n v="28.5399316171594"/>
    <n v="16.460111445082699"/>
    <n v="3.3998289394244301"/>
    <n v="51.4514992956329"/>
    <n v="26.515647011471099"/>
    <n v="18.633024753471499"/>
    <n v="19.9242619846803"/>
    <n v="24.928995610637699"/>
    <n v="20.141578449091998"/>
    <n v="22.6267320767708"/>
    <n v="12.3784318788192"/>
  </r>
  <r>
    <x v="895"/>
    <s v="Williston"/>
    <x v="36"/>
    <x v="36"/>
    <x v="0"/>
    <x v="0"/>
    <x v="0"/>
    <x v="0"/>
    <x v="0"/>
    <n v="22398"/>
    <x v="895"/>
    <n v="0.25448700776855099"/>
    <n v="0.348245379051701"/>
    <n v="6.5318331993927998"/>
    <n v="1.94660237521207"/>
    <n v="23.060094651308201"/>
    <n v="8.8356103223502096"/>
    <n v="24.7298865970176"/>
    <n v="28.5159389231181"/>
    <n v="14.8584695062059"/>
    <n v="4.2988154375238796"/>
    <n v="35.371290281492797"/>
    <n v="40.988409119857302"/>
    <n v="19.341485161125998"/>
    <n v="12.512831040854"/>
    <n v="15.551221515089299"/>
    <n v="15.1098337097105"/>
    <n v="26.3703551632108"/>
    <n v="30.455758571135298"/>
  </r>
  <r>
    <x v="896"/>
    <s v="Willmar"/>
    <x v="11"/>
    <x v="11"/>
    <x v="0"/>
    <x v="0"/>
    <x v="0"/>
    <x v="0"/>
    <x v="1"/>
    <n v="42239"/>
    <x v="896"/>
    <n v="2.2538412367717"/>
    <n v="0.395369208551339"/>
    <n v="1.0558962096640501"/>
    <n v="11.1508321693222"/>
    <n v="24.046497312909899"/>
    <n v="9.5338431307559404"/>
    <n v="22.616539217311001"/>
    <n v="27.628494992779199"/>
    <n v="16.174625346244"/>
    <n v="4.9095054866752204"/>
    <n v="36.796351717258098"/>
    <n v="36.885421120136797"/>
    <n v="21.4087216759299"/>
    <n v="16.283912766819"/>
    <n v="23.0115115404639"/>
    <n v="18.927517787933098"/>
    <n v="25.637762480476699"/>
    <n v="16.139295424307299"/>
  </r>
  <r>
    <x v="897"/>
    <s v="Wilmington"/>
    <x v="10"/>
    <x v="10"/>
    <x v="3"/>
    <x v="1"/>
    <x v="1"/>
    <x v="1"/>
    <x v="0"/>
    <n v="254884"/>
    <x v="897"/>
    <n v="15.1743538237002"/>
    <n v="1.01104816308595"/>
    <n v="2.1660833947992"/>
    <n v="5.4573845357103599"/>
    <n v="20.519922788405701"/>
    <n v="11.5401515983742"/>
    <n v="27.2182639946015"/>
    <n v="26.6062208691012"/>
    <n v="14.115440749517401"/>
    <n v="3.41165799067499"/>
    <n v="31.094908223222401"/>
    <n v="32.435883362317497"/>
    <n v="33.057550423785102"/>
    <n v="19.454459203036102"/>
    <n v="21.944971537001901"/>
    <n v="17.7258064516129"/>
    <n v="21.629981024667899"/>
    <n v="19.244781783681201"/>
  </r>
  <r>
    <x v="898"/>
    <s v="Wilmington"/>
    <x v="5"/>
    <x v="5"/>
    <x v="1"/>
    <x v="0"/>
    <x v="0"/>
    <x v="0"/>
    <x v="1"/>
    <n v="42040"/>
    <x v="898"/>
    <n v="2.1527117031398699"/>
    <n v="0.50190294957183601"/>
    <n v="2.0670789724072298"/>
    <n v="1.3296860133206501"/>
    <n v="24.410085632730699"/>
    <n v="9.5908658420551909"/>
    <n v="24.081826831589002"/>
    <n v="28.396764985727899"/>
    <n v="13.5204567078972"/>
    <n v="3.69110516030976"/>
    <n v="52.837084750669497"/>
    <n v="29.5396974741261"/>
    <n v="13.932112614894701"/>
    <n v="20.083655887127001"/>
    <n v="23.648395555000601"/>
    <n v="20.314646023223901"/>
    <n v="22.836808590335899"/>
    <n v="13.1164939443126"/>
  </r>
  <r>
    <x v="899"/>
    <s v="Wilson"/>
    <x v="10"/>
    <x v="10"/>
    <x v="3"/>
    <x v="1"/>
    <x v="1"/>
    <x v="0"/>
    <x v="0"/>
    <n v="81234"/>
    <x v="899"/>
    <n v="38.730088386636098"/>
    <n v="0.81739173252579"/>
    <n v="1.5104512888691899"/>
    <n v="9.5083339488391605"/>
    <n v="24.684245512962601"/>
    <n v="8.7475687520003902"/>
    <n v="24.941526946844899"/>
    <n v="27.449097668463899"/>
    <n v="14.1775611197282"/>
    <n v="8.27482726043384"/>
    <n v="45.458755534149603"/>
    <n v="28.242224403979002"/>
    <n v="18.024192801437501"/>
    <n v="25.767255417762701"/>
    <n v="26.049104346736801"/>
    <n v="17.1583364649881"/>
    <n v="19.788926468746102"/>
    <n v="11.2363773017663"/>
  </r>
  <r>
    <x v="900"/>
    <s v="Winchester"/>
    <x v="34"/>
    <x v="34"/>
    <x v="1"/>
    <x v="1"/>
    <x v="1"/>
    <x v="0"/>
    <x v="0"/>
    <n v="128472"/>
    <x v="900"/>
    <n v="4.7286568279469501"/>
    <n v="1.25163459742201"/>
    <n v="1.95918176723333"/>
    <n v="7.35646677875335"/>
    <n v="24.0379226601905"/>
    <n v="8.6960582850737893"/>
    <n v="25.958963820910402"/>
    <n v="27.6636154181456"/>
    <n v="13.643439815679701"/>
    <n v="6.3261572449343602"/>
    <n v="45.299105961407903"/>
    <n v="25.0917626482873"/>
    <n v="23.2829741453704"/>
    <n v="17.425193867990401"/>
    <n v="21.473994777026899"/>
    <n v="17.660427007954102"/>
    <n v="21.894623527301"/>
    <n v="21.5457608197277"/>
  </r>
  <r>
    <x v="901"/>
    <s v="Winnemucca"/>
    <x v="43"/>
    <x v="43"/>
    <x v="2"/>
    <x v="0"/>
    <x v="0"/>
    <x v="0"/>
    <x v="1"/>
    <n v="16528"/>
    <x v="901"/>
    <n v="0.47192642787996097"/>
    <n v="0.65343659244917696"/>
    <n v="5.4997579864472401"/>
    <n v="24.4312681510165"/>
    <n v="27.371732817037799"/>
    <n v="8.4946757018393004"/>
    <n v="25.477976766698902"/>
    <n v="28.418441432720201"/>
    <n v="10.2371732817038"/>
    <n v="6.1680656417994904"/>
    <n v="45.666320852588903"/>
    <n v="33.433933792322897"/>
    <n v="14.731679713288701"/>
    <n v="16.128516624040898"/>
    <n v="16.991687979539599"/>
    <n v="18.334398976982101"/>
    <n v="24.5044757033248"/>
    <n v="24.040920716112499"/>
  </r>
  <r>
    <x v="902"/>
    <s v="Winona"/>
    <x v="11"/>
    <x v="11"/>
    <x v="0"/>
    <x v="1"/>
    <x v="1"/>
    <x v="0"/>
    <x v="1"/>
    <n v="51461"/>
    <x v="902"/>
    <n v="1.2475466858397599"/>
    <n v="2.1317113930937999"/>
    <n v="1.2630924389343401"/>
    <n v="2.4173646062066401"/>
    <n v="19.3719515749791"/>
    <n v="21.338489341443001"/>
    <n v="20.996482773362398"/>
    <n v="24.902353238374701"/>
    <n v="13.390723071840799"/>
    <n v="4.0786192413702604"/>
    <n v="37.170232313951999"/>
    <n v="32.560047250295298"/>
    <n v="26.191101194382501"/>
    <n v="22.5459644749143"/>
    <n v="20.826841175859599"/>
    <n v="18.115716214812501"/>
    <n v="22.457671133270999"/>
    <n v="16.053807001142602"/>
  </r>
  <r>
    <x v="903"/>
    <s v="Winston-Salem"/>
    <x v="10"/>
    <x v="10"/>
    <x v="3"/>
    <x v="1"/>
    <x v="1"/>
    <x v="0"/>
    <x v="0"/>
    <n v="640595"/>
    <x v="903"/>
    <n v="17.0803705929644"/>
    <n v="1.3749717059920901"/>
    <n v="1.80191852886769"/>
    <n v="9.3166509260921497"/>
    <n v="23.959443954448599"/>
    <n v="8.7940118171387507"/>
    <n v="25.713906602455499"/>
    <n v="27.554383034522601"/>
    <n v="13.978254591434499"/>
    <n v="5.8144038218480798"/>
    <n v="41.157222202896499"/>
    <n v="28.292575457149098"/>
    <n v="24.735798518106201"/>
    <n v="20.494238085683101"/>
    <n v="24.246859373094299"/>
    <n v="18.055309656173598"/>
    <n v="21.672981362794001"/>
    <n v="15.530611522254899"/>
  </r>
  <r>
    <x v="904"/>
    <s v="Wisconsin Rapids-Marshfield"/>
    <x v="18"/>
    <x v="18"/>
    <x v="1"/>
    <x v="1"/>
    <x v="1"/>
    <x v="0"/>
    <x v="1"/>
    <n v="74749"/>
    <x v="904"/>
    <n v="0.51104362600168596"/>
    <n v="1.74450494320994"/>
    <n v="1.6133995103613401"/>
    <n v="2.2475217059760002"/>
    <n v="22.748130409771399"/>
    <n v="7.5439136309515904"/>
    <n v="23.039773107332501"/>
    <n v="29.595044749762501"/>
    <n v="17.073138102182"/>
    <n v="3.1973349160460298"/>
    <n v="45.834849036013097"/>
    <n v="32.283509793034803"/>
    <n v="18.684306254906101"/>
    <n v="16.384480819692602"/>
    <n v="25.481069598900401"/>
    <n v="20.854679495189298"/>
    <n v="23.647382231663101"/>
    <n v="13.6323878545545"/>
  </r>
  <r>
    <x v="905"/>
    <s v="Woodward"/>
    <x v="3"/>
    <x v="3"/>
    <x v="2"/>
    <x v="0"/>
    <x v="0"/>
    <x v="0"/>
    <x v="1"/>
    <n v="20081"/>
    <x v="905"/>
    <n v="1.5337881579602599"/>
    <n v="0.57268064339425295"/>
    <n v="4.4718888501568603"/>
    <n v="10.5970818186345"/>
    <n v="24.3264777650515"/>
    <n v="8.4358348687814306"/>
    <n v="27.174941486977701"/>
    <n v="25.880185249738599"/>
    <n v="14.1825606294507"/>
    <n v="4.1935244869230202"/>
    <n v="48.544120915759102"/>
    <n v="29.243535600503801"/>
    <n v="18.018818996814101"/>
    <n v="18.261692349283599"/>
    <n v="21.154366044877001"/>
    <n v="19.721546363882101"/>
    <n v="23.3576642335766"/>
    <n v="17.504731008380599"/>
  </r>
  <r>
    <x v="906"/>
    <s v="Wooster"/>
    <x v="5"/>
    <x v="5"/>
    <x v="1"/>
    <x v="0"/>
    <x v="0"/>
    <x v="0"/>
    <x v="1"/>
    <n v="114520"/>
    <x v="906"/>
    <n v="1.47485155431366"/>
    <n v="0.75445337059029005"/>
    <n v="1.4993014320642699"/>
    <n v="1.5717778553964401"/>
    <n v="25.4497031086273"/>
    <n v="9.6690534404470796"/>
    <n v="23.038770520433101"/>
    <n v="27.2712190010479"/>
    <n v="14.5712539294446"/>
    <n v="6.7522901123807699"/>
    <n v="50.856009605655501"/>
    <n v="23.0225436099456"/>
    <n v="19.3691566720181"/>
    <n v="16.1968173017897"/>
    <n v="24.1866175567833"/>
    <n v="19.617981772677901"/>
    <n v="25.7331066723332"/>
    <n v="14.265476696415901"/>
  </r>
  <r>
    <x v="907"/>
    <s v="Worcester"/>
    <x v="28"/>
    <x v="28"/>
    <x v="1"/>
    <x v="1"/>
    <x v="1"/>
    <x v="1"/>
    <x v="0"/>
    <n v="916980"/>
    <x v="907"/>
    <n v="3.3892778468450802"/>
    <n v="3.5940805688237498"/>
    <n v="2.2611180178411701"/>
    <n v="9.4629108595607292"/>
    <n v="23.302253048049"/>
    <n v="9.7306375275360395"/>
    <n v="25.7134288643155"/>
    <n v="28.467142140504698"/>
    <n v="12.7865384195948"/>
    <n v="4.32241091114855"/>
    <n v="36.536510331640102"/>
    <n v="26.892995817913398"/>
    <n v="32.248082939298001"/>
    <n v="15.1445410025666"/>
    <n v="16.3378090596314"/>
    <n v="15.0026656256646"/>
    <n v="24.4150918111397"/>
    <n v="29.0998925009978"/>
  </r>
  <r>
    <x v="908"/>
    <s v="Worthington"/>
    <x v="11"/>
    <x v="11"/>
    <x v="0"/>
    <x v="0"/>
    <x v="0"/>
    <x v="0"/>
    <x v="1"/>
    <n v="21378"/>
    <x v="908"/>
    <n v="3.40069230049584"/>
    <n v="5.3512957245766701"/>
    <n v="1.5062213490504299"/>
    <n v="22.546543175226901"/>
    <n v="25.647862288333801"/>
    <n v="9.0466835064084599"/>
    <n v="24.193095705865801"/>
    <n v="25.114603798297299"/>
    <n v="15.9977547010946"/>
    <n v="12.9677792226557"/>
    <n v="41.547464239271797"/>
    <n v="31.115445744834599"/>
    <n v="14.369310793238"/>
    <n v="19.3398009323422"/>
    <n v="22.376212674814202"/>
    <n v="22.250220486329798"/>
    <n v="22.6785939271765"/>
    <n v="13.3551719793373"/>
  </r>
  <r>
    <x v="909"/>
    <s v="Yakima"/>
    <x v="1"/>
    <x v="1"/>
    <x v="1"/>
    <x v="0"/>
    <x v="0"/>
    <x v="0"/>
    <x v="1"/>
    <n v="243231"/>
    <x v="909"/>
    <n v="0.71660273567102895"/>
    <n v="0.96985992739412297"/>
    <n v="5.60578215770194"/>
    <n v="45.0065986654662"/>
    <n v="30.439376559731301"/>
    <n v="9.9411670387409501"/>
    <n v="25.222525089318399"/>
    <n v="22.835082699162498"/>
    <n v="11.5618486130469"/>
    <n v="17.0158822269659"/>
    <n v="38.502138124943897"/>
    <n v="28.631530952726401"/>
    <n v="15.8504486953638"/>
    <n v="20.216915372807598"/>
    <n v="25.1679710108458"/>
    <n v="19.316037142353899"/>
    <n v="20.8183396663228"/>
    <n v="14.48073680767"/>
  </r>
  <r>
    <x v="910"/>
    <s v="Yankton"/>
    <x v="0"/>
    <x v="0"/>
    <x v="0"/>
    <x v="0"/>
    <x v="0"/>
    <x v="0"/>
    <x v="0"/>
    <n v="22438"/>
    <x v="910"/>
    <n v="1.45734913985204"/>
    <n v="0.51252339780729095"/>
    <n v="3.6500579374275799"/>
    <n v="2.7364292717711001"/>
    <n v="22.167751136464901"/>
    <n v="8.0577591585702795"/>
    <n v="24.779392102682898"/>
    <n v="28.6611997504234"/>
    <n v="16.333897851858499"/>
    <n v="4.5688832325803403"/>
    <n v="40.349984091632201"/>
    <n v="29.099586382437199"/>
    <n v="25.981546293350299"/>
    <n v="19.4197473093121"/>
    <n v="20.145063172672"/>
    <n v="17.512868507253199"/>
    <n v="26.509124941506801"/>
    <n v="16.413196069255999"/>
  </r>
  <r>
    <x v="911"/>
    <s v="York-Hanover"/>
    <x v="14"/>
    <x v="14"/>
    <x v="1"/>
    <x v="0"/>
    <x v="0"/>
    <x v="0"/>
    <x v="1"/>
    <n v="434972"/>
    <x v="911"/>
    <n v="5.1711374525256799"/>
    <n v="1.22674562960374"/>
    <n v="1.8316121497475699"/>
    <n v="5.6088667776316603"/>
    <n v="23.453003871513602"/>
    <n v="8.2754752030015695"/>
    <n v="25.478881399262502"/>
    <n v="28.755644041455501"/>
    <n v="14.0369954847668"/>
    <n v="4.0284847117000897"/>
    <n v="50.011621600681799"/>
    <n v="24.311714910345199"/>
    <n v="21.6481787772729"/>
    <n v="13.312476208603"/>
    <n v="19.598758089075002"/>
    <n v="18.1456985154168"/>
    <n v="26.915802245907901"/>
    <n v="22.027264940997298"/>
  </r>
  <r>
    <x v="912"/>
    <s v="Youngstown-Warren-Boardman"/>
    <x v="5"/>
    <x v="5"/>
    <x v="1"/>
    <x v="0"/>
    <x v="0"/>
    <x v="0"/>
    <x v="1"/>
    <n v="565773"/>
    <x v="912"/>
    <n v="10.643844792876299"/>
    <n v="0.59246376196813899"/>
    <n v="1.8067316750711"/>
    <n v="2.6839386114219002"/>
    <n v="21.775340993649401"/>
    <n v="8.4473808400188801"/>
    <n v="22.5624057705122"/>
    <n v="29.385283497091599"/>
    <n v="17.829588898727899"/>
    <n v="3.4056520735515301"/>
    <n v="51.530970735134801"/>
    <n v="26.0271366496967"/>
    <n v="19.036240541616898"/>
    <n v="22.8289919649064"/>
    <n v="24.819415480400199"/>
    <n v="18.801514621625198"/>
    <n v="21.421015590931301"/>
    <n v="12.129062342137001"/>
  </r>
  <r>
    <x v="913"/>
    <s v="Yuba City"/>
    <x v="25"/>
    <x v="25"/>
    <x v="2"/>
    <x v="0"/>
    <x v="0"/>
    <x v="0"/>
    <x v="0"/>
    <n v="166892"/>
    <x v="913"/>
    <n v="2.2978932483282599"/>
    <n v="10.876494978788701"/>
    <n v="5.6353809649354103"/>
    <n v="27.144500635141299"/>
    <n v="28.223042446612201"/>
    <n v="9.9759125662104804"/>
    <n v="26.324808858423399"/>
    <n v="23.944826594444301"/>
    <n v="11.531409534309599"/>
    <n v="10.678736540120401"/>
    <n v="35.056262539131801"/>
    <n v="37.874720141116697"/>
    <n v="16.390280779631102"/>
    <n v="18.252402811648299"/>
    <n v="22.518290058815101"/>
    <n v="19.2189069000143"/>
    <n v="23.0185769616985"/>
    <n v="16.991823267823801"/>
  </r>
  <r>
    <x v="914"/>
    <s v="Yuma"/>
    <x v="48"/>
    <x v="47"/>
    <x v="2"/>
    <x v="0"/>
    <x v="0"/>
    <x v="0"/>
    <x v="0"/>
    <n v="195751"/>
    <x v="914"/>
    <n v="1.6188933900720801"/>
    <n v="1.04265112311048"/>
    <n v="2.3535001098334098"/>
    <n v="59.724854534587301"/>
    <n v="28.191426863719698"/>
    <n v="10.807096770897701"/>
    <n v="24.081103033956399"/>
    <n v="21.264770039488901"/>
    <n v="15.655603291937201"/>
    <n v="15.0415475414221"/>
    <n v="38.523850127902897"/>
    <n v="32.282523281670599"/>
    <n v="14.152079049004399"/>
    <n v="21.1122363109926"/>
    <n v="27.540614168960602"/>
    <n v="19.471980145768899"/>
    <n v="20.976736888647999"/>
    <n v="10.8984324856299"/>
  </r>
  <r>
    <x v="915"/>
    <s v="Zanesville"/>
    <x v="5"/>
    <x v="5"/>
    <x v="1"/>
    <x v="0"/>
    <x v="0"/>
    <x v="0"/>
    <x v="1"/>
    <n v="86074"/>
    <x v="915"/>
    <n v="3.7339963287403899"/>
    <n v="0.33111043985407901"/>
    <n v="2.7011641145990701"/>
    <n v="0.75516416107070705"/>
    <n v="23.9921462927249"/>
    <n v="9.1676929153983799"/>
    <n v="24.144340915956001"/>
    <n v="27.378767107372699"/>
    <n v="15.317052768548001"/>
    <n v="2.9881136771027301"/>
    <n v="55.181775465098099"/>
    <n v="28.032926680705199"/>
    <n v="13.797184177094"/>
    <n v="24.666038957217701"/>
    <n v="24.8955452245042"/>
    <n v="18.957806155475801"/>
    <n v="20.746778085093901"/>
    <n v="10.7338315777085"/>
  </r>
  <r>
    <x v="916"/>
    <s v="Zapata"/>
    <x v="2"/>
    <x v="2"/>
    <x v="2"/>
    <x v="0"/>
    <x v="0"/>
    <x v="1"/>
    <x v="1"/>
    <n v="14018"/>
    <x v="916"/>
    <n v="7.8470537879868699E-2"/>
    <n v="0.199743187330575"/>
    <n v="0.24254529890141199"/>
    <n v="93.337137965473005"/>
    <n v="34.277357682979002"/>
    <n v="11.142816378941401"/>
    <n v="25.010700527892698"/>
    <n v="19.153944927949802"/>
    <n v="10.415180482237099"/>
    <n v="31.098115659519198"/>
    <n v="41.559454191033097"/>
    <n v="18.856400259909002"/>
    <n v="8.4860298895386599"/>
    <n v="34.7716318567822"/>
    <n v="25.568051411521701"/>
    <n v="11.3839798026165"/>
    <n v="12.8758319944916"/>
    <n v="15.40050493458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">
  <r>
    <x v="0"/>
    <x v="0"/>
    <s v="WI"/>
    <x v="0"/>
    <x v="0"/>
    <x v="0"/>
    <s v="Clinton"/>
    <s v="No"/>
    <s v="No"/>
    <n v="74749"/>
    <x v="0"/>
    <x v="0"/>
    <n v="1.74450494320994"/>
    <n v="1.6133995103613401"/>
    <n v="2.2475217059760002"/>
    <n v="22.748130409771399"/>
    <n v="7.5439136309515904"/>
    <n v="23.039773107332501"/>
    <n v="29.595044749762501"/>
    <n v="17.073138102182"/>
    <n v="3.1973349160460298"/>
    <n v="45.834849036013097"/>
    <n v="32.283509793034803"/>
    <n v="18.684306254906101"/>
    <n v="16.384480819692602"/>
    <n v="25.481069598900401"/>
    <n v="20.854679495189298"/>
    <n v="23.647382231663101"/>
    <n v="13.6323878545545"/>
  </r>
  <r>
    <x v="1"/>
    <x v="1"/>
    <s v="MN"/>
    <x v="1"/>
    <x v="1"/>
    <x v="0"/>
    <s v="Clinton"/>
    <s v="No"/>
    <s v="No"/>
    <n v="51461"/>
    <x v="1"/>
    <x v="1"/>
    <n v="2.1317113930937999"/>
    <n v="1.2630924389343401"/>
    <n v="2.4173646062066401"/>
    <n v="19.3719515749791"/>
    <n v="21.338489341443001"/>
    <n v="20.996482773362398"/>
    <n v="24.902353238374701"/>
    <n v="13.390723071840799"/>
    <n v="4.0786192413702604"/>
    <n v="37.170232313951999"/>
    <n v="32.560047250295298"/>
    <n v="26.191101194382501"/>
    <n v="22.5459644749143"/>
    <n v="20.826841175859599"/>
    <n v="18.115716214812501"/>
    <n v="22.457671133270999"/>
    <n v="16.053807001142602"/>
  </r>
  <r>
    <x v="2"/>
    <x v="2"/>
    <s v="PA"/>
    <x v="2"/>
    <x v="0"/>
    <x v="0"/>
    <s v="Clinton"/>
    <s v="No"/>
    <s v="No"/>
    <n v="116111"/>
    <x v="2"/>
    <x v="2"/>
    <n v="0.57100533110558005"/>
    <n v="1.82497782294529"/>
    <n v="1.34268071069924"/>
    <n v="20.852460145894899"/>
    <n v="11.0402976462178"/>
    <n v="23.107199145645101"/>
    <n v="28.5399316171594"/>
    <n v="16.460111445082699"/>
    <n v="3.3998289394244301"/>
    <n v="51.4514992956329"/>
    <n v="26.515647011471099"/>
    <n v="18.633024753471499"/>
    <n v="19.9242619846803"/>
    <n v="24.928995610637699"/>
    <n v="20.141578449091998"/>
    <n v="22.6267320767708"/>
    <n v="12.3784318788192"/>
  </r>
  <r>
    <x v="3"/>
    <x v="3"/>
    <s v="WI"/>
    <x v="0"/>
    <x v="0"/>
    <x v="0"/>
    <s v="Clinton"/>
    <s v="No"/>
    <s v="No"/>
    <n v="102228"/>
    <x v="3"/>
    <x v="3"/>
    <n v="0.80115036976170895"/>
    <n v="1.21004030206988"/>
    <n v="10.347458621904"/>
    <n v="23.476933912431001"/>
    <n v="11.7697695347654"/>
    <n v="23.656923739092999"/>
    <n v="27.639198653989101"/>
    <n v="13.457174159721401"/>
    <n v="3.6039562226203201"/>
    <n v="40.396224426814399"/>
    <n v="30.809761091122599"/>
    <n v="25.190058259442701"/>
    <n v="15.121678889537399"/>
    <n v="20.237521252569302"/>
    <n v="19.747760550156102"/>
    <n v="26.429314588778599"/>
    <n v="18.463724718958598"/>
  </r>
  <r>
    <x v="4"/>
    <x v="4"/>
    <s v="WI"/>
    <x v="0"/>
    <x v="0"/>
    <x v="0"/>
    <s v="Clinton"/>
    <s v="No"/>
    <s v="No"/>
    <n v="134063"/>
    <x v="4"/>
    <x v="4"/>
    <n v="5.3012389697381099"/>
    <n v="1.5940266889447501"/>
    <n v="2.2317865481154402"/>
    <n v="24.517577556820299"/>
    <n v="7.8418355549256704"/>
    <n v="25.417154621334699"/>
    <n v="28.0599419675824"/>
    <n v="14.1634902993369"/>
    <n v="4.9102562688230202"/>
    <n v="43.810605977031798"/>
    <n v="29.363354551171"/>
    <n v="21.9157832029742"/>
    <n v="13.8619477057456"/>
    <n v="22.027489459852902"/>
    <n v="19.6982587487947"/>
    <n v="26.890136691055499"/>
    <n v="17.5221673945513"/>
  </r>
  <r>
    <x v="5"/>
    <x v="5"/>
    <s v="OH"/>
    <x v="3"/>
    <x v="0"/>
    <x v="0"/>
    <s v="Clinton"/>
    <s v="No"/>
    <s v="No"/>
    <n v="703200"/>
    <x v="5"/>
    <x v="5"/>
    <n v="2.00853242320819"/>
    <n v="2.1626848691695102"/>
    <n v="1.5263083048919199"/>
    <n v="22.362485779294701"/>
    <n v="10.601535836177501"/>
    <n v="24.3506825938567"/>
    <n v="28.494880546075098"/>
    <n v="14.1904152445961"/>
    <n v="2.4042376331682198"/>
    <n v="41.013477980593102"/>
    <n v="28.228268982832301"/>
    <n v="28.3540154034064"/>
    <n v="19.441964918246502"/>
    <n v="20.9367649975913"/>
    <n v="18.414732636232301"/>
    <n v="22.624259684320901"/>
    <n v="18.582277763609099"/>
  </r>
  <r>
    <x v="6"/>
    <x v="6"/>
    <s v="DC"/>
    <x v="4"/>
    <x v="0"/>
    <x v="0"/>
    <s v="Clinton"/>
    <s v="No"/>
    <s v="No"/>
    <n v="5636232"/>
    <x v="6"/>
    <x v="6"/>
    <n v="9.1293438595146608"/>
    <n v="3.1600012206736698"/>
    <n v="13.753514759506"/>
    <n v="23.8780092799587"/>
    <n v="9.2216218211031808"/>
    <n v="30.339134372041499"/>
    <n v="26.538652064002999"/>
    <n v="10.022582462893601"/>
    <n v="4.8286247940401701"/>
    <n v="24.690977778375998"/>
    <n v="23.071802947874701"/>
    <n v="47.408594479709102"/>
    <n v="8.5488250642663601"/>
    <n v="11.0730648684952"/>
    <n v="13.085151961957401"/>
    <n v="22.6119161024865"/>
    <n v="44.681042002794499"/>
  </r>
  <r>
    <x v="7"/>
    <x v="7"/>
    <s v="NJ"/>
    <x v="5"/>
    <x v="1"/>
    <x v="0"/>
    <s v="Clinton"/>
    <s v="Yes"/>
    <s v="No"/>
    <n v="156898"/>
    <x v="7"/>
    <x v="7"/>
    <n v="1.1816594220448999"/>
    <n v="2.72788690741756"/>
    <n v="27.060255707529699"/>
    <n v="24.0315364121914"/>
    <n v="9.5399558949126195"/>
    <n v="28.472638274547801"/>
    <n v="25.339392471541998"/>
    <n v="12.6164769468062"/>
    <n v="9.9295605922660393"/>
    <n v="52.621591834778897"/>
    <n v="23.416550864919301"/>
    <n v="14.032296708035799"/>
    <n v="19.259653479983399"/>
    <n v="19.8766089133306"/>
    <n v="17.4620069777068"/>
    <n v="23.7281453886031"/>
    <n v="19.673585240376099"/>
  </r>
  <r>
    <x v="8"/>
    <x v="8"/>
    <s v="MS"/>
    <x v="6"/>
    <x v="2"/>
    <x v="0"/>
    <s v="Clinton"/>
    <s v="No"/>
    <s v="No"/>
    <n v="58377"/>
    <x v="8"/>
    <x v="8"/>
    <n v="0.77427754081230604"/>
    <n v="0.94386487829110799"/>
    <n v="1.6616133066104799"/>
    <n v="25.535741816126201"/>
    <n v="9.6373571783407801"/>
    <n v="24.238998235606498"/>
    <n v="27.8722784658341"/>
    <n v="12.715624304092399"/>
    <n v="5.7072616246794796"/>
    <n v="39.239736709931499"/>
    <n v="32.2080943191731"/>
    <n v="22.844907346215901"/>
    <n v="29.418461678582801"/>
    <n v="22.915433307527699"/>
    <n v="16.1847078646569"/>
    <n v="18.224873628125099"/>
    <n v="13.2565235211075"/>
  </r>
  <r>
    <x v="9"/>
    <x v="9"/>
    <s v="NJ"/>
    <x v="5"/>
    <x v="1"/>
    <x v="0"/>
    <s v="Clinton"/>
    <s v="Yes"/>
    <s v="No"/>
    <n v="366513"/>
    <x v="9"/>
    <x v="9"/>
    <n v="8.8796304633123508"/>
    <n v="2.00893283457886"/>
    <n v="15.093052633876599"/>
    <n v="22.640943158905699"/>
    <n v="10.9259425995804"/>
    <n v="26.918281206942201"/>
    <n v="26.869442557289901"/>
    <n v="12.645390477281801"/>
    <n v="5.4965987511648802"/>
    <n v="33.342912388592197"/>
    <n v="22.923226608973401"/>
    <n v="38.237262251269598"/>
    <n v="13.1650446688976"/>
    <n v="14.865072299143501"/>
    <n v="13.4167869094035"/>
    <n v="21.872409664446"/>
    <n v="36.680686458109498"/>
  </r>
  <r>
    <x v="10"/>
    <x v="10"/>
    <s v="OH"/>
    <x v="3"/>
    <x v="0"/>
    <x v="0"/>
    <s v="Clinton"/>
    <s v="Yes"/>
    <s v="No"/>
    <n v="610001"/>
    <x v="10"/>
    <x v="10"/>
    <n v="1.43868616608825"/>
    <n v="2.3731108637526801"/>
    <n v="5.8980231179948897"/>
    <n v="23.675534958139401"/>
    <n v="11.817685544777801"/>
    <n v="24.6291399522296"/>
    <n v="26.894382140357099"/>
    <n v="12.983257404496101"/>
    <n v="2.88491777667313"/>
    <n v="41.564627230580399"/>
    <n v="31.8185507187567"/>
    <n v="23.731904273989802"/>
    <n v="22.5387878340348"/>
    <n v="23.0749665657486"/>
    <n v="17.214332012372701"/>
    <n v="21.395869741797299"/>
    <n v="15.776043846046599"/>
  </r>
  <r>
    <x v="11"/>
    <x v="11"/>
    <s v="NM"/>
    <x v="7"/>
    <x v="3"/>
    <x v="0"/>
    <s v="Clinton"/>
    <s v="No"/>
    <s v="No"/>
    <n v="32937"/>
    <x v="11"/>
    <x v="11"/>
    <n v="0.61025594316422305"/>
    <n v="6.9617755108236903"/>
    <n v="55.8065397577193"/>
    <n v="20.590824908158002"/>
    <n v="6.8646203357925701"/>
    <n v="22.218174089929299"/>
    <n v="33.2422503567417"/>
    <n v="17.084130309378502"/>
    <n v="4.8745759872691501"/>
    <n v="33.477113781984201"/>
    <n v="32.8280078730265"/>
    <n v="28.820302357720202"/>
    <n v="29.873625962760801"/>
    <n v="26.531070066552001"/>
    <n v="17.512899125102798"/>
    <n v="14.461975622522999"/>
    <n v="11.6204292230614"/>
  </r>
  <r>
    <x v="12"/>
    <x v="12"/>
    <s v="NY"/>
    <x v="8"/>
    <x v="0"/>
    <x v="0"/>
    <s v="Clinton"/>
    <s v="No"/>
    <s v="No"/>
    <n v="662577"/>
    <x v="12"/>
    <x v="12"/>
    <n v="2.3627442546300301"/>
    <n v="2.7709986914728399"/>
    <n v="3.4255641231132401"/>
    <n v="22.862701240761499"/>
    <n v="11.6652102321692"/>
    <n v="23.859717436614901"/>
    <n v="27.845367406354299"/>
    <n v="13.7670036841001"/>
    <n v="3.1621855787931001"/>
    <n v="38.216981740757497"/>
    <n v="29.726572221249299"/>
    <n v="28.894260459200101"/>
    <n v="18.5243315902751"/>
    <n v="20.499063721338601"/>
    <n v="17.242290269694902"/>
    <n v="23.192515986666798"/>
    <n v="20.541798432024599"/>
  </r>
  <r>
    <x v="13"/>
    <x v="13"/>
    <s v="NM"/>
    <x v="7"/>
    <x v="3"/>
    <x v="0"/>
    <s v="Clinton"/>
    <s v="No"/>
    <s v="No"/>
    <n v="887077"/>
    <x v="13"/>
    <x v="13"/>
    <n v="1.89036577433526"/>
    <n v="7.0011960630249703"/>
    <n v="46.695157241141402"/>
    <n v="24.622665225228499"/>
    <n v="9.8185388641572295"/>
    <n v="26.549893639447301"/>
    <n v="26.7256393751613"/>
    <n v="12.283262896005599"/>
    <n v="5.2945623228244996"/>
    <n v="32.634137960656297"/>
    <n v="32.418864358732101"/>
    <n v="29.652435357787098"/>
    <n v="19.506036202653299"/>
    <n v="21.878285689321199"/>
    <n v="17.5115408699704"/>
    <n v="21.8954695714223"/>
    <n v="19.208667666632699"/>
  </r>
  <r>
    <x v="14"/>
    <x v="14"/>
    <s v="PA"/>
    <x v="2"/>
    <x v="0"/>
    <x v="0"/>
    <s v="Clinton"/>
    <s v="No"/>
    <s v="No"/>
    <n v="94528"/>
    <x v="14"/>
    <x v="14"/>
    <n v="0.343813473256601"/>
    <n v="1.0261509817197001"/>
    <n v="2.3834207853757601"/>
    <n v="20.568508801624901"/>
    <n v="7.6633378469871403"/>
    <n v="23.856423493567998"/>
    <n v="29.381770480704098"/>
    <n v="18.529959377115802"/>
    <n v="4.3957499411349197"/>
    <n v="62.104132328702597"/>
    <n v="19.705085943018599"/>
    <n v="13.7950317871439"/>
    <n v="21.4558898521163"/>
    <n v="27.404385517593099"/>
    <n v="19.747577766445701"/>
    <n v="20.5991840897501"/>
    <n v="10.7929627740948"/>
  </r>
  <r>
    <x v="15"/>
    <x v="15"/>
    <s v="CO"/>
    <x v="9"/>
    <x v="3"/>
    <x v="0"/>
    <s v="Clinton"/>
    <s v="No"/>
    <s v="No"/>
    <n v="22709"/>
    <x v="15"/>
    <x v="15"/>
    <n v="0.515214232242723"/>
    <n v="1.7878374212867101"/>
    <n v="15.636972125589001"/>
    <n v="20.000880708089301"/>
    <n v="11.23343167907"/>
    <n v="27.134616231450099"/>
    <n v="27.006913558501001"/>
    <n v="14.6241578228896"/>
    <n v="4.5869098712446403"/>
    <n v="41.040772532188797"/>
    <n v="38.666845493562199"/>
    <n v="15.705472103004301"/>
    <n v="17.743142144638401"/>
    <n v="30.7481296758105"/>
    <n v="19.3266832917706"/>
    <n v="19.201995012468799"/>
    <n v="12.9800498753117"/>
  </r>
  <r>
    <x v="16"/>
    <x v="16"/>
    <s v="MO"/>
    <x v="10"/>
    <x v="0"/>
    <x v="0"/>
    <s v="Clinton"/>
    <s v="No"/>
    <s v="No"/>
    <n v="2787701"/>
    <x v="16"/>
    <x v="16"/>
    <n v="2.1391103278292798"/>
    <n v="1.9475187618758301"/>
    <n v="2.5743076463365302"/>
    <n v="23.846926194739002"/>
    <n v="9.2026009963048399"/>
    <n v="26.000672238522"/>
    <n v="27.615192590597101"/>
    <n v="13.3346079798371"/>
    <n v="3.3770253634484799"/>
    <n v="34.735485364026999"/>
    <n v="31.587098529920699"/>
    <n v="30.300390742603799"/>
    <n v="16.928676653899299"/>
    <n v="20.113047616889201"/>
    <n v="17.472429345239401"/>
    <n v="23.311107585612898"/>
    <n v="22.174738798359101"/>
  </r>
  <r>
    <x v="17"/>
    <x v="17"/>
    <s v="PA"/>
    <x v="2"/>
    <x v="0"/>
    <x v="0"/>
    <s v="Clinton"/>
    <s v="No"/>
    <s v="No"/>
    <n v="821173"/>
    <x v="17"/>
    <x v="17"/>
    <n v="2.4558771416010998"/>
    <n v="1.6744340108600699"/>
    <n v="12.981186668339101"/>
    <n v="22.772911432791901"/>
    <n v="8.9211408558245306"/>
    <n v="24.5612069563904"/>
    <n v="28.504833938768101"/>
    <n v="15.239906816225099"/>
    <n v="4.1552519548992697"/>
    <n v="43.874352077804097"/>
    <n v="25.616038189558399"/>
    <n v="26.354357777738201"/>
    <n v="14.771023296473301"/>
    <n v="19.273349115295499"/>
    <n v="17.435665107613001"/>
    <n v="24.791505816142301"/>
    <n v="23.7284566644759"/>
  </r>
  <r>
    <x v="18"/>
    <x v="18"/>
    <s v="OH"/>
    <x v="3"/>
    <x v="0"/>
    <x v="0"/>
    <s v="Clinton"/>
    <s v="No"/>
    <s v="No"/>
    <n v="138333"/>
    <x v="18"/>
    <x v="18"/>
    <n v="0.61373641864197304"/>
    <n v="2.6775968134863"/>
    <n v="2.7506090376121399"/>
    <n v="23.597406258810299"/>
    <n v="9.0368892455162495"/>
    <n v="23.144152154583502"/>
    <n v="28.012838585153201"/>
    <n v="16.208713755936799"/>
    <n v="3.85655421066186"/>
    <n v="47.685423641514298"/>
    <n v="31.493046613443202"/>
    <n v="16.964975534380599"/>
    <n v="20.9810949980895"/>
    <n v="24.463691115195001"/>
    <n v="19.727433177459599"/>
    <n v="21.6215724449135"/>
    <n v="13.2062082643425"/>
  </r>
  <r>
    <x v="19"/>
    <x v="19"/>
    <s v="NM"/>
    <x v="7"/>
    <x v="3"/>
    <x v="0"/>
    <s v="Clinton"/>
    <s v="No"/>
    <s v="No"/>
    <n v="29514"/>
    <x v="19"/>
    <x v="19"/>
    <n v="0.36931625669174001"/>
    <n v="2.0735921935352701"/>
    <n v="48.288947618079597"/>
    <n v="21.931964491427799"/>
    <n v="7.6573829369112998"/>
    <n v="19.384021142508601"/>
    <n v="29.6842176594159"/>
    <n v="21.3424137697364"/>
    <n v="6.6288516079411597"/>
    <n v="37.061962216987901"/>
    <n v="32.134788251694502"/>
    <n v="24.1743979233764"/>
    <n v="25.392053302998299"/>
    <n v="27.382790281953401"/>
    <n v="17.908507353538599"/>
    <n v="18.7698058015763"/>
    <n v="10.5468432599334"/>
  </r>
  <r>
    <x v="20"/>
    <x v="20"/>
    <s v="WI"/>
    <x v="0"/>
    <x v="0"/>
    <x v="0"/>
    <s v="Clinton"/>
    <s v="No"/>
    <s v="No"/>
    <n v="46181"/>
    <x v="20"/>
    <x v="20"/>
    <n v="0.39193607760767402"/>
    <n v="15.956778761828501"/>
    <n v="2.3451202875641499"/>
    <n v="23.691561464671601"/>
    <n v="7.4121391914423702"/>
    <n v="22.953162556029501"/>
    <n v="28.269201619713701"/>
    <n v="17.673935168142702"/>
    <n v="3.8756040921358199"/>
    <n v="53.213456348459196"/>
    <n v="28.2307161237683"/>
    <n v="14.6802234356367"/>
    <n v="18.640220504782999"/>
    <n v="25.493163270820901"/>
    <n v="21.304653299464999"/>
    <n v="23.817759282278601"/>
    <n v="10.744203642652501"/>
  </r>
  <r>
    <x v="21"/>
    <x v="21"/>
    <s v="WA"/>
    <x v="11"/>
    <x v="0"/>
    <x v="0"/>
    <s v="Clinton"/>
    <s v="Yes"/>
    <s v="No"/>
    <n v="3439809"/>
    <x v="21"/>
    <x v="21"/>
    <n v="11.317750491379"/>
    <n v="6.2703772215259601"/>
    <n v="8.9968948857334805"/>
    <n v="22.8441753597365"/>
    <n v="9.2915042666613203"/>
    <n v="30.049953354968299"/>
    <n v="26.999580499963798"/>
    <n v="10.8147865186701"/>
    <n v="3.3090301792927601"/>
    <n v="26.5243165776659"/>
    <n v="32.649879038220703"/>
    <n v="37.516774204820699"/>
    <n v="12.363066030994499"/>
    <n v="16.029492060816398"/>
    <n v="16.059907580793499"/>
    <n v="24.629535302158001"/>
    <n v="30.917999025237599"/>
  </r>
  <r>
    <x v="22"/>
    <x v="22"/>
    <s v="PA"/>
    <x v="2"/>
    <x v="0"/>
    <x v="0"/>
    <s v="Clinton"/>
    <s v="No"/>
    <s v="No"/>
    <n v="563631"/>
    <x v="22"/>
    <x v="22"/>
    <n v="1.2018501466384901"/>
    <n v="1.26873787992499"/>
    <n v="5.7857002187601498"/>
    <n v="20.3849681795359"/>
    <n v="9.5729298069126791"/>
    <n v="23.737693632890998"/>
    <n v="28.5591104818578"/>
    <n v="17.745297898802601"/>
    <n v="3.6433146821277602"/>
    <n v="48.235055827024802"/>
    <n v="26.0685621692787"/>
    <n v="22.053067321568701"/>
    <n v="21.307495442434401"/>
    <n v="24.140635955686399"/>
    <n v="17.866095218062"/>
    <n v="21.3758589258169"/>
    <n v="15.3099144580003"/>
  </r>
  <r>
    <x v="23"/>
    <x v="23"/>
    <s v="PA"/>
    <x v="2"/>
    <x v="0"/>
    <x v="0"/>
    <s v="Clinton"/>
    <s v="No"/>
    <s v="No"/>
    <n v="62622"/>
    <x v="23"/>
    <x v="23"/>
    <n v="0.52697135192105005"/>
    <n v="1.17690268595701"/>
    <n v="1.12101178499569"/>
    <n v="22.7364185110664"/>
    <n v="7.1540353230494098"/>
    <n v="22.3196320781834"/>
    <n v="29.981476158538499"/>
    <n v="17.808437929162299"/>
    <n v="3.7494002330523002"/>
    <n v="57.579911805698401"/>
    <n v="22.249640139831399"/>
    <n v="16.421047821418"/>
    <n v="20.793618326856201"/>
    <n v="23.563100838617299"/>
    <n v="20.0695438740029"/>
    <n v="22.605849867048502"/>
    <n v="12.967887093475101"/>
  </r>
  <r>
    <x v="24"/>
    <x v="24"/>
    <s v="NM"/>
    <x v="7"/>
    <x v="3"/>
    <x v="0"/>
    <s v="Clinton"/>
    <s v="No"/>
    <s v="No"/>
    <n v="144170"/>
    <x v="24"/>
    <x v="24"/>
    <n v="1.0882985364500199"/>
    <n v="3.7095096067142999"/>
    <n v="50.645071790247599"/>
    <n v="20.9724630644378"/>
    <n v="7.4217937157522398"/>
    <n v="24.1548172296594"/>
    <n v="32.327113823957802"/>
    <n v="15.1238121661927"/>
    <n v="5.6484441033313599"/>
    <n v="27.939104837221102"/>
    <n v="27.099707571091301"/>
    <n v="39.312743488356297"/>
    <n v="18.3794336712931"/>
    <n v="19.773927880040699"/>
    <n v="17.598516914394501"/>
    <n v="21.873872100272301"/>
    <n v="22.374249433999399"/>
  </r>
  <r>
    <x v="25"/>
    <x v="25"/>
    <s v="TX"/>
    <x v="12"/>
    <x v="3"/>
    <x v="0"/>
    <s v="Clinton"/>
    <s v="No"/>
    <s v="No"/>
    <n v="2142508"/>
    <x v="25"/>
    <x v="25"/>
    <n v="2.0034464282047"/>
    <n v="1.7530389618148401"/>
    <n v="54.0557141443579"/>
    <n v="26.864310424978601"/>
    <n v="10.3842786117951"/>
    <n v="27.343281798714401"/>
    <n v="24.436594869190699"/>
    <n v="10.971534295321201"/>
    <n v="8.5370186947850897"/>
    <n v="34.1021039961269"/>
    <n v="31.5186348232013"/>
    <n v="25.8422424858867"/>
    <n v="18.257899732320901"/>
    <n v="21.212234320511001"/>
    <n v="17.8394512045559"/>
    <n v="22.688601776706601"/>
    <n v="20.0018129659056"/>
  </r>
  <r>
    <x v="26"/>
    <x v="26"/>
    <s v="AK"/>
    <x v="13"/>
    <x v="4"/>
    <x v="0"/>
    <s v="Clinton"/>
    <s v="Yes"/>
    <s v="No"/>
    <n v="380821"/>
    <x v="26"/>
    <x v="26"/>
    <n v="6.3764865908130099"/>
    <n v="15.3775658380184"/>
    <n v="6.6598218060453602"/>
    <n v="26.6542548861539"/>
    <n v="10.568744895896"/>
    <n v="28.430417440214701"/>
    <n v="26.9394282353127"/>
    <n v="7.4071545424228198"/>
    <n v="2.63477806788512"/>
    <n v="30.169399477806799"/>
    <n v="37.1471540469974"/>
    <n v="30.0486684073107"/>
    <n v="9.2055115801817706"/>
    <n v="14.4092641454119"/>
    <n v="15.5445617121079"/>
    <n v="26.374230430958701"/>
    <n v="34.466432131339801"/>
  </r>
  <r>
    <x v="27"/>
    <x v="27"/>
    <s v="OR"/>
    <x v="14"/>
    <x v="1"/>
    <x v="0"/>
    <s v="Clinton"/>
    <s v="No"/>
    <s v="No"/>
    <n v="390738"/>
    <x v="27"/>
    <x v="27"/>
    <n v="1.84087547154359"/>
    <n v="4.3771017919936099"/>
    <n v="21.9282485962461"/>
    <n v="26.031253678935801"/>
    <n v="10.156677876224"/>
    <n v="25.596435463149199"/>
    <n v="24.984004627141498"/>
    <n v="13.231628354549599"/>
    <n v="7.3345997851841203"/>
    <n v="34.7136055403261"/>
    <n v="35.687891758444302"/>
    <n v="22.263902916045499"/>
    <n v="17.735835694051001"/>
    <n v="24.2832861189802"/>
    <n v="19.421388101982998"/>
    <n v="23.143059490085001"/>
    <n v="15.4164305949009"/>
  </r>
  <r>
    <x v="28"/>
    <x v="28"/>
    <s v="MI"/>
    <x v="15"/>
    <x v="0"/>
    <x v="0"/>
    <s v="Clinton"/>
    <s v="No"/>
    <s v="No"/>
    <n v="200169"/>
    <x v="28"/>
    <x v="28"/>
    <n v="1.0326274298217999"/>
    <n v="2.05826076964965"/>
    <n v="7.7799259625616397"/>
    <n v="23.400726386203701"/>
    <n v="10.600042963695699"/>
    <n v="22.919632910190899"/>
    <n v="27.792015746693998"/>
    <n v="15.287581993215699"/>
    <n v="3.45143116421522"/>
    <n v="44.764245472076198"/>
    <n v="33.031345710288498"/>
    <n v="18.75297765342"/>
    <n v="22.290961692454701"/>
    <n v="24.407821661974001"/>
    <n v="19.334590447653198"/>
    <n v="20.444036886833899"/>
    <n v="13.522589311084101"/>
  </r>
  <r>
    <x v="29"/>
    <x v="29"/>
    <s v="MI"/>
    <x v="15"/>
    <x v="0"/>
    <x v="0"/>
    <s v="Clinton"/>
    <s v="No"/>
    <s v="No"/>
    <n v="344791"/>
    <x v="29"/>
    <x v="29"/>
    <n v="7.8322810050146296"/>
    <n v="3.5090823136334799"/>
    <n v="4.0198265035920304"/>
    <n v="20.868584156779001"/>
    <n v="16.910534207679401"/>
    <n v="27.009985759489101"/>
    <n v="25.0740303546206"/>
    <n v="10.136865521431799"/>
    <n v="1.76932547380988"/>
    <n v="20.4265221608715"/>
    <n v="26.9544657513804"/>
    <n v="50.849686613938204"/>
    <n v="16.578812748826799"/>
    <n v="18.320322056893801"/>
    <n v="15.7284461347983"/>
    <n v="21.334045061275301"/>
    <n v="28.038373998205898"/>
  </r>
  <r>
    <x v="30"/>
    <x v="30"/>
    <s v="NY"/>
    <x v="8"/>
    <x v="0"/>
    <x v="0"/>
    <s v="Clinton"/>
    <s v="Yes"/>
    <s v="No"/>
    <n v="1079671"/>
    <x v="30"/>
    <x v="30"/>
    <n v="2.4681592818553102"/>
    <n v="2.09461956466368"/>
    <n v="6.0333194093385902"/>
    <n v="22.624484680981499"/>
    <n v="10.8139423954149"/>
    <n v="24.117995204094601"/>
    <n v="28.277410433363499"/>
    <n v="14.1661672861455"/>
    <n v="3.5153871180332499"/>
    <n v="35.146085162352399"/>
    <n v="29.357875974294998"/>
    <n v="31.9806517453193"/>
    <n v="17.431361145970399"/>
    <n v="20.5759989451949"/>
    <n v="17.896840999898799"/>
    <n v="24.0990009959432"/>
    <n v="19.996797912992701"/>
  </r>
  <r>
    <x v="31"/>
    <x v="30"/>
    <s v="MN"/>
    <x v="1"/>
    <x v="1"/>
    <x v="0"/>
    <s v="Clinton"/>
    <s v="No"/>
    <s v="No"/>
    <n v="206877"/>
    <x v="31"/>
    <x v="31"/>
    <n v="3.8791165765164801"/>
    <n v="1.8871116653857101"/>
    <n v="3.7679394036069702"/>
    <n v="25.320359440633801"/>
    <n v="7.4880242849616003"/>
    <n v="26.598413550080501"/>
    <n v="26.920827351518"/>
    <n v="13.672375372806099"/>
    <n v="2.9681004587847601"/>
    <n v="30.340821791917101"/>
    <n v="32.527767606493299"/>
    <n v="34.163310142804796"/>
    <n v="13.3261410584904"/>
    <n v="17.3215314641592"/>
    <n v="17.137638073287601"/>
    <n v="26.213389890767299"/>
    <n v="26.0012995132955"/>
  </r>
  <r>
    <x v="32"/>
    <x v="31"/>
    <s v="TX"/>
    <x v="12"/>
    <x v="3"/>
    <x v="0"/>
    <s v="Clinton"/>
    <s v="No"/>
    <s v="No"/>
    <n v="60968"/>
    <x v="32"/>
    <x v="32"/>
    <n v="0.19518435900800399"/>
    <n v="7.8729825482220198E-2"/>
    <n v="95.684621440755805"/>
    <n v="33.916152735861402"/>
    <n v="10.817149980317501"/>
    <n v="25.8627476709093"/>
    <n v="19.095263088833502"/>
    <n v="10.308686524078199"/>
    <n v="38.200137121053999"/>
    <n v="37.577130592899501"/>
    <n v="15.7480549676573"/>
    <n v="8.47467731838913"/>
    <n v="40.795099227873102"/>
    <n v="28.453831918831"/>
    <n v="13.330355433603501"/>
    <n v="10.752345096037301"/>
    <n v="6.6683683236551596"/>
  </r>
  <r>
    <x v="33"/>
    <x v="32"/>
    <s v="NV"/>
    <x v="16"/>
    <x v="3"/>
    <x v="0"/>
    <s v="Clinton"/>
    <s v="No"/>
    <s v="No"/>
    <n v="425417"/>
    <x v="33"/>
    <x v="33"/>
    <n v="5.0195455282699104"/>
    <n v="4.5221512069334304"/>
    <n v="22.0846839689058"/>
    <n v="23.514104984050899"/>
    <n v="10.564457931864499"/>
    <n v="26.4495777084602"/>
    <n v="27.3385877856315"/>
    <n v="12.1332715899929"/>
    <n v="5.5495207667731599"/>
    <n v="32.482428115015999"/>
    <n v="35.2200922967696"/>
    <n v="26.747958821441198"/>
    <n v="16.856917749234999"/>
    <n v="20.425576097379199"/>
    <n v="17.512871722520501"/>
    <n v="23.031069253837099"/>
    <n v="22.173565177028198"/>
  </r>
  <r>
    <x v="34"/>
    <x v="33"/>
    <s v="WA"/>
    <x v="11"/>
    <x v="0"/>
    <x v="0"/>
    <s v="Clinton"/>
    <s v="No"/>
    <s v="No"/>
    <n v="44776"/>
    <x v="34"/>
    <x v="34"/>
    <n v="7.7027872074325501"/>
    <n v="4.03341075576202"/>
    <n v="4.5560121493657304"/>
    <n v="15.0549401465071"/>
    <n v="36.407897087725601"/>
    <n v="21.473557262819401"/>
    <n v="17.556280150080401"/>
    <n v="9.5073253528676105"/>
    <n v="1.3995087816859"/>
    <n v="21.877751517679201"/>
    <n v="27.9021270679828"/>
    <n v="48.8206126326521"/>
    <n v="33.323185582074998"/>
    <n v="21.371164150024399"/>
    <n v="12.530443253774999"/>
    <n v="17.431807111544099"/>
    <n v="15.3433999025816"/>
  </r>
  <r>
    <x v="35"/>
    <x v="34"/>
    <s v="CO"/>
    <x v="9"/>
    <x v="3"/>
    <x v="0"/>
    <s v="Clinton"/>
    <s v="No"/>
    <s v="No"/>
    <n v="159063"/>
    <x v="35"/>
    <x v="35"/>
    <n v="0.70600956853573704"/>
    <n v="2.15574960864563"/>
    <n v="41.374172497689599"/>
    <n v="24.4651490290011"/>
    <n v="9.3931335382835695"/>
    <n v="23.786172774309499"/>
    <n v="27.0496595688501"/>
    <n v="15.3058850895557"/>
    <n v="4.5182610677454296"/>
    <n v="37.758532277363102"/>
    <n v="36.678821719560098"/>
    <n v="21.044384935331301"/>
    <n v="23.388629408922501"/>
    <n v="24.625543565791599"/>
    <n v="18.152681591238501"/>
    <n v="21.596070220647398"/>
    <n v="12.237075213399899"/>
  </r>
  <r>
    <x v="36"/>
    <x v="35"/>
    <s v="RI"/>
    <x v="17"/>
    <x v="0"/>
    <x v="0"/>
    <s v="Clinton"/>
    <s v="Yes"/>
    <s v="No"/>
    <n v="1600852"/>
    <x v="36"/>
    <x v="36"/>
    <n v="2.5066652007805801"/>
    <n v="3.5433631591177699"/>
    <n v="10.2242430905543"/>
    <n v="21.636291174949299"/>
    <n v="10.756209818271801"/>
    <n v="25.3577469997226"/>
    <n v="27.8973946373556"/>
    <n v="14.3523573697006"/>
    <n v="7.5204039464848398"/>
    <n v="37.208607292289301"/>
    <n v="26.414808911322201"/>
    <n v="28.8561798499037"/>
    <n v="18.760632148230101"/>
    <n v="18.0637275848113"/>
    <n v="15.9012594913338"/>
    <n v="22.621341533222299"/>
    <n v="24.6530392424025"/>
  </r>
  <r>
    <x v="37"/>
    <x v="36"/>
    <s v="PA"/>
    <x v="2"/>
    <x v="0"/>
    <x v="0"/>
    <s v="Clinton"/>
    <s v="No"/>
    <s v="No"/>
    <n v="148289"/>
    <x v="37"/>
    <x v="37"/>
    <n v="0.474074273884105"/>
    <n v="0.95556649515473202"/>
    <n v="2.7513841215464399"/>
    <n v="20.054083580036298"/>
    <n v="7.3147704819642696"/>
    <n v="25.2695749516148"/>
    <n v="29.269871669510199"/>
    <n v="18.0916993168745"/>
    <n v="3.7342855017481198"/>
    <n v="59.343152570110803"/>
    <n v="22.945957003644999"/>
    <n v="13.976604924496"/>
    <n v="20.551887027827199"/>
    <n v="24.118028642238201"/>
    <n v="19.326025847873499"/>
    <n v="24.119691954558299"/>
    <n v="11.8843665275029"/>
  </r>
  <r>
    <x v="38"/>
    <x v="37"/>
    <s v="OR"/>
    <x v="14"/>
    <x v="1"/>
    <x v="0"/>
    <s v="Clinton"/>
    <s v="No"/>
    <s v="No"/>
    <n v="2226009"/>
    <x v="38"/>
    <x v="38"/>
    <n v="5.6456645053995702"/>
    <n v="4.4823268908616303"/>
    <n v="10.864466406020799"/>
    <n v="23.6851243638278"/>
    <n v="8.72310040076208"/>
    <n v="29.6266097756119"/>
    <n v="26.634663202170302"/>
    <n v="11.3305022576279"/>
    <n v="3.68863763089018"/>
    <n v="27.9661661570292"/>
    <n v="34.073084857780998"/>
    <n v="34.272111354299597"/>
    <n v="15.1412136613532"/>
    <n v="19.046060279385198"/>
    <n v="17.4326029650416"/>
    <n v="24.309893920589101"/>
    <n v="24.070229173630899"/>
  </r>
  <r>
    <x v="39"/>
    <x v="38"/>
    <s v="ME"/>
    <x v="18"/>
    <x v="0"/>
    <x v="0"/>
    <s v="Clinton"/>
    <s v="Yes"/>
    <s v="No"/>
    <n v="514098"/>
    <x v="39"/>
    <x v="39"/>
    <n v="1.5660438282195199"/>
    <n v="1.88057529887298"/>
    <n v="1.55145517002595"/>
    <n v="21.086835583877001"/>
    <n v="8.3624133919991905"/>
    <n v="24.977727981824501"/>
    <n v="30.731883804255201"/>
    <n v="14.8411392380441"/>
    <n v="2.69919771403451"/>
    <n v="33.431146279811003"/>
    <n v="28.774041103418"/>
    <n v="35.0956149027366"/>
    <n v="15.073925802308199"/>
    <n v="19.817459052512199"/>
    <n v="17.461865161586701"/>
    <n v="25.4310385239216"/>
    <n v="22.215711459671301"/>
  </r>
  <r>
    <x v="40"/>
    <x v="39"/>
    <s v="WA"/>
    <x v="11"/>
    <x v="0"/>
    <x v="0"/>
    <s v="Clinton"/>
    <s v="Yes"/>
    <s v="No"/>
    <n v="71404"/>
    <x v="40"/>
    <x v="40"/>
    <n v="1.3906783933673199"/>
    <n v="8.1592067671278894"/>
    <n v="5.0795473642933198"/>
    <n v="18.190857655033302"/>
    <n v="7.2628984370623497"/>
    <n v="19.599742311355101"/>
    <n v="30.873620525460801"/>
    <n v="24.072881071088499"/>
    <n v="1.85303155212471"/>
    <n v="34.0309525593944"/>
    <n v="39.503859701716301"/>
    <n v="24.612156186764601"/>
    <n v="19.694270816465298"/>
    <n v="23.930433656119401"/>
    <n v="18.929947857628701"/>
    <n v="23.538556206885399"/>
    <n v="13.9067914629012"/>
  </r>
  <r>
    <x v="41"/>
    <x v="40"/>
    <s v="NY"/>
    <x v="8"/>
    <x v="0"/>
    <x v="0"/>
    <s v="Clinton"/>
    <s v="No"/>
    <s v="No"/>
    <n v="82128"/>
    <x v="41"/>
    <x v="41"/>
    <n v="1.0836742645626301"/>
    <n v="1.7034385349698"/>
    <n v="2.5009740892265699"/>
    <n v="19.347847262809299"/>
    <n v="13.499659068770701"/>
    <n v="25.329972725501701"/>
    <n v="28.487239431131901"/>
    <n v="13.3352815117865"/>
    <n v="5.7899105080831399"/>
    <n v="46.418519053117798"/>
    <n v="25.645929561200902"/>
    <n v="22.145640877598201"/>
    <n v="19.494028912633599"/>
    <n v="21.071653048397199"/>
    <n v="17.300439974858602"/>
    <n v="24.431175361407899"/>
    <n v="17.702702702702702"/>
  </r>
  <r>
    <x v="42"/>
    <x v="41"/>
    <s v="PA"/>
    <x v="2"/>
    <x v="0"/>
    <x v="0"/>
    <s v="Clinton"/>
    <s v="No"/>
    <s v="No"/>
    <n v="5965343"/>
    <x v="42"/>
    <x v="42"/>
    <n v="4.9227010081398497"/>
    <n v="2.0681291922358902"/>
    <n v="7.84813211914219"/>
    <n v="23.316044022950599"/>
    <n v="10.051240976420001"/>
    <n v="26.154053505389399"/>
    <n v="27.1938595986853"/>
    <n v="13.2848018965548"/>
    <n v="3.7792038113837001"/>
    <n v="38.676683764845897"/>
    <n v="24.420918934047499"/>
    <n v="33.123193489722901"/>
    <n v="16.2033565470797"/>
    <n v="17.130066535901399"/>
    <n v="15.3308104707324"/>
    <n v="22.343040206495999"/>
    <n v="28.9927262397904"/>
  </r>
  <r>
    <x v="43"/>
    <x v="42"/>
    <s v="WA"/>
    <x v="11"/>
    <x v="0"/>
    <x v="0"/>
    <s v="Clinton"/>
    <s v="Yes"/>
    <s v="No"/>
    <n v="252264"/>
    <x v="43"/>
    <x v="43"/>
    <n v="5.0819776107569803"/>
    <n v="6.4289791646846197"/>
    <n v="7.0509466273427801"/>
    <n v="23.0401484159452"/>
    <n v="9.1126756096787496"/>
    <n v="26.568198395331901"/>
    <n v="28.290996733580702"/>
    <n v="12.9879808454635"/>
    <n v="1.9866506412126399"/>
    <n v="28.290371891664801"/>
    <n v="37.767366418894497"/>
    <n v="31.9556110482281"/>
    <n v="13.3120298513387"/>
    <n v="17.517813548220602"/>
    <n v="16.5978603894171"/>
    <n v="27.973721294881202"/>
    <n v="24.5985749161424"/>
  </r>
  <r>
    <x v="44"/>
    <x v="43"/>
    <s v="CT"/>
    <x v="19"/>
    <x v="0"/>
    <x v="0"/>
    <s v="Clinton"/>
    <s v="Yes"/>
    <s v="No"/>
    <n v="274055"/>
    <x v="44"/>
    <x v="44"/>
    <n v="4.1042856360949402"/>
    <n v="3.83134772217256"/>
    <n v="8.4705624783346405"/>
    <n v="21.7470945613107"/>
    <n v="9.79183010709529"/>
    <n v="25.127437923044599"/>
    <n v="29.104741748919"/>
    <n v="14.2288956596304"/>
    <n v="2.95347175566007"/>
    <n v="37.858719646799102"/>
    <n v="27.989996907359401"/>
    <n v="31.1978116901814"/>
    <n v="11.7752792158552"/>
    <n v="16.0086877556943"/>
    <n v="16.1987324115075"/>
    <n v="25.465983878970601"/>
    <n v="30.5513167379724"/>
  </r>
  <r>
    <x v="45"/>
    <x v="44"/>
    <s v="NY"/>
    <x v="8"/>
    <x v="0"/>
    <x v="0"/>
    <s v="Clinton"/>
    <s v="Yes"/>
    <s v="No"/>
    <n v="19567410"/>
    <x v="45"/>
    <x v="45"/>
    <n v="9.6070711453380895"/>
    <n v="2.2807004095074399"/>
    <n v="22.619304241082499"/>
    <n v="22.8900912282208"/>
    <n v="9.45917216432834"/>
    <n v="28.1855595605141"/>
    <n v="26.409013763190899"/>
    <n v="13.0561632837458"/>
    <n v="7.6114773004371896"/>
    <n v="33.918918287959997"/>
    <n v="22.397766003288499"/>
    <n v="36.0718384083142"/>
    <n v="16.2001999425907"/>
    <n v="16.092324268986399"/>
    <n v="13.894341511560301"/>
    <n v="20.9818821469932"/>
    <n v="32.831252129869398"/>
  </r>
  <r>
    <x v="46"/>
    <x v="45"/>
    <s v="NJ"/>
    <x v="5"/>
    <x v="1"/>
    <x v="0"/>
    <s v="Clinton"/>
    <s v="Yes"/>
    <s v="No"/>
    <n v="274549"/>
    <x v="46"/>
    <x v="46"/>
    <n v="7.43728806151179"/>
    <n v="2.23493802563477"/>
    <n v="16.842530841489101"/>
    <n v="23.270163067430602"/>
    <n v="9.2839529555744207"/>
    <n v="24.603622668448999"/>
    <n v="28.672841642111202"/>
    <n v="14.1694196664348"/>
    <n v="6.5741050518568098"/>
    <n v="43.150152710476"/>
    <n v="26.186339157556201"/>
    <n v="24.089403080110898"/>
    <n v="16.843532835732201"/>
    <n v="20.127106060306101"/>
    <n v="17.3394840523471"/>
    <n v="23.357223465124999"/>
    <n v="22.332653586489499"/>
  </r>
  <r>
    <x v="47"/>
    <x v="46"/>
    <s v="CT"/>
    <x v="19"/>
    <x v="0"/>
    <x v="0"/>
    <s v="Clinton"/>
    <s v="Yes"/>
    <s v="No"/>
    <n v="862477"/>
    <x v="47"/>
    <x v="47"/>
    <n v="3.4705853025645901"/>
    <n v="2.1628402844365699"/>
    <n v="15.043067815141701"/>
    <n v="22.374393751949299"/>
    <n v="9.9355692963406597"/>
    <n v="25.727990427570798"/>
    <n v="27.588098001454"/>
    <n v="14.3739485226852"/>
    <n v="4.6723273951629203"/>
    <n v="37.480519124653597"/>
    <n v="25.1543912890088"/>
    <n v="32.692762191174602"/>
    <n v="16.237013419971099"/>
    <n v="17.211991901950601"/>
    <n v="15.094739904714601"/>
    <n v="22.5993768866152"/>
    <n v="28.856877886748499"/>
  </r>
  <r>
    <x v="48"/>
    <x v="47"/>
    <s v="MS"/>
    <x v="6"/>
    <x v="2"/>
    <x v="0"/>
    <s v="Clinton"/>
    <s v="No"/>
    <s v="No"/>
    <n v="53119"/>
    <x v="48"/>
    <x v="48"/>
    <n v="0.32944897306048698"/>
    <n v="1.1634255162936"/>
    <n v="4.4409721568553602"/>
    <n v="23.3965247839756"/>
    <n v="8.4037726613829307"/>
    <n v="24.4036973587605"/>
    <n v="28.4681564035468"/>
    <n v="15.3278487923342"/>
    <n v="7.6221534379836404"/>
    <n v="50.892659739111203"/>
    <n v="26.0722971479107"/>
    <n v="15.412889674994499"/>
    <n v="37.969812075169898"/>
    <n v="25.374850059976001"/>
    <n v="13.1447421031587"/>
    <n v="14.3642542982807"/>
    <n v="9.1463414634146307"/>
  </r>
  <r>
    <x v="49"/>
    <x v="48"/>
    <s v="TN"/>
    <x v="20"/>
    <x v="2"/>
    <x v="0"/>
    <s v="Clinton"/>
    <s v="No"/>
    <s v="No"/>
    <n v="1670890"/>
    <x v="49"/>
    <x v="49"/>
    <n v="2.1818312396387598"/>
    <n v="2.0495065504012802"/>
    <n v="6.5399876712410796"/>
    <n v="24.395441950098501"/>
    <n v="9.7594096559318704"/>
    <n v="28.959835776143301"/>
    <n v="26.083763742676101"/>
    <n v="10.801548875150401"/>
    <n v="4.6825778591139704"/>
    <n v="37.604297396317399"/>
    <n v="27.590029403999399"/>
    <n v="30.123095340569201"/>
    <n v="17.011186296358101"/>
    <n v="20.7901676618878"/>
    <n v="18.6506890652511"/>
    <n v="23.203650478532701"/>
    <n v="20.344306497970301"/>
  </r>
  <r>
    <x v="50"/>
    <x v="49"/>
    <s v="MI"/>
    <x v="15"/>
    <x v="0"/>
    <x v="0"/>
    <s v="Clinton"/>
    <s v="Yes"/>
    <s v="No"/>
    <n v="172188"/>
    <x v="50"/>
    <x v="50"/>
    <n v="0.53371895834785199"/>
    <n v="3.0646734964108999"/>
    <n v="4.7976630194903196"/>
    <n v="24.849002253350999"/>
    <n v="9.0377958975073796"/>
    <n v="24.8071874927405"/>
    <n v="27.744093665063801"/>
    <n v="13.5619206913374"/>
    <n v="3.4082694172617498"/>
    <n v="44.016574098562998"/>
    <n v="35.815040112844898"/>
    <n v="16.760116371330302"/>
    <n v="23.512192131439001"/>
    <n v="25.590448603000901"/>
    <n v="19.066010697809901"/>
    <n v="20.315110273269301"/>
    <n v="11.516238294480999"/>
  </r>
  <r>
    <x v="51"/>
    <x v="50"/>
    <s v="WA"/>
    <x v="11"/>
    <x v="0"/>
    <x v="0"/>
    <s v="Clinton"/>
    <s v="Yes"/>
    <s v="No"/>
    <n v="116901"/>
    <x v="51"/>
    <x v="51"/>
    <n v="1.7322349680498901"/>
    <n v="4.1342674570790701"/>
    <n v="16.859564931009999"/>
    <n v="23.7269142265678"/>
    <n v="8.2137877349210004"/>
    <n v="23.893722038305899"/>
    <n v="28.018579823953601"/>
    <n v="16.146996176251701"/>
    <n v="4.59057539060049"/>
    <n v="32.280855869988102"/>
    <n v="39.5281420593587"/>
    <n v="23.600426680052699"/>
    <n v="14.8172582134846"/>
    <n v="20.748119804723601"/>
    <n v="17.6958261863922"/>
    <n v="26.5470378677926"/>
    <n v="20.191757927607"/>
  </r>
  <r>
    <x v="52"/>
    <x v="51"/>
    <s v="MT"/>
    <x v="21"/>
    <x v="1"/>
    <x v="0"/>
    <s v="Clinton"/>
    <s v="No"/>
    <s v="No"/>
    <n v="109299"/>
    <x v="52"/>
    <x v="52"/>
    <n v="1.1162041738716699"/>
    <n v="4.8646373708817103"/>
    <n v="2.6175902798744701"/>
    <n v="19.970905497762999"/>
    <n v="14.963540380058401"/>
    <n v="27.500709064126799"/>
    <n v="26.167668505658799"/>
    <n v="11.397176552393001"/>
    <n v="1.4472865146284899"/>
    <n v="28.420859034576399"/>
    <n v="31.134344406089099"/>
    <n v="38.997510044705997"/>
    <n v="21.731592230878999"/>
    <n v="23.388565785142099"/>
    <n v="18.430813124108401"/>
    <n v="20.122901349720198"/>
    <n v="16.3261275101503"/>
  </r>
  <r>
    <x v="53"/>
    <x v="52"/>
    <s v="TX"/>
    <x v="12"/>
    <x v="3"/>
    <x v="0"/>
    <s v="Clinton"/>
    <s v="No"/>
    <s v="No"/>
    <n v="1716289"/>
    <x v="53"/>
    <x v="53"/>
    <n v="4.71831958370647"/>
    <n v="2.21477851340887"/>
    <n v="31.364939121558201"/>
    <n v="25.3313981503115"/>
    <n v="11.651825537540599"/>
    <n v="32.07169654994"/>
    <n v="22.861592657180701"/>
    <n v="8.0834871050271797"/>
    <n v="6.1284915183207902"/>
    <n v="25.422990725725601"/>
    <n v="28.446877903904699"/>
    <n v="40.001639852048903"/>
    <n v="14.5705199780387"/>
    <n v="18.655114340882001"/>
    <n v="17.039783347624699"/>
    <n v="23.229212290950802"/>
    <n v="26.505370042503799"/>
  </r>
  <r>
    <x v="54"/>
    <x v="53"/>
    <s v="MN"/>
    <x v="1"/>
    <x v="1"/>
    <x v="0"/>
    <s v="Clinton"/>
    <s v="No"/>
    <s v="No"/>
    <n v="3348859"/>
    <x v="54"/>
    <x v="54"/>
    <n v="5.5948906776905201"/>
    <n v="3.0442906076368099"/>
    <n v="5.3511360137885804"/>
    <n v="25.004397019999899"/>
    <n v="9.0637139395836002"/>
    <n v="28.359808519857101"/>
    <n v="26.812296367210401"/>
    <n v="10.7597841533489"/>
    <n v="2.9375490677521698"/>
    <n v="27.809696712251998"/>
    <n v="31.294234254465501"/>
    <n v="37.9585199655303"/>
    <n v="12.657983834817101"/>
    <n v="16.369733808425899"/>
    <n v="16.1696961722817"/>
    <n v="25.667391340933001"/>
    <n v="29.135194843542301"/>
  </r>
  <r>
    <x v="55"/>
    <x v="54"/>
    <s v="MS"/>
    <x v="6"/>
    <x v="2"/>
    <x v="0"/>
    <s v="Clinton"/>
    <s v="No"/>
    <s v="No"/>
    <n v="107449"/>
    <x v="55"/>
    <x v="55"/>
    <n v="0.56584984504276403"/>
    <n v="1.28246889221863"/>
    <n v="1.51886011037795"/>
    <n v="24.8015337508958"/>
    <n v="9.6278234325121694"/>
    <n v="24.830384647600301"/>
    <n v="26.134259043825399"/>
    <n v="14.605999125166401"/>
    <n v="5.6760819011967598"/>
    <n v="43.783676478929202"/>
    <n v="33.948726674607201"/>
    <n v="16.591514945266901"/>
    <n v="29.529126092072001"/>
    <n v="25.846746939695102"/>
    <n v="15.135053946479101"/>
    <n v="17.282899842290998"/>
    <n v="12.2061731794628"/>
  </r>
  <r>
    <x v="56"/>
    <x v="55"/>
    <s v="MD"/>
    <x v="22"/>
    <x v="0"/>
    <x v="0"/>
    <s v="Clinton"/>
    <s v="Yes"/>
    <s v="No"/>
    <n v="2710489"/>
    <x v="56"/>
    <x v="56"/>
    <n v="4.5066775773670402"/>
    <n v="2.5361475364777402"/>
    <n v="4.5657444099570199"/>
    <n v="22.986848498555101"/>
    <n v="9.8540152717830605"/>
    <n v="26.738902094788099"/>
    <n v="27.783732012931999"/>
    <n v="12.636502121941801"/>
    <n v="3.7885269517492199"/>
    <n v="34.398549573581199"/>
    <n v="26.3495593398588"/>
    <n v="35.463364134810803"/>
    <n v="13.5840623440619"/>
    <n v="15.381833988273501"/>
    <n v="15.1605967751996"/>
    <n v="23.2296149887725"/>
    <n v="32.643891903692598"/>
  </r>
  <r>
    <x v="57"/>
    <x v="56"/>
    <s v="TN"/>
    <x v="20"/>
    <x v="2"/>
    <x v="0"/>
    <s v="Clinton"/>
    <s v="No"/>
    <s v="No"/>
    <n v="1324829"/>
    <x v="57"/>
    <x v="57"/>
    <n v="1.83450090539987"/>
    <n v="1.4666798507581"/>
    <n v="4.9472799885872103"/>
    <n v="26.586148099113199"/>
    <n v="9.70940400610192"/>
    <n v="27.280199935236901"/>
    <n v="25.843108808759499"/>
    <n v="10.5811391507885"/>
    <n v="5.1336768014619301"/>
    <n v="38.827403122932502"/>
    <n v="30.7181466450313"/>
    <n v="25.320773430574299"/>
    <n v="20.906065844998398"/>
    <n v="22.166039777996701"/>
    <n v="17.290973422812101"/>
    <n v="21.219820009625401"/>
    <n v="18.417100944567299"/>
  </r>
  <r>
    <x v="58"/>
    <x v="57"/>
    <s v="TX"/>
    <x v="12"/>
    <x v="3"/>
    <x v="0"/>
    <s v="Clinton"/>
    <s v="No"/>
    <s v="No"/>
    <n v="774769"/>
    <x v="58"/>
    <x v="58"/>
    <n v="0.91924173527851505"/>
    <n v="0.272468309909147"/>
    <n v="90.634240657537902"/>
    <n v="34.653425730766202"/>
    <n v="10.721905496993299"/>
    <n v="27.170679260528001"/>
    <n v="18.128887449033201"/>
    <n v="9.3251020626793295"/>
    <n v="25.088370094190601"/>
    <n v="37.768563622925903"/>
    <n v="21.516022318613999"/>
    <n v="15.627043964269401"/>
    <n v="32.106475867087099"/>
    <n v="25.433776749566199"/>
    <n v="15.554394671542401"/>
    <n v="16.032481949290101"/>
    <n v="10.8728707625142"/>
  </r>
  <r>
    <x v="59"/>
    <x v="58"/>
    <s v="MI"/>
    <x v="15"/>
    <x v="0"/>
    <x v="0"/>
    <s v="Clinton"/>
    <s v="Yes"/>
    <s v="No"/>
    <n v="67077"/>
    <x v="59"/>
    <x v="59"/>
    <n v="0.57247640771054198"/>
    <n v="3.5600876604499301"/>
    <n v="1.14346199144267"/>
    <n v="18.680024449513201"/>
    <n v="14.7472307944601"/>
    <n v="22.9706158593855"/>
    <n v="28.9518016607779"/>
    <n v="14.650327235863299"/>
    <n v="2.0767919619628601"/>
    <n v="38.380281690140798"/>
    <n v="31.138422894052201"/>
    <n v="28.4045034538441"/>
    <n v="22.5763561768728"/>
    <n v="21.5734690776478"/>
    <n v="19.415742288406001"/>
    <n v="21.9837410727853"/>
    <n v="14.450691384288101"/>
  </r>
  <r>
    <x v="60"/>
    <x v="59"/>
    <s v="WI"/>
    <x v="0"/>
    <x v="0"/>
    <x v="0"/>
    <s v="Clinton"/>
    <s v="No"/>
    <s v="No"/>
    <n v="605435"/>
    <x v="60"/>
    <x v="60"/>
    <n v="3.8851404362152802"/>
    <n v="2.2141105155797098"/>
    <n v="5.2421812415866302"/>
    <n v="22.164724536903201"/>
    <n v="11.688125067100501"/>
    <n v="28.5702015905919"/>
    <n v="26.476830708498799"/>
    <n v="11.100118096905501"/>
    <n v="2.1790510608242499"/>
    <n v="27.7843360894881"/>
    <n v="29.370144180254002"/>
    <n v="40.666468669433598"/>
    <n v="13.8614137359837"/>
    <n v="18.507900101936801"/>
    <n v="17.170377803261999"/>
    <n v="26.005033129459701"/>
    <n v="24.455275229357799"/>
  </r>
  <r>
    <x v="61"/>
    <x v="60"/>
    <s v="NM"/>
    <x v="7"/>
    <x v="3"/>
    <x v="0"/>
    <s v="Clinton"/>
    <s v="No"/>
    <s v="No"/>
    <n v="17950"/>
    <x v="61"/>
    <x v="61"/>
    <n v="5.9052924791086303"/>
    <n v="2.55153203342618"/>
    <n v="14.740947075208901"/>
    <n v="24.222841225626699"/>
    <n v="4.2228412256267402"/>
    <n v="22.506963788300801"/>
    <n v="34.08356545961"/>
    <n v="14.9637883008357"/>
    <n v="1.3438113948919499"/>
    <n v="12.6444007858546"/>
    <n v="22.813359528487201"/>
    <n v="63.198428290766202"/>
    <n v="4.4278474259802598"/>
    <n v="11.6164310482795"/>
    <n v="11.323019471859199"/>
    <n v="18.698319551880498"/>
    <n v="53.934382502000503"/>
  </r>
  <r>
    <x v="62"/>
    <x v="61"/>
    <s v="NV"/>
    <x v="16"/>
    <x v="3"/>
    <x v="0"/>
    <s v="Clinton"/>
    <s v="No"/>
    <s v="No"/>
    <n v="1951269"/>
    <x v="62"/>
    <x v="62"/>
    <n v="8.4622366265235591"/>
    <n v="4.4446972713654596"/>
    <n v="29.142265879281599"/>
    <n v="25.041037396688999"/>
    <n v="9.1796671806911299"/>
    <n v="29.8785559551246"/>
    <n v="24.603219750839099"/>
    <n v="11.2975197166562"/>
    <n v="6.8010566648568798"/>
    <n v="38.631726199214398"/>
    <n v="32.464715052347799"/>
    <n v="22.102502083580902"/>
    <n v="14.908425479118"/>
    <n v="21.070850394526101"/>
    <n v="18.736836738017999"/>
    <n v="24.673211177317899"/>
    <n v="20.610676211020099"/>
  </r>
  <r>
    <x v="63"/>
    <x v="62"/>
    <s v="NM"/>
    <x v="7"/>
    <x v="3"/>
    <x v="0"/>
    <s v="Clinton"/>
    <s v="No"/>
    <s v="No"/>
    <n v="29393"/>
    <x v="63"/>
    <x v="63"/>
    <n v="0.59537985234579704"/>
    <n v="1.75211785118906"/>
    <n v="76.8312183172864"/>
    <n v="21.984826319191601"/>
    <n v="10.8393154832783"/>
    <n v="21.886163372231501"/>
    <n v="30.085394481679302"/>
    <n v="15.204300343619201"/>
    <n v="7.7963851730828102"/>
    <n v="40.340038803226797"/>
    <n v="30.567752476258601"/>
    <n v="21.295823547431802"/>
    <n v="34.151747655584003"/>
    <n v="26.104006820119402"/>
    <n v="15.3623188405797"/>
    <n v="16.2745098039216"/>
    <n v="8.1074168797953998"/>
  </r>
  <r>
    <x v="64"/>
    <x v="63"/>
    <s v="NY"/>
    <x v="8"/>
    <x v="0"/>
    <x v="0"/>
    <s v="Clinton"/>
    <s v="No"/>
    <s v="No"/>
    <n v="60079"/>
    <x v="64"/>
    <x v="64"/>
    <n v="0.59088866326004097"/>
    <n v="2.70810100034954"/>
    <n v="2.68979177416402"/>
    <n v="22.0692754539856"/>
    <n v="9.1995539206711197"/>
    <n v="23.6222307295394"/>
    <n v="29.479518633798801"/>
    <n v="15.629421262005"/>
    <n v="3.0132739075671"/>
    <n v="44.210832283693399"/>
    <n v="32.225559538804397"/>
    <n v="20.550334269935099"/>
    <n v="17.081211918871499"/>
    <n v="21.262832818629501"/>
    <n v="18.074451214422801"/>
    <n v="27.4351055838411"/>
    <n v="16.146398464234998"/>
  </r>
  <r>
    <x v="65"/>
    <x v="64"/>
    <s v="NM"/>
    <x v="7"/>
    <x v="3"/>
    <x v="0"/>
    <s v="Clinton"/>
    <s v="No"/>
    <s v="No"/>
    <n v="209233"/>
    <x v="65"/>
    <x v="65"/>
    <n v="0.96973230800112797"/>
    <n v="1.85104644104897"/>
    <n v="65.722902219057204"/>
    <n v="26.696553602921099"/>
    <n v="13.090669253893999"/>
    <n v="24.3828650356301"/>
    <n v="23.460448399631002"/>
    <n v="12.3694637079237"/>
    <n v="13.766964370848299"/>
    <n v="31.208085687950899"/>
    <n v="29.061119410100801"/>
    <n v="25.963830531100001"/>
    <n v="26.574477679242399"/>
    <n v="24.9525162947679"/>
    <n v="15.969555771149"/>
    <n v="19.3309921703128"/>
    <n v="13.172458084527801"/>
  </r>
  <r>
    <x v="66"/>
    <x v="65"/>
    <s v="TX"/>
    <x v="12"/>
    <x v="3"/>
    <x v="0"/>
    <s v="Clinton"/>
    <s v="No"/>
    <s v="No"/>
    <n v="250304"/>
    <x v="66"/>
    <x v="66"/>
    <n v="0.52735873178215298"/>
    <n v="0.19935758118128399"/>
    <n v="95.7447743543851"/>
    <n v="35.220372027614403"/>
    <n v="10.896749552544099"/>
    <n v="27.7614420864229"/>
    <n v="18.328113014574299"/>
    <n v="7.7933233188442896"/>
    <n v="21.640596041218799"/>
    <n v="35.328786418563297"/>
    <n v="26.110163837200702"/>
    <n v="16.920453703017301"/>
    <n v="27.292807784726101"/>
    <n v="24.579496440457898"/>
    <n v="17.649955972120701"/>
    <n v="17.396235989433301"/>
    <n v="13.081503813262101"/>
  </r>
  <r>
    <x v="67"/>
    <x v="66"/>
    <s v="MI"/>
    <x v="15"/>
    <x v="0"/>
    <x v="0"/>
    <s v="Clinton"/>
    <s v="No"/>
    <s v="No"/>
    <n v="464036"/>
    <x v="67"/>
    <x v="67"/>
    <n v="3.7494935737744499"/>
    <n v="3.1728141782103099"/>
    <n v="6.1577119016628004"/>
    <n v="22.048289356860199"/>
    <n v="15.6595608961374"/>
    <n v="24.6483031488936"/>
    <n v="25.958115318639098"/>
    <n v="11.685731279469699"/>
    <n v="2.5509198593501998"/>
    <n v="30.771464825449701"/>
    <n v="34.984389532169999"/>
    <n v="31.693225783030101"/>
    <n v="19.333987482468199"/>
    <n v="20.805268672354401"/>
    <n v="18.529051428317999"/>
    <n v="23.237816472362201"/>
    <n v="18.0938759444971"/>
  </r>
  <r>
    <x v="68"/>
    <x v="67"/>
    <s v="TX"/>
    <x v="12"/>
    <x v="3"/>
    <x v="0"/>
    <s v="Clinton"/>
    <s v="No"/>
    <s v="No"/>
    <n v="36702"/>
    <x v="68"/>
    <x v="68"/>
    <n v="1.88818048062776"/>
    <n v="1.2942074001416799"/>
    <n v="38.346684104408503"/>
    <n v="26.3500626668846"/>
    <n v="8.6834504931611391"/>
    <n v="22.5873249414201"/>
    <n v="28.077488965179001"/>
    <n v="14.3016729333551"/>
    <n v="10.929685830305599"/>
    <n v="46.356058986962999"/>
    <n v="27.334900619790599"/>
    <n v="15.379354562940801"/>
    <n v="23.4292997450892"/>
    <n v="23.601739391213101"/>
    <n v="17.791273054430899"/>
    <n v="15.8869395711501"/>
    <n v="19.290748238116699"/>
  </r>
  <r>
    <x v="69"/>
    <x v="68"/>
    <s v="WI"/>
    <x v="0"/>
    <x v="0"/>
    <x v="0"/>
    <s v="Clinton"/>
    <s v="No"/>
    <s v="No"/>
    <n v="133665"/>
    <x v="69"/>
    <x v="69"/>
    <n v="3.6007930273444799"/>
    <n v="1.8172296412673501"/>
    <n v="1.40126435491714"/>
    <n v="21.595032357011899"/>
    <n v="14.3059140388284"/>
    <n v="23.898552351026801"/>
    <n v="26.353944562899802"/>
    <n v="13.846556690232999"/>
    <n v="2.4251036667753798"/>
    <n v="34.622373386758603"/>
    <n v="34.606066253552598"/>
    <n v="28.346456692913399"/>
    <n v="18.240546510980302"/>
    <n v="20.967532346989898"/>
    <n v="18.4911544673189"/>
    <n v="25.4580556535299"/>
    <n v="16.842711021181"/>
  </r>
  <r>
    <x v="70"/>
    <x v="69"/>
    <s v="NY"/>
    <x v="8"/>
    <x v="0"/>
    <x v="0"/>
    <s v="Clinton"/>
    <s v="No"/>
    <s v="No"/>
    <n v="182493"/>
    <x v="70"/>
    <x v="70"/>
    <n v="1.6767766434877001"/>
    <n v="2.43461393039733"/>
    <n v="8.7175946474659298"/>
    <n v="20.173924479295099"/>
    <n v="9.98832831944239"/>
    <n v="24.164762484040502"/>
    <n v="30.8537861726203"/>
    <n v="14.819198544601701"/>
    <n v="3.6541672873237001"/>
    <n v="37.182190932396701"/>
    <n v="29.618276324351399"/>
    <n v="29.545365455928099"/>
    <n v="15.1435808407092"/>
    <n v="18.447790078834299"/>
    <n v="17.2709679255486"/>
    <n v="24.590887099069398"/>
    <n v="24.546774055838601"/>
  </r>
  <r>
    <x v="71"/>
    <x v="70"/>
    <s v="TX"/>
    <x v="12"/>
    <x v="3"/>
    <x v="0"/>
    <s v="Clinton"/>
    <s v="No"/>
    <s v="No"/>
    <n v="49625"/>
    <x v="71"/>
    <x v="71"/>
    <n v="0.72745591939546606"/>
    <n v="1.56977329974811"/>
    <n v="23.969773299748098"/>
    <n v="20.179345088161199"/>
    <n v="7.9173803526448401"/>
    <n v="18.978337531486101"/>
    <n v="28.110831234256899"/>
    <n v="24.814105793450899"/>
    <n v="4.6505725083196996"/>
    <n v="36.5164419877038"/>
    <n v="29.519431440013499"/>
    <n v="29.313554063963"/>
    <n v="20.715547703180199"/>
    <n v="25.706713780918701"/>
    <n v="16.170985473105599"/>
    <n v="21.5351393796624"/>
    <n v="15.8716136631331"/>
  </r>
  <r>
    <x v="72"/>
    <x v="71"/>
    <s v="MO"/>
    <x v="10"/>
    <x v="0"/>
    <x v="0"/>
    <s v="Clinton"/>
    <s v="No"/>
    <s v="No"/>
    <n v="2009342"/>
    <x v="72"/>
    <x v="72"/>
    <n v="2.27228615138687"/>
    <n v="2.8211723041672299"/>
    <n v="8.2487699953517097"/>
    <n v="25.635755386589199"/>
    <n v="8.2744002763093594"/>
    <n v="27.629691710022499"/>
    <n v="26.518382634713301"/>
    <n v="11.9417699923657"/>
    <n v="3.1539352939805201"/>
    <n v="33.401514063403603"/>
    <n v="30.482877487500001"/>
    <n v="32.961673155115903"/>
    <n v="15.319813705447499"/>
    <n v="19.527343089075099"/>
    <n v="17.417472047548099"/>
    <n v="24.1704587522438"/>
    <n v="23.564912405685501"/>
  </r>
  <r>
    <x v="73"/>
    <x v="72"/>
    <s v="WV"/>
    <x v="23"/>
    <x v="0"/>
    <x v="0"/>
    <s v="Clinton"/>
    <s v="No"/>
    <s v="No"/>
    <n v="124898"/>
    <x v="73"/>
    <x v="73"/>
    <n v="0.64372527982834005"/>
    <n v="1.7614373328636199"/>
    <n v="1.1193133597015199"/>
    <n v="20.685679514483802"/>
    <n v="7.9216640778875602"/>
    <n v="25.326266233246301"/>
    <n v="29.682621018751298"/>
    <n v="16.383769155631001"/>
    <n v="7.6410949645150401"/>
    <n v="54.295370057451798"/>
    <n v="24.057677143178999"/>
    <n v="14.005857834854099"/>
    <n v="26.835659009201098"/>
    <n v="25.6575873905714"/>
    <n v="17.5674852233258"/>
    <n v="19.832226352243399"/>
    <n v="10.1070420246583"/>
  </r>
  <r>
    <x v="74"/>
    <x v="73"/>
    <s v="MI"/>
    <x v="15"/>
    <x v="0"/>
    <x v="0"/>
    <s v="Clinton"/>
    <s v="No"/>
    <s v="No"/>
    <n v="326589"/>
    <x v="74"/>
    <x v="74"/>
    <n v="1.6797871330632701"/>
    <n v="3.2539369054070999"/>
    <n v="5.4248612170036301"/>
    <n v="23.373108096108599"/>
    <n v="13.307857888661299"/>
    <n v="24.7613973526359"/>
    <n v="25.910854315362698"/>
    <n v="12.6467823472315"/>
    <n v="3.08843946911075"/>
    <n v="33.711176053671501"/>
    <n v="33.258250240298302"/>
    <n v="29.9421342369195"/>
    <n v="21.783322143983501"/>
    <n v="22.6428203406767"/>
    <n v="17.9300223266562"/>
    <n v="21.026089400302901"/>
    <n v="16.617745788380802"/>
  </r>
  <r>
    <x v="75"/>
    <x v="74"/>
    <s v="AK"/>
    <x v="13"/>
    <x v="4"/>
    <x v="0"/>
    <s v="Clinton"/>
    <s v="No"/>
    <s v="No"/>
    <n v="31275"/>
    <x v="75"/>
    <x v="75"/>
    <n v="6.0079936051159102"/>
    <n v="20.732214228617099"/>
    <n v="5.0775379696243004"/>
    <n v="23.456434852118299"/>
    <n v="8.8729016786570707"/>
    <n v="27.6674660271783"/>
    <n v="31.577937649880099"/>
    <n v="8.4252597921662709"/>
    <n v="0.95046352654743005"/>
    <n v="25.625058526079201"/>
    <n v="37.5550145144677"/>
    <n v="35.869463432905697"/>
    <n v="7.3683356325570104"/>
    <n v="11.6530065730747"/>
    <n v="14.655522194270899"/>
    <n v="31.6237929075712"/>
    <n v="34.699342692526201"/>
  </r>
  <r>
    <x v="76"/>
    <x v="75"/>
    <s v="WI"/>
    <x v="0"/>
    <x v="0"/>
    <x v="0"/>
    <s v="Clinton"/>
    <s v="No"/>
    <s v="No"/>
    <n v="160331"/>
    <x v="76"/>
    <x v="76"/>
    <n v="0.99980664999282698"/>
    <n v="2.0657265282446899"/>
    <n v="7.5618564095527399"/>
    <n v="25.062526897480801"/>
    <n v="8.6040753191834405"/>
    <n v="25.916385477543301"/>
    <n v="26.8457129313732"/>
    <n v="13.571299374419199"/>
    <n v="3.6201134101918999"/>
    <n v="45.456081715422997"/>
    <n v="31.396222163806399"/>
    <n v="19.527582710578699"/>
    <n v="17.326921245595699"/>
    <n v="21.813795511538601"/>
    <n v="19.731454147224099"/>
    <n v="25.688029711456"/>
    <n v="15.4397993841856"/>
  </r>
  <r>
    <x v="77"/>
    <x v="76"/>
    <s v="WA"/>
    <x v="11"/>
    <x v="0"/>
    <x v="0"/>
    <s v="Clinton"/>
    <s v="Yes"/>
    <s v="No"/>
    <n v="201140"/>
    <x v="77"/>
    <x v="77"/>
    <n v="3.4741970766630201"/>
    <n v="5.9321865367405797"/>
    <n v="7.8333499055384301"/>
    <n v="20.982897484339301"/>
    <n v="14.2378442875609"/>
    <n v="24.939842895495701"/>
    <n v="26.594909018593999"/>
    <n v="13.244506314010099"/>
    <n v="3.4077022987004"/>
    <n v="28.2999146921617"/>
    <n v="36.3511301367231"/>
    <n v="31.9412528724148"/>
    <n v="18.501085255665998"/>
    <n v="21.539801120589601"/>
    <n v="16.705365705921"/>
    <n v="25.148907172782799"/>
    <n v="18.104840745040601"/>
  </r>
  <r>
    <x v="78"/>
    <x v="77"/>
    <s v="NY"/>
    <x v="8"/>
    <x v="0"/>
    <x v="0"/>
    <s v="Clinton"/>
    <s v="No"/>
    <s v="No"/>
    <n v="101564"/>
    <x v="78"/>
    <x v="78"/>
    <n v="8.5463353156630308"/>
    <n v="3.3053050293411101"/>
    <n v="4.1983379937773204"/>
    <n v="16.402465440510401"/>
    <n v="26.214012839195"/>
    <n v="23.695403883265701"/>
    <n v="22.927415225867399"/>
    <n v="10.760702611161401"/>
    <n v="1.64104694640631"/>
    <n v="25.368716244287501"/>
    <n v="23.1148732862484"/>
    <n v="49.8753635230578"/>
    <n v="20.915812686470399"/>
    <n v="18.855882734466199"/>
    <n v="17.242184459722399"/>
    <n v="21.141522895317198"/>
    <n v="21.8445972240239"/>
  </r>
  <r>
    <x v="79"/>
    <x v="78"/>
    <s v="MS"/>
    <x v="6"/>
    <x v="2"/>
    <x v="0"/>
    <s v="Clinton"/>
    <s v="No"/>
    <s v="No"/>
    <n v="29450"/>
    <x v="79"/>
    <x v="79"/>
    <n v="0.278438030560272"/>
    <n v="0.65195246179966004"/>
    <n v="1.37181663837012"/>
    <n v="24.268251273344699"/>
    <n v="11.687606112054301"/>
    <n v="29.0050933786078"/>
    <n v="24.869269949066201"/>
    <n v="10.169779286927"/>
    <n v="11.8955304254173"/>
    <n v="46.515885837372103"/>
    <n v="28.513731825524999"/>
    <n v="13.074851911685499"/>
    <n v="37.985422392161603"/>
    <n v="28.115664953996902"/>
    <n v="14.732943003943101"/>
    <n v="12.3073246504959"/>
    <n v="6.8586449994025598"/>
  </r>
  <r>
    <x v="80"/>
    <x v="79"/>
    <s v="TX"/>
    <x v="12"/>
    <x v="3"/>
    <x v="0"/>
    <s v="Clinton"/>
    <s v="Yes"/>
    <s v="No"/>
    <n v="5920416"/>
    <x v="80"/>
    <x v="80"/>
    <n v="6.4940706869247"/>
    <n v="1.7383744655780899"/>
    <n v="35.411903487863"/>
    <n v="27.970399377341099"/>
    <n v="9.5704761287044704"/>
    <n v="29.637005237469801"/>
    <n v="24.258734521358001"/>
    <n v="8.5633847351267196"/>
    <n v="9.8998482500296792"/>
    <n v="32.987945339859898"/>
    <n v="28.097622853001699"/>
    <n v="29.014583557108701"/>
    <n v="15.752416485627"/>
    <n v="19.597639400522699"/>
    <n v="16.338975079499999"/>
    <n v="21.8807558798527"/>
    <n v="26.4302131544977"/>
  </r>
  <r>
    <x v="81"/>
    <x v="80"/>
    <s v="NM"/>
    <x v="7"/>
    <x v="3"/>
    <x v="0"/>
    <s v="Clinton"/>
    <s v="No"/>
    <s v="No"/>
    <n v="64727"/>
    <x v="81"/>
    <x v="81"/>
    <n v="0.46657499961376198"/>
    <n v="1.72725446876883"/>
    <n v="51.080692755727902"/>
    <n v="29.3973148763267"/>
    <n v="10.139509014785199"/>
    <n v="26.653483090518598"/>
    <n v="23.008945262409799"/>
    <n v="10.8007477559596"/>
    <n v="13.3248114534066"/>
    <n v="44.504665729259898"/>
    <n v="28.096638118368901"/>
    <n v="14.0738846989646"/>
    <n v="19.0410437101228"/>
    <n v="23.3358727740215"/>
    <n v="15.684220550423801"/>
    <n v="24.011998857251701"/>
    <n v="17.926864108180201"/>
  </r>
  <r>
    <x v="82"/>
    <x v="81"/>
    <s v="CT"/>
    <x v="19"/>
    <x v="0"/>
    <x v="0"/>
    <s v="Clinton"/>
    <s v="No"/>
    <s v="No"/>
    <n v="1212381"/>
    <x v="82"/>
    <x v="82"/>
    <n v="3.8661113956751199"/>
    <n v="2.00531021188884"/>
    <n v="12.4728942469405"/>
    <n v="22.272288991661899"/>
    <n v="9.6239548458776607"/>
    <n v="25.052933030128301"/>
    <n v="28.7021984013276"/>
    <n v="14.348624731004501"/>
    <n v="4.3302083699271803"/>
    <n v="34.221317184795197"/>
    <n v="26.099965717871399"/>
    <n v="35.348508727406198"/>
    <n v="14.001721993685999"/>
    <n v="15.7271171487186"/>
    <n v="14.5712554609522"/>
    <n v="23.927421155011299"/>
    <n v="31.772484241631901"/>
  </r>
  <r>
    <x v="83"/>
    <x v="82"/>
    <s v="MD"/>
    <x v="22"/>
    <x v="0"/>
    <x v="0"/>
    <s v="Clinton"/>
    <s v="Yes"/>
    <s v="No"/>
    <n v="251599"/>
    <x v="83"/>
    <x v="83"/>
    <n v="1.1534227083573501"/>
    <n v="2.5576413260784001"/>
    <n v="3.60295549664347"/>
    <n v="23.845484282528901"/>
    <n v="8.1033708401066793"/>
    <n v="27.3240354691394"/>
    <n v="27.626103442382501"/>
    <n v="13.1010059658425"/>
    <n v="4.2373670367525502"/>
    <n v="48.446919442310801"/>
    <n v="28.356958312966999"/>
    <n v="18.958755207969599"/>
    <n v="16.068483140202499"/>
    <n v="20.411316421338299"/>
    <n v="18.056164526568502"/>
    <n v="25.382607787869301"/>
    <n v="20.081428124021301"/>
  </r>
  <r>
    <x v="84"/>
    <x v="83"/>
    <s v="MS"/>
    <x v="6"/>
    <x v="2"/>
    <x v="0"/>
    <s v="Clinton"/>
    <s v="No"/>
    <s v="No"/>
    <n v="21906"/>
    <x v="84"/>
    <x v="84"/>
    <n v="0.27389756231169499"/>
    <n v="0.88103715876928701"/>
    <n v="0.89929699625673298"/>
    <n v="24.609695973705801"/>
    <n v="8.6871176846526108"/>
    <n v="24.367753126997201"/>
    <n v="27.376061353053998"/>
    <n v="14.9593718615904"/>
    <n v="10.052246603970699"/>
    <n v="43.4413096482062"/>
    <n v="30.532915360501601"/>
    <n v="15.973528387321499"/>
    <n v="31.757632912884599"/>
    <n v="23.152186726394"/>
    <n v="17.5645408463987"/>
    <n v="17.8120947777909"/>
    <n v="9.7135447365318903"/>
  </r>
  <r>
    <x v="85"/>
    <x v="84"/>
    <s v="MS"/>
    <x v="6"/>
    <x v="2"/>
    <x v="0"/>
    <s v="Clinton"/>
    <s v="No"/>
    <s v="No"/>
    <n v="51137"/>
    <x v="85"/>
    <x v="85"/>
    <n v="0.56905958503627496"/>
    <n v="0.61599233431761702"/>
    <n v="1.03447601540959"/>
    <n v="28.0364511019418"/>
    <n v="9.4686821675107993"/>
    <n v="23.654105637796501"/>
    <n v="26.530692062498801"/>
    <n v="12.3100690302521"/>
    <n v="9.7914435133261897"/>
    <n v="44.111902211580897"/>
    <n v="27.641610484531501"/>
    <n v="18.455043790561401"/>
    <n v="37.716770861647198"/>
    <n v="26.556129382984501"/>
    <n v="13.367762979070401"/>
    <n v="13.4547431367219"/>
    <n v="8.9045936395759693"/>
  </r>
  <r>
    <x v="86"/>
    <x v="85"/>
    <s v="MT"/>
    <x v="21"/>
    <x v="1"/>
    <x v="0"/>
    <s v="Clinton"/>
    <s v="No"/>
    <s v="No"/>
    <n v="158934"/>
    <x v="86"/>
    <x v="86"/>
    <n v="0.59332804812060302"/>
    <n v="5.6514024689493798"/>
    <n v="4.5138233480564303"/>
    <n v="23.417267545018699"/>
    <n v="8.6771867567669592"/>
    <n v="25.186555425522499"/>
    <n v="28.277775680471098"/>
    <n v="14.4412145922207"/>
    <n v="2.2948970440024801"/>
    <n v="36.812663541464403"/>
    <n v="32.140578624726103"/>
    <n v="28.751860789807001"/>
    <n v="16.713668270851901"/>
    <n v="22.934739294362899"/>
    <n v="18.745976764859101"/>
    <n v="23.961622168408802"/>
    <n v="17.643993501517301"/>
  </r>
  <r>
    <x v="87"/>
    <x v="86"/>
    <s v="NY"/>
    <x v="8"/>
    <x v="0"/>
    <x v="0"/>
    <s v="Clinton"/>
    <s v="No"/>
    <s v="No"/>
    <n v="251725"/>
    <x v="87"/>
    <x v="87"/>
    <n v="2.9357433707418799"/>
    <n v="2.1789651405303401"/>
    <n v="2.9683186016486198"/>
    <n v="20.870394279471601"/>
    <n v="11.8315622206773"/>
    <n v="22.5575528850929"/>
    <n v="28.502135266660002"/>
    <n v="16.2383553480981"/>
    <n v="2.9509706674224199"/>
    <n v="41.1004440035898"/>
    <n v="30.518161636200499"/>
    <n v="25.430423692787301"/>
    <n v="19.936743482887898"/>
    <n v="22.260127507633602"/>
    <n v="18.0688859492953"/>
    <n v="22.830032921237699"/>
    <n v="16.904210138945501"/>
  </r>
  <r>
    <x v="88"/>
    <x v="87"/>
    <s v="CO"/>
    <x v="9"/>
    <x v="3"/>
    <x v="0"/>
    <s v="Clinton"/>
    <s v="No"/>
    <s v="No"/>
    <n v="252825"/>
    <x v="88"/>
    <x v="88"/>
    <n v="1.1363591416987999"/>
    <n v="2.1323049540195802"/>
    <n v="28.351626619203"/>
    <n v="27.845743102936801"/>
    <n v="10.9637100761396"/>
    <n v="27.538811430831601"/>
    <n v="24.066053594383501"/>
    <n v="9.5856817957084903"/>
    <n v="7.0103039769622901"/>
    <n v="34.209460632122898"/>
    <n v="32.986224939095301"/>
    <n v="25.7940104518194"/>
    <n v="15.999464004556"/>
    <n v="18.8167900572845"/>
    <n v="17.686732996102901"/>
    <n v="25.1381863254162"/>
    <n v="22.3588266166404"/>
  </r>
  <r>
    <x v="89"/>
    <x v="88"/>
    <s v="NM"/>
    <x v="7"/>
    <x v="3"/>
    <x v="0"/>
    <s v="Clinton"/>
    <s v="No"/>
    <s v="No"/>
    <n v="27213"/>
    <x v="89"/>
    <x v="89"/>
    <n v="0.49976114357108697"/>
    <n v="40.6607136295153"/>
    <n v="36.504611766435197"/>
    <n v="25.112997464447101"/>
    <n v="9.3705214419578908"/>
    <n v="26.248484180355"/>
    <n v="26.457942894939901"/>
    <n v="12.8100540183001"/>
    <n v="7.2790101437966799"/>
    <n v="54.9771485899008"/>
    <n v="27.533162412217099"/>
    <n v="10.210678854085399"/>
    <n v="28.478883767285399"/>
    <n v="27.170798554877301"/>
    <n v="19.6711100037374"/>
    <n v="17.9145384327893"/>
    <n v="6.76466924131058"/>
  </r>
  <r>
    <x v="90"/>
    <x v="89"/>
    <s v="MI"/>
    <x v="15"/>
    <x v="0"/>
    <x v="0"/>
    <s v="Clinton"/>
    <s v="No"/>
    <s v="No"/>
    <n v="988938"/>
    <x v="90"/>
    <x v="90"/>
    <n v="2.1174229324790801"/>
    <n v="2.3136940839567299"/>
    <n v="8.5410814429216"/>
    <n v="25.949048373103299"/>
    <n v="10.8348551678669"/>
    <n v="25.781090422250902"/>
    <n v="25.737609435576299"/>
    <n v="11.697396601202501"/>
    <n v="3.8021156446353301"/>
    <n v="36.3478883321403"/>
    <n v="31.4569315199236"/>
    <n v="28.3930645033007"/>
    <n v="16.700189191903601"/>
    <n v="21.626236058293902"/>
    <n v="18.939276727767201"/>
    <n v="24.587075777193299"/>
    <n v="18.147222244841998"/>
  </r>
  <r>
    <x v="91"/>
    <x v="90"/>
    <s v="CO"/>
    <x v="9"/>
    <x v="3"/>
    <x v="0"/>
    <s v="Clinton"/>
    <s v="No"/>
    <s v="No"/>
    <n v="146723"/>
    <x v="91"/>
    <x v="91"/>
    <n v="0.721768229929868"/>
    <n v="2.3118393162626201"/>
    <n v="13.325790775815699"/>
    <n v="23.5252823347396"/>
    <n v="9.9261874416417299"/>
    <n v="24.4344785752745"/>
    <n v="27.2070500194244"/>
    <n v="14.907001628919801"/>
    <n v="3.3761069203017402"/>
    <n v="37.393407674647399"/>
    <n v="34.114668743850402"/>
    <n v="25.115816661200402"/>
    <n v="17.358233137204699"/>
    <n v="22.096017736846601"/>
    <n v="17.503197748784899"/>
    <n v="23.896989852477201"/>
    <n v="19.145561524686599"/>
  </r>
  <r>
    <x v="92"/>
    <x v="91"/>
    <s v="NY"/>
    <x v="8"/>
    <x v="0"/>
    <x v="0"/>
    <s v="Clinton"/>
    <s v="No"/>
    <s v="No"/>
    <n v="55531"/>
    <x v="92"/>
    <x v="92"/>
    <n v="0.57625470457942396"/>
    <n v="1.5432821307017699"/>
    <n v="2.27440528713691"/>
    <n v="22.196610902018701"/>
    <n v="7.9072950244007796"/>
    <n v="24.447605841782099"/>
    <n v="29.419603464731399"/>
    <n v="16.028884767067002"/>
    <n v="4.1824702634362803"/>
    <n v="50.5611889465129"/>
    <n v="30.750574089841798"/>
    <n v="14.505766700209"/>
    <n v="19.776997912131801"/>
    <n v="24.6723823908311"/>
    <n v="19.501577006796701"/>
    <n v="22.828839234152198"/>
    <n v="13.2202034560881"/>
  </r>
  <r>
    <x v="93"/>
    <x v="92"/>
    <s v="NM"/>
    <x v="7"/>
    <x v="3"/>
    <x v="0"/>
    <s v="Clinton"/>
    <s v="No"/>
    <s v="No"/>
    <n v="71492"/>
    <x v="93"/>
    <x v="93"/>
    <n v="0.758126783416326"/>
    <n v="75.219604990768204"/>
    <n v="13.2504336149499"/>
    <n v="31.294410563419699"/>
    <n v="11.468416046550701"/>
    <n v="24.281038437867199"/>
    <n v="23.426397359145099"/>
    <n v="9.5297375930173995"/>
    <n v="11.684789248625499"/>
    <n v="48.686621869273097"/>
    <n v="27.394013439218099"/>
    <n v="12.234575442883299"/>
    <n v="33.365681013814402"/>
    <n v="25.299691745633101"/>
    <n v="15.6695969859573"/>
    <n v="15.760931613197901"/>
    <n v="9.9040986413974199"/>
  </r>
  <r>
    <x v="94"/>
    <x v="93"/>
    <s v="TX"/>
    <x v="12"/>
    <x v="3"/>
    <x v="0"/>
    <s v="Clinton"/>
    <s v="No"/>
    <s v="No"/>
    <n v="24837"/>
    <x v="94"/>
    <x v="94"/>
    <n v="0.35431010186415401"/>
    <n v="1.0508515521198201"/>
    <n v="20.006442001852101"/>
    <n v="20.296332085195498"/>
    <n v="5.63272536940854"/>
    <n v="18.005395176551101"/>
    <n v="29.548657245238999"/>
    <n v="26.516890123605901"/>
    <n v="7.4233195562323298"/>
    <n v="35.6536871872961"/>
    <n v="28.921035457907301"/>
    <n v="28.001957798564298"/>
    <n v="14.8775014026557"/>
    <n v="22.274172433140102"/>
    <n v="19.487563119506301"/>
    <n v="25.921077239573599"/>
    <n v="17.439685805124402"/>
  </r>
  <r>
    <x v="95"/>
    <x v="94"/>
    <s v="CO"/>
    <x v="9"/>
    <x v="3"/>
    <x v="0"/>
    <s v="Clinton"/>
    <s v="No"/>
    <s v="No"/>
    <n v="28159"/>
    <x v="95"/>
    <x v="95"/>
    <n v="0.47942043396427397"/>
    <n v="1.39564615220711"/>
    <n v="33.758301076032502"/>
    <n v="27.966191981249299"/>
    <n v="8.7396569480450292"/>
    <n v="24.4042757200185"/>
    <n v="24.809119642032702"/>
    <n v="14.080755708654401"/>
    <n v="12.515330583119599"/>
    <n v="39.931987958523798"/>
    <n v="32.969115843460798"/>
    <n v="14.5835656148958"/>
    <n v="19.7540280293641"/>
    <n v="27.047382972638001"/>
    <n v="21.470111545428502"/>
    <n v="21.002955477166601"/>
    <n v="10.725521975402801"/>
  </r>
  <r>
    <x v="96"/>
    <x v="95"/>
    <s v="MI"/>
    <x v="15"/>
    <x v="0"/>
    <x v="0"/>
    <s v="Clinton"/>
    <s v="No"/>
    <s v="No"/>
    <n v="425790"/>
    <x v="96"/>
    <x v="96"/>
    <n v="0.900443880786303"/>
    <n v="2.8037295380351801"/>
    <n v="3.0491556870757899"/>
    <n v="25.030883768994102"/>
    <n v="8.94361070011038"/>
    <n v="24.726743230230898"/>
    <n v="27.632635806383401"/>
    <n v="13.666126494281199"/>
    <n v="2.9417204316372798"/>
    <n v="42.118067164126003"/>
    <n v="35.976767842027002"/>
    <n v="18.963444562209698"/>
    <n v="22.605868282187199"/>
    <n v="24.157080523601699"/>
    <n v="18.675850131621701"/>
    <n v="20.418785234334599"/>
    <n v="14.1424158282548"/>
  </r>
  <r>
    <x v="97"/>
    <x v="96"/>
    <s v="OR"/>
    <x v="14"/>
    <x v="1"/>
    <x v="0"/>
    <s v="Clinton"/>
    <s v="No"/>
    <s v="No"/>
    <n v="351715"/>
    <x v="97"/>
    <x v="97"/>
    <n v="2.3226191660861799"/>
    <n v="4.6824843978789596"/>
    <n v="7.4398305446170898"/>
    <n v="19.814053992579201"/>
    <n v="12.5806405754659"/>
    <n v="24.6713958745007"/>
    <n v="27.927156931037899"/>
    <n v="15.006752626416301"/>
    <n v="2.7401022520809599"/>
    <n v="31.752651371107401"/>
    <n v="38.019182828410898"/>
    <n v="27.488063548400699"/>
    <n v="22.852193519116799"/>
    <n v="24.271003753247999"/>
    <n v="17.3020608493614"/>
    <n v="21.459504791234199"/>
    <n v="14.115237087039599"/>
  </r>
  <r>
    <x v="98"/>
    <x v="97"/>
    <s v="PA"/>
    <x v="2"/>
    <x v="0"/>
    <x v="0"/>
    <s v="Clinton"/>
    <s v="Yes"/>
    <s v="No"/>
    <n v="280566"/>
    <x v="98"/>
    <x v="98"/>
    <n v="1.08209832980475"/>
    <n v="2.0458644311855299"/>
    <n v="3.3924281630703601"/>
    <n v="22.742598889387899"/>
    <n v="11.6485960522658"/>
    <n v="23.733809513625999"/>
    <n v="27.324408517069099"/>
    <n v="14.550587027651201"/>
    <n v="2.6562169261914699"/>
    <n v="48.662936167210297"/>
    <n v="24.483437993563001"/>
    <n v="24.197408913035201"/>
    <n v="21.125442636185198"/>
    <n v="23.272113461644299"/>
    <n v="18.885198979872701"/>
    <n v="21.696053428251702"/>
    <n v="15.021191494046199"/>
  </r>
  <r>
    <x v="99"/>
    <x v="98"/>
    <s v="TX"/>
    <x v="12"/>
    <x v="3"/>
    <x v="0"/>
    <s v="Clinton"/>
    <s v="No"/>
    <s v="No"/>
    <n v="804123"/>
    <x v="99"/>
    <x v="99"/>
    <n v="0.94065211416661398"/>
    <n v="1.13216510409477"/>
    <n v="82.189167577597004"/>
    <n v="30.077488145470301"/>
    <n v="11.1546367906402"/>
    <n v="26.3957130936436"/>
    <n v="22.088287488356901"/>
    <n v="10.283874481889001"/>
    <n v="16.748946570566599"/>
    <n v="34.150141972476597"/>
    <n v="28.87422063136"/>
    <n v="20.226690825596901"/>
    <n v="25.4395064747577"/>
    <n v="24.960260015856601"/>
    <n v="17.726202356393699"/>
    <n v="18.498913313585"/>
    <n v="13.3751178394071"/>
  </r>
  <r>
    <x v="100"/>
    <x v="99"/>
    <s v="WI"/>
    <x v="0"/>
    <x v="0"/>
    <x v="0"/>
    <s v="Clinton"/>
    <s v="No"/>
    <s v="No"/>
    <n v="161151"/>
    <x v="100"/>
    <x v="100"/>
    <n v="2.5106887329275001"/>
    <n v="1.71081780441946"/>
    <n v="1.61587579351043"/>
    <n v="22.079292092509501"/>
    <n v="13.4916941253855"/>
    <n v="24.817097008395901"/>
    <n v="26.3510620473965"/>
    <n v="13.2608547263126"/>
    <n v="3.5488228483211102"/>
    <n v="37.736395214203"/>
    <n v="32.705519104592803"/>
    <n v="26.009262832883099"/>
    <n v="19.185919620864901"/>
    <n v="21.9764287718642"/>
    <n v="18.6184641287064"/>
    <n v="23.932903064883199"/>
    <n v="16.286284413681301"/>
  </r>
  <r>
    <x v="101"/>
    <x v="100"/>
    <s v="MD"/>
    <x v="22"/>
    <x v="0"/>
    <x v="0"/>
    <s v="Clinton"/>
    <s v="No"/>
    <s v="No"/>
    <n v="37782"/>
    <x v="101"/>
    <x v="101"/>
    <n v="1.2254512730930101"/>
    <n v="1.69128156264888"/>
    <n v="5.48673971732571"/>
    <n v="19.5198771901964"/>
    <n v="6.6380816261711901"/>
    <n v="20.2953787517866"/>
    <n v="29.836959398655399"/>
    <n v="23.709703033190401"/>
    <n v="3.6272580933643401"/>
    <n v="35.607225898765897"/>
    <n v="28.238240028617401"/>
    <n v="32.527275979252401"/>
    <n v="12.5126135216953"/>
    <n v="18.718466195761899"/>
    <n v="16.593087790110999"/>
    <n v="25.113521695257301"/>
    <n v="27.0623107971746"/>
  </r>
  <r>
    <x v="102"/>
    <x v="101"/>
    <s v="PA"/>
    <x v="2"/>
    <x v="0"/>
    <x v="0"/>
    <s v="Clinton"/>
    <s v="No"/>
    <s v="No"/>
    <n v="169842"/>
    <x v="102"/>
    <x v="102"/>
    <n v="1.99891664017145"/>
    <n v="2.32981241389056"/>
    <n v="13.122784705785399"/>
    <n v="23.889261784481999"/>
    <n v="10.4114412218415"/>
    <n v="22.753500312054701"/>
    <n v="30.168627312443299"/>
    <n v="12.777169369178401"/>
    <n v="2.7449751555575501"/>
    <n v="44.668069295850302"/>
    <n v="29.347777429607401"/>
    <n v="23.2391781189847"/>
    <n v="14.602269852779999"/>
    <n v="19.676554410698301"/>
    <n v="17.3915243090103"/>
    <n v="26.518153763132599"/>
    <n v="21.811497664378798"/>
  </r>
  <r>
    <x v="103"/>
    <x v="102"/>
    <s v="CO"/>
    <x v="9"/>
    <x v="3"/>
    <x v="0"/>
    <s v="Clinton"/>
    <s v="No"/>
    <s v="No"/>
    <n v="294567"/>
    <x v="103"/>
    <x v="103"/>
    <n v="4.0724181595358599"/>
    <n v="2.4744794902348199"/>
    <n v="13.333469125869501"/>
    <n v="21.303812035971401"/>
    <n v="14.200504469271801"/>
    <n v="27.2834363659201"/>
    <n v="27.190418478648301"/>
    <n v="10.021828650188199"/>
    <n v="2.9440957907727898"/>
    <n v="15.711997479190201"/>
    <n v="23.332720636504501"/>
    <n v="58.011186093532601"/>
    <n v="14.3018965359276"/>
    <n v="16.642373460157799"/>
    <n v="14.1303170888132"/>
    <n v="21.5948559482263"/>
    <n v="33.3305569668752"/>
  </r>
  <r>
    <x v="104"/>
    <x v="103"/>
    <s v="TX"/>
    <x v="12"/>
    <x v="3"/>
    <x v="0"/>
    <s v="Clinton"/>
    <s v="No"/>
    <s v="No"/>
    <n v="54258"/>
    <x v="104"/>
    <x v="104"/>
    <n v="0.25802646614324198"/>
    <n v="1.0634376497475"/>
    <n v="95.679899738287403"/>
    <n v="33.7701352795901"/>
    <n v="10.223377197832599"/>
    <n v="24.641527516679599"/>
    <n v="20.809834494452399"/>
    <n v="10.555125511445301"/>
    <n v="29.169415490170199"/>
    <n v="37.062937062937102"/>
    <n v="21.295685446628799"/>
    <n v="12.4719620002639"/>
    <n v="32.748575867426197"/>
    <n v="27.032625582599699"/>
    <n v="16.073278094251702"/>
    <n v="15.613671672708399"/>
    <n v="8.5318487830139809"/>
  </r>
  <r>
    <x v="105"/>
    <x v="104"/>
    <s v="MT"/>
    <x v="21"/>
    <x v="1"/>
    <x v="0"/>
    <s v="Clinton"/>
    <s v="No"/>
    <s v="No"/>
    <n v="89513"/>
    <x v="105"/>
    <x v="105"/>
    <n v="1.1294448851004899"/>
    <n v="2.4689151296459699"/>
    <n v="2.7593757331337301"/>
    <n v="20.9276864812932"/>
    <n v="15.861383262766299"/>
    <n v="29.429244914146501"/>
    <n v="24.3193726050965"/>
    <n v="9.4623127366974593"/>
    <n v="0.95070112002822105"/>
    <n v="23.227797865772999"/>
    <n v="30.404797601199402"/>
    <n v="45.416703412999397"/>
    <n v="14.888567609591099"/>
    <n v="22.758394937123199"/>
    <n v="19.6459259663384"/>
    <n v="23.871354919664999"/>
    <n v="18.8357565672822"/>
  </r>
  <r>
    <x v="106"/>
    <x v="105"/>
    <s v="MN"/>
    <x v="1"/>
    <x v="1"/>
    <x v="0"/>
    <s v="Clinton"/>
    <s v="Yes"/>
    <s v="No"/>
    <n v="279771"/>
    <x v="106"/>
    <x v="106"/>
    <n v="0.81852658066775996"/>
    <n v="4.77390437178979"/>
    <n v="1.2106329819745401"/>
    <n v="20.5124905726469"/>
    <n v="11.524782768764499"/>
    <n v="23.1124741306283"/>
    <n v="29.303966458282002"/>
    <n v="15.5462860696784"/>
    <n v="1.98808727571479"/>
    <n v="36.299577103554299"/>
    <n v="37.014761877175701"/>
    <n v="24.6975737435552"/>
    <n v="20.852656209084099"/>
    <n v="22.6172676820152"/>
    <n v="17.788026997119498"/>
    <n v="23.666404804743902"/>
    <n v="15.075644307037299"/>
  </r>
  <r>
    <x v="107"/>
    <x v="106"/>
    <s v="PA"/>
    <x v="2"/>
    <x v="0"/>
    <x v="0"/>
    <s v="Clinton"/>
    <s v="No"/>
    <s v="No"/>
    <n v="81642"/>
    <x v="107"/>
    <x v="107"/>
    <n v="0.47034614536635599"/>
    <n v="0.76308762646676997"/>
    <n v="2.3358075500355202"/>
    <n v="19.960314543984701"/>
    <n v="7.8929962519291497"/>
    <n v="25.1965899904461"/>
    <n v="29.486048847407002"/>
    <n v="17.464050366233099"/>
    <n v="4.0505167255915104"/>
    <n v="59.880677182485698"/>
    <n v="23.165964101169401"/>
    <n v="12.9028419907533"/>
    <n v="24.001849853553299"/>
    <n v="24.963773701248702"/>
    <n v="21.131493756744302"/>
    <n v="20.2990596577771"/>
    <n v="9.6038230306767396"/>
  </r>
  <r>
    <x v="108"/>
    <x v="107"/>
    <s v="DE"/>
    <x v="24"/>
    <x v="0"/>
    <x v="0"/>
    <s v="Clinton"/>
    <s v="Yes"/>
    <s v="No"/>
    <n v="162310"/>
    <x v="108"/>
    <x v="108"/>
    <n v="2.0121988786889302"/>
    <n v="3.6935493808144901"/>
    <n v="5.75811718316801"/>
    <n v="24.877703160618601"/>
    <n v="10.956194935617001"/>
    <n v="25.005852997350701"/>
    <n v="25.617029141765801"/>
    <n v="13.543219764647899"/>
    <n v="4.8844688630664104"/>
    <n v="43.968834351130397"/>
    <n v="30.690889599326098"/>
    <n v="20.455807186476999"/>
    <n v="16.061297910613"/>
    <n v="19.037982565379799"/>
    <n v="17.913726304137299"/>
    <n v="28.116784281167799"/>
    <n v="18.870208938702099"/>
  </r>
  <r>
    <x v="109"/>
    <x v="108"/>
    <s v="MI"/>
    <x v="15"/>
    <x v="0"/>
    <x v="0"/>
    <s v="Clinton"/>
    <s v="Yes"/>
    <s v="No"/>
    <n v="4296250"/>
    <x v="109"/>
    <x v="109"/>
    <n v="3.2716438754728001"/>
    <n v="2.2995402967704401"/>
    <n v="3.9118999127145799"/>
    <n v="24.2946523130637"/>
    <n v="8.6405353505964495"/>
    <n v="25.588734361361698"/>
    <n v="28.276171079429702"/>
    <n v="13.1999068955484"/>
    <n v="3.7185382603336699"/>
    <n v="36.706992182079702"/>
    <n v="31.989318657849299"/>
    <n v="27.5851508997373"/>
    <n v="19.0652877364715"/>
    <n v="20.386574194571502"/>
    <n v="16.8134897240001"/>
    <n v="22.056870580630001"/>
    <n v="21.677777764326901"/>
  </r>
  <r>
    <x v="110"/>
    <x v="109"/>
    <s v="CO"/>
    <x v="9"/>
    <x v="3"/>
    <x v="0"/>
    <s v="Clinton"/>
    <s v="No"/>
    <s v="No"/>
    <n v="2543482"/>
    <x v="110"/>
    <x v="110"/>
    <n v="3.6152801553146401"/>
    <n v="2.8053668160419498"/>
    <n v="22.454690066609501"/>
    <n v="24.944505209787199"/>
    <n v="8.6319462846601596"/>
    <n v="30.177331705119201"/>
    <n v="26.1987307163959"/>
    <n v="10.047486084037599"/>
    <n v="4.5170019704844799"/>
    <n v="27.372681475975799"/>
    <n v="29.353515265521501"/>
    <n v="38.756801288018302"/>
    <n v="13.963644865509201"/>
    <n v="17.751628867091799"/>
    <n v="16.563337726270401"/>
    <n v="23.660212479604802"/>
    <n v="28.061176061523799"/>
  </r>
  <r>
    <x v="111"/>
    <x v="110"/>
    <s v="NM"/>
    <x v="7"/>
    <x v="3"/>
    <x v="0"/>
    <s v="Clinton"/>
    <s v="No"/>
    <s v="No"/>
    <n v="25095"/>
    <x v="111"/>
    <x v="111"/>
    <n v="0.44630404463040402"/>
    <n v="1.49033672046224"/>
    <n v="61.458457860131503"/>
    <n v="26.4793783622235"/>
    <n v="8.6830045825861699"/>
    <n v="20.9085475194262"/>
    <n v="24.375373580394498"/>
    <n v="19.553695955369601"/>
    <n v="18.318710721174799"/>
    <n v="43.419824528654097"/>
    <n v="24.933109327359801"/>
    <n v="13.328355422811301"/>
    <n v="34.321801208127397"/>
    <n v="28.303130148270199"/>
    <n v="17.111477210324001"/>
    <n v="14.5085118066996"/>
    <n v="5.7550796265787998"/>
  </r>
  <r>
    <x v="112"/>
    <x v="111"/>
    <s v="TX"/>
    <x v="12"/>
    <x v="3"/>
    <x v="0"/>
    <s v="Clinton"/>
    <s v="No"/>
    <s v="No"/>
    <n v="48879"/>
    <x v="112"/>
    <x v="112"/>
    <n v="0.42349475234763401"/>
    <n v="0.74060434951615195"/>
    <n v="80.195994189733796"/>
    <n v="29.7960269236277"/>
    <n v="10.3991489187586"/>
    <n v="25.949794390228899"/>
    <n v="21.473434399230801"/>
    <n v="12.381595368154001"/>
    <n v="23.341608054061499"/>
    <n v="37.563784305612998"/>
    <n v="23.245069645566101"/>
    <n v="15.8495379947593"/>
    <n v="24.988257397839401"/>
    <n v="24.183050392538401"/>
    <n v="19.573240287190501"/>
    <n v="18.452660538146699"/>
    <n v="12.802791384284999"/>
  </r>
  <r>
    <x v="113"/>
    <x v="112"/>
    <s v="CT"/>
    <x v="19"/>
    <x v="0"/>
    <x v="0"/>
    <s v="Clinton"/>
    <s v="Yes"/>
    <s v="No"/>
    <n v="916829"/>
    <x v="113"/>
    <x v="113"/>
    <n v="4.5593016800297503"/>
    <n v="2.2449115374840898"/>
    <n v="16.908823782842799"/>
    <n v="24.761324085516499"/>
    <n v="7.8641709631785197"/>
    <n v="25.883670782665"/>
    <n v="27.957776204723"/>
    <n v="13.5330579639169"/>
    <n v="5.3383943001157599"/>
    <n v="28.740306854746901"/>
    <n v="21.329682376437098"/>
    <n v="44.591616468700202"/>
    <n v="11.8221570841642"/>
    <n v="13.513010259244099"/>
    <n v="12.5108118497874"/>
    <n v="19.952067465942701"/>
    <n v="42.2019533408616"/>
  </r>
  <r>
    <x v="114"/>
    <x v="113"/>
    <s v="TX"/>
    <x v="12"/>
    <x v="3"/>
    <x v="0"/>
    <s v="Clinton"/>
    <s v="No"/>
    <s v="No"/>
    <n v="6426214"/>
    <x v="114"/>
    <x v="114"/>
    <n v="5.2615894833256398"/>
    <n v="2.1668590557363898"/>
    <n v="27.3681828834209"/>
    <n v="27.789690788386402"/>
    <n v="9.3713343502099402"/>
    <n v="29.8526006136739"/>
    <n v="24.091572425070201"/>
    <n v="8.8948018226595007"/>
    <n v="7.8229870674033704"/>
    <n v="31.576272007963802"/>
    <n v="29.3070457715455"/>
    <n v="31.293695153087299"/>
    <n v="14.505044800434399"/>
    <n v="19.7628455063807"/>
    <n v="17.066174314417601"/>
    <n v="22.744762421938599"/>
    <n v="25.921172956828698"/>
  </r>
  <r>
    <x v="115"/>
    <x v="114"/>
    <s v="OR"/>
    <x v="14"/>
    <x v="1"/>
    <x v="0"/>
    <s v="Clinton"/>
    <s v="No"/>
    <s v="No"/>
    <n v="85579"/>
    <x v="115"/>
    <x v="115"/>
    <n v="5.14612229635775"/>
    <n v="4.0208462356419199"/>
    <n v="6.3882494537211203"/>
    <n v="17.818623727783699"/>
    <n v="22.968251557040901"/>
    <n v="22.212224961731302"/>
    <n v="24.988607018076902"/>
    <n v="12.0122927353673"/>
    <n v="1.8017127148309999"/>
    <n v="19.921681862231299"/>
    <n v="29.654094891521499"/>
    <n v="48.622510531416303"/>
    <n v="23.234433765148299"/>
    <n v="20.2495373410543"/>
    <n v="14.1663184287505"/>
    <n v="20.658468151155201"/>
    <n v="21.691242313891699"/>
  </r>
  <r>
    <x v="116"/>
    <x v="115"/>
    <s v="OH"/>
    <x v="3"/>
    <x v="0"/>
    <x v="0"/>
    <s v="Clinton"/>
    <s v="No"/>
    <s v="No"/>
    <n v="1901974"/>
    <x v="116"/>
    <x v="116"/>
    <n v="2.9963606232261899"/>
    <n v="2.60208604323718"/>
    <n v="3.5149271230836998"/>
    <n v="24.775470116836502"/>
    <n v="10.29293775835"/>
    <n v="28.651706069588801"/>
    <n v="25.5698553187373"/>
    <n v="10.7100307364875"/>
    <n v="2.7856082279210201"/>
    <n v="36.693073119799003"/>
    <n v="27.882104706836799"/>
    <n v="32.639213945443103"/>
    <n v="17.141536998029501"/>
    <n v="20.1238024053815"/>
    <n v="17.2737650336346"/>
    <n v="23.4274648365835"/>
    <n v="22.033430726370899"/>
  </r>
  <r>
    <x v="117"/>
    <x v="115"/>
    <s v="MS"/>
    <x v="6"/>
    <x v="2"/>
    <x v="0"/>
    <s v="Clinton"/>
    <s v="No"/>
    <s v="No"/>
    <n v="59779"/>
    <x v="117"/>
    <x v="117"/>
    <n v="0.65909433078505797"/>
    <n v="1.20443634052092"/>
    <n v="1.52896502116128"/>
    <n v="25.184429314642301"/>
    <n v="10.7897422171666"/>
    <n v="25.139262951872698"/>
    <n v="25.999096672744599"/>
    <n v="12.887468843573799"/>
    <n v="6.7760622821043803"/>
    <n v="42.729822537943299"/>
    <n v="30.393981493617101"/>
    <n v="20.100133686335202"/>
    <n v="28.7549617994793"/>
    <n v="23.3642067523155"/>
    <n v="17.004566989628199"/>
    <n v="19.279525374535801"/>
    <n v="11.596739084041101"/>
  </r>
  <r>
    <x v="118"/>
    <x v="116"/>
    <s v="MO"/>
    <x v="10"/>
    <x v="0"/>
    <x v="0"/>
    <s v="Clinton"/>
    <s v="No"/>
    <s v="No"/>
    <n v="162642"/>
    <x v="118"/>
    <x v="118"/>
    <n v="3.7579469017842899"/>
    <n v="3.08345937703668"/>
    <n v="3.0096776970278301"/>
    <n v="21.059136016527098"/>
    <n v="20.940470481179499"/>
    <n v="26.637645872529902"/>
    <n v="22.095768620651501"/>
    <n v="9.2669790091120401"/>
    <n v="2.01979526524384"/>
    <n v="26.016785706716401"/>
    <n v="24.643409702647102"/>
    <n v="47.320009325392597"/>
    <n v="21.021416293726901"/>
    <n v="21.249051519891001"/>
    <n v="16.691701379748199"/>
    <n v="22.740294532109001"/>
    <n v="18.297536274525001"/>
  </r>
  <r>
    <x v="119"/>
    <x v="117"/>
    <s v="CO"/>
    <x v="9"/>
    <x v="3"/>
    <x v="0"/>
    <s v="Clinton"/>
    <s v="No"/>
    <s v="No"/>
    <n v="645613"/>
    <x v="119"/>
    <x v="119"/>
    <n v="2.5784796774538301"/>
    <n v="4.4943332925452202"/>
    <n v="14.7083469508823"/>
    <n v="25.9375198454802"/>
    <n v="10.7451367924747"/>
    <n v="26.922320337415801"/>
    <n v="26.315610125570601"/>
    <n v="10.079412899058701"/>
    <n v="2.1631118399731002"/>
    <n v="26.467843296838801"/>
    <n v="36.271659750329597"/>
    <n v="35.097385112858497"/>
    <n v="14.683741135043499"/>
    <n v="19.3268392213648"/>
    <n v="17.9615125137808"/>
    <n v="24.0867655044181"/>
    <n v="23.941141625392898"/>
  </r>
  <r>
    <x v="120"/>
    <x v="118"/>
    <s v="TX"/>
    <x v="12"/>
    <x v="3"/>
    <x v="0"/>
    <s v="Clinton"/>
    <s v="Yes"/>
    <s v="No"/>
    <n v="228660"/>
    <x v="120"/>
    <x v="120"/>
    <n v="4.4183503892241802"/>
    <n v="1.67366395521735"/>
    <n v="22.549199685122002"/>
    <n v="21.030788069623"/>
    <n v="27.418437855331099"/>
    <n v="24.695180617510701"/>
    <n v="18.180704976821499"/>
    <n v="8.6748884807137205"/>
    <n v="7.5111046695028696"/>
    <n v="33.637983511377499"/>
    <n v="24.8915110023616"/>
    <n v="33.959400816757999"/>
    <n v="29.727400329976099"/>
    <n v="21.569110295747201"/>
    <n v="14.893250264719599"/>
    <n v="17.530596665763699"/>
    <n v="16.2796424437933"/>
  </r>
  <r>
    <x v="121"/>
    <x v="119"/>
    <s v="NY"/>
    <x v="8"/>
    <x v="0"/>
    <x v="0"/>
    <s v="Clinton"/>
    <s v="Yes"/>
    <s v="No"/>
    <n v="1135509"/>
    <x v="121"/>
    <x v="121"/>
    <n v="2.23934816897092"/>
    <n v="2.3043410488159899"/>
    <n v="4.0884748601728402"/>
    <n v="21.614447793896801"/>
    <n v="10.322419285095901"/>
    <n v="23.869912083479701"/>
    <n v="28.451205582694602"/>
    <n v="15.7420152548329"/>
    <n v="3.2094424393054299"/>
    <n v="37.782287546407403"/>
    <n v="30.468194935682"/>
    <n v="28.540075078605199"/>
    <n v="20.267137935891999"/>
    <n v="21.2167198125168"/>
    <n v="17.163975224215701"/>
    <n v="22.397454121684799"/>
    <n v="18.954712905690702"/>
  </r>
  <r>
    <x v="122"/>
    <x v="120"/>
    <s v="OH"/>
    <x v="3"/>
    <x v="0"/>
    <x v="0"/>
    <s v="Clinton"/>
    <s v="Yes"/>
    <s v="No"/>
    <n v="2077240"/>
    <x v="122"/>
    <x v="122"/>
    <n v="1.9328050682636599"/>
    <n v="1.89202980878473"/>
    <n v="4.7242013440911999"/>
    <n v="23.172286302979"/>
    <n v="8.3610945292792405"/>
    <n v="24.466503629816501"/>
    <n v="28.801486587972501"/>
    <n v="15.1986289499528"/>
    <n v="3.1190031003685399"/>
    <n v="39.182428104007599"/>
    <n v="29.931670943239101"/>
    <n v="27.766897852384801"/>
    <n v="20.241610738255002"/>
    <n v="21.417615232238401"/>
    <n v="17.21455814091"/>
    <n v="22.065576678591501"/>
    <n v="19.060639210005"/>
  </r>
  <r>
    <x v="123"/>
    <x v="121"/>
    <s v="MS"/>
    <x v="6"/>
    <x v="2"/>
    <x v="0"/>
    <s v="Clinton"/>
    <s v="No"/>
    <s v="No"/>
    <n v="34145"/>
    <x v="123"/>
    <x v="123"/>
    <n v="0.54473568604480904"/>
    <n v="0.70288475618684998"/>
    <n v="1.87143066334749"/>
    <n v="25.312637282178901"/>
    <n v="12.695855908624999"/>
    <n v="24.401815785620101"/>
    <n v="25.5440035144238"/>
    <n v="12.045687509152099"/>
    <n v="11.2036514210427"/>
    <n v="41.525503482025201"/>
    <n v="26.858648597778998"/>
    <n v="20.412196499153001"/>
    <n v="37.163577759871103"/>
    <n v="25.946817082997601"/>
    <n v="12.6913779210314"/>
    <n v="14.3110394842869"/>
    <n v="9.88718775181305"/>
  </r>
  <r>
    <x v="124"/>
    <x v="122"/>
    <s v="MS"/>
    <x v="6"/>
    <x v="2"/>
    <x v="0"/>
    <s v="Clinton"/>
    <s v="No"/>
    <s v="No"/>
    <n v="26151"/>
    <x v="124"/>
    <x v="124"/>
    <n v="0.43592979235975698"/>
    <n v="0.48946503001797298"/>
    <n v="1.1204160452755201"/>
    <n v="29.306718672326099"/>
    <n v="10.913540591182"/>
    <n v="23.2151734159306"/>
    <n v="24.381476807770301"/>
    <n v="12.1830905127911"/>
    <n v="10.054365206268001"/>
    <n v="42.372881355932201"/>
    <n v="30.227054685001601"/>
    <n v="17.345698752798199"/>
    <n v="41.440275981026303"/>
    <n v="25.075463561880099"/>
    <n v="13.497197067701601"/>
    <n v="12.408365674859899"/>
    <n v="7.5786977145321304"/>
  </r>
  <r>
    <x v="125"/>
    <x v="123"/>
    <s v="OH"/>
    <x v="3"/>
    <x v="0"/>
    <x v="0"/>
    <s v="Clinton"/>
    <s v="No"/>
    <s v="No"/>
    <n v="2114580"/>
    <x v="125"/>
    <x v="125"/>
    <n v="1.8955064362663001"/>
    <n v="1.99732334553434"/>
    <n v="2.60061099603704"/>
    <n v="24.933083638358401"/>
    <n v="9.5311598520746408"/>
    <n v="26.212439349658101"/>
    <n v="27.122076251548801"/>
    <n v="12.2012409083601"/>
    <n v="3.33681090420205"/>
    <n v="39.526651690056198"/>
    <n v="27.828324238332701"/>
    <n v="29.308213167409001"/>
    <n v="17.390339822995799"/>
    <n v="19.775743690172298"/>
    <n v="16.7861936201076"/>
    <n v="23.521647339821801"/>
    <n v="22.526075526902499"/>
  </r>
  <r>
    <x v="126"/>
    <x v="124"/>
    <s v="MT"/>
    <x v="21"/>
    <x v="1"/>
    <x v="0"/>
    <s v="Clinton"/>
    <s v="No"/>
    <s v="No"/>
    <n v="34200"/>
    <x v="126"/>
    <x v="126"/>
    <n v="0.47076023391812899"/>
    <n v="3.4152046783625698"/>
    <n v="3.6637426900584802"/>
    <n v="21.005847953216399"/>
    <n v="10.7982456140351"/>
    <n v="22.5555555555556"/>
    <n v="29.225146198830402"/>
    <n v="16.415204678362599"/>
    <n v="2.7282446012401098"/>
    <n v="44.319007911054101"/>
    <n v="30.8616634594826"/>
    <n v="22.0910840282232"/>
    <n v="25.0485436893204"/>
    <n v="25.731503180448598"/>
    <n v="17.187813860060299"/>
    <n v="21.037830599263501"/>
    <n v="10.9943086709073"/>
  </r>
  <r>
    <x v="127"/>
    <x v="125"/>
    <s v="WV"/>
    <x v="23"/>
    <x v="0"/>
    <x v="0"/>
    <s v="Clinton"/>
    <s v="No"/>
    <s v="No"/>
    <n v="227078"/>
    <x v="127"/>
    <x v="127"/>
    <n v="0.88515840372030796"/>
    <n v="2.0327816873497202"/>
    <n v="0.85521274628101396"/>
    <n v="20.9522719065695"/>
    <n v="7.7422735800033502"/>
    <n v="24.787077568060301"/>
    <n v="30.102872140850302"/>
    <n v="16.415504804516502"/>
    <n v="5.3673207953511701"/>
    <n v="48.211202495219403"/>
    <n v="24.434212724876101"/>
    <n v="21.987263984553401"/>
    <n v="22.276069344925499"/>
    <n v="22.770053142256899"/>
    <n v="18.864981228615701"/>
    <n v="21.342179976496801"/>
    <n v="14.7467163077051"/>
  </r>
  <r>
    <x v="128"/>
    <x v="126"/>
    <s v="WA"/>
    <x v="11"/>
    <x v="0"/>
    <x v="0"/>
    <s v="Clinton"/>
    <s v="No"/>
    <s v="No"/>
    <n v="75455"/>
    <x v="128"/>
    <x v="128"/>
    <n v="0.85216354118348703"/>
    <n v="4.0209396328937803"/>
    <n v="8.6501888542840106"/>
    <n v="23.139619640845499"/>
    <n v="8.3639255185209702"/>
    <n v="22.581671194751799"/>
    <n v="28.585249486448902"/>
    <n v="17.3295341594328"/>
    <n v="4.1034669555796297"/>
    <n v="42.1916112056957"/>
    <n v="38.7807614920291"/>
    <n v="14.924160346695601"/>
    <n v="19.2735535508377"/>
    <n v="25.873295801397301"/>
    <n v="20.3927287526284"/>
    <n v="21.793393474869401"/>
    <n v="12.667028420267201"/>
  </r>
  <r>
    <x v="129"/>
    <x v="127"/>
    <s v="MD"/>
    <x v="22"/>
    <x v="0"/>
    <x v="0"/>
    <s v="Clinton"/>
    <s v="No"/>
    <s v="No"/>
    <n v="32618"/>
    <x v="129"/>
    <x v="129"/>
    <n v="0.916671776319823"/>
    <n v="2.05714636090502"/>
    <n v="3.4643448402722399"/>
    <n v="21.669017107118801"/>
    <n v="7.8606904163345401"/>
    <n v="22.714452142988499"/>
    <n v="30.063155313017401"/>
    <n v="17.6926850205408"/>
    <n v="4.0262620113918004"/>
    <n v="51.258750380451303"/>
    <n v="26.7794251923997"/>
    <n v="17.9355624157572"/>
    <n v="20.753187412484301"/>
    <n v="22.706168472252902"/>
    <n v="16.9282924312772"/>
    <n v="23.936915026899499"/>
    <n v="15.675436657085999"/>
  </r>
  <r>
    <x v="130"/>
    <x v="128"/>
    <s v="MD"/>
    <x v="22"/>
    <x v="0"/>
    <x v="0"/>
    <s v="Clinton"/>
    <s v="No"/>
    <s v="No"/>
    <n v="105151"/>
    <x v="130"/>
    <x v="130"/>
    <n v="2.4269859535334901"/>
    <n v="3.2277391560707902"/>
    <n v="3.7774248461736"/>
    <n v="26.234653022795801"/>
    <n v="9.9257258609047891"/>
    <n v="26.732032981141401"/>
    <n v="26.854713697444598"/>
    <n v="10.2528744377134"/>
    <n v="3.12411920903117"/>
    <n v="38.590141074898803"/>
    <n v="29.880879975078301"/>
    <n v="28.4048597409918"/>
    <n v="8.6233668879845808"/>
    <n v="11.718248018847699"/>
    <n v="12.8587491968302"/>
    <n v="26.769650888841301"/>
    <n v="40.029985007496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B338C0-095B-4AAF-B525-0AB21761511D}" name="Tableau croisé dynamique2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C15" firstHeaderRow="0" firstDataRow="1" firstDataCol="1" rowPageCount="1" colPageCount="1"/>
  <pivotFields count="29">
    <pivotField showAll="0">
      <items count="132">
        <item x="5"/>
        <item x="13"/>
        <item x="17"/>
        <item x="26"/>
        <item x="29"/>
        <item x="46"/>
        <item x="53"/>
        <item x="56"/>
        <item x="64"/>
        <item x="68"/>
        <item x="73"/>
        <item x="77"/>
        <item x="86"/>
        <item x="87"/>
        <item x="103"/>
        <item x="105"/>
        <item x="113"/>
        <item x="121"/>
        <item x="126"/>
        <item x="130"/>
        <item x="129"/>
        <item x="128"/>
        <item x="127"/>
        <item x="125"/>
        <item x="124"/>
        <item x="123"/>
        <item x="122"/>
        <item x="120"/>
        <item x="119"/>
        <item x="118"/>
        <item x="117"/>
        <item x="116"/>
        <item x="115"/>
        <item x="114"/>
        <item x="112"/>
        <item x="111"/>
        <item x="110"/>
        <item x="109"/>
        <item x="108"/>
        <item x="107"/>
        <item x="106"/>
        <item x="104"/>
        <item x="101"/>
        <item x="102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5"/>
        <item x="84"/>
        <item x="83"/>
        <item x="82"/>
        <item x="81"/>
        <item x="80"/>
        <item x="79"/>
        <item x="78"/>
        <item x="76"/>
        <item x="75"/>
        <item x="74"/>
        <item x="72"/>
        <item x="71"/>
        <item x="70"/>
        <item x="69"/>
        <item x="67"/>
        <item x="66"/>
        <item x="65"/>
        <item x="63"/>
        <item x="62"/>
        <item x="61"/>
        <item x="60"/>
        <item x="59"/>
        <item x="58"/>
        <item x="57"/>
        <item x="55"/>
        <item x="54"/>
        <item x="52"/>
        <item x="51"/>
        <item x="50"/>
        <item x="49"/>
        <item x="48"/>
        <item x="47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8"/>
        <item x="16"/>
        <item x="27"/>
        <item x="25"/>
        <item x="24"/>
        <item x="23"/>
        <item x="22"/>
        <item x="21"/>
        <item x="20"/>
        <item x="19"/>
        <item x="18"/>
        <item x="15"/>
        <item x="14"/>
        <item x="12"/>
        <item x="11"/>
        <item x="10"/>
        <item x="9"/>
        <item x="8"/>
        <item x="7"/>
        <item x="6"/>
        <item x="4"/>
        <item x="3"/>
        <item x="2"/>
        <item x="1"/>
        <item x="0"/>
        <item t="default"/>
      </items>
    </pivotField>
    <pivotField axis="axisRow" showAll="0">
      <items count="130">
        <item x="5"/>
        <item x="13"/>
        <item x="17"/>
        <item x="26"/>
        <item x="29"/>
        <item x="45"/>
        <item x="52"/>
        <item x="55"/>
        <item x="63"/>
        <item x="67"/>
        <item x="72"/>
        <item x="76"/>
        <item x="85"/>
        <item x="86"/>
        <item x="102"/>
        <item x="104"/>
        <item x="112"/>
        <item x="119"/>
        <item x="124"/>
        <item x="128"/>
        <item x="127"/>
        <item x="126"/>
        <item x="125"/>
        <item x="123"/>
        <item x="122"/>
        <item x="121"/>
        <item x="120"/>
        <item x="118"/>
        <item x="117"/>
        <item x="116"/>
        <item x="115"/>
        <item x="114"/>
        <item x="113"/>
        <item x="111"/>
        <item x="110"/>
        <item x="109"/>
        <item x="108"/>
        <item x="107"/>
        <item x="106"/>
        <item x="105"/>
        <item x="103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4"/>
        <item x="83"/>
        <item x="82"/>
        <item x="81"/>
        <item x="80"/>
        <item x="79"/>
        <item x="78"/>
        <item x="77"/>
        <item x="75"/>
        <item x="74"/>
        <item x="73"/>
        <item x="71"/>
        <item x="70"/>
        <item x="69"/>
        <item x="68"/>
        <item x="66"/>
        <item x="65"/>
        <item x="64"/>
        <item x="62"/>
        <item x="61"/>
        <item x="60"/>
        <item x="59"/>
        <item x="58"/>
        <item x="57"/>
        <item x="56"/>
        <item x="54"/>
        <item x="53"/>
        <item x="51"/>
        <item x="50"/>
        <item x="49"/>
        <item x="48"/>
        <item x="47"/>
        <item x="46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8"/>
        <item x="27"/>
        <item x="25"/>
        <item x="24"/>
        <item x="23"/>
        <item x="22"/>
        <item x="21"/>
        <item x="20"/>
        <item x="19"/>
        <item x="18"/>
        <item x="16"/>
        <item x="15"/>
        <item x="14"/>
        <item x="12"/>
        <item x="11"/>
        <item x="10"/>
        <item x="9"/>
        <item x="8"/>
        <item x="7"/>
        <item x="6"/>
        <item x="4"/>
        <item x="3"/>
        <item x="2"/>
        <item x="1"/>
        <item x="0"/>
        <item t="default"/>
      </items>
    </pivotField>
    <pivotField showAll="0"/>
    <pivotField axis="axisPage" showAll="0">
      <items count="26">
        <item x="13"/>
        <item x="9"/>
        <item x="19"/>
        <item x="24"/>
        <item x="4"/>
        <item x="18"/>
        <item x="22"/>
        <item x="15"/>
        <item x="1"/>
        <item x="6"/>
        <item x="10"/>
        <item x="21"/>
        <item x="16"/>
        <item x="5"/>
        <item x="7"/>
        <item x="8"/>
        <item x="3"/>
        <item x="14"/>
        <item x="2"/>
        <item x="17"/>
        <item x="20"/>
        <item x="12"/>
        <item x="11"/>
        <item x="2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132">
        <item x="104"/>
        <item x="66"/>
        <item x="32"/>
        <item x="58"/>
        <item x="93"/>
        <item x="99"/>
        <item x="112"/>
        <item x="63"/>
        <item x="89"/>
        <item x="124"/>
        <item x="79"/>
        <item x="85"/>
        <item x="65"/>
        <item x="123"/>
        <item x="111"/>
        <item x="25"/>
        <item x="11"/>
        <item x="80"/>
        <item x="13"/>
        <item x="81"/>
        <item x="8"/>
        <item x="24"/>
        <item x="48"/>
        <item x="57"/>
        <item x="68"/>
        <item x="62"/>
        <item x="19"/>
        <item x="6"/>
        <item x="45"/>
        <item x="7"/>
        <item x="114"/>
        <item x="117"/>
        <item x="55"/>
        <item x="35"/>
        <item x="9"/>
        <item x="53"/>
        <item x="84"/>
        <item x="46"/>
        <item x="120"/>
        <item x="56"/>
        <item x="95"/>
        <item x="42"/>
        <item x="108"/>
        <item x="110"/>
        <item x="129"/>
        <item x="113"/>
        <item x="33"/>
        <item x="26"/>
        <item x="75"/>
        <item x="47"/>
        <item x="88"/>
        <item x="109"/>
        <item x="21"/>
        <item x="102"/>
        <item x="28"/>
        <item x="27"/>
        <item x="82"/>
        <item x="122"/>
        <item x="29"/>
        <item x="71"/>
        <item x="119"/>
        <item x="96"/>
        <item x="72"/>
        <item x="49"/>
        <item x="16"/>
        <item x="10"/>
        <item x="61"/>
        <item x="38"/>
        <item x="130"/>
        <item x="116"/>
        <item x="51"/>
        <item x="50"/>
        <item x="15"/>
        <item x="67"/>
        <item x="44"/>
        <item x="94"/>
        <item x="30"/>
        <item x="17"/>
        <item x="54"/>
        <item x="43"/>
        <item x="101"/>
        <item x="103"/>
        <item x="36"/>
        <item x="121"/>
        <item x="78"/>
        <item x="74"/>
        <item x="90"/>
        <item x="118"/>
        <item x="20"/>
        <item x="125"/>
        <item x="70"/>
        <item x="77"/>
        <item x="34"/>
        <item x="5"/>
        <item x="91"/>
        <item x="115"/>
        <item x="12"/>
        <item x="83"/>
        <item x="60"/>
        <item x="76"/>
        <item x="40"/>
        <item x="97"/>
        <item x="18"/>
        <item x="128"/>
        <item x="98"/>
        <item x="3"/>
        <item x="31"/>
        <item x="87"/>
        <item x="86"/>
        <item x="22"/>
        <item x="73"/>
        <item x="127"/>
        <item x="4"/>
        <item x="52"/>
        <item x="41"/>
        <item x="64"/>
        <item x="106"/>
        <item x="2"/>
        <item x="69"/>
        <item x="126"/>
        <item x="1"/>
        <item x="59"/>
        <item x="100"/>
        <item x="37"/>
        <item x="105"/>
        <item x="39"/>
        <item x="92"/>
        <item x="0"/>
        <item x="14"/>
        <item x="107"/>
        <item x="23"/>
        <item t="default"/>
      </items>
    </pivotField>
    <pivotField dataField="1" showAll="0">
      <items count="132">
        <item x="32"/>
        <item x="104"/>
        <item x="94"/>
        <item x="66"/>
        <item x="126"/>
        <item x="105"/>
        <item x="11"/>
        <item x="20"/>
        <item x="58"/>
        <item x="52"/>
        <item x="23"/>
        <item x="93"/>
        <item x="128"/>
        <item x="0"/>
        <item x="91"/>
        <item x="61"/>
        <item x="51"/>
        <item x="86"/>
        <item x="4"/>
        <item x="19"/>
        <item x="24"/>
        <item x="111"/>
        <item x="103"/>
        <item x="40"/>
        <item x="89"/>
        <item x="88"/>
        <item x="75"/>
        <item x="115"/>
        <item x="27"/>
        <item x="97"/>
        <item x="3"/>
        <item x="77"/>
        <item x="100"/>
        <item x="112"/>
        <item x="63"/>
        <item x="69"/>
        <item x="1"/>
        <item x="106"/>
        <item x="65"/>
        <item x="71"/>
        <item x="39"/>
        <item x="34"/>
        <item x="35"/>
        <item x="59"/>
        <item x="92"/>
        <item x="14"/>
        <item x="107"/>
        <item x="33"/>
        <item x="13"/>
        <item x="64"/>
        <item x="43"/>
        <item x="99"/>
        <item x="22"/>
        <item x="37"/>
        <item x="95"/>
        <item x="38"/>
        <item x="31"/>
        <item x="41"/>
        <item x="87"/>
        <item x="81"/>
        <item x="78"/>
        <item x="15"/>
        <item x="36"/>
        <item x="26"/>
        <item x="60"/>
        <item x="17"/>
        <item x="2"/>
        <item x="76"/>
        <item x="44"/>
        <item x="110"/>
        <item x="21"/>
        <item x="70"/>
        <item x="119"/>
        <item x="25"/>
        <item x="127"/>
        <item x="90"/>
        <item x="73"/>
        <item x="98"/>
        <item x="53"/>
        <item x="54"/>
        <item x="12"/>
        <item x="83"/>
        <item x="67"/>
        <item x="18"/>
        <item x="74"/>
        <item x="118"/>
        <item x="62"/>
        <item x="82"/>
        <item x="113"/>
        <item x="30"/>
        <item x="68"/>
        <item x="120"/>
        <item x="47"/>
        <item x="121"/>
        <item x="5"/>
        <item x="125"/>
        <item x="102"/>
        <item x="72"/>
        <item x="29"/>
        <item x="101"/>
        <item x="10"/>
        <item x="130"/>
        <item x="116"/>
        <item x="50"/>
        <item x="114"/>
        <item x="46"/>
        <item x="49"/>
        <item x="45"/>
        <item x="80"/>
        <item x="16"/>
        <item x="28"/>
        <item x="7"/>
        <item x="9"/>
        <item x="122"/>
        <item x="42"/>
        <item x="96"/>
        <item x="109"/>
        <item x="108"/>
        <item x="6"/>
        <item x="129"/>
        <item x="56"/>
        <item x="84"/>
        <item x="55"/>
        <item x="117"/>
        <item x="57"/>
        <item x="48"/>
        <item x="8"/>
        <item x="123"/>
        <item x="85"/>
        <item x="79"/>
        <item x="1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">
    <i>
      <x v="1"/>
    </i>
    <i>
      <x v="34"/>
    </i>
    <i>
      <x v="50"/>
    </i>
    <i>
      <x v="54"/>
    </i>
    <i>
      <x v="60"/>
    </i>
    <i>
      <x v="73"/>
    </i>
    <i>
      <x v="74"/>
    </i>
    <i>
      <x v="76"/>
    </i>
    <i>
      <x v="107"/>
    </i>
    <i>
      <x v="112"/>
    </i>
    <i>
      <x v="118"/>
    </i>
    <i t="grand">
      <x/>
    </i>
  </rowItems>
  <colFields count="1">
    <field x="-2"/>
  </colFields>
  <colItems count="2">
    <i>
      <x/>
    </i>
    <i i="1">
      <x v="1"/>
    </i>
  </colItems>
  <pageFields count="1">
    <pageField fld="3" item="14" hier="-1"/>
  </pageFields>
  <dataFields count="2">
    <dataField name="Moyenne de WHITEp" fld="10" subtotal="average" baseField="1" baseItem="65"/>
    <dataField name="Moyenne de BLACKp" fld="11" subtotal="average" baseField="1" baseItem="1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DCEFD-C9E6-4E33-974D-FB6F3F557B32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4:D8" firstHeaderRow="1" firstDataRow="2" firstDataCol="1" rowPageCount="1" colPageCount="1"/>
  <pivotFields count="29">
    <pivotField dataField="1" showAll="0">
      <items count="9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68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8"/>
        <item x="129"/>
        <item x="130"/>
        <item x="131"/>
        <item x="132"/>
        <item x="133"/>
        <item x="134"/>
        <item x="127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8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3"/>
        <item x="181"/>
        <item x="184"/>
        <item x="182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9"/>
        <item x="210"/>
        <item x="208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5"/>
        <item x="244"/>
        <item x="246"/>
        <item x="247"/>
        <item x="248"/>
        <item x="249"/>
        <item x="250"/>
        <item x="251"/>
        <item x="253"/>
        <item x="254"/>
        <item x="255"/>
        <item x="256"/>
        <item x="257"/>
        <item x="258"/>
        <item x="259"/>
        <item x="260"/>
        <item x="252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3"/>
        <item x="441"/>
        <item x="444"/>
        <item x="445"/>
        <item x="442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7"/>
        <item x="476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8"/>
        <item x="49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71"/>
        <item x="572"/>
        <item x="564"/>
        <item x="565"/>
        <item x="566"/>
        <item x="567"/>
        <item x="568"/>
        <item x="569"/>
        <item x="570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93"/>
        <item x="586"/>
        <item x="587"/>
        <item x="588"/>
        <item x="589"/>
        <item x="590"/>
        <item x="594"/>
        <item x="595"/>
        <item x="596"/>
        <item x="591"/>
        <item x="592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3"/>
        <item x="632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5"/>
        <item x="671"/>
        <item x="672"/>
        <item x="676"/>
        <item x="677"/>
        <item x="673"/>
        <item x="674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6"/>
        <item x="695"/>
        <item x="697"/>
        <item x="698"/>
        <item x="700"/>
        <item x="699"/>
        <item x="701"/>
        <item x="702"/>
        <item x="703"/>
        <item x="704"/>
        <item x="705"/>
        <item x="706"/>
        <item x="707"/>
        <item x="708"/>
        <item x="709"/>
        <item x="711"/>
        <item x="712"/>
        <item x="710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90"/>
        <item x="791"/>
        <item x="792"/>
        <item x="793"/>
        <item x="794"/>
        <item x="725"/>
        <item x="724"/>
        <item x="726"/>
        <item x="727"/>
        <item x="728"/>
        <item x="729"/>
        <item x="730"/>
        <item x="731"/>
        <item x="732"/>
        <item x="736"/>
        <item x="737"/>
        <item x="738"/>
        <item x="733"/>
        <item x="734"/>
        <item x="735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8"/>
        <item x="786"/>
        <item x="789"/>
        <item x="787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8"/>
        <item x="847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8"/>
        <item x="877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t="default"/>
      </items>
    </pivotField>
    <pivotField showAll="0"/>
    <pivotField axis="axisPage" showAll="0">
      <items count="53">
        <item x="16"/>
        <item x="12"/>
        <item x="20"/>
        <item x="47"/>
        <item x="48"/>
        <item x="25"/>
        <item x="39"/>
        <item x="41"/>
        <item x="51"/>
        <item x="46"/>
        <item x="19"/>
        <item x="7"/>
        <item x="49"/>
        <item x="15"/>
        <item x="37"/>
        <item x="38"/>
        <item x="17"/>
        <item x="21"/>
        <item x="27"/>
        <item x="13"/>
        <item x="28"/>
        <item x="26"/>
        <item x="24"/>
        <item x="4"/>
        <item x="11"/>
        <item x="40"/>
        <item x="42"/>
        <item x="35"/>
        <item x="10"/>
        <item x="36"/>
        <item x="30"/>
        <item x="33"/>
        <item x="23"/>
        <item x="6"/>
        <item x="43"/>
        <item x="9"/>
        <item x="5"/>
        <item x="3"/>
        <item x="8"/>
        <item x="14"/>
        <item x="50"/>
        <item x="32"/>
        <item x="0"/>
        <item x="22"/>
        <item x="2"/>
        <item x="45"/>
        <item x="34"/>
        <item x="29"/>
        <item x="1"/>
        <item x="18"/>
        <item x="31"/>
        <item x="44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numFmtId="2" showAll="0">
      <items count="918">
        <item x="243"/>
        <item x="455"/>
        <item x="702"/>
        <item x="916"/>
        <item x="525"/>
        <item x="692"/>
        <item x="313"/>
        <item x="117"/>
        <item x="266"/>
        <item x="252"/>
        <item x="250"/>
        <item x="598"/>
        <item x="219"/>
        <item x="847"/>
        <item x="649"/>
        <item x="457"/>
        <item x="16"/>
        <item x="328"/>
        <item x="164"/>
        <item x="435"/>
        <item x="390"/>
        <item x="338"/>
        <item x="492"/>
        <item x="755"/>
        <item x="850"/>
        <item x="456"/>
        <item x="363"/>
        <item x="422"/>
        <item x="367"/>
        <item x="487"/>
        <item x="417"/>
        <item x="533"/>
        <item x="865"/>
        <item x="306"/>
        <item x="727"/>
        <item x="167"/>
        <item x="621"/>
        <item x="75"/>
        <item x="342"/>
        <item x="361"/>
        <item x="538"/>
        <item x="170"/>
        <item x="350"/>
        <item x="914"/>
        <item x="734"/>
        <item x="221"/>
        <item x="805"/>
        <item x="474"/>
        <item x="731"/>
        <item x="820"/>
        <item x="193"/>
        <item x="703"/>
        <item x="662"/>
        <item x="496"/>
        <item x="236"/>
        <item x="55"/>
        <item x="625"/>
        <item x="451"/>
        <item x="706"/>
        <item x="377"/>
        <item x="80"/>
        <item x="852"/>
        <item x="609"/>
        <item x="362"/>
        <item x="13"/>
        <item x="291"/>
        <item x="733"/>
        <item x="278"/>
        <item x="370"/>
        <item x="858"/>
        <item x="7"/>
        <item x="717"/>
        <item x="740"/>
        <item x="768"/>
        <item x="228"/>
        <item x="23"/>
        <item x="369"/>
        <item x="583"/>
        <item x="673"/>
        <item x="460"/>
        <item x="531"/>
        <item x="279"/>
        <item x="552"/>
        <item x="811"/>
        <item x="68"/>
        <item x="249"/>
        <item x="909"/>
        <item x="396"/>
        <item x="27"/>
        <item x="741"/>
        <item x="458"/>
        <item x="713"/>
        <item x="883"/>
        <item x="732"/>
        <item x="314"/>
        <item x="657"/>
        <item x="773"/>
        <item x="634"/>
        <item x="526"/>
        <item x="543"/>
        <item x="878"/>
        <item x="859"/>
        <item x="566"/>
        <item x="899"/>
        <item x="592"/>
        <item x="180"/>
        <item x="816"/>
        <item x="862"/>
        <item x="206"/>
        <item x="172"/>
        <item x="45"/>
        <item x="63"/>
        <item x="436"/>
        <item x="555"/>
        <item x="466"/>
        <item x="495"/>
        <item x="189"/>
        <item x="140"/>
        <item x="722"/>
        <item x="54"/>
        <item x="346"/>
        <item x="6"/>
        <item x="542"/>
        <item x="622"/>
        <item x="181"/>
        <item x="584"/>
        <item x="534"/>
        <item x="589"/>
        <item x="432"/>
        <item x="913"/>
        <item x="685"/>
        <item x="84"/>
        <item x="719"/>
        <item x="287"/>
        <item x="835"/>
        <item x="53"/>
        <item x="158"/>
        <item x="620"/>
        <item x="285"/>
        <item x="838"/>
        <item x="241"/>
        <item x="769"/>
        <item x="675"/>
        <item x="323"/>
        <item x="721"/>
        <item x="32"/>
        <item x="344"/>
        <item x="580"/>
        <item x="50"/>
        <item x="489"/>
        <item x="339"/>
        <item x="558"/>
        <item x="864"/>
        <item x="562"/>
        <item x="744"/>
        <item x="851"/>
        <item x="836"/>
        <item x="284"/>
        <item x="632"/>
        <item x="818"/>
        <item x="776"/>
        <item x="66"/>
        <item x="730"/>
        <item x="853"/>
        <item x="577"/>
        <item x="871"/>
        <item x="827"/>
        <item x="179"/>
        <item x="795"/>
        <item x="867"/>
        <item x="771"/>
        <item x="46"/>
        <item x="712"/>
        <item x="654"/>
        <item x="829"/>
        <item x="563"/>
        <item x="551"/>
        <item x="133"/>
        <item x="500"/>
        <item x="738"/>
        <item x="71"/>
        <item x="699"/>
        <item x="739"/>
        <item x="176"/>
        <item x="463"/>
        <item x="194"/>
        <item x="415"/>
        <item x="56"/>
        <item x="232"/>
        <item x="446"/>
        <item x="814"/>
        <item x="96"/>
        <item x="593"/>
        <item x="553"/>
        <item x="230"/>
        <item x="639"/>
        <item x="579"/>
        <item x="459"/>
        <item x="296"/>
        <item x="251"/>
        <item x="316"/>
        <item x="336"/>
        <item x="844"/>
        <item x="368"/>
        <item x="383"/>
        <item x="842"/>
        <item x="253"/>
        <item x="403"/>
        <item x="208"/>
        <item x="153"/>
        <item x="491"/>
        <item x="860"/>
        <item x="343"/>
        <item x="690"/>
        <item x="857"/>
        <item x="310"/>
        <item x="398"/>
        <item x="349"/>
        <item x="238"/>
        <item x="14"/>
        <item x="154"/>
        <item x="22"/>
        <item x="450"/>
        <item x="817"/>
        <item x="200"/>
        <item x="427"/>
        <item x="653"/>
        <item x="516"/>
        <item x="88"/>
        <item x="309"/>
        <item x="231"/>
        <item x="613"/>
        <item x="581"/>
        <item x="97"/>
        <item x="400"/>
        <item x="222"/>
        <item x="21"/>
        <item x="373"/>
        <item x="648"/>
        <item x="797"/>
        <item x="484"/>
        <item x="472"/>
        <item x="742"/>
        <item x="131"/>
        <item x="429"/>
        <item x="113"/>
        <item x="697"/>
        <item x="876"/>
        <item x="111"/>
        <item x="813"/>
        <item x="519"/>
        <item x="357"/>
        <item x="908"/>
        <item x="247"/>
        <item x="124"/>
        <item x="26"/>
        <item x="416"/>
        <item x="537"/>
        <item x="585"/>
        <item x="614"/>
        <item x="588"/>
        <item x="819"/>
        <item x="332"/>
        <item x="44"/>
        <item x="840"/>
        <item x="674"/>
        <item x="225"/>
        <item x="806"/>
        <item x="114"/>
        <item x="750"/>
        <item x="826"/>
        <item x="2"/>
        <item x="823"/>
        <item x="207"/>
        <item x="845"/>
        <item x="382"/>
        <item x="165"/>
        <item x="364"/>
        <item x="402"/>
        <item x="901"/>
        <item x="544"/>
        <item x="119"/>
        <item x="444"/>
        <item x="641"/>
        <item x="3"/>
        <item x="122"/>
        <item x="478"/>
        <item x="258"/>
        <item x="888"/>
        <item x="781"/>
        <item x="49"/>
        <item x="447"/>
        <item x="34"/>
        <item x="903"/>
        <item x="345"/>
        <item x="244"/>
        <item x="723"/>
        <item x="752"/>
        <item x="141"/>
        <item x="633"/>
        <item x="137"/>
        <item x="619"/>
        <item x="724"/>
        <item x="635"/>
        <item x="735"/>
        <item x="794"/>
        <item x="430"/>
        <item x="893"/>
        <item x="704"/>
        <item x="743"/>
        <item x="229"/>
        <item x="355"/>
        <item x="885"/>
        <item x="169"/>
        <item x="694"/>
        <item x="524"/>
        <item x="29"/>
        <item x="728"/>
        <item x="297"/>
        <item x="428"/>
        <item x="410"/>
        <item x="263"/>
        <item x="786"/>
        <item x="294"/>
        <item x="650"/>
        <item x="33"/>
        <item x="638"/>
        <item x="177"/>
        <item x="286"/>
        <item x="376"/>
        <item x="711"/>
        <item x="321"/>
        <item x="261"/>
        <item x="420"/>
        <item x="886"/>
        <item x="145"/>
        <item x="30"/>
        <item x="715"/>
        <item x="240"/>
        <item x="308"/>
        <item x="607"/>
        <item x="271"/>
        <item x="892"/>
        <item x="166"/>
        <item x="421"/>
        <item x="763"/>
        <item x="582"/>
        <item x="150"/>
        <item x="761"/>
        <item x="78"/>
        <item x="101"/>
        <item x="689"/>
        <item x="729"/>
        <item x="341"/>
        <item x="118"/>
        <item x="448"/>
        <item x="841"/>
        <item x="298"/>
        <item x="102"/>
        <item x="793"/>
        <item x="90"/>
        <item x="572"/>
        <item x="869"/>
        <item x="159"/>
        <item x="155"/>
        <item x="808"/>
        <item x="389"/>
        <item x="220"/>
        <item x="62"/>
        <item x="645"/>
        <item x="597"/>
        <item x="897"/>
        <item x="831"/>
        <item x="486"/>
        <item x="280"/>
        <item x="677"/>
        <item x="130"/>
        <item x="274"/>
        <item x="746"/>
        <item x="182"/>
        <item x="570"/>
        <item x="348"/>
        <item x="693"/>
        <item x="493"/>
        <item x="256"/>
        <item x="268"/>
        <item x="576"/>
        <item x="751"/>
        <item x="215"/>
        <item x="556"/>
        <item x="780"/>
        <item x="800"/>
        <item x="668"/>
        <item x="824"/>
        <item x="640"/>
        <item x="658"/>
        <item x="213"/>
        <item x="545"/>
        <item x="282"/>
        <item x="801"/>
        <item x="517"/>
        <item x="453"/>
        <item x="578"/>
        <item x="605"/>
        <item x="216"/>
        <item x="302"/>
        <item x="488"/>
        <item x="764"/>
        <item x="709"/>
        <item x="17"/>
        <item x="767"/>
        <item x="311"/>
        <item x="617"/>
        <item x="642"/>
        <item x="546"/>
        <item x="637"/>
        <item x="616"/>
        <item x="255"/>
        <item x="245"/>
        <item x="473"/>
        <item x="201"/>
        <item x="843"/>
        <item x="110"/>
        <item x="325"/>
        <item x="774"/>
        <item x="307"/>
        <item x="103"/>
        <item x="299"/>
        <item x="683"/>
        <item x="121"/>
        <item x="156"/>
        <item x="601"/>
        <item x="449"/>
        <item x="804"/>
        <item x="832"/>
        <item x="67"/>
        <item x="129"/>
        <item x="394"/>
        <item x="239"/>
        <item x="209"/>
        <item x="127"/>
        <item x="191"/>
        <item x="262"/>
        <item x="352"/>
        <item x="418"/>
        <item x="223"/>
        <item x="705"/>
        <item x="575"/>
        <item x="157"/>
        <item x="327"/>
        <item x="43"/>
        <item x="710"/>
        <item x="174"/>
        <item x="178"/>
        <item x="242"/>
        <item x="760"/>
        <item x="438"/>
        <item x="907"/>
        <item x="539"/>
        <item x="1"/>
        <item x="204"/>
        <item x="161"/>
        <item x="413"/>
        <item x="254"/>
        <item x="461"/>
        <item x="434"/>
        <item x="779"/>
        <item x="77"/>
        <item x="212"/>
        <item x="98"/>
        <item x="680"/>
        <item x="399"/>
        <item x="686"/>
        <item x="35"/>
        <item x="655"/>
        <item x="504"/>
        <item x="10"/>
        <item x="5"/>
        <item x="696"/>
        <item x="445"/>
        <item x="475"/>
        <item x="237"/>
        <item x="501"/>
        <item x="365"/>
        <item x="109"/>
        <item x="198"/>
        <item x="846"/>
        <item x="825"/>
        <item x="905"/>
        <item x="856"/>
        <item x="9"/>
        <item x="426"/>
        <item x="765"/>
        <item x="809"/>
        <item x="606"/>
        <item x="92"/>
        <item x="326"/>
        <item x="315"/>
        <item x="515"/>
        <item x="610"/>
        <item x="288"/>
        <item x="788"/>
        <item x="330"/>
        <item x="726"/>
        <item x="211"/>
        <item x="196"/>
        <item x="224"/>
        <item x="530"/>
        <item x="482"/>
        <item x="815"/>
        <item x="408"/>
        <item x="354"/>
        <item x="12"/>
        <item x="374"/>
        <item x="691"/>
        <item x="830"/>
        <item x="139"/>
        <item x="681"/>
        <item x="290"/>
        <item x="502"/>
        <item x="52"/>
        <item x="718"/>
        <item x="359"/>
        <item x="651"/>
        <item x="184"/>
        <item x="912"/>
        <item x="347"/>
        <item x="684"/>
        <item x="594"/>
        <item x="497"/>
        <item x="292"/>
        <item x="392"/>
        <item x="190"/>
        <item x="406"/>
        <item x="431"/>
        <item x="671"/>
        <item x="267"/>
        <item x="900"/>
        <item x="454"/>
        <item x="772"/>
        <item x="452"/>
        <item x="737"/>
        <item x="564"/>
        <item x="476"/>
        <item x="276"/>
        <item x="25"/>
        <item x="303"/>
        <item x="896"/>
        <item x="467"/>
        <item x="787"/>
        <item x="312"/>
        <item x="300"/>
        <item x="810"/>
        <item x="647"/>
        <item x="791"/>
        <item x="104"/>
        <item x="485"/>
        <item x="882"/>
        <item x="384"/>
        <item x="395"/>
        <item x="756"/>
        <item x="802"/>
        <item x="387"/>
        <item x="147"/>
        <item x="687"/>
        <item x="259"/>
        <item x="333"/>
        <item x="385"/>
        <item x="480"/>
        <item x="911"/>
        <item x="305"/>
        <item x="36"/>
        <item x="272"/>
        <item x="863"/>
        <item x="656"/>
        <item x="666"/>
        <item x="264"/>
        <item x="510"/>
        <item x="507"/>
        <item x="837"/>
        <item x="414"/>
        <item x="301"/>
        <item x="891"/>
        <item x="468"/>
        <item x="879"/>
        <item x="599"/>
        <item x="138"/>
        <item x="465"/>
        <item x="785"/>
        <item x="608"/>
        <item x="24"/>
        <item x="188"/>
        <item x="636"/>
        <item x="753"/>
        <item x="183"/>
        <item x="762"/>
        <item x="660"/>
        <item x="8"/>
        <item x="708"/>
        <item x="440"/>
        <item x="143"/>
        <item x="849"/>
        <item x="39"/>
        <item x="527"/>
        <item x="568"/>
        <item x="560"/>
        <item x="260"/>
        <item x="557"/>
        <item x="331"/>
        <item x="18"/>
        <item x="565"/>
        <item x="304"/>
        <item x="514"/>
        <item x="4"/>
        <item x="93"/>
        <item x="503"/>
        <item x="518"/>
        <item x="409"/>
        <item x="477"/>
        <item x="522"/>
        <item x="792"/>
        <item x="796"/>
        <item x="218"/>
        <item x="807"/>
        <item x="798"/>
        <item x="573"/>
        <item x="873"/>
        <item x="644"/>
        <item x="439"/>
        <item x="378"/>
        <item x="87"/>
        <item x="270"/>
        <item x="227"/>
        <item x="136"/>
        <item x="79"/>
        <item x="356"/>
        <item x="269"/>
        <item x="425"/>
        <item x="536"/>
        <item x="329"/>
        <item x="11"/>
        <item x="707"/>
        <item x="775"/>
        <item x="86"/>
        <item x="115"/>
        <item x="91"/>
        <item x="603"/>
        <item x="511"/>
        <item x="494"/>
        <item x="627"/>
        <item x="318"/>
        <item x="629"/>
        <item x="700"/>
        <item x="659"/>
        <item x="142"/>
        <item x="391"/>
        <item x="324"/>
        <item x="748"/>
        <item x="405"/>
        <item x="499"/>
        <item x="682"/>
        <item x="665"/>
        <item x="716"/>
        <item x="628"/>
        <item x="40"/>
        <item x="749"/>
        <item x="698"/>
        <item x="372"/>
        <item x="669"/>
        <item x="547"/>
        <item x="89"/>
        <item x="73"/>
        <item x="523"/>
        <item x="168"/>
        <item x="371"/>
        <item x="65"/>
        <item x="512"/>
        <item x="874"/>
        <item x="423"/>
        <item x="205"/>
        <item x="550"/>
        <item x="670"/>
        <item x="293"/>
        <item x="151"/>
        <item x="855"/>
        <item x="747"/>
        <item x="469"/>
        <item x="160"/>
        <item x="822"/>
        <item x="839"/>
        <item x="149"/>
        <item x="652"/>
        <item x="884"/>
        <item x="31"/>
        <item x="714"/>
        <item x="42"/>
        <item x="600"/>
        <item x="210"/>
        <item x="275"/>
        <item x="574"/>
        <item x="317"/>
        <item x="144"/>
        <item x="561"/>
        <item x="661"/>
        <item x="123"/>
        <item x="799"/>
        <item x="881"/>
        <item x="623"/>
        <item x="38"/>
        <item x="41"/>
        <item x="757"/>
        <item x="283"/>
        <item x="112"/>
        <item x="175"/>
        <item x="401"/>
        <item x="442"/>
        <item x="895"/>
        <item x="59"/>
        <item x="548"/>
        <item x="134"/>
        <item x="664"/>
        <item x="630"/>
        <item x="790"/>
        <item x="69"/>
        <item x="828"/>
        <item x="833"/>
        <item x="506"/>
        <item x="48"/>
        <item x="60"/>
        <item x="789"/>
        <item x="64"/>
        <item x="759"/>
        <item x="72"/>
        <item x="559"/>
        <item x="758"/>
        <item x="910"/>
        <item x="604"/>
        <item x="701"/>
        <item x="358"/>
        <item x="470"/>
        <item x="626"/>
        <item x="235"/>
        <item x="289"/>
        <item x="894"/>
        <item x="379"/>
        <item x="441"/>
        <item x="615"/>
        <item x="173"/>
        <item x="214"/>
        <item x="411"/>
        <item x="126"/>
        <item x="125"/>
        <item x="187"/>
        <item x="116"/>
        <item x="505"/>
        <item x="148"/>
        <item x="335"/>
        <item x="319"/>
        <item x="915"/>
        <item x="554"/>
        <item x="58"/>
        <item x="351"/>
        <item x="99"/>
        <item x="171"/>
        <item x="95"/>
        <item x="83"/>
        <item x="107"/>
        <item x="152"/>
        <item x="490"/>
        <item x="360"/>
        <item x="803"/>
        <item x="618"/>
        <item x="203"/>
        <item x="782"/>
        <item x="277"/>
        <item x="386"/>
        <item x="199"/>
        <item x="135"/>
        <item x="611"/>
        <item x="234"/>
        <item x="902"/>
        <item x="108"/>
        <item x="0"/>
        <item x="513"/>
        <item x="246"/>
        <item x="688"/>
        <item x="541"/>
        <item x="887"/>
        <item x="528"/>
        <item x="766"/>
        <item x="587"/>
        <item x="521"/>
        <item x="695"/>
        <item x="679"/>
        <item x="412"/>
        <item x="105"/>
        <item x="676"/>
        <item x="834"/>
        <item x="437"/>
        <item x="672"/>
        <item x="520"/>
        <item x="85"/>
        <item x="273"/>
        <item x="195"/>
        <item x="678"/>
        <item x="877"/>
        <item x="407"/>
        <item x="875"/>
        <item x="322"/>
        <item x="904"/>
        <item x="375"/>
        <item x="334"/>
        <item x="770"/>
        <item x="498"/>
        <item x="898"/>
        <item x="419"/>
        <item x="532"/>
        <item x="861"/>
        <item x="295"/>
        <item x="226"/>
        <item x="848"/>
        <item x="890"/>
        <item x="265"/>
        <item x="595"/>
        <item x="185"/>
        <item x="320"/>
        <item x="94"/>
        <item x="812"/>
        <item x="233"/>
        <item x="388"/>
        <item x="567"/>
        <item x="192"/>
        <item x="736"/>
        <item x="464"/>
        <item x="106"/>
        <item x="162"/>
        <item x="549"/>
        <item x="868"/>
        <item x="217"/>
        <item x="76"/>
        <item x="880"/>
        <item x="57"/>
        <item x="281"/>
        <item x="906"/>
        <item x="381"/>
        <item x="404"/>
        <item x="462"/>
        <item x="61"/>
        <item x="725"/>
        <item x="586"/>
        <item x="624"/>
        <item x="433"/>
        <item x="777"/>
        <item x="783"/>
        <item x="28"/>
        <item x="353"/>
        <item x="540"/>
        <item x="854"/>
        <item x="631"/>
        <item x="591"/>
        <item x="889"/>
        <item x="424"/>
        <item x="866"/>
        <item x="51"/>
        <item x="643"/>
        <item x="163"/>
        <item x="132"/>
        <item x="778"/>
        <item x="128"/>
        <item x="20"/>
        <item x="81"/>
        <item x="529"/>
        <item x="47"/>
        <item x="590"/>
        <item x="667"/>
        <item x="509"/>
        <item x="596"/>
        <item x="100"/>
        <item x="821"/>
        <item x="443"/>
        <item x="202"/>
        <item x="479"/>
        <item x="366"/>
        <item x="602"/>
        <item x="508"/>
        <item x="571"/>
        <item x="646"/>
        <item x="569"/>
        <item x="481"/>
        <item x="754"/>
        <item x="70"/>
        <item x="380"/>
        <item x="663"/>
        <item x="82"/>
        <item x="720"/>
        <item x="337"/>
        <item x="186"/>
        <item x="120"/>
        <item x="612"/>
        <item x="197"/>
        <item x="483"/>
        <item x="535"/>
        <item x="74"/>
        <item x="397"/>
        <item x="393"/>
        <item x="37"/>
        <item x="146"/>
        <item x="19"/>
        <item x="745"/>
        <item x="471"/>
        <item x="248"/>
        <item x="257"/>
        <item x="340"/>
        <item x="870"/>
        <item x="15"/>
        <item x="784"/>
        <item x="872"/>
        <item t="default"/>
      </items>
    </pivotField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</pivotFields>
  <rowFields count="1">
    <field x="5"/>
  </rowFields>
  <rowItems count="3">
    <i>
      <x/>
    </i>
    <i>
      <x v="1"/>
    </i>
    <i t="grand">
      <x/>
    </i>
  </rowItems>
  <colFields count="1">
    <field x="7"/>
  </colFields>
  <colItems count="3">
    <i>
      <x/>
    </i>
    <i>
      <x v="1"/>
    </i>
    <i t="grand">
      <x/>
    </i>
  </colItems>
  <pageFields count="1">
    <pageField fld="2" item="44" hier="-1"/>
  </pageFields>
  <dataFields count="1">
    <dataField name="Nombre de CBSAA" fld="0" subtotal="count" baseField="5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7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5" type="button" dataOnly="0" labelOnly="1" outline="0" axis="axisRow" fieldPosition="0"/>
    </format>
    <format dxfId="3">
      <pivotArea dataOnly="0" labelOnly="1" fieldPosition="0">
        <references count="1">
          <reference field="5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7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A3654-EBD4-4AB3-92D5-1E38B3FC2BEF}" name="Tableau croisé dynamique4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D36" firstHeaderRow="1" firstDataRow="2" firstDataCol="1" rowPageCount="1" colPageCount="1"/>
  <pivotFields count="29">
    <pivotField showAll="0"/>
    <pivotField showAll="0"/>
    <pivotField showAll="0"/>
    <pivotField axis="axisRow" showAll="0">
      <items count="52">
        <item x="12"/>
        <item x="16"/>
        <item x="47"/>
        <item x="20"/>
        <item x="25"/>
        <item x="39"/>
        <item x="41"/>
        <item x="46"/>
        <item x="50"/>
        <item x="19"/>
        <item x="7"/>
        <item x="48"/>
        <item x="33"/>
        <item x="37"/>
        <item x="38"/>
        <item x="17"/>
        <item x="15"/>
        <item x="21"/>
        <item x="27"/>
        <item x="13"/>
        <item x="24"/>
        <item x="26"/>
        <item x="28"/>
        <item x="4"/>
        <item x="11"/>
        <item x="42"/>
        <item x="40"/>
        <item x="35"/>
        <item x="30"/>
        <item x="43"/>
        <item x="23"/>
        <item x="6"/>
        <item x="9"/>
        <item x="10"/>
        <item x="36"/>
        <item x="5"/>
        <item x="3"/>
        <item x="8"/>
        <item x="14"/>
        <item x="49"/>
        <item x="32"/>
        <item x="0"/>
        <item x="22"/>
        <item x="2"/>
        <item x="45"/>
        <item x="29"/>
        <item x="34"/>
        <item x="1"/>
        <item x="31"/>
        <item x="18"/>
        <item x="44"/>
        <item t="default"/>
      </items>
    </pivotField>
    <pivotField axis="axisPage" multipleItemSelectionAllowed="1" showAll="0">
      <items count="6">
        <item x="1"/>
        <item x="0"/>
        <item h="1" x="4"/>
        <item h="1" x="3"/>
        <item h="1" x="2"/>
        <item t="default"/>
      </items>
    </pivotField>
    <pivotField showAll="0"/>
    <pivotField axis="axisCol" dataField="1" showAll="0">
      <items count="3">
        <item x="1"/>
        <item x="0"/>
        <item t="default"/>
      </items>
    </pivotField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</pivotFields>
  <rowFields count="1">
    <field x="3"/>
  </rowFields>
  <rowItems count="32">
    <i>
      <x v="6"/>
    </i>
    <i>
      <x v="7"/>
    </i>
    <i>
      <x v="8"/>
    </i>
    <i>
      <x v="12"/>
    </i>
    <i>
      <x v="13"/>
    </i>
    <i>
      <x v="14"/>
    </i>
    <i>
      <x v="15"/>
    </i>
    <i>
      <x v="16"/>
    </i>
    <i>
      <x v="18"/>
    </i>
    <i>
      <x v="20"/>
    </i>
    <i>
      <x v="21"/>
    </i>
    <i>
      <x v="22"/>
    </i>
    <i>
      <x v="23"/>
    </i>
    <i>
      <x v="24"/>
    </i>
    <i>
      <x v="26"/>
    </i>
    <i>
      <x v="27"/>
    </i>
    <i>
      <x v="30"/>
    </i>
    <i>
      <x v="32"/>
    </i>
    <i>
      <x v="34"/>
    </i>
    <i>
      <x v="35"/>
    </i>
    <i>
      <x v="37"/>
    </i>
    <i>
      <x v="38"/>
    </i>
    <i>
      <x v="39"/>
    </i>
    <i>
      <x v="41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4" hier="-1"/>
  </pageFields>
  <dataFields count="1">
    <dataField name="Nombre de Candidat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1AC4B3-83A2-4B43-9BB4-91B927A28D32}" name="Tableau1" displayName="Tableau1" ref="A1:AC2" totalsRowShown="0">
  <autoFilter ref="A1:AC2" xr:uid="{6C1AC4B3-83A2-4B43-9BB4-91B927A28D32}"/>
  <tableColumns count="29">
    <tableColumn id="1" xr3:uid="{EFE397BE-A0F5-4299-8F39-9CF0E2D1D06D}" name="CBSAA"/>
    <tableColumn id="2" xr3:uid="{788CDCF8-550E-41C5-AABB-4F0E288D9AC0}" name="Name"/>
    <tableColumn id="3" xr3:uid="{E43A8027-09D5-4AFA-A294-AA2B2109C22F}" name="State"/>
    <tableColumn id="4" xr3:uid="{78B935B3-E4FD-4C0F-823C-F227CF275F2A}" name="NameState"/>
    <tableColumn id="5" xr3:uid="{09A65C4F-1F92-44F3-9AF8-2401CBC7BAB3}" name="PartUSA"/>
    <tableColumn id="6" xr3:uid="{C76038B7-0B3B-417E-BACA-B12662ECAF92}" name="Political"/>
    <tableColumn id="7" xr3:uid="{1E7AFD3B-3BD9-4C64-8D5F-48D1D36A87A4}" name="Candidat"/>
    <tableColumn id="8" xr3:uid="{79C83F25-8E02-49FB-955E-D4434990E859}" name="BorderSea"/>
    <tableColumn id="9" xr3:uid="{7E249CDB-2D55-4FFA-A450-837B8810C482}" name="Anglais_Off"/>
    <tableColumn id="10" xr3:uid="{D9F58CB5-AFD0-46DA-9636-03E0B943C07A}" name="POP10"/>
    <tableColumn id="11" xr3:uid="{D8C12530-F67F-4DCE-9D94-3727DC85DCEB}" name="WHITEp"/>
    <tableColumn id="12" xr3:uid="{C188EE3F-2E6E-4040-9D00-BD3641862113}" name="BLACKp"/>
    <tableColumn id="13" xr3:uid="{606FE1A1-7DC5-4251-8622-890BDE1BE63E}" name="ASIANp"/>
    <tableColumn id="14" xr3:uid="{E959929F-14AD-48A0-9C9B-145AE369513B}" name="OTHERp"/>
    <tableColumn id="15" xr3:uid="{B06392F7-D9BC-464F-9476-19AD84826A3E}" name="HISPAp"/>
    <tableColumn id="16" xr3:uid="{B9402D4C-393C-4CC3-B092-5BBEEC30AC86}" name="UNDER18p"/>
    <tableColumn id="17" xr3:uid="{64BA3F96-8AF5-47D1-9155-BB322CEC6122}" name="F18TO24p"/>
    <tableColumn id="18" xr3:uid="{3110C648-F544-400C-9A68-75D957E87AF6}" name="F25TO44p"/>
    <tableColumn id="19" xr3:uid="{6CB18554-1C23-4C6A-922E-48AFCC4BC6B1}" name="F45TO64p"/>
    <tableColumn id="20" xr3:uid="{0F226423-9DF8-49AE-9165-2E7CD4758511}" name="MORE65p"/>
    <tableColumn id="21" xr3:uid="{C1938960-1E34-46B0-8E39-A834B52CF777}" name="NODIPLOMp"/>
    <tableColumn id="22" xr3:uid="{3883F9C7-7330-4A7C-8ECE-3FDC5361359C}" name="F9TO12THp"/>
    <tableColumn id="23" xr3:uid="{952993A6-7B27-4644-9931-9FB847A8593B}" name="UNDERGRADp"/>
    <tableColumn id="24" xr3:uid="{F65B8975-E668-4674-816B-C7DDC2219A8B}" name="GRADUATEp"/>
    <tableColumn id="25" xr3:uid="{F012D76C-5A9A-44A2-B1E2-6DA2D57CCAE6}" name="F0TO20p"/>
    <tableColumn id="26" xr3:uid="{CB735AA2-BDB2-4DC0-868C-47279A068DBA}" name="F20TO40p"/>
    <tableColumn id="27" xr3:uid="{E9E83D56-116E-401A-9129-87FFC86E55E1}" name="F40TO60p"/>
    <tableColumn id="28" xr3:uid="{39425CBC-FCE6-47AB-9310-1F57038B4D64}" name="F60TO80p"/>
    <tableColumn id="29" xr3:uid="{189C509C-1DC6-462E-876A-8DF0F5DD7F7B}" name="F80TO100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AC918"/>
  <sheetViews>
    <sheetView workbookViewId="0">
      <selection activeCell="N26" sqref="N26"/>
    </sheetView>
  </sheetViews>
  <sheetFormatPr baseColWidth="10" defaultRowHeight="15" customHeight="1" x14ac:dyDescent="0.25"/>
  <cols>
    <col min="1" max="1" width="11.5703125" customWidth="1"/>
    <col min="2" max="2" width="41.140625" bestFit="1" customWidth="1"/>
    <col min="3" max="3" width="11.5703125" customWidth="1"/>
    <col min="4" max="4" width="18.5703125" customWidth="1"/>
    <col min="5" max="1032" width="11.5703125" customWidth="1"/>
  </cols>
  <sheetData>
    <row r="1" spans="1:29" s="3" customFormat="1" ht="15" customHeight="1" x14ac:dyDescent="0.25">
      <c r="A1" s="3" t="s">
        <v>0</v>
      </c>
      <c r="B1" s="4" t="s">
        <v>20</v>
      </c>
      <c r="C1" s="4" t="s">
        <v>21</v>
      </c>
      <c r="D1" s="4" t="s">
        <v>925</v>
      </c>
      <c r="E1" s="4" t="s">
        <v>926</v>
      </c>
      <c r="F1" s="4" t="s">
        <v>918</v>
      </c>
      <c r="G1" s="4" t="s">
        <v>984</v>
      </c>
      <c r="H1" s="4" t="s">
        <v>921</v>
      </c>
      <c r="I1" s="4" t="s">
        <v>983</v>
      </c>
      <c r="J1" s="4" t="s">
        <v>22</v>
      </c>
      <c r="K1" s="3" t="s">
        <v>1</v>
      </c>
      <c r="L1" s="3" t="s">
        <v>2</v>
      </c>
      <c r="M1" s="3" t="s">
        <v>3</v>
      </c>
      <c r="N1" s="3" t="s">
        <v>4</v>
      </c>
      <c r="O1" s="3" t="s">
        <v>5</v>
      </c>
      <c r="P1" s="3" t="s">
        <v>6</v>
      </c>
      <c r="Q1" s="3" t="s">
        <v>7</v>
      </c>
      <c r="R1" s="3" t="s">
        <v>8</v>
      </c>
      <c r="S1" s="3" t="s">
        <v>9</v>
      </c>
      <c r="T1" s="3" t="s">
        <v>10</v>
      </c>
      <c r="U1" s="3" t="s">
        <v>11</v>
      </c>
      <c r="V1" s="3" t="s">
        <v>12</v>
      </c>
      <c r="W1" s="3" t="s">
        <v>13</v>
      </c>
      <c r="X1" s="3" t="s">
        <v>14</v>
      </c>
      <c r="Y1" s="3" t="s">
        <v>15</v>
      </c>
      <c r="Z1" s="3" t="s">
        <v>16</v>
      </c>
      <c r="AA1" s="3" t="s">
        <v>17</v>
      </c>
      <c r="AB1" s="3" t="s">
        <v>18</v>
      </c>
      <c r="AC1" s="3" t="s">
        <v>19</v>
      </c>
    </row>
    <row r="2" spans="1:29" ht="15" customHeight="1" x14ac:dyDescent="0.25">
      <c r="A2">
        <v>10100</v>
      </c>
      <c r="B2" s="2" t="s">
        <v>23</v>
      </c>
      <c r="C2" s="2" t="s">
        <v>24</v>
      </c>
      <c r="D2" s="2" t="s">
        <v>974</v>
      </c>
      <c r="E2" s="2" t="s">
        <v>947</v>
      </c>
      <c r="F2" s="2" t="s">
        <v>919</v>
      </c>
      <c r="G2" s="2" t="str">
        <f t="shared" ref="G2:G65" si="0">IF(F2="Republicain","Trump","Clinton")</f>
        <v>Trump</v>
      </c>
      <c r="H2" s="2" t="s">
        <v>922</v>
      </c>
      <c r="I2" s="2" t="s">
        <v>923</v>
      </c>
      <c r="J2">
        <v>40602</v>
      </c>
      <c r="K2" s="1">
        <v>93.034825870646799</v>
      </c>
      <c r="L2" s="1">
        <v>0.472883109206443</v>
      </c>
      <c r="M2" s="1">
        <v>0.88172996404117998</v>
      </c>
      <c r="N2" s="1">
        <v>4.2460962514161897</v>
      </c>
      <c r="O2" s="1">
        <v>1.3644648046894201</v>
      </c>
      <c r="P2" s="1">
        <v>23.2747155312546</v>
      </c>
      <c r="Q2" s="1">
        <v>10.2137825722871</v>
      </c>
      <c r="R2" s="1">
        <v>22.981626520860999</v>
      </c>
      <c r="S2" s="1">
        <v>26.890300970395501</v>
      </c>
      <c r="T2" s="1">
        <v>16.639574405201699</v>
      </c>
      <c r="U2" s="1">
        <v>4.8780487804878003</v>
      </c>
      <c r="V2" s="1">
        <v>37.821482602118003</v>
      </c>
      <c r="W2" s="1">
        <v>31.412125013837102</v>
      </c>
      <c r="X2" s="1">
        <v>25.8883436035571</v>
      </c>
      <c r="Y2" s="1">
        <v>18.2070841464136</v>
      </c>
      <c r="Z2" s="1">
        <v>22.364141682928299</v>
      </c>
      <c r="AA2" s="1">
        <v>20.655194843592898</v>
      </c>
      <c r="AB2" s="1">
        <v>24.303707645910901</v>
      </c>
      <c r="AC2" s="1">
        <v>14.4698716811543</v>
      </c>
    </row>
    <row r="3" spans="1:29" ht="15" customHeight="1" x14ac:dyDescent="0.25">
      <c r="A3">
        <v>10140</v>
      </c>
      <c r="B3" s="2" t="s">
        <v>23</v>
      </c>
      <c r="C3" s="2" t="s">
        <v>25</v>
      </c>
      <c r="D3" s="2" t="s">
        <v>878</v>
      </c>
      <c r="E3" s="2" t="s">
        <v>927</v>
      </c>
      <c r="F3" s="2" t="s">
        <v>919</v>
      </c>
      <c r="G3" s="2" t="str">
        <f t="shared" si="0"/>
        <v>Trump</v>
      </c>
      <c r="H3" s="2" t="s">
        <v>923</v>
      </c>
      <c r="I3" s="2" t="s">
        <v>922</v>
      </c>
      <c r="J3">
        <v>72797</v>
      </c>
      <c r="K3" s="1">
        <v>81.434674505817597</v>
      </c>
      <c r="L3" s="1">
        <v>1.0467464318584601</v>
      </c>
      <c r="M3" s="1">
        <v>1.3668145665343401</v>
      </c>
      <c r="N3" s="1">
        <v>7.5360248361883002</v>
      </c>
      <c r="O3" s="1">
        <v>8.6157396596013598</v>
      </c>
      <c r="P3" s="1">
        <v>21.5997912001868</v>
      </c>
      <c r="Q3" s="1">
        <v>8.5882659999725295</v>
      </c>
      <c r="R3" s="1">
        <v>23.5806420594255</v>
      </c>
      <c r="S3" s="1">
        <v>29.954531093314301</v>
      </c>
      <c r="T3" s="1">
        <v>16.276769647100799</v>
      </c>
      <c r="U3" s="1">
        <v>5.7185824247581003</v>
      </c>
      <c r="V3" s="1">
        <v>40.469359083443798</v>
      </c>
      <c r="W3" s="1">
        <v>39.440409996636099</v>
      </c>
      <c r="X3" s="1">
        <v>14.371648495162001</v>
      </c>
      <c r="Y3" s="1">
        <v>20.494535029564599</v>
      </c>
      <c r="Z3" s="1">
        <v>26.353700053753801</v>
      </c>
      <c r="AA3" s="1">
        <v>19.835154990145099</v>
      </c>
      <c r="AB3" s="1">
        <v>21.071492564056602</v>
      </c>
      <c r="AC3" s="1">
        <v>12.2451173624798</v>
      </c>
    </row>
    <row r="4" spans="1:29" ht="15" customHeight="1" x14ac:dyDescent="0.25">
      <c r="A4">
        <v>10180</v>
      </c>
      <c r="B4" s="2" t="s">
        <v>26</v>
      </c>
      <c r="C4" s="2" t="s">
        <v>27</v>
      </c>
      <c r="D4" s="2" t="s">
        <v>976</v>
      </c>
      <c r="E4" s="2" t="s">
        <v>935</v>
      </c>
      <c r="F4" s="2" t="s">
        <v>919</v>
      </c>
      <c r="G4" s="2" t="str">
        <f t="shared" si="0"/>
        <v>Trump</v>
      </c>
      <c r="H4" s="2" t="s">
        <v>922</v>
      </c>
      <c r="I4" s="2" t="s">
        <v>922</v>
      </c>
      <c r="J4">
        <v>165252</v>
      </c>
      <c r="K4" s="1">
        <v>68.220051799675602</v>
      </c>
      <c r="L4" s="1">
        <v>6.9887202575460501</v>
      </c>
      <c r="M4" s="1">
        <v>1.27683779923995</v>
      </c>
      <c r="N4" s="1">
        <v>2.2692614915401901</v>
      </c>
      <c r="O4" s="1">
        <v>21.245128651998201</v>
      </c>
      <c r="P4" s="1">
        <v>23.671120470554101</v>
      </c>
      <c r="Q4" s="1">
        <v>13.0213250066565</v>
      </c>
      <c r="R4" s="1">
        <v>25.293491152905901</v>
      </c>
      <c r="S4" s="1">
        <v>24.348268099629699</v>
      </c>
      <c r="T4" s="1">
        <v>13.6657952702539</v>
      </c>
      <c r="U4" s="1">
        <v>6.8668666755842596</v>
      </c>
      <c r="V4" s="1">
        <v>39.656226710745102</v>
      </c>
      <c r="W4" s="1">
        <v>31.929449083717099</v>
      </c>
      <c r="X4" s="1">
        <v>21.547457529953601</v>
      </c>
      <c r="Y4" s="1">
        <v>20.639510727759198</v>
      </c>
      <c r="Z4" s="1">
        <v>25.169932359442299</v>
      </c>
      <c r="AA4" s="1">
        <v>19.087267953000602</v>
      </c>
      <c r="AB4" s="1">
        <v>20.503232454172299</v>
      </c>
      <c r="AC4" s="1">
        <v>14.6000565056256</v>
      </c>
    </row>
    <row r="5" spans="1:29" ht="15" customHeight="1" x14ac:dyDescent="0.25">
      <c r="A5">
        <v>10220</v>
      </c>
      <c r="B5" s="2" t="s">
        <v>28</v>
      </c>
      <c r="C5" s="2" t="s">
        <v>29</v>
      </c>
      <c r="D5" s="2" t="s">
        <v>968</v>
      </c>
      <c r="E5" s="2" t="s">
        <v>935</v>
      </c>
      <c r="F5" s="2" t="s">
        <v>919</v>
      </c>
      <c r="G5" s="2" t="str">
        <f t="shared" si="0"/>
        <v>Trump</v>
      </c>
      <c r="H5" s="2" t="s">
        <v>922</v>
      </c>
      <c r="I5" s="2" t="s">
        <v>922</v>
      </c>
      <c r="J5">
        <v>37492</v>
      </c>
      <c r="K5" s="1">
        <v>69.276112237277303</v>
      </c>
      <c r="L5" s="1">
        <v>2.3445001600341402</v>
      </c>
      <c r="M5" s="1">
        <v>0.65080550517443703</v>
      </c>
      <c r="N5" s="1">
        <v>23.6663821615278</v>
      </c>
      <c r="O5" s="1">
        <v>4.0621999359863397</v>
      </c>
      <c r="P5" s="1">
        <v>23.362317294356099</v>
      </c>
      <c r="Q5" s="1">
        <v>13.101461645151</v>
      </c>
      <c r="R5" s="1">
        <v>23.893097194068101</v>
      </c>
      <c r="S5" s="1">
        <v>24.7866211458444</v>
      </c>
      <c r="T5" s="1">
        <v>14.8565027205804</v>
      </c>
      <c r="U5" s="1">
        <v>5.0881612090680104</v>
      </c>
      <c r="V5" s="1">
        <v>40.230898404701897</v>
      </c>
      <c r="W5" s="1">
        <v>28.161209068010098</v>
      </c>
      <c r="X5" s="1">
        <v>26.51973131822</v>
      </c>
      <c r="Y5" s="1">
        <v>24.4350667029676</v>
      </c>
      <c r="Z5" s="1">
        <v>24.761775115709199</v>
      </c>
      <c r="AA5" s="1">
        <v>18.527089572556498</v>
      </c>
      <c r="AB5" s="1">
        <v>20.725564933297001</v>
      </c>
      <c r="AC5" s="1">
        <v>11.550503675469599</v>
      </c>
    </row>
    <row r="6" spans="1:29" ht="15" customHeight="1" x14ac:dyDescent="0.25">
      <c r="A6">
        <v>10300</v>
      </c>
      <c r="B6" s="2" t="s">
        <v>30</v>
      </c>
      <c r="C6" s="2" t="s">
        <v>31</v>
      </c>
      <c r="D6" s="2" t="s">
        <v>924</v>
      </c>
      <c r="E6" s="2" t="s">
        <v>927</v>
      </c>
      <c r="F6" s="2" t="s">
        <v>919</v>
      </c>
      <c r="G6" s="2" t="str">
        <f t="shared" si="0"/>
        <v>Trump</v>
      </c>
      <c r="H6" s="2" t="s">
        <v>922</v>
      </c>
      <c r="I6" s="2" t="s">
        <v>922</v>
      </c>
      <c r="J6">
        <v>99892</v>
      </c>
      <c r="K6" s="1">
        <v>87.577583790493705</v>
      </c>
      <c r="L6" s="1">
        <v>2.3995915588835901</v>
      </c>
      <c r="M6" s="1">
        <v>0.49253193448924798</v>
      </c>
      <c r="N6" s="1">
        <v>1.90806070556201</v>
      </c>
      <c r="O6" s="1">
        <v>7.6222320105714196</v>
      </c>
      <c r="P6" s="1">
        <v>23.153005245665302</v>
      </c>
      <c r="Q6" s="1">
        <v>9.4762343330797307</v>
      </c>
      <c r="R6" s="1">
        <v>24.0469707283867</v>
      </c>
      <c r="S6" s="1">
        <v>28.728026268369799</v>
      </c>
      <c r="T6" s="1">
        <v>14.5957634244985</v>
      </c>
      <c r="U6" s="1">
        <v>3.71125733170572</v>
      </c>
      <c r="V6" s="1">
        <v>43.814571113823803</v>
      </c>
      <c r="W6" s="1">
        <v>33.0544555929377</v>
      </c>
      <c r="X6" s="1">
        <v>19.419715961532699</v>
      </c>
      <c r="Y6" s="1">
        <v>18.214466228618601</v>
      </c>
      <c r="Z6" s="1">
        <v>23.8115506371206</v>
      </c>
      <c r="AA6" s="1">
        <v>19.031151073395201</v>
      </c>
      <c r="AB6" s="1">
        <v>24.777207310260401</v>
      </c>
      <c r="AC6" s="1">
        <v>14.1656247506052</v>
      </c>
    </row>
    <row r="7" spans="1:29" ht="15" customHeight="1" x14ac:dyDescent="0.25">
      <c r="A7">
        <v>10420</v>
      </c>
      <c r="B7" s="2" t="s">
        <v>32</v>
      </c>
      <c r="C7" s="2" t="s">
        <v>33</v>
      </c>
      <c r="D7" s="2" t="s">
        <v>967</v>
      </c>
      <c r="E7" s="2" t="s">
        <v>927</v>
      </c>
      <c r="F7" s="2" t="s">
        <v>920</v>
      </c>
      <c r="G7" s="2" t="str">
        <f t="shared" si="0"/>
        <v>Clinton</v>
      </c>
      <c r="H7" s="2" t="s">
        <v>922</v>
      </c>
      <c r="I7" s="2" t="s">
        <v>922</v>
      </c>
      <c r="J7">
        <v>703200</v>
      </c>
      <c r="K7" s="1">
        <v>82.359357224118298</v>
      </c>
      <c r="L7" s="1">
        <v>11.9431171786121</v>
      </c>
      <c r="M7" s="1">
        <v>2.00853242320819</v>
      </c>
      <c r="N7" s="1">
        <v>2.1626848691695102</v>
      </c>
      <c r="O7" s="1">
        <v>1.5263083048919199</v>
      </c>
      <c r="P7" s="1">
        <v>22.362485779294701</v>
      </c>
      <c r="Q7" s="1">
        <v>10.601535836177501</v>
      </c>
      <c r="R7" s="1">
        <v>24.3506825938567</v>
      </c>
      <c r="S7" s="1">
        <v>28.494880546075098</v>
      </c>
      <c r="T7" s="1">
        <v>14.1904152445961</v>
      </c>
      <c r="U7" s="1">
        <v>2.4042376331682198</v>
      </c>
      <c r="V7" s="1">
        <v>41.013477980593102</v>
      </c>
      <c r="W7" s="1">
        <v>28.228268982832301</v>
      </c>
      <c r="X7" s="1">
        <v>28.3540154034064</v>
      </c>
      <c r="Y7" s="1">
        <v>19.441964918246502</v>
      </c>
      <c r="Z7" s="1">
        <v>20.9367649975913</v>
      </c>
      <c r="AA7" s="1">
        <v>18.414732636232301</v>
      </c>
      <c r="AB7" s="1">
        <v>22.624259684320901</v>
      </c>
      <c r="AC7" s="1">
        <v>18.582277763609099</v>
      </c>
    </row>
    <row r="8" spans="1:29" ht="15" customHeight="1" x14ac:dyDescent="0.25">
      <c r="A8">
        <v>10460</v>
      </c>
      <c r="B8" s="2" t="s">
        <v>34</v>
      </c>
      <c r="C8" s="2" t="s">
        <v>35</v>
      </c>
      <c r="D8" s="2" t="s">
        <v>964</v>
      </c>
      <c r="E8" s="2" t="s">
        <v>935</v>
      </c>
      <c r="F8" s="2" t="s">
        <v>919</v>
      </c>
      <c r="G8" s="2" t="str">
        <f t="shared" si="0"/>
        <v>Trump</v>
      </c>
      <c r="H8" s="2" t="s">
        <v>922</v>
      </c>
      <c r="I8" s="2" t="s">
        <v>922</v>
      </c>
      <c r="J8">
        <v>63797</v>
      </c>
      <c r="K8" s="1">
        <v>52.8488800413812</v>
      </c>
      <c r="L8" s="1">
        <v>3.2101822969732101</v>
      </c>
      <c r="M8" s="1">
        <v>1.12230982648087</v>
      </c>
      <c r="N8" s="1">
        <v>8.2934934244557006</v>
      </c>
      <c r="O8" s="1">
        <v>34.525134410709001</v>
      </c>
      <c r="P8" s="1">
        <v>25.018417793940198</v>
      </c>
      <c r="Q8" s="1">
        <v>10.398608085019699</v>
      </c>
      <c r="R8" s="1">
        <v>24.107716663792999</v>
      </c>
      <c r="S8" s="1">
        <v>25.502766587770601</v>
      </c>
      <c r="T8" s="1">
        <v>14.9724908694766</v>
      </c>
      <c r="U8" s="1">
        <v>7.6449635319489202</v>
      </c>
      <c r="V8" s="1">
        <v>36.296009110954998</v>
      </c>
      <c r="W8" s="1">
        <v>38.585863481063299</v>
      </c>
      <c r="X8" s="1">
        <v>17.473163876032899</v>
      </c>
      <c r="Y8" s="1">
        <v>24.723201326974898</v>
      </c>
      <c r="Z8" s="1">
        <v>26.365332780427099</v>
      </c>
      <c r="AA8" s="1">
        <v>19.514824797843701</v>
      </c>
      <c r="AB8" s="1">
        <v>19.1167323242795</v>
      </c>
      <c r="AC8" s="1">
        <v>10.279908770474799</v>
      </c>
    </row>
    <row r="9" spans="1:29" ht="15" customHeight="1" x14ac:dyDescent="0.25">
      <c r="A9">
        <v>10500</v>
      </c>
      <c r="B9" s="2" t="s">
        <v>36</v>
      </c>
      <c r="C9" s="2" t="s">
        <v>37</v>
      </c>
      <c r="D9" s="2" t="s">
        <v>943</v>
      </c>
      <c r="E9" s="2" t="s">
        <v>931</v>
      </c>
      <c r="F9" s="2" t="s">
        <v>920</v>
      </c>
      <c r="G9" s="2" t="str">
        <f t="shared" si="0"/>
        <v>Clinton</v>
      </c>
      <c r="H9" s="2" t="s">
        <v>922</v>
      </c>
      <c r="I9" s="2" t="s">
        <v>923</v>
      </c>
      <c r="J9">
        <v>157308</v>
      </c>
      <c r="K9" s="1">
        <v>43.748569684949302</v>
      </c>
      <c r="L9" s="1">
        <v>51.917893559132402</v>
      </c>
      <c r="M9" s="1">
        <v>0.92493706613776805</v>
      </c>
      <c r="N9" s="1">
        <v>1.32987514938846</v>
      </c>
      <c r="O9" s="1">
        <v>2.0787245403921002</v>
      </c>
      <c r="P9" s="1">
        <v>25.8836168535612</v>
      </c>
      <c r="Q9" s="1">
        <v>11.305210160958101</v>
      </c>
      <c r="R9" s="1">
        <v>24.921809443893501</v>
      </c>
      <c r="S9" s="1">
        <v>25.898237851857498</v>
      </c>
      <c r="T9" s="1">
        <v>11.991125689729699</v>
      </c>
      <c r="U9" s="1">
        <v>6.3244461058182901</v>
      </c>
      <c r="V9" s="1">
        <v>46.675624614825097</v>
      </c>
      <c r="W9" s="1">
        <v>30.906941736292801</v>
      </c>
      <c r="X9" s="1">
        <v>16.092987543063799</v>
      </c>
      <c r="Y9" s="1">
        <v>29.284283684543901</v>
      </c>
      <c r="Z9" s="1">
        <v>24.0768954242772</v>
      </c>
      <c r="AA9" s="1">
        <v>16.339421743670499</v>
      </c>
      <c r="AB9" s="1">
        <v>18.184774979886001</v>
      </c>
      <c r="AC9" s="1">
        <v>12.1146241676224</v>
      </c>
    </row>
    <row r="10" spans="1:29" ht="15" customHeight="1" x14ac:dyDescent="0.25">
      <c r="A10">
        <v>10540</v>
      </c>
      <c r="B10" s="2" t="s">
        <v>36</v>
      </c>
      <c r="C10" s="2" t="s">
        <v>38</v>
      </c>
      <c r="D10" t="s">
        <v>969</v>
      </c>
      <c r="E10" s="2" t="s">
        <v>947</v>
      </c>
      <c r="F10" s="2" t="s">
        <v>919</v>
      </c>
      <c r="G10" s="2" t="str">
        <f t="shared" si="0"/>
        <v>Trump</v>
      </c>
      <c r="H10" s="2" t="s">
        <v>922</v>
      </c>
      <c r="I10" s="2" t="s">
        <v>922</v>
      </c>
      <c r="J10">
        <v>116672</v>
      </c>
      <c r="K10" s="1">
        <v>87.063734229292393</v>
      </c>
      <c r="L10" s="1">
        <v>0.39083927591881501</v>
      </c>
      <c r="M10" s="1">
        <v>0.92395776193088297</v>
      </c>
      <c r="N10" s="1">
        <v>3.7986834887548002</v>
      </c>
      <c r="O10" s="1">
        <v>7.8227852441031303</v>
      </c>
      <c r="P10" s="1">
        <v>24.1471818431157</v>
      </c>
      <c r="Q10" s="1">
        <v>8.4776124520021892</v>
      </c>
      <c r="R10" s="1">
        <v>24.418026604498099</v>
      </c>
      <c r="S10" s="1">
        <v>27.5370268787713</v>
      </c>
      <c r="T10" s="1">
        <v>15.4201522216127</v>
      </c>
      <c r="U10" s="1">
        <v>3.3124928664730602</v>
      </c>
      <c r="V10" s="1">
        <v>40.635105829835297</v>
      </c>
      <c r="W10" s="1">
        <v>39.904632670919298</v>
      </c>
      <c r="X10" s="1">
        <v>16.147768632772401</v>
      </c>
      <c r="Y10" s="1">
        <v>19.642777004891599</v>
      </c>
      <c r="Z10" s="1">
        <v>22.609163936633301</v>
      </c>
      <c r="AA10" s="1">
        <v>21.004801866893999</v>
      </c>
      <c r="AB10" s="1">
        <v>24.040748552708301</v>
      </c>
      <c r="AC10" s="1">
        <v>12.7025086388727</v>
      </c>
    </row>
    <row r="11" spans="1:29" ht="15" customHeight="1" x14ac:dyDescent="0.25">
      <c r="A11">
        <v>10580</v>
      </c>
      <c r="B11" s="2" t="s">
        <v>39</v>
      </c>
      <c r="C11" s="2" t="s">
        <v>40</v>
      </c>
      <c r="D11" s="2" t="s">
        <v>966</v>
      </c>
      <c r="E11" s="2" t="s">
        <v>927</v>
      </c>
      <c r="F11" s="2" t="s">
        <v>919</v>
      </c>
      <c r="G11" s="2" t="str">
        <f t="shared" si="0"/>
        <v>Trump</v>
      </c>
      <c r="H11" s="2" t="s">
        <v>922</v>
      </c>
      <c r="I11" s="2" t="s">
        <v>922</v>
      </c>
      <c r="J11">
        <v>870716</v>
      </c>
      <c r="K11" s="1">
        <v>82.863413558496703</v>
      </c>
      <c r="L11" s="1">
        <v>7.2311752626574002</v>
      </c>
      <c r="M11" s="1">
        <v>3.0989438576987198</v>
      </c>
      <c r="N11" s="1">
        <v>2.66883805971178</v>
      </c>
      <c r="O11" s="1">
        <v>4.1376292614354204</v>
      </c>
      <c r="P11" s="1">
        <v>21.4188093477092</v>
      </c>
      <c r="Q11" s="1">
        <v>10.8036374661773</v>
      </c>
      <c r="R11" s="1">
        <v>25.128974315391002</v>
      </c>
      <c r="S11" s="1">
        <v>28.612084767019301</v>
      </c>
      <c r="T11" s="1">
        <v>14.0364941037032</v>
      </c>
      <c r="U11" s="1">
        <v>2.7417029864161302</v>
      </c>
      <c r="V11" s="1">
        <v>34.3302185968423</v>
      </c>
      <c r="W11" s="1">
        <v>29.354723828582099</v>
      </c>
      <c r="X11" s="1">
        <v>33.573354588159503</v>
      </c>
      <c r="Y11" s="1">
        <v>14.888788541919901</v>
      </c>
      <c r="Z11" s="1">
        <v>17.973589449674101</v>
      </c>
      <c r="AA11" s="1">
        <v>16.487199972211599</v>
      </c>
      <c r="AB11" s="1">
        <v>24.909398265541199</v>
      </c>
      <c r="AC11" s="1">
        <v>25.741023770653101</v>
      </c>
    </row>
    <row r="12" spans="1:29" ht="15" customHeight="1" x14ac:dyDescent="0.25">
      <c r="A12">
        <v>10620</v>
      </c>
      <c r="B12" s="2" t="s">
        <v>41</v>
      </c>
      <c r="C12" s="2" t="s">
        <v>42</v>
      </c>
      <c r="D12" s="2" t="s">
        <v>959</v>
      </c>
      <c r="E12" s="2" t="s">
        <v>931</v>
      </c>
      <c r="F12" s="2" t="s">
        <v>919</v>
      </c>
      <c r="G12" s="2" t="str">
        <f t="shared" si="0"/>
        <v>Trump</v>
      </c>
      <c r="H12" s="2" t="s">
        <v>922</v>
      </c>
      <c r="I12" s="2" t="s">
        <v>923</v>
      </c>
      <c r="J12">
        <v>60585</v>
      </c>
      <c r="K12" s="1">
        <v>82.325658166212804</v>
      </c>
      <c r="L12" s="1">
        <v>10.877279854749499</v>
      </c>
      <c r="M12" s="1">
        <v>1.82883552034332</v>
      </c>
      <c r="N12" s="1">
        <v>1.39308409672361</v>
      </c>
      <c r="O12" s="1">
        <v>3.5751423619707898</v>
      </c>
      <c r="P12" s="1">
        <v>22.667326896096402</v>
      </c>
      <c r="Q12" s="1">
        <v>9.1887430882231609</v>
      </c>
      <c r="R12" s="1">
        <v>24.444994635635901</v>
      </c>
      <c r="S12" s="1">
        <v>28.006932409012101</v>
      </c>
      <c r="T12" s="1">
        <v>15.6920029710324</v>
      </c>
      <c r="U12" s="1">
        <v>6.17440190805325</v>
      </c>
      <c r="V12" s="1">
        <v>47.112365840005801</v>
      </c>
      <c r="W12" s="1">
        <v>30.867142057485001</v>
      </c>
      <c r="X12" s="1">
        <v>15.846090194455901</v>
      </c>
      <c r="Y12" s="1">
        <v>22.048026258961698</v>
      </c>
      <c r="Z12" s="1">
        <v>24.799170769629399</v>
      </c>
      <c r="AA12" s="1">
        <v>17.564999568109201</v>
      </c>
      <c r="AB12" s="1">
        <v>23.792865163686599</v>
      </c>
      <c r="AC12" s="1">
        <v>11.794938239613</v>
      </c>
    </row>
    <row r="13" spans="1:29" ht="15" customHeight="1" x14ac:dyDescent="0.25">
      <c r="A13">
        <v>10660</v>
      </c>
      <c r="B13" s="2" t="s">
        <v>43</v>
      </c>
      <c r="C13" s="2" t="s">
        <v>44</v>
      </c>
      <c r="D13" s="2" t="s">
        <v>955</v>
      </c>
      <c r="E13" s="2" t="s">
        <v>947</v>
      </c>
      <c r="F13" s="2" t="s">
        <v>919</v>
      </c>
      <c r="G13" s="2" t="str">
        <f t="shared" si="0"/>
        <v>Trump</v>
      </c>
      <c r="H13" s="2" t="s">
        <v>922</v>
      </c>
      <c r="I13" s="2" t="s">
        <v>922</v>
      </c>
      <c r="J13">
        <v>31255</v>
      </c>
      <c r="K13" s="1">
        <v>88.629019356902901</v>
      </c>
      <c r="L13" s="1">
        <v>0.63989761638137899</v>
      </c>
      <c r="M13" s="1">
        <v>0.74228123500239995</v>
      </c>
      <c r="N13" s="1">
        <v>1.1902095664693599</v>
      </c>
      <c r="O13" s="1">
        <v>8.7985922252439597</v>
      </c>
      <c r="P13" s="1">
        <v>21.9868820988642</v>
      </c>
      <c r="Q13" s="1">
        <v>7.2116461366181399</v>
      </c>
      <c r="R13" s="1">
        <v>21.8333066709327</v>
      </c>
      <c r="S13" s="1">
        <v>28.782594784834401</v>
      </c>
      <c r="T13" s="1">
        <v>20.185570308750599</v>
      </c>
      <c r="U13" s="1">
        <v>4.8159927305770101</v>
      </c>
      <c r="V13" s="1">
        <v>45.542935029532003</v>
      </c>
      <c r="W13" s="1">
        <v>35.361199454793301</v>
      </c>
      <c r="X13" s="1">
        <v>14.2798727850977</v>
      </c>
      <c r="Y13" s="1">
        <v>20.891930510641501</v>
      </c>
      <c r="Z13" s="1">
        <v>24.637136196134499</v>
      </c>
      <c r="AA13" s="1">
        <v>19.124614574716102</v>
      </c>
      <c r="AB13" s="1">
        <v>21.6364593517335</v>
      </c>
      <c r="AC13" s="1">
        <v>13.7098593667745</v>
      </c>
    </row>
    <row r="14" spans="1:29" ht="15" customHeight="1" x14ac:dyDescent="0.25">
      <c r="A14">
        <v>10700</v>
      </c>
      <c r="B14" s="2" t="s">
        <v>45</v>
      </c>
      <c r="C14" s="2" t="s">
        <v>46</v>
      </c>
      <c r="D14" s="2" t="s">
        <v>930</v>
      </c>
      <c r="E14" s="2" t="s">
        <v>931</v>
      </c>
      <c r="F14" s="2" t="s">
        <v>919</v>
      </c>
      <c r="G14" s="2" t="str">
        <f t="shared" si="0"/>
        <v>Trump</v>
      </c>
      <c r="H14" s="2" t="s">
        <v>922</v>
      </c>
      <c r="I14" s="2" t="s">
        <v>923</v>
      </c>
      <c r="J14">
        <v>93019</v>
      </c>
      <c r="K14" s="1">
        <v>83.918339264021299</v>
      </c>
      <c r="L14" s="1">
        <v>1.4932433158817</v>
      </c>
      <c r="M14" s="1">
        <v>0.51064836216256904</v>
      </c>
      <c r="N14" s="1">
        <v>1.9963663337597699</v>
      </c>
      <c r="O14" s="1">
        <v>12.0814027241746</v>
      </c>
      <c r="P14" s="1">
        <v>25.0045689590299</v>
      </c>
      <c r="Q14" s="1">
        <v>8.7530504520581793</v>
      </c>
      <c r="R14" s="1">
        <v>25.309882927143899</v>
      </c>
      <c r="S14" s="1">
        <v>26.030165880089001</v>
      </c>
      <c r="T14" s="1">
        <v>14.902331781679001</v>
      </c>
      <c r="U14" s="1">
        <v>11.2785618006723</v>
      </c>
      <c r="V14" s="1">
        <v>46.061029280413102</v>
      </c>
      <c r="W14" s="1">
        <v>27.317017717654299</v>
      </c>
      <c r="X14" s="1">
        <v>15.3433912012602</v>
      </c>
      <c r="Y14" s="1">
        <v>25.674497034538899</v>
      </c>
      <c r="Z14" s="1">
        <v>25.648331201302501</v>
      </c>
      <c r="AA14" s="1">
        <v>16.7810210489592</v>
      </c>
      <c r="AB14" s="1">
        <v>19.173741132689798</v>
      </c>
      <c r="AC14" s="1">
        <v>12.7224095825096</v>
      </c>
    </row>
    <row r="15" spans="1:29" ht="15" customHeight="1" x14ac:dyDescent="0.25">
      <c r="A15">
        <v>10740</v>
      </c>
      <c r="B15" s="2" t="s">
        <v>47</v>
      </c>
      <c r="C15" s="2" t="s">
        <v>35</v>
      </c>
      <c r="D15" s="2" t="s">
        <v>964</v>
      </c>
      <c r="E15" s="2" t="s">
        <v>935</v>
      </c>
      <c r="F15" s="2" t="s">
        <v>920</v>
      </c>
      <c r="G15" s="2" t="str">
        <f t="shared" si="0"/>
        <v>Clinton</v>
      </c>
      <c r="H15" s="2" t="s">
        <v>922</v>
      </c>
      <c r="I15" s="2" t="s">
        <v>922</v>
      </c>
      <c r="J15">
        <v>887077</v>
      </c>
      <c r="K15" s="1">
        <v>42.185063979789803</v>
      </c>
      <c r="L15" s="1">
        <v>2.2282169417085602</v>
      </c>
      <c r="M15" s="1">
        <v>1.89036577433526</v>
      </c>
      <c r="N15" s="1">
        <v>7.0011960630249703</v>
      </c>
      <c r="O15" s="1">
        <v>46.695157241141402</v>
      </c>
      <c r="P15" s="1">
        <v>24.622665225228499</v>
      </c>
      <c r="Q15" s="1">
        <v>9.8185388641572295</v>
      </c>
      <c r="R15" s="1">
        <v>26.549893639447301</v>
      </c>
      <c r="S15" s="1">
        <v>26.7256393751613</v>
      </c>
      <c r="T15" s="1">
        <v>12.283262896005599</v>
      </c>
      <c r="U15" s="1">
        <v>5.2945623228244996</v>
      </c>
      <c r="V15" s="1">
        <v>32.634137960656297</v>
      </c>
      <c r="W15" s="1">
        <v>32.418864358732101</v>
      </c>
      <c r="X15" s="1">
        <v>29.652435357787098</v>
      </c>
      <c r="Y15" s="1">
        <v>19.506036202653299</v>
      </c>
      <c r="Z15" s="1">
        <v>21.878285689321199</v>
      </c>
      <c r="AA15" s="1">
        <v>17.5115408699704</v>
      </c>
      <c r="AB15" s="1">
        <v>21.8954695714223</v>
      </c>
      <c r="AC15" s="1">
        <v>19.208667666632699</v>
      </c>
    </row>
    <row r="16" spans="1:29" ht="15" customHeight="1" x14ac:dyDescent="0.25">
      <c r="A16">
        <v>10780</v>
      </c>
      <c r="B16" s="2" t="s">
        <v>48</v>
      </c>
      <c r="C16" s="2" t="s">
        <v>49</v>
      </c>
      <c r="D16" s="2" t="s">
        <v>951</v>
      </c>
      <c r="E16" s="2" t="s">
        <v>931</v>
      </c>
      <c r="F16" s="2" t="s">
        <v>919</v>
      </c>
      <c r="G16" s="2" t="str">
        <f t="shared" si="0"/>
        <v>Trump</v>
      </c>
      <c r="H16" s="2" t="s">
        <v>922</v>
      </c>
      <c r="I16" s="2" t="s">
        <v>923</v>
      </c>
      <c r="J16">
        <v>153922</v>
      </c>
      <c r="K16" s="1">
        <v>64.307896207169904</v>
      </c>
      <c r="L16" s="1">
        <v>29.481165785267901</v>
      </c>
      <c r="M16" s="1">
        <v>1.0381881732306</v>
      </c>
      <c r="N16" s="1">
        <v>2.3472927846571601</v>
      </c>
      <c r="O16" s="1">
        <v>2.8254570496745099</v>
      </c>
      <c r="P16" s="1">
        <v>25.444705760060302</v>
      </c>
      <c r="Q16" s="1">
        <v>8.8207013942126498</v>
      </c>
      <c r="R16" s="1">
        <v>26.004729668273502</v>
      </c>
      <c r="S16" s="1">
        <v>26.280193864424799</v>
      </c>
      <c r="T16" s="1">
        <v>13.4496693130287</v>
      </c>
      <c r="U16" s="1">
        <v>6.5637601180981404</v>
      </c>
      <c r="V16" s="1">
        <v>47.345268643555599</v>
      </c>
      <c r="W16" s="1">
        <v>28.8973873757839</v>
      </c>
      <c r="X16" s="1">
        <v>17.193583862562299</v>
      </c>
      <c r="Y16" s="1">
        <v>25.516738119128</v>
      </c>
      <c r="Z16" s="1">
        <v>23.668703821946501</v>
      </c>
      <c r="AA16" s="1">
        <v>17.748791389218301</v>
      </c>
      <c r="AB16" s="1">
        <v>19.560339323177999</v>
      </c>
      <c r="AC16" s="1">
        <v>13.505427346529199</v>
      </c>
    </row>
    <row r="17" spans="1:29" ht="15" customHeight="1" x14ac:dyDescent="0.25">
      <c r="A17">
        <v>10820</v>
      </c>
      <c r="B17" s="2" t="s">
        <v>48</v>
      </c>
      <c r="C17" s="2" t="s">
        <v>44</v>
      </c>
      <c r="D17" s="2" t="s">
        <v>955</v>
      </c>
      <c r="E17" s="2" t="s">
        <v>947</v>
      </c>
      <c r="F17" s="2" t="s">
        <v>919</v>
      </c>
      <c r="G17" s="2" t="str">
        <f t="shared" si="0"/>
        <v>Trump</v>
      </c>
      <c r="H17" s="2" t="s">
        <v>922</v>
      </c>
      <c r="I17" s="2" t="s">
        <v>922</v>
      </c>
      <c r="J17">
        <v>36009</v>
      </c>
      <c r="K17" s="1">
        <v>97.125718570357407</v>
      </c>
      <c r="L17" s="1">
        <v>0.405454192007554</v>
      </c>
      <c r="M17" s="1">
        <v>0.45266461162487198</v>
      </c>
      <c r="N17" s="1">
        <v>1.0691771501569101</v>
      </c>
      <c r="O17" s="1">
        <v>0.94698547585325898</v>
      </c>
      <c r="P17" s="1">
        <v>21.872309700352702</v>
      </c>
      <c r="Q17" s="1">
        <v>8.1146380071648796</v>
      </c>
      <c r="R17" s="1">
        <v>22.1611263850704</v>
      </c>
      <c r="S17" s="1">
        <v>28.2207225971285</v>
      </c>
      <c r="T17" s="1">
        <v>19.6312033102835</v>
      </c>
      <c r="U17" s="1">
        <v>3.4023494283581499</v>
      </c>
      <c r="V17" s="1">
        <v>35.158920363021998</v>
      </c>
      <c r="W17" s="1">
        <v>37.881585667701302</v>
      </c>
      <c r="X17" s="1">
        <v>23.5571445409186</v>
      </c>
      <c r="Y17" s="1">
        <v>17.281236258559002</v>
      </c>
      <c r="Z17" s="1">
        <v>22.6835856523651</v>
      </c>
      <c r="AA17" s="1">
        <v>19.473585024184899</v>
      </c>
      <c r="AB17" s="1">
        <v>24.593253345059399</v>
      </c>
      <c r="AC17" s="1">
        <v>15.968339719831601</v>
      </c>
    </row>
    <row r="18" spans="1:29" ht="15" customHeight="1" x14ac:dyDescent="0.25">
      <c r="A18">
        <v>10860</v>
      </c>
      <c r="B18" s="2" t="s">
        <v>50</v>
      </c>
      <c r="C18" s="2" t="s">
        <v>27</v>
      </c>
      <c r="D18" s="2" t="s">
        <v>976</v>
      </c>
      <c r="E18" s="2" t="s">
        <v>935</v>
      </c>
      <c r="F18" s="2" t="s">
        <v>919</v>
      </c>
      <c r="G18" s="2" t="str">
        <f t="shared" si="0"/>
        <v>Trump</v>
      </c>
      <c r="H18" s="2" t="s">
        <v>922</v>
      </c>
      <c r="I18" s="2" t="s">
        <v>922</v>
      </c>
      <c r="J18">
        <v>40838</v>
      </c>
      <c r="K18" s="1">
        <v>19.741417307409801</v>
      </c>
      <c r="L18" s="1">
        <v>0.38199715950830099</v>
      </c>
      <c r="M18" s="1">
        <v>0.32812576521866899</v>
      </c>
      <c r="N18" s="1">
        <v>0.56809833978157598</v>
      </c>
      <c r="O18" s="1">
        <v>78.980361428081693</v>
      </c>
      <c r="P18" s="1">
        <v>28.791811548068001</v>
      </c>
      <c r="Q18" s="1">
        <v>9.3907635045790698</v>
      </c>
      <c r="R18" s="1">
        <v>23.884617268230599</v>
      </c>
      <c r="S18" s="1">
        <v>24.8763406631079</v>
      </c>
      <c r="T18" s="1">
        <v>13.0564670160145</v>
      </c>
      <c r="U18" s="1">
        <v>14.3562791432862</v>
      </c>
      <c r="V18" s="1">
        <v>47.241760847229898</v>
      </c>
      <c r="W18" s="1">
        <v>26.475934560973698</v>
      </c>
      <c r="X18" s="1">
        <v>11.926025448510201</v>
      </c>
      <c r="Y18" s="1">
        <v>25.978542360340398</v>
      </c>
      <c r="Z18" s="1">
        <v>22.974472807991098</v>
      </c>
      <c r="AA18" s="1">
        <v>16.544580096189399</v>
      </c>
      <c r="AB18" s="1">
        <v>17.8912319644839</v>
      </c>
      <c r="AC18" s="1">
        <v>16.6111727709952</v>
      </c>
    </row>
    <row r="19" spans="1:29" ht="15" customHeight="1" x14ac:dyDescent="0.25">
      <c r="A19">
        <v>10900</v>
      </c>
      <c r="B19" s="2" t="s">
        <v>51</v>
      </c>
      <c r="C19" s="2" t="s">
        <v>55</v>
      </c>
      <c r="D19" s="2" t="s">
        <v>970</v>
      </c>
      <c r="E19" s="2" t="s">
        <v>927</v>
      </c>
      <c r="F19" s="2" t="s">
        <v>920</v>
      </c>
      <c r="G19" s="2" t="str">
        <f t="shared" si="0"/>
        <v>Clinton</v>
      </c>
      <c r="H19" s="2" t="s">
        <v>922</v>
      </c>
      <c r="I19" s="2" t="s">
        <v>922</v>
      </c>
      <c r="J19">
        <v>821173</v>
      </c>
      <c r="K19" s="1">
        <v>78.636414007766902</v>
      </c>
      <c r="L19" s="1">
        <v>4.2520881714328196</v>
      </c>
      <c r="M19" s="1">
        <v>2.4558771416010998</v>
      </c>
      <c r="N19" s="1">
        <v>1.6744340108600699</v>
      </c>
      <c r="O19" s="1">
        <v>12.981186668339101</v>
      </c>
      <c r="P19" s="1">
        <v>22.772911432791901</v>
      </c>
      <c r="Q19" s="1">
        <v>8.9211408558245306</v>
      </c>
      <c r="R19" s="1">
        <v>24.5612069563904</v>
      </c>
      <c r="S19" s="1">
        <v>28.504833938768101</v>
      </c>
      <c r="T19" s="1">
        <v>15.239906816225099</v>
      </c>
      <c r="U19" s="1">
        <v>4.1552519548992697</v>
      </c>
      <c r="V19" s="1">
        <v>43.874352077804097</v>
      </c>
      <c r="W19" s="1">
        <v>25.616038189558399</v>
      </c>
      <c r="X19" s="1">
        <v>26.354357777738201</v>
      </c>
      <c r="Y19" s="1">
        <v>14.771023296473301</v>
      </c>
      <c r="Z19" s="1">
        <v>19.273349115295499</v>
      </c>
      <c r="AA19" s="1">
        <v>17.435665107613001</v>
      </c>
      <c r="AB19" s="1">
        <v>24.791505816142301</v>
      </c>
      <c r="AC19" s="1">
        <v>23.7284566644759</v>
      </c>
    </row>
    <row r="20" spans="1:29" ht="15" customHeight="1" x14ac:dyDescent="0.25">
      <c r="A20">
        <v>10940</v>
      </c>
      <c r="B20" s="2" t="s">
        <v>52</v>
      </c>
      <c r="C20" s="2" t="s">
        <v>31</v>
      </c>
      <c r="D20" s="2" t="s">
        <v>924</v>
      </c>
      <c r="E20" s="2" t="s">
        <v>927</v>
      </c>
      <c r="F20" s="2" t="s">
        <v>919</v>
      </c>
      <c r="G20" s="2" t="str">
        <f t="shared" si="0"/>
        <v>Trump</v>
      </c>
      <c r="H20" s="2" t="s">
        <v>922</v>
      </c>
      <c r="I20" s="2" t="s">
        <v>922</v>
      </c>
      <c r="J20">
        <v>42476</v>
      </c>
      <c r="K20" s="1">
        <v>87.447028910443507</v>
      </c>
      <c r="L20" s="1">
        <v>5.5113475845183197</v>
      </c>
      <c r="M20" s="1">
        <v>0.341369243808268</v>
      </c>
      <c r="N20" s="1">
        <v>1.2830775025897001</v>
      </c>
      <c r="O20" s="1">
        <v>5.4171767586401698</v>
      </c>
      <c r="P20" s="1">
        <v>21.4638854882757</v>
      </c>
      <c r="Q20" s="1">
        <v>11.345230247669299</v>
      </c>
      <c r="R20" s="1">
        <v>25.894622845842399</v>
      </c>
      <c r="S20" s="1">
        <v>26.532630191166799</v>
      </c>
      <c r="T20" s="1">
        <v>14.7636312270459</v>
      </c>
      <c r="U20" s="1">
        <v>3.5460742415144999</v>
      </c>
      <c r="V20" s="1">
        <v>50.2666619574047</v>
      </c>
      <c r="W20" s="1">
        <v>32.790590894642001</v>
      </c>
      <c r="X20" s="1">
        <v>13.396672906438701</v>
      </c>
      <c r="Y20" s="1">
        <v>22.973982745737398</v>
      </c>
      <c r="Z20" s="1">
        <v>26.8188302425107</v>
      </c>
      <c r="AA20" s="1">
        <v>18.769105359690201</v>
      </c>
      <c r="AB20" s="1">
        <v>20.8885265946607</v>
      </c>
      <c r="AC20" s="1">
        <v>10.549555057400999</v>
      </c>
    </row>
    <row r="21" spans="1:29" ht="15" customHeight="1" x14ac:dyDescent="0.25">
      <c r="A21">
        <v>10980</v>
      </c>
      <c r="B21" s="2" t="s">
        <v>53</v>
      </c>
      <c r="C21" s="2" t="s">
        <v>31</v>
      </c>
      <c r="D21" s="2" t="s">
        <v>924</v>
      </c>
      <c r="E21" s="2" t="s">
        <v>927</v>
      </c>
      <c r="F21" s="2" t="s">
        <v>919</v>
      </c>
      <c r="G21" s="2" t="str">
        <f t="shared" si="0"/>
        <v>Trump</v>
      </c>
      <c r="H21" s="2" t="s">
        <v>923</v>
      </c>
      <c r="I21" s="2" t="s">
        <v>922</v>
      </c>
      <c r="J21">
        <v>29598</v>
      </c>
      <c r="K21" s="1">
        <v>96.705858503952996</v>
      </c>
      <c r="L21" s="1">
        <v>0.26353131968376198</v>
      </c>
      <c r="M21" s="1">
        <v>0.50003378606662596</v>
      </c>
      <c r="N21" s="1">
        <v>1.5034799648624899</v>
      </c>
      <c r="O21" s="1">
        <v>1.0270964254341499</v>
      </c>
      <c r="P21" s="1">
        <v>20.910196634907798</v>
      </c>
      <c r="Q21" s="1">
        <v>7.3653625244949001</v>
      </c>
      <c r="R21" s="1">
        <v>20.775052368403301</v>
      </c>
      <c r="S21" s="1">
        <v>31.4717210622339</v>
      </c>
      <c r="T21" s="1">
        <v>19.477667409960102</v>
      </c>
      <c r="U21" s="1">
        <v>4.1216279725538101</v>
      </c>
      <c r="V21" s="1">
        <v>41.484162045304998</v>
      </c>
      <c r="W21" s="1">
        <v>38.368267694332197</v>
      </c>
      <c r="X21" s="1">
        <v>16.025942287808999</v>
      </c>
      <c r="Y21" s="1">
        <v>24.0189341884257</v>
      </c>
      <c r="Z21" s="1">
        <v>27.324782409528201</v>
      </c>
      <c r="AA21" s="1">
        <v>19.575507711100901</v>
      </c>
      <c r="AB21" s="1">
        <v>19.163231027637799</v>
      </c>
      <c r="AC21" s="1">
        <v>9.9175446633073694</v>
      </c>
    </row>
    <row r="22" spans="1:29" ht="15" customHeight="1" x14ac:dyDescent="0.25">
      <c r="A22">
        <v>11020</v>
      </c>
      <c r="B22" s="2" t="s">
        <v>54</v>
      </c>
      <c r="C22" s="2" t="s">
        <v>55</v>
      </c>
      <c r="D22" s="2" t="s">
        <v>970</v>
      </c>
      <c r="E22" s="2" t="s">
        <v>927</v>
      </c>
      <c r="F22" s="2" t="s">
        <v>919</v>
      </c>
      <c r="G22" s="2" t="str">
        <f t="shared" si="0"/>
        <v>Trump</v>
      </c>
      <c r="H22" s="2" t="s">
        <v>922</v>
      </c>
      <c r="I22" s="2" t="s">
        <v>922</v>
      </c>
      <c r="J22">
        <v>127089</v>
      </c>
      <c r="K22" s="1">
        <v>95.598360204266299</v>
      </c>
      <c r="L22" s="1">
        <v>1.61382967841434</v>
      </c>
      <c r="M22" s="1">
        <v>0.54213976032544098</v>
      </c>
      <c r="N22" s="1">
        <v>1.27784466004139</v>
      </c>
      <c r="O22" s="1">
        <v>0.96782569695252896</v>
      </c>
      <c r="P22" s="1">
        <v>21.148958603813099</v>
      </c>
      <c r="Q22" s="1">
        <v>9.33046919875048</v>
      </c>
      <c r="R22" s="1">
        <v>23.2939121403111</v>
      </c>
      <c r="S22" s="1">
        <v>28.501286500011801</v>
      </c>
      <c r="T22" s="1">
        <v>17.7253735571135</v>
      </c>
      <c r="U22" s="1">
        <v>2.5913928736696001</v>
      </c>
      <c r="V22" s="1">
        <v>55.869572578187601</v>
      </c>
      <c r="W22" s="1">
        <v>23.590027200595902</v>
      </c>
      <c r="X22" s="1">
        <v>17.9490073475469</v>
      </c>
      <c r="Y22" s="1">
        <v>21.5206836278889</v>
      </c>
      <c r="Z22" s="1">
        <v>25.422412118857999</v>
      </c>
      <c r="AA22" s="1">
        <v>19.093027772383</v>
      </c>
      <c r="AB22" s="1">
        <v>21.4332880170907</v>
      </c>
      <c r="AC22" s="1">
        <v>12.5305884637794</v>
      </c>
    </row>
    <row r="23" spans="1:29" ht="15" customHeight="1" x14ac:dyDescent="0.25">
      <c r="A23">
        <v>11060</v>
      </c>
      <c r="B23" s="2" t="s">
        <v>56</v>
      </c>
      <c r="C23" s="2" t="s">
        <v>29</v>
      </c>
      <c r="D23" s="2" t="s">
        <v>968</v>
      </c>
      <c r="E23" s="2" t="s">
        <v>935</v>
      </c>
      <c r="F23" s="2" t="s">
        <v>919</v>
      </c>
      <c r="G23" s="2" t="str">
        <f t="shared" si="0"/>
        <v>Trump</v>
      </c>
      <c r="H23" s="2" t="s">
        <v>922</v>
      </c>
      <c r="I23" s="2" t="s">
        <v>922</v>
      </c>
      <c r="J23">
        <v>26446</v>
      </c>
      <c r="K23" s="1">
        <v>65.805792936549906</v>
      </c>
      <c r="L23" s="1">
        <v>7.2525145579671797</v>
      </c>
      <c r="M23" s="1">
        <v>1.14573092339106</v>
      </c>
      <c r="N23" s="1">
        <v>4.8551765862512299</v>
      </c>
      <c r="O23" s="1">
        <v>20.940784995840598</v>
      </c>
      <c r="P23" s="1">
        <v>26.117371247069499</v>
      </c>
      <c r="Q23" s="1">
        <v>10.7350828102549</v>
      </c>
      <c r="R23" s="1">
        <v>25.746804809801102</v>
      </c>
      <c r="S23" s="1">
        <v>24.4573848597141</v>
      </c>
      <c r="T23" s="1">
        <v>12.943356273160401</v>
      </c>
      <c r="U23" s="1">
        <v>8.2530449009270992</v>
      </c>
      <c r="V23" s="1">
        <v>36.896321880870097</v>
      </c>
      <c r="W23" s="1">
        <v>34.193782948554798</v>
      </c>
      <c r="X23" s="1">
        <v>20.656850269647901</v>
      </c>
      <c r="Y23" s="1">
        <v>21.4640198511166</v>
      </c>
      <c r="Z23" s="1">
        <v>26.579499904561899</v>
      </c>
      <c r="AA23" s="1">
        <v>17.560603168543601</v>
      </c>
      <c r="AB23" s="1">
        <v>21.4544760450468</v>
      </c>
      <c r="AC23" s="1">
        <v>12.9414010307311</v>
      </c>
    </row>
    <row r="24" spans="1:29" ht="15" customHeight="1" x14ac:dyDescent="0.25">
      <c r="A24">
        <v>11100</v>
      </c>
      <c r="B24" s="2" t="s">
        <v>57</v>
      </c>
      <c r="C24" s="2" t="s">
        <v>27</v>
      </c>
      <c r="D24" s="2" t="s">
        <v>976</v>
      </c>
      <c r="E24" s="2" t="s">
        <v>935</v>
      </c>
      <c r="F24" s="2" t="s">
        <v>919</v>
      </c>
      <c r="G24" s="2" t="str">
        <f t="shared" si="0"/>
        <v>Trump</v>
      </c>
      <c r="H24" s="2" t="s">
        <v>922</v>
      </c>
      <c r="I24" s="2" t="s">
        <v>922</v>
      </c>
      <c r="J24">
        <v>251933</v>
      </c>
      <c r="K24" s="1">
        <v>64.533030607344003</v>
      </c>
      <c r="L24" s="1">
        <v>5.8070995066148496</v>
      </c>
      <c r="M24" s="1">
        <v>2.5149543727895902</v>
      </c>
      <c r="N24" s="1">
        <v>1.9957687162856801</v>
      </c>
      <c r="O24" s="1">
        <v>25.149146796965901</v>
      </c>
      <c r="P24" s="1">
        <v>26.381617334767601</v>
      </c>
      <c r="Q24" s="1">
        <v>10.23526096224</v>
      </c>
      <c r="R24" s="1">
        <v>26.638828577439199</v>
      </c>
      <c r="S24" s="1">
        <v>24.8637534582607</v>
      </c>
      <c r="T24" s="1">
        <v>11.880539667292499</v>
      </c>
      <c r="U24" s="1">
        <v>6.7113463405468003</v>
      </c>
      <c r="V24" s="1">
        <v>34.915912436190503</v>
      </c>
      <c r="W24" s="1">
        <v>35.672543922833597</v>
      </c>
      <c r="X24" s="1">
        <v>22.700197300429</v>
      </c>
      <c r="Y24" s="1">
        <v>20.031238633202801</v>
      </c>
      <c r="Z24" s="1">
        <v>22.195476817082799</v>
      </c>
      <c r="AA24" s="1">
        <v>18.500331643023699</v>
      </c>
      <c r="AB24" s="1">
        <v>22.293899907995801</v>
      </c>
      <c r="AC24" s="1">
        <v>16.979052998694801</v>
      </c>
    </row>
    <row r="25" spans="1:29" ht="15" customHeight="1" x14ac:dyDescent="0.25">
      <c r="A25">
        <v>11140</v>
      </c>
      <c r="B25" s="2" t="s">
        <v>58</v>
      </c>
      <c r="C25" s="2" t="s">
        <v>37</v>
      </c>
      <c r="D25" s="2" t="s">
        <v>943</v>
      </c>
      <c r="E25" s="2" t="s">
        <v>931</v>
      </c>
      <c r="F25" s="2" t="s">
        <v>919</v>
      </c>
      <c r="G25" s="2" t="str">
        <f t="shared" si="0"/>
        <v>Trump</v>
      </c>
      <c r="H25" s="2" t="s">
        <v>922</v>
      </c>
      <c r="I25" s="2" t="s">
        <v>923</v>
      </c>
      <c r="J25">
        <v>37829</v>
      </c>
      <c r="K25" s="1">
        <v>45.0051547754368</v>
      </c>
      <c r="L25" s="1">
        <v>47.743794443416398</v>
      </c>
      <c r="M25" s="1">
        <v>1.2001374606783199</v>
      </c>
      <c r="N25" s="1">
        <v>1.08646805360966</v>
      </c>
      <c r="O25" s="1">
        <v>4.9644452668587604</v>
      </c>
      <c r="P25" s="1">
        <v>25.916624811652401</v>
      </c>
      <c r="Q25" s="1">
        <v>12.561791218377399</v>
      </c>
      <c r="R25" s="1">
        <v>24.4944354860028</v>
      </c>
      <c r="S25" s="1">
        <v>24.338470485606301</v>
      </c>
      <c r="T25" s="1">
        <v>12.688677998360999</v>
      </c>
      <c r="U25" s="1">
        <v>8.6135821219353392</v>
      </c>
      <c r="V25" s="1">
        <v>49.229767845519603</v>
      </c>
      <c r="W25" s="1">
        <v>23.2371447168583</v>
      </c>
      <c r="X25" s="1">
        <v>18.919505315686699</v>
      </c>
      <c r="Y25" s="1">
        <v>31.250939708314501</v>
      </c>
      <c r="Z25" s="1">
        <v>23.943767854457999</v>
      </c>
      <c r="AA25" s="1">
        <v>19.012178619756401</v>
      </c>
      <c r="AB25" s="1">
        <v>15.283416027665</v>
      </c>
      <c r="AC25" s="1">
        <v>10.509697789805999</v>
      </c>
    </row>
    <row r="26" spans="1:29" ht="15" customHeight="1" x14ac:dyDescent="0.25">
      <c r="A26">
        <v>11180</v>
      </c>
      <c r="B26" s="2" t="s">
        <v>59</v>
      </c>
      <c r="C26" s="2" t="s">
        <v>60</v>
      </c>
      <c r="D26" s="2" t="s">
        <v>945</v>
      </c>
      <c r="E26" s="2" t="s">
        <v>927</v>
      </c>
      <c r="F26" s="2" t="s">
        <v>920</v>
      </c>
      <c r="G26" s="2" t="str">
        <f t="shared" si="0"/>
        <v>Clinton</v>
      </c>
      <c r="H26" s="2" t="s">
        <v>922</v>
      </c>
      <c r="I26" s="2" t="s">
        <v>923</v>
      </c>
      <c r="J26">
        <v>89542</v>
      </c>
      <c r="K26" s="1">
        <v>86.900002233588694</v>
      </c>
      <c r="L26" s="1">
        <v>2.3731880011614699</v>
      </c>
      <c r="M26" s="1">
        <v>5.9960688838757203</v>
      </c>
      <c r="N26" s="1">
        <v>1.72098009872462</v>
      </c>
      <c r="O26" s="1">
        <v>3.0097607826494799</v>
      </c>
      <c r="P26" s="1">
        <v>17.816220321190102</v>
      </c>
      <c r="Q26" s="1">
        <v>28.9964485939559</v>
      </c>
      <c r="R26" s="1">
        <v>23.571061624712399</v>
      </c>
      <c r="S26" s="1">
        <v>19.626543968193701</v>
      </c>
      <c r="T26" s="1">
        <v>9.9897254919479099</v>
      </c>
      <c r="U26" s="1">
        <v>1.86270981944415</v>
      </c>
      <c r="V26" s="1">
        <v>21.675168808077402</v>
      </c>
      <c r="W26" s="1">
        <v>28.738649112037798</v>
      </c>
      <c r="X26" s="1">
        <v>47.723472260440701</v>
      </c>
      <c r="Y26" s="1">
        <v>21.165037410773198</v>
      </c>
      <c r="Z26" s="1">
        <v>20.135882808244698</v>
      </c>
      <c r="AA26" s="1">
        <v>17.366625576928602</v>
      </c>
      <c r="AB26" s="1">
        <v>22.899406587736099</v>
      </c>
      <c r="AC26" s="1">
        <v>18.433047616317399</v>
      </c>
    </row>
    <row r="27" spans="1:29" ht="15" customHeight="1" x14ac:dyDescent="0.25">
      <c r="A27">
        <v>11220</v>
      </c>
      <c r="B27" s="2" t="s">
        <v>61</v>
      </c>
      <c r="C27" s="2" t="s">
        <v>40</v>
      </c>
      <c r="D27" s="2" t="s">
        <v>966</v>
      </c>
      <c r="E27" s="2" t="s">
        <v>927</v>
      </c>
      <c r="F27" s="2" t="s">
        <v>919</v>
      </c>
      <c r="G27" s="2" t="str">
        <f t="shared" si="0"/>
        <v>Trump</v>
      </c>
      <c r="H27" s="2" t="s">
        <v>922</v>
      </c>
      <c r="I27" s="2" t="s">
        <v>922</v>
      </c>
      <c r="J27">
        <v>50219</v>
      </c>
      <c r="K27" s="1">
        <v>85.091300105537798</v>
      </c>
      <c r="L27" s="1">
        <v>1.417790079452</v>
      </c>
      <c r="M27" s="1">
        <v>0.70889503972599999</v>
      </c>
      <c r="N27" s="1">
        <v>1.5233278241303101</v>
      </c>
      <c r="O27" s="1">
        <v>11.2586869511539</v>
      </c>
      <c r="P27" s="1">
        <v>23.499074055636299</v>
      </c>
      <c r="Q27" s="1">
        <v>8.1781795734682099</v>
      </c>
      <c r="R27" s="1">
        <v>23.604611800314601</v>
      </c>
      <c r="S27" s="1">
        <v>28.132778430474499</v>
      </c>
      <c r="T27" s="1">
        <v>16.585356140106299</v>
      </c>
      <c r="U27" s="1">
        <v>5.1145149525893503</v>
      </c>
      <c r="V27" s="1">
        <v>48.306345733041603</v>
      </c>
      <c r="W27" s="1">
        <v>30.477024070021901</v>
      </c>
      <c r="X27" s="1">
        <v>16.1021152443472</v>
      </c>
      <c r="Y27" s="1">
        <v>21.549904513016401</v>
      </c>
      <c r="Z27" s="1">
        <v>24.4949241129762</v>
      </c>
      <c r="AA27" s="1">
        <v>19.127550507588701</v>
      </c>
      <c r="AB27" s="1">
        <v>21.027238918484301</v>
      </c>
      <c r="AC27" s="1">
        <v>13.8003819479345</v>
      </c>
    </row>
    <row r="28" spans="1:29" ht="15" customHeight="1" x14ac:dyDescent="0.25">
      <c r="A28">
        <v>11260</v>
      </c>
      <c r="B28" s="2" t="s">
        <v>62</v>
      </c>
      <c r="C28" s="2" t="s">
        <v>63</v>
      </c>
      <c r="D28" s="2" t="s">
        <v>928</v>
      </c>
      <c r="E28" s="2" t="s">
        <v>929</v>
      </c>
      <c r="F28" s="2" t="s">
        <v>920</v>
      </c>
      <c r="G28" s="2" t="str">
        <f t="shared" si="0"/>
        <v>Clinton</v>
      </c>
      <c r="H28" s="2" t="s">
        <v>923</v>
      </c>
      <c r="I28" s="2" t="s">
        <v>922</v>
      </c>
      <c r="J28">
        <v>380821</v>
      </c>
      <c r="K28" s="1">
        <v>67.351852970293095</v>
      </c>
      <c r="L28" s="1">
        <v>4.2342727948301198</v>
      </c>
      <c r="M28" s="1">
        <v>6.3764865908130099</v>
      </c>
      <c r="N28" s="1">
        <v>15.3775658380184</v>
      </c>
      <c r="O28" s="1">
        <v>6.6598218060453602</v>
      </c>
      <c r="P28" s="1">
        <v>26.6542548861539</v>
      </c>
      <c r="Q28" s="1">
        <v>10.568744895896</v>
      </c>
      <c r="R28" s="1">
        <v>28.430417440214701</v>
      </c>
      <c r="S28" s="1">
        <v>26.9394282353127</v>
      </c>
      <c r="T28" s="1">
        <v>7.4071545424228198</v>
      </c>
      <c r="U28" s="1">
        <v>2.63477806788512</v>
      </c>
      <c r="V28" s="1">
        <v>30.169399477806799</v>
      </c>
      <c r="W28" s="1">
        <v>37.1471540469974</v>
      </c>
      <c r="X28" s="1">
        <v>30.0486684073107</v>
      </c>
      <c r="Y28" s="1">
        <v>9.2055115801817706</v>
      </c>
      <c r="Z28" s="1">
        <v>14.4092641454119</v>
      </c>
      <c r="AA28" s="1">
        <v>15.5445617121079</v>
      </c>
      <c r="AB28" s="1">
        <v>26.374230430958701</v>
      </c>
      <c r="AC28" s="1">
        <v>34.466432131339801</v>
      </c>
    </row>
    <row r="29" spans="1:29" ht="15" customHeight="1" x14ac:dyDescent="0.25">
      <c r="A29">
        <v>11380</v>
      </c>
      <c r="B29" s="2" t="s">
        <v>64</v>
      </c>
      <c r="C29" s="2" t="s">
        <v>27</v>
      </c>
      <c r="D29" s="2" t="s">
        <v>976</v>
      </c>
      <c r="E29" s="2" t="s">
        <v>935</v>
      </c>
      <c r="F29" s="2" t="s">
        <v>919</v>
      </c>
      <c r="G29" s="2" t="str">
        <f t="shared" si="0"/>
        <v>Trump</v>
      </c>
      <c r="H29" s="2" t="s">
        <v>922</v>
      </c>
      <c r="I29" s="2" t="s">
        <v>922</v>
      </c>
      <c r="J29">
        <v>14786</v>
      </c>
      <c r="K29" s="1">
        <v>47.903422156093598</v>
      </c>
      <c r="L29" s="1">
        <v>1.3458677127012</v>
      </c>
      <c r="M29" s="1">
        <v>0.57486811849046404</v>
      </c>
      <c r="N29" s="1">
        <v>1.5149465710807499</v>
      </c>
      <c r="O29" s="1">
        <v>48.660895441633997</v>
      </c>
      <c r="P29" s="1">
        <v>29.162721493304499</v>
      </c>
      <c r="Q29" s="1">
        <v>9.5631002299472492</v>
      </c>
      <c r="R29" s="1">
        <v>25.3077235222508</v>
      </c>
      <c r="S29" s="1">
        <v>24.71932909509</v>
      </c>
      <c r="T29" s="1">
        <v>11.2471256594075</v>
      </c>
      <c r="U29" s="1">
        <v>15.2026286966046</v>
      </c>
      <c r="V29" s="1">
        <v>40.558598028477498</v>
      </c>
      <c r="W29" s="1">
        <v>30.065717415115</v>
      </c>
      <c r="X29" s="1">
        <v>14.173055859802799</v>
      </c>
      <c r="Y29" s="1">
        <v>17.075053058074499</v>
      </c>
      <c r="Z29" s="1">
        <v>19.004437584410599</v>
      </c>
      <c r="AA29" s="1">
        <v>18.0783330117692</v>
      </c>
      <c r="AB29" s="1">
        <v>21.377580551804002</v>
      </c>
      <c r="AC29" s="1">
        <v>24.464595793941701</v>
      </c>
    </row>
    <row r="30" spans="1:29" ht="15" customHeight="1" x14ac:dyDescent="0.25">
      <c r="A30">
        <v>11420</v>
      </c>
      <c r="B30" s="2" t="s">
        <v>65</v>
      </c>
      <c r="C30" s="2" t="s">
        <v>66</v>
      </c>
      <c r="D30" s="2" t="s">
        <v>425</v>
      </c>
      <c r="E30" s="2" t="s">
        <v>927</v>
      </c>
      <c r="F30" s="2" t="s">
        <v>919</v>
      </c>
      <c r="G30" s="2" t="str">
        <f t="shared" si="0"/>
        <v>Trump</v>
      </c>
      <c r="H30" s="2" t="s">
        <v>922</v>
      </c>
      <c r="I30" s="2" t="s">
        <v>923</v>
      </c>
      <c r="J30">
        <v>34185</v>
      </c>
      <c r="K30" s="1">
        <v>95.108965920725495</v>
      </c>
      <c r="L30" s="1">
        <v>0.45341524060260302</v>
      </c>
      <c r="M30" s="1">
        <v>0.47389205792014</v>
      </c>
      <c r="N30" s="1">
        <v>1.09112183706304</v>
      </c>
      <c r="O30" s="1">
        <v>2.8726049436887502</v>
      </c>
      <c r="P30" s="1">
        <v>22.919409097557399</v>
      </c>
      <c r="Q30" s="1">
        <v>10.536785139681101</v>
      </c>
      <c r="R30" s="1">
        <v>22.860903905221601</v>
      </c>
      <c r="S30" s="1">
        <v>28.7933304080737</v>
      </c>
      <c r="T30" s="1">
        <v>14.8895714494661</v>
      </c>
      <c r="U30" s="1">
        <v>2.7571019599207198</v>
      </c>
      <c r="V30" s="1">
        <v>48.676502972913497</v>
      </c>
      <c r="W30" s="1">
        <v>28.839462673420002</v>
      </c>
      <c r="X30" s="1">
        <v>19.726932393745901</v>
      </c>
      <c r="Y30" s="1">
        <v>13.7693883523559</v>
      </c>
      <c r="Z30" s="1">
        <v>25.080479953175299</v>
      </c>
      <c r="AA30" s="1">
        <v>23.507462686567202</v>
      </c>
      <c r="AB30" s="1">
        <v>23.697688030436101</v>
      </c>
      <c r="AC30" s="1">
        <v>13.944980977465599</v>
      </c>
    </row>
    <row r="31" spans="1:29" ht="15" customHeight="1" x14ac:dyDescent="0.25">
      <c r="A31">
        <v>11460</v>
      </c>
      <c r="B31" s="2" t="s">
        <v>67</v>
      </c>
      <c r="C31" s="2" t="s">
        <v>31</v>
      </c>
      <c r="D31" s="2" t="s">
        <v>924</v>
      </c>
      <c r="E31" s="2" t="s">
        <v>927</v>
      </c>
      <c r="F31" s="2" t="s">
        <v>920</v>
      </c>
      <c r="G31" s="2" t="str">
        <f t="shared" si="0"/>
        <v>Clinton</v>
      </c>
      <c r="H31" s="2" t="s">
        <v>922</v>
      </c>
      <c r="I31" s="2" t="s">
        <v>922</v>
      </c>
      <c r="J31">
        <v>344791</v>
      </c>
      <c r="K31" s="1">
        <v>72.1234022929833</v>
      </c>
      <c r="L31" s="1">
        <v>12.5154078847766</v>
      </c>
      <c r="M31" s="1">
        <v>7.8322810050146296</v>
      </c>
      <c r="N31" s="1">
        <v>3.5090823136334799</v>
      </c>
      <c r="O31" s="1">
        <v>4.0198265035920304</v>
      </c>
      <c r="P31" s="1">
        <v>20.868584156779001</v>
      </c>
      <c r="Q31" s="1">
        <v>16.910534207679401</v>
      </c>
      <c r="R31" s="1">
        <v>27.009985759489101</v>
      </c>
      <c r="S31" s="1">
        <v>25.0740303546206</v>
      </c>
      <c r="T31" s="1">
        <v>10.136865521431799</v>
      </c>
      <c r="U31" s="1">
        <v>1.76932547380988</v>
      </c>
      <c r="V31" s="1">
        <v>20.4265221608715</v>
      </c>
      <c r="W31" s="1">
        <v>26.9544657513804</v>
      </c>
      <c r="X31" s="1">
        <v>50.849686613938204</v>
      </c>
      <c r="Y31" s="1">
        <v>16.578812748826799</v>
      </c>
      <c r="Z31" s="1">
        <v>18.320322056893801</v>
      </c>
      <c r="AA31" s="1">
        <v>15.7284461347983</v>
      </c>
      <c r="AB31" s="1">
        <v>21.334045061275301</v>
      </c>
      <c r="AC31" s="1">
        <v>28.038373998205898</v>
      </c>
    </row>
    <row r="32" spans="1:29" ht="15" customHeight="1" x14ac:dyDescent="0.25">
      <c r="A32">
        <v>11500</v>
      </c>
      <c r="B32" s="2" t="s">
        <v>68</v>
      </c>
      <c r="C32" s="2" t="s">
        <v>46</v>
      </c>
      <c r="D32" s="2" t="s">
        <v>930</v>
      </c>
      <c r="E32" s="2" t="s">
        <v>931</v>
      </c>
      <c r="F32" s="2" t="s">
        <v>919</v>
      </c>
      <c r="G32" s="2" t="str">
        <f t="shared" si="0"/>
        <v>Trump</v>
      </c>
      <c r="H32" s="2" t="s">
        <v>922</v>
      </c>
      <c r="I32" s="2" t="s">
        <v>923</v>
      </c>
      <c r="J32">
        <v>118572</v>
      </c>
      <c r="K32" s="1">
        <v>73.613500657828197</v>
      </c>
      <c r="L32" s="1">
        <v>20.3901426981075</v>
      </c>
      <c r="M32" s="1">
        <v>0.69999662652228201</v>
      </c>
      <c r="N32" s="1">
        <v>2.0131228283237199</v>
      </c>
      <c r="O32" s="1">
        <v>3.28323718921837</v>
      </c>
      <c r="P32" s="1">
        <v>22.8772391458354</v>
      </c>
      <c r="Q32" s="1">
        <v>10.9191040043181</v>
      </c>
      <c r="R32" s="1">
        <v>24.806868400634201</v>
      </c>
      <c r="S32" s="1">
        <v>27.0679418412441</v>
      </c>
      <c r="T32" s="1">
        <v>14.328846607968201</v>
      </c>
      <c r="U32" s="1">
        <v>7.61145805396984</v>
      </c>
      <c r="V32" s="1">
        <v>47.082487261024497</v>
      </c>
      <c r="W32" s="1">
        <v>29.286234243898701</v>
      </c>
      <c r="X32" s="1">
        <v>16.019820441107001</v>
      </c>
      <c r="Y32" s="1">
        <v>27.1982344200682</v>
      </c>
      <c r="Z32" s="1">
        <v>22.699064767065799</v>
      </c>
      <c r="AA32" s="1">
        <v>17.9879381172974</v>
      </c>
      <c r="AB32" s="1">
        <v>20.350056813215598</v>
      </c>
      <c r="AC32" s="1">
        <v>11.764705882352899</v>
      </c>
    </row>
    <row r="33" spans="1:29" ht="15" customHeight="1" x14ac:dyDescent="0.25">
      <c r="A33">
        <v>11540</v>
      </c>
      <c r="B33" s="2" t="s">
        <v>69</v>
      </c>
      <c r="C33" s="2" t="s">
        <v>70</v>
      </c>
      <c r="D33" s="2" t="s">
        <v>980</v>
      </c>
      <c r="E33" s="2" t="s">
        <v>927</v>
      </c>
      <c r="F33" s="2" t="s">
        <v>919</v>
      </c>
      <c r="G33" s="2" t="str">
        <f t="shared" si="0"/>
        <v>Trump</v>
      </c>
      <c r="H33" s="2" t="s">
        <v>922</v>
      </c>
      <c r="I33" s="2" t="s">
        <v>922</v>
      </c>
      <c r="J33">
        <v>225666</v>
      </c>
      <c r="K33" s="1">
        <v>90.262157347584505</v>
      </c>
      <c r="L33" s="1">
        <v>0.84992865562379805</v>
      </c>
      <c r="M33" s="1">
        <v>2.7629328299345</v>
      </c>
      <c r="N33" s="1">
        <v>2.55820548952877</v>
      </c>
      <c r="O33" s="1">
        <v>3.5667756773284398</v>
      </c>
      <c r="P33" s="1">
        <v>25.551921866829701</v>
      </c>
      <c r="Q33" s="1">
        <v>8.2015013338296399</v>
      </c>
      <c r="R33" s="1">
        <v>27.172901544760801</v>
      </c>
      <c r="S33" s="1">
        <v>27.348825255022899</v>
      </c>
      <c r="T33" s="1">
        <v>11.7248499995569</v>
      </c>
      <c r="U33" s="1">
        <v>2.7175658317276801</v>
      </c>
      <c r="V33" s="1">
        <v>40.038937058445697</v>
      </c>
      <c r="W33" s="1">
        <v>30.825171269535399</v>
      </c>
      <c r="X33" s="1">
        <v>26.4183258402912</v>
      </c>
      <c r="Y33" s="1">
        <v>12.481480637294</v>
      </c>
      <c r="Z33" s="1">
        <v>19.2453217240672</v>
      </c>
      <c r="AA33" s="1">
        <v>19.0151117999681</v>
      </c>
      <c r="AB33" s="1">
        <v>28.237184601007499</v>
      </c>
      <c r="AC33" s="1">
        <v>21.020901237663299</v>
      </c>
    </row>
    <row r="34" spans="1:29" ht="15" customHeight="1" x14ac:dyDescent="0.25">
      <c r="A34">
        <v>11580</v>
      </c>
      <c r="B34" s="2" t="s">
        <v>71</v>
      </c>
      <c r="C34" s="2" t="s">
        <v>72</v>
      </c>
      <c r="D34" s="2" t="s">
        <v>942</v>
      </c>
      <c r="E34" s="2" t="s">
        <v>931</v>
      </c>
      <c r="F34" s="2" t="s">
        <v>919</v>
      </c>
      <c r="G34" s="2" t="str">
        <f t="shared" si="0"/>
        <v>Trump</v>
      </c>
      <c r="H34" s="2" t="s">
        <v>922</v>
      </c>
      <c r="I34" s="2" t="s">
        <v>923</v>
      </c>
      <c r="J34">
        <v>34862</v>
      </c>
      <c r="K34" s="1">
        <v>56.075382938442999</v>
      </c>
      <c r="L34" s="1">
        <v>12.4433480580575</v>
      </c>
      <c r="M34" s="1">
        <v>0.48476851586254399</v>
      </c>
      <c r="N34" s="1">
        <v>1.0928805002581601</v>
      </c>
      <c r="O34" s="1">
        <v>29.9036199873788</v>
      </c>
      <c r="P34" s="1">
        <v>22.474327347828599</v>
      </c>
      <c r="Q34" s="1">
        <v>10.633354368653499</v>
      </c>
      <c r="R34" s="1">
        <v>25.185015202799601</v>
      </c>
      <c r="S34" s="1">
        <v>23.842579312718701</v>
      </c>
      <c r="T34" s="1">
        <v>17.8647237679995</v>
      </c>
      <c r="U34" s="1">
        <v>13.618592528236301</v>
      </c>
      <c r="V34" s="1">
        <v>53.957428323197199</v>
      </c>
      <c r="W34" s="1">
        <v>21.659426585577801</v>
      </c>
      <c r="X34" s="1">
        <v>10.764552562988699</v>
      </c>
      <c r="Y34" s="1">
        <v>25.999238675295</v>
      </c>
      <c r="Z34" s="1">
        <v>31.385610963075699</v>
      </c>
      <c r="AA34" s="1">
        <v>16.682527598020599</v>
      </c>
      <c r="AB34" s="1">
        <v>17.310620479634601</v>
      </c>
      <c r="AC34" s="1">
        <v>8.6220022839741102</v>
      </c>
    </row>
    <row r="35" spans="1:29" ht="15" customHeight="1" x14ac:dyDescent="0.25">
      <c r="A35">
        <v>11620</v>
      </c>
      <c r="B35" s="2" t="s">
        <v>73</v>
      </c>
      <c r="C35" s="2" t="s">
        <v>29</v>
      </c>
      <c r="D35" s="2" t="s">
        <v>968</v>
      </c>
      <c r="E35" s="2" t="s">
        <v>935</v>
      </c>
      <c r="F35" s="2" t="s">
        <v>919</v>
      </c>
      <c r="G35" s="2" t="str">
        <f t="shared" si="0"/>
        <v>Trump</v>
      </c>
      <c r="H35" s="2" t="s">
        <v>922</v>
      </c>
      <c r="I35" s="2" t="s">
        <v>922</v>
      </c>
      <c r="J35">
        <v>47557</v>
      </c>
      <c r="K35" s="1">
        <v>72.5403200370082</v>
      </c>
      <c r="L35" s="1">
        <v>6.5899867527388203</v>
      </c>
      <c r="M35" s="1">
        <v>1.0555754147654399</v>
      </c>
      <c r="N35" s="1">
        <v>14.498391403999401</v>
      </c>
      <c r="O35" s="1">
        <v>5.3157263914881101</v>
      </c>
      <c r="P35" s="1">
        <v>25.752255188510599</v>
      </c>
      <c r="Q35" s="1">
        <v>7.6876169649052697</v>
      </c>
      <c r="R35" s="1">
        <v>24.9742414365919</v>
      </c>
      <c r="S35" s="1">
        <v>26.702693609773501</v>
      </c>
      <c r="T35" s="1">
        <v>14.8831928002187</v>
      </c>
      <c r="U35" s="1">
        <v>5.1567303730468099</v>
      </c>
      <c r="V35" s="1">
        <v>51.8715730087794</v>
      </c>
      <c r="W35" s="1">
        <v>25.9294475610916</v>
      </c>
      <c r="X35" s="1">
        <v>17.042249057082199</v>
      </c>
      <c r="Y35" s="1">
        <v>20.8998214182845</v>
      </c>
      <c r="Z35" s="1">
        <v>28.077654242755901</v>
      </c>
      <c r="AA35" s="1">
        <v>18.849012039864</v>
      </c>
      <c r="AB35" s="1">
        <v>21.700558787948601</v>
      </c>
      <c r="AC35" s="1">
        <v>10.472953511147001</v>
      </c>
    </row>
    <row r="36" spans="1:29" ht="15" customHeight="1" x14ac:dyDescent="0.25">
      <c r="A36">
        <v>11660</v>
      </c>
      <c r="B36" s="2" t="s">
        <v>74</v>
      </c>
      <c r="C36" s="2" t="s">
        <v>75</v>
      </c>
      <c r="D36" s="2" t="s">
        <v>932</v>
      </c>
      <c r="E36" s="2" t="s">
        <v>931</v>
      </c>
      <c r="F36" s="2" t="s">
        <v>919</v>
      </c>
      <c r="G36" s="2" t="str">
        <f t="shared" si="0"/>
        <v>Trump</v>
      </c>
      <c r="H36" s="2" t="s">
        <v>922</v>
      </c>
      <c r="I36" s="2" t="s">
        <v>923</v>
      </c>
      <c r="J36">
        <v>22995</v>
      </c>
      <c r="K36" s="1">
        <v>70.350076103500797</v>
      </c>
      <c r="L36" s="1">
        <v>23.335507719069401</v>
      </c>
      <c r="M36" s="1">
        <v>0.52185257664709706</v>
      </c>
      <c r="N36" s="1">
        <v>1.7656012176560101</v>
      </c>
      <c r="O36" s="1">
        <v>4.0269623831267696</v>
      </c>
      <c r="P36" s="1">
        <v>19.482496194825</v>
      </c>
      <c r="Q36" s="1">
        <v>21.509023700804502</v>
      </c>
      <c r="R36" s="1">
        <v>20.5696890628397</v>
      </c>
      <c r="S36" s="1">
        <v>23.609480321809102</v>
      </c>
      <c r="T36" s="1">
        <v>14.8293107197217</v>
      </c>
      <c r="U36" s="1">
        <v>5.3317447315511197</v>
      </c>
      <c r="V36" s="1">
        <v>46.2283118623874</v>
      </c>
      <c r="W36" s="1">
        <v>26.815101645692199</v>
      </c>
      <c r="X36" s="1">
        <v>21.6248417603693</v>
      </c>
      <c r="Y36" s="1">
        <v>31.569253438113901</v>
      </c>
      <c r="Z36" s="1">
        <v>26.362966601178801</v>
      </c>
      <c r="AA36" s="1">
        <v>12.684184675835001</v>
      </c>
      <c r="AB36" s="1">
        <v>19.462180746561899</v>
      </c>
      <c r="AC36" s="1">
        <v>9.92141453831041</v>
      </c>
    </row>
    <row r="37" spans="1:29" ht="15" customHeight="1" x14ac:dyDescent="0.25">
      <c r="A37">
        <v>11680</v>
      </c>
      <c r="B37" s="2" t="s">
        <v>76</v>
      </c>
      <c r="C37" s="2" t="s">
        <v>77</v>
      </c>
      <c r="D37" s="2" t="s">
        <v>949</v>
      </c>
      <c r="E37" s="2" t="s">
        <v>935</v>
      </c>
      <c r="F37" s="2" t="s">
        <v>920</v>
      </c>
      <c r="G37" s="2" t="str">
        <f t="shared" si="0"/>
        <v>Clinton</v>
      </c>
      <c r="H37" s="2" t="s">
        <v>922</v>
      </c>
      <c r="I37" s="2" t="s">
        <v>923</v>
      </c>
      <c r="J37">
        <v>36311</v>
      </c>
      <c r="K37" s="1">
        <v>82.156922144804597</v>
      </c>
      <c r="L37" s="1">
        <v>2.6741207898432999</v>
      </c>
      <c r="M37" s="1">
        <v>1.5918041364875699</v>
      </c>
      <c r="N37" s="1">
        <v>4.5110297155132102</v>
      </c>
      <c r="O37" s="1">
        <v>9.0661232133513305</v>
      </c>
      <c r="P37" s="1">
        <v>24.4278593263749</v>
      </c>
      <c r="Q37" s="1">
        <v>10.473410261353299</v>
      </c>
      <c r="R37" s="1">
        <v>22.904904849769999</v>
      </c>
      <c r="S37" s="1">
        <v>26.424499462972701</v>
      </c>
      <c r="T37" s="1">
        <v>15.769326099529099</v>
      </c>
      <c r="U37" s="1">
        <v>5.54869480049397</v>
      </c>
      <c r="V37" s="1">
        <v>36.954392539283702</v>
      </c>
      <c r="W37" s="1">
        <v>38.023250862325902</v>
      </c>
      <c r="X37" s="1">
        <v>19.473661797896298</v>
      </c>
      <c r="Y37" s="1">
        <v>20.260913927556299</v>
      </c>
      <c r="Z37" s="1">
        <v>27.461555280227401</v>
      </c>
      <c r="AA37" s="1">
        <v>19.2551563297136</v>
      </c>
      <c r="AB37" s="1">
        <v>21.026164273740999</v>
      </c>
      <c r="AC37" s="1">
        <v>11.9962101887618</v>
      </c>
    </row>
    <row r="38" spans="1:29" ht="15" customHeight="1" x14ac:dyDescent="0.25">
      <c r="A38">
        <v>11700</v>
      </c>
      <c r="B38" s="2" t="s">
        <v>78</v>
      </c>
      <c r="C38" s="2" t="s">
        <v>42</v>
      </c>
      <c r="D38" s="2" t="s">
        <v>959</v>
      </c>
      <c r="E38" s="2" t="s">
        <v>931</v>
      </c>
      <c r="F38" s="2" t="s">
        <v>920</v>
      </c>
      <c r="G38" s="2" t="str">
        <f t="shared" si="0"/>
        <v>Clinton</v>
      </c>
      <c r="H38" s="2" t="s">
        <v>922</v>
      </c>
      <c r="I38" s="2" t="s">
        <v>923</v>
      </c>
      <c r="J38">
        <v>424858</v>
      </c>
      <c r="K38" s="1">
        <v>86.251877097759703</v>
      </c>
      <c r="L38" s="1">
        <v>4.4664334907192504</v>
      </c>
      <c r="M38" s="1">
        <v>0.86240579205287404</v>
      </c>
      <c r="N38" s="1">
        <v>2.0406818278107002</v>
      </c>
      <c r="O38" s="1">
        <v>6.3786017916574496</v>
      </c>
      <c r="P38" s="1">
        <v>20.342326141910899</v>
      </c>
      <c r="Q38" s="1">
        <v>7.8183769635972498</v>
      </c>
      <c r="R38" s="1">
        <v>24.934919431904301</v>
      </c>
      <c r="S38" s="1">
        <v>28.535181166413199</v>
      </c>
      <c r="T38" s="1">
        <v>18.369196296174302</v>
      </c>
      <c r="U38" s="1">
        <v>4.6381005063614298</v>
      </c>
      <c r="V38" s="1">
        <v>34.988691152258703</v>
      </c>
      <c r="W38" s="1">
        <v>31.043850834497999</v>
      </c>
      <c r="X38" s="1">
        <v>29.329357506881902</v>
      </c>
      <c r="Y38" s="1">
        <v>20.1905287864145</v>
      </c>
      <c r="Z38" s="1">
        <v>24.871462101339201</v>
      </c>
      <c r="AA38" s="1">
        <v>19.425100096645</v>
      </c>
      <c r="AB38" s="1">
        <v>21.1105895347232</v>
      </c>
      <c r="AC38" s="1">
        <v>14.4023194808781</v>
      </c>
    </row>
    <row r="39" spans="1:29" ht="15" customHeight="1" x14ac:dyDescent="0.25">
      <c r="A39">
        <v>11740</v>
      </c>
      <c r="B39" s="2" t="s">
        <v>79</v>
      </c>
      <c r="C39" s="2" t="s">
        <v>33</v>
      </c>
      <c r="D39" s="2" t="s">
        <v>967</v>
      </c>
      <c r="E39" s="2" t="s">
        <v>927</v>
      </c>
      <c r="F39" s="2" t="s">
        <v>919</v>
      </c>
      <c r="G39" s="2" t="str">
        <f t="shared" si="0"/>
        <v>Trump</v>
      </c>
      <c r="H39" s="2" t="s">
        <v>922</v>
      </c>
      <c r="I39" s="2" t="s">
        <v>922</v>
      </c>
      <c r="J39">
        <v>53139</v>
      </c>
      <c r="K39" s="1">
        <v>96.637121511507502</v>
      </c>
      <c r="L39" s="1">
        <v>0.74333352151903498</v>
      </c>
      <c r="M39" s="1">
        <v>0.517510679538569</v>
      </c>
      <c r="N39" s="1">
        <v>1.15922392216639</v>
      </c>
      <c r="O39" s="1">
        <v>0.94281036526844697</v>
      </c>
      <c r="P39" s="1">
        <v>23.854419541203299</v>
      </c>
      <c r="Q39" s="1">
        <v>10.303167165358801</v>
      </c>
      <c r="R39" s="1">
        <v>22.964301172396901</v>
      </c>
      <c r="S39" s="1">
        <v>27.040403470144302</v>
      </c>
      <c r="T39" s="1">
        <v>15.837708650896699</v>
      </c>
      <c r="U39" s="1">
        <v>3.5035120781223199</v>
      </c>
      <c r="V39" s="1">
        <v>52.272857061275801</v>
      </c>
      <c r="W39" s="1">
        <v>25.021415110502002</v>
      </c>
      <c r="X39" s="1">
        <v>19.202215750099899</v>
      </c>
      <c r="Y39" s="1">
        <v>18.1683608013421</v>
      </c>
      <c r="Z39" s="1">
        <v>26.1077667028521</v>
      </c>
      <c r="AA39" s="1">
        <v>21.6964373828086</v>
      </c>
      <c r="AB39" s="1">
        <v>23.073127405506799</v>
      </c>
      <c r="AC39" s="1">
        <v>10.954307707490401</v>
      </c>
    </row>
    <row r="40" spans="1:29" ht="15" customHeight="1" x14ac:dyDescent="0.25">
      <c r="A40">
        <v>11780</v>
      </c>
      <c r="B40" s="2" t="s">
        <v>80</v>
      </c>
      <c r="C40" s="2" t="s">
        <v>33</v>
      </c>
      <c r="D40" s="2" t="s">
        <v>967</v>
      </c>
      <c r="E40" s="2" t="s">
        <v>927</v>
      </c>
      <c r="F40" s="2" t="s">
        <v>919</v>
      </c>
      <c r="G40" s="2" t="str">
        <f t="shared" si="0"/>
        <v>Trump</v>
      </c>
      <c r="H40" s="2" t="s">
        <v>923</v>
      </c>
      <c r="I40" s="2" t="s">
        <v>922</v>
      </c>
      <c r="J40">
        <v>101497</v>
      </c>
      <c r="K40" s="1">
        <v>90.767214794525898</v>
      </c>
      <c r="L40" s="1">
        <v>3.4158645083105901</v>
      </c>
      <c r="M40" s="1">
        <v>0.36651329595948601</v>
      </c>
      <c r="N40" s="1">
        <v>2.06015941357873</v>
      </c>
      <c r="O40" s="1">
        <v>3.39024798762525</v>
      </c>
      <c r="P40" s="1">
        <v>23.652915849729499</v>
      </c>
      <c r="Q40" s="1">
        <v>7.8889031202892701</v>
      </c>
      <c r="R40" s="1">
        <v>23.793806713498899</v>
      </c>
      <c r="S40" s="1">
        <v>29.021547434899599</v>
      </c>
      <c r="T40" s="1">
        <v>15.6428268815827</v>
      </c>
      <c r="U40" s="1">
        <v>4.7929249352890402</v>
      </c>
      <c r="V40" s="1">
        <v>56.141788898475703</v>
      </c>
      <c r="W40" s="1">
        <v>26.044003451251101</v>
      </c>
      <c r="X40" s="1">
        <v>13.021282714984199</v>
      </c>
      <c r="Y40" s="1">
        <v>24.248502147136701</v>
      </c>
      <c r="Z40" s="1">
        <v>24.719072231222199</v>
      </c>
      <c r="AA40" s="1">
        <v>18.0488055748412</v>
      </c>
      <c r="AB40" s="1">
        <v>22.109079688343702</v>
      </c>
      <c r="AC40" s="1">
        <v>10.8745403584561</v>
      </c>
    </row>
    <row r="41" spans="1:29" ht="15" customHeight="1" x14ac:dyDescent="0.25">
      <c r="A41">
        <v>11820</v>
      </c>
      <c r="B41" s="2" t="s">
        <v>81</v>
      </c>
      <c r="C41" s="2" t="s">
        <v>38</v>
      </c>
      <c r="D41" t="s">
        <v>969</v>
      </c>
      <c r="E41" s="2" t="s">
        <v>947</v>
      </c>
      <c r="F41" s="2" t="s">
        <v>919</v>
      </c>
      <c r="G41" s="2" t="str">
        <f t="shared" si="0"/>
        <v>Trump</v>
      </c>
      <c r="H41" s="2" t="s">
        <v>923</v>
      </c>
      <c r="I41" s="2" t="s">
        <v>922</v>
      </c>
      <c r="J41">
        <v>37039</v>
      </c>
      <c r="K41" s="1">
        <v>87.191878830421999</v>
      </c>
      <c r="L41" s="1">
        <v>0.440076675936175</v>
      </c>
      <c r="M41" s="1">
        <v>1.20143632387483</v>
      </c>
      <c r="N41" s="1">
        <v>3.5044142660438999</v>
      </c>
      <c r="O41" s="1">
        <v>7.6621939037231002</v>
      </c>
      <c r="P41" s="1">
        <v>20.521612354545201</v>
      </c>
      <c r="Q41" s="1">
        <v>8.8798293690434402</v>
      </c>
      <c r="R41" s="1">
        <v>22.506007181619399</v>
      </c>
      <c r="S41" s="1">
        <v>31.461432544075201</v>
      </c>
      <c r="T41" s="1">
        <v>16.631118550716799</v>
      </c>
      <c r="U41" s="1">
        <v>2.1138830698914499</v>
      </c>
      <c r="V41" s="1">
        <v>34.915254237288103</v>
      </c>
      <c r="W41" s="1">
        <v>40.906494001142597</v>
      </c>
      <c r="X41" s="1">
        <v>22.064368691677799</v>
      </c>
      <c r="Y41" s="1">
        <v>19.197816843307699</v>
      </c>
      <c r="Z41" s="1">
        <v>26.477121279431401</v>
      </c>
      <c r="AA41" s="1">
        <v>19.248587929174299</v>
      </c>
      <c r="AB41" s="1">
        <v>21.666560893571098</v>
      </c>
      <c r="AC41" s="1">
        <v>13.409913054515499</v>
      </c>
    </row>
    <row r="42" spans="1:29" ht="15" customHeight="1" x14ac:dyDescent="0.25">
      <c r="A42">
        <v>11860</v>
      </c>
      <c r="B42" s="2" t="s">
        <v>82</v>
      </c>
      <c r="C42" s="2" t="s">
        <v>77</v>
      </c>
      <c r="D42" s="2" t="s">
        <v>949</v>
      </c>
      <c r="E42" s="2" t="s">
        <v>935</v>
      </c>
      <c r="F42" s="2" t="s">
        <v>919</v>
      </c>
      <c r="G42" s="2" t="str">
        <f t="shared" si="0"/>
        <v>Trump</v>
      </c>
      <c r="H42" s="2" t="s">
        <v>922</v>
      </c>
      <c r="I42" s="2" t="s">
        <v>923</v>
      </c>
      <c r="J42">
        <v>16924</v>
      </c>
      <c r="K42" s="1">
        <v>89.529662018435403</v>
      </c>
      <c r="L42" s="1">
        <v>4.9870007090522304</v>
      </c>
      <c r="M42" s="1">
        <v>0.41361380288347899</v>
      </c>
      <c r="N42" s="1">
        <v>2.8066650909950401</v>
      </c>
      <c r="O42" s="1">
        <v>2.26305837863389</v>
      </c>
      <c r="P42" s="1">
        <v>24.184589931458301</v>
      </c>
      <c r="Q42" s="1">
        <v>14.151500827227601</v>
      </c>
      <c r="R42" s="1">
        <v>21.354289766012801</v>
      </c>
      <c r="S42" s="1">
        <v>24.940912313873799</v>
      </c>
      <c r="T42" s="1">
        <v>15.368707161427601</v>
      </c>
      <c r="U42" s="1">
        <v>3.1495299932164</v>
      </c>
      <c r="V42" s="1">
        <v>50.751041767613103</v>
      </c>
      <c r="W42" s="1">
        <v>24.944277546273899</v>
      </c>
      <c r="X42" s="1">
        <v>21.155150692896601</v>
      </c>
      <c r="Y42" s="1">
        <v>20.2869866402771</v>
      </c>
      <c r="Z42" s="1">
        <v>21.754906811809299</v>
      </c>
      <c r="AA42" s="1">
        <v>21.0951674088735</v>
      </c>
      <c r="AB42" s="1">
        <v>23.9815272967178</v>
      </c>
      <c r="AC42" s="1">
        <v>12.881411842322301</v>
      </c>
    </row>
    <row r="43" spans="1:29" ht="15" customHeight="1" x14ac:dyDescent="0.25">
      <c r="A43">
        <v>11900</v>
      </c>
      <c r="B43" s="2" t="s">
        <v>83</v>
      </c>
      <c r="C43" s="2" t="s">
        <v>33</v>
      </c>
      <c r="D43" s="2" t="s">
        <v>967</v>
      </c>
      <c r="E43" s="2" t="s">
        <v>927</v>
      </c>
      <c r="F43" s="2" t="s">
        <v>919</v>
      </c>
      <c r="G43" s="2" t="str">
        <f t="shared" si="0"/>
        <v>Trump</v>
      </c>
      <c r="H43" s="2" t="s">
        <v>922</v>
      </c>
      <c r="I43" s="2" t="s">
        <v>922</v>
      </c>
      <c r="J43">
        <v>64757</v>
      </c>
      <c r="K43" s="1">
        <v>90.768565560479999</v>
      </c>
      <c r="L43" s="1">
        <v>2.6885124388096999</v>
      </c>
      <c r="M43" s="1">
        <v>2.6885124388096999</v>
      </c>
      <c r="N43" s="1">
        <v>2.3070864925799501</v>
      </c>
      <c r="O43" s="1">
        <v>1.5473230693206901</v>
      </c>
      <c r="P43" s="1">
        <v>15.826860416634499</v>
      </c>
      <c r="Q43" s="1">
        <v>32.1355220285066</v>
      </c>
      <c r="R43" s="1">
        <v>21.3274240622635</v>
      </c>
      <c r="S43" s="1">
        <v>20.613987677007898</v>
      </c>
      <c r="T43" s="1">
        <v>10.096205815587499</v>
      </c>
      <c r="U43" s="1">
        <v>2.9663162283706099</v>
      </c>
      <c r="V43" s="1">
        <v>41.257408344998098</v>
      </c>
      <c r="W43" s="1">
        <v>27.4443815707181</v>
      </c>
      <c r="X43" s="1">
        <v>28.3318938559133</v>
      </c>
      <c r="Y43" s="1">
        <v>35.106430853696899</v>
      </c>
      <c r="Z43" s="1">
        <v>21.794698708428999</v>
      </c>
      <c r="AA43" s="1">
        <v>16.511408127447002</v>
      </c>
      <c r="AB43" s="1">
        <v>16.470905899824501</v>
      </c>
      <c r="AC43" s="1">
        <v>10.1165564106026</v>
      </c>
    </row>
    <row r="44" spans="1:29" ht="15" customHeight="1" x14ac:dyDescent="0.25">
      <c r="A44">
        <v>11940</v>
      </c>
      <c r="B44" s="2" t="s">
        <v>83</v>
      </c>
      <c r="C44" s="2" t="s">
        <v>84</v>
      </c>
      <c r="D44" s="2" t="s">
        <v>975</v>
      </c>
      <c r="E44" s="2" t="s">
        <v>931</v>
      </c>
      <c r="F44" s="2" t="s">
        <v>919</v>
      </c>
      <c r="G44" s="2" t="str">
        <f t="shared" si="0"/>
        <v>Trump</v>
      </c>
      <c r="H44" s="2" t="s">
        <v>922</v>
      </c>
      <c r="I44" s="2" t="s">
        <v>922</v>
      </c>
      <c r="J44">
        <v>52266</v>
      </c>
      <c r="K44" s="1">
        <v>90.446944476332604</v>
      </c>
      <c r="L44" s="1">
        <v>3.8667585045727599</v>
      </c>
      <c r="M44" s="1">
        <v>0.73661653847625597</v>
      </c>
      <c r="N44" s="1">
        <v>2.1141851299123702</v>
      </c>
      <c r="O44" s="1">
        <v>2.8354953507060001</v>
      </c>
      <c r="P44" s="1">
        <v>22.567252133318</v>
      </c>
      <c r="Q44" s="1">
        <v>8.0511231010599609</v>
      </c>
      <c r="R44" s="1">
        <v>24.019439023456901</v>
      </c>
      <c r="S44" s="1">
        <v>28.500363525045</v>
      </c>
      <c r="T44" s="1">
        <v>16.8618222171201</v>
      </c>
      <c r="U44" s="1">
        <v>8.3460376417107796</v>
      </c>
      <c r="V44" s="1">
        <v>52.618011475455297</v>
      </c>
      <c r="W44" s="1">
        <v>24.580757823544101</v>
      </c>
      <c r="X44" s="1">
        <v>14.455193059289901</v>
      </c>
      <c r="Y44" s="1">
        <v>25.3347564525519</v>
      </c>
      <c r="Z44" s="1">
        <v>25.785949932078399</v>
      </c>
      <c r="AA44" s="1">
        <v>20.7646031437997</v>
      </c>
      <c r="AB44" s="1">
        <v>17.484960217349101</v>
      </c>
      <c r="AC44" s="1">
        <v>10.629730254220799</v>
      </c>
    </row>
    <row r="45" spans="1:29" ht="15" customHeight="1" x14ac:dyDescent="0.25">
      <c r="A45">
        <v>11980</v>
      </c>
      <c r="B45" s="2" t="s">
        <v>83</v>
      </c>
      <c r="C45" s="2" t="s">
        <v>27</v>
      </c>
      <c r="D45" s="2" t="s">
        <v>976</v>
      </c>
      <c r="E45" s="2" t="s">
        <v>935</v>
      </c>
      <c r="F45" s="2" t="s">
        <v>919</v>
      </c>
      <c r="G45" s="2" t="str">
        <f t="shared" si="0"/>
        <v>Trump</v>
      </c>
      <c r="H45" s="2" t="s">
        <v>922</v>
      </c>
      <c r="I45" s="2" t="s">
        <v>922</v>
      </c>
      <c r="J45">
        <v>78532</v>
      </c>
      <c r="K45" s="1">
        <v>80.851118015585996</v>
      </c>
      <c r="L45" s="1">
        <v>6.1287118626801798</v>
      </c>
      <c r="M45" s="1">
        <v>0.404930474201599</v>
      </c>
      <c r="N45" s="1">
        <v>1.8043600061121601</v>
      </c>
      <c r="O45" s="1">
        <v>10.810879641420099</v>
      </c>
      <c r="P45" s="1">
        <v>22.7194010085061</v>
      </c>
      <c r="Q45" s="1">
        <v>7.9126980084551501</v>
      </c>
      <c r="R45" s="1">
        <v>22.019049559415301</v>
      </c>
      <c r="S45" s="1">
        <v>28.207609636835901</v>
      </c>
      <c r="T45" s="1">
        <v>19.141241786787599</v>
      </c>
      <c r="U45" s="1">
        <v>7.5243298931140403</v>
      </c>
      <c r="V45" s="1">
        <v>46.812738009823903</v>
      </c>
      <c r="W45" s="1">
        <v>31.5120407675184</v>
      </c>
      <c r="X45" s="1">
        <v>14.150891329543599</v>
      </c>
      <c r="Y45" s="1">
        <v>23.486523044439299</v>
      </c>
      <c r="Z45" s="1">
        <v>25.258157104681501</v>
      </c>
      <c r="AA45" s="1">
        <v>19.5011711919765</v>
      </c>
      <c r="AB45" s="1">
        <v>18.979908284121301</v>
      </c>
      <c r="AC45" s="1">
        <v>12.7742403747814</v>
      </c>
    </row>
    <row r="46" spans="1:29" ht="15" customHeight="1" x14ac:dyDescent="0.25">
      <c r="A46">
        <v>12020</v>
      </c>
      <c r="B46" s="2" t="s">
        <v>85</v>
      </c>
      <c r="C46" s="2" t="s">
        <v>37</v>
      </c>
      <c r="D46" s="2" t="s">
        <v>943</v>
      </c>
      <c r="E46" s="2" t="s">
        <v>931</v>
      </c>
      <c r="F46" s="2" t="s">
        <v>920</v>
      </c>
      <c r="G46" s="2" t="str">
        <f t="shared" si="0"/>
        <v>Clinton</v>
      </c>
      <c r="H46" s="2" t="s">
        <v>922</v>
      </c>
      <c r="I46" s="2" t="s">
        <v>923</v>
      </c>
      <c r="J46">
        <v>192541</v>
      </c>
      <c r="K46" s="1">
        <v>67.785562555507695</v>
      </c>
      <c r="L46" s="1">
        <v>19.3112116380407</v>
      </c>
      <c r="M46" s="1">
        <v>3.14997844614913</v>
      </c>
      <c r="N46" s="1">
        <v>1.8001360749139099</v>
      </c>
      <c r="O46" s="1">
        <v>7.9531112853885704</v>
      </c>
      <c r="P46" s="1">
        <v>20.855298352039298</v>
      </c>
      <c r="Q46" s="1">
        <v>21.383497540783502</v>
      </c>
      <c r="R46" s="1">
        <v>26.066136563121599</v>
      </c>
      <c r="S46" s="1">
        <v>21.620330215382701</v>
      </c>
      <c r="T46" s="1">
        <v>10.074737328672899</v>
      </c>
      <c r="U46" s="1">
        <v>5.3538660813873999</v>
      </c>
      <c r="V46" s="1">
        <v>36.069334004965299</v>
      </c>
      <c r="W46" s="1">
        <v>23.850429964379501</v>
      </c>
      <c r="X46" s="1">
        <v>34.726369949267799</v>
      </c>
      <c r="Y46" s="1">
        <v>27.264392003607401</v>
      </c>
      <c r="Z46" s="1">
        <v>21.678941830753001</v>
      </c>
      <c r="AA46" s="1">
        <v>15.845483240643301</v>
      </c>
      <c r="AB46" s="1">
        <v>18.620171351270098</v>
      </c>
      <c r="AC46" s="1">
        <v>16.591011573726099</v>
      </c>
    </row>
    <row r="47" spans="1:29" ht="15" customHeight="1" x14ac:dyDescent="0.25">
      <c r="A47">
        <v>12060</v>
      </c>
      <c r="B47" s="2" t="s">
        <v>86</v>
      </c>
      <c r="C47" s="2" t="s">
        <v>37</v>
      </c>
      <c r="D47" s="2" t="s">
        <v>943</v>
      </c>
      <c r="E47" s="2" t="s">
        <v>931</v>
      </c>
      <c r="F47" s="2" t="s">
        <v>920</v>
      </c>
      <c r="G47" s="2" t="str">
        <f t="shared" si="0"/>
        <v>Clinton</v>
      </c>
      <c r="H47" s="2" t="s">
        <v>922</v>
      </c>
      <c r="I47" s="2" t="s">
        <v>923</v>
      </c>
      <c r="J47">
        <v>5286728</v>
      </c>
      <c r="K47" s="1">
        <v>50.779442407477703</v>
      </c>
      <c r="L47" s="1">
        <v>31.8567174252203</v>
      </c>
      <c r="M47" s="1">
        <v>4.7783052201664198</v>
      </c>
      <c r="N47" s="1">
        <v>2.2219603505230499</v>
      </c>
      <c r="O47" s="1">
        <v>10.3635745966125</v>
      </c>
      <c r="P47" s="1">
        <v>26.496369777298899</v>
      </c>
      <c r="Q47" s="1">
        <v>9.1789099041978304</v>
      </c>
      <c r="R47" s="1">
        <v>30.196314242003801</v>
      </c>
      <c r="S47" s="1">
        <v>25.1525896546976</v>
      </c>
      <c r="T47" s="1">
        <v>8.9758164218019196</v>
      </c>
      <c r="U47" s="1">
        <v>4.9274397787738602</v>
      </c>
      <c r="V47" s="1">
        <v>32.482194389284402</v>
      </c>
      <c r="W47" s="1">
        <v>27.7483888908545</v>
      </c>
      <c r="X47" s="1">
        <v>34.841976941087196</v>
      </c>
      <c r="Y47" s="1">
        <v>15.660140407006301</v>
      </c>
      <c r="Z47" s="1">
        <v>19.101810279671401</v>
      </c>
      <c r="AA47" s="1">
        <v>17.116781855481602</v>
      </c>
      <c r="AB47" s="1">
        <v>23.2144860111894</v>
      </c>
      <c r="AC47" s="1">
        <v>24.906781446651301</v>
      </c>
    </row>
    <row r="48" spans="1:29" ht="15" customHeight="1" x14ac:dyDescent="0.25">
      <c r="A48">
        <v>12100</v>
      </c>
      <c r="B48" s="2" t="s">
        <v>87</v>
      </c>
      <c r="C48" s="2" t="s">
        <v>88</v>
      </c>
      <c r="D48" s="2" t="s">
        <v>963</v>
      </c>
      <c r="E48" s="2" t="s">
        <v>947</v>
      </c>
      <c r="F48" s="2" t="s">
        <v>920</v>
      </c>
      <c r="G48" s="2" t="str">
        <f t="shared" si="0"/>
        <v>Clinton</v>
      </c>
      <c r="H48" s="2" t="s">
        <v>923</v>
      </c>
      <c r="I48" s="2" t="s">
        <v>922</v>
      </c>
      <c r="J48">
        <v>274549</v>
      </c>
      <c r="K48" s="1">
        <v>58.594640665236398</v>
      </c>
      <c r="L48" s="1">
        <v>14.890602406127901</v>
      </c>
      <c r="M48" s="1">
        <v>7.43728806151179</v>
      </c>
      <c r="N48" s="1">
        <v>2.23493802563477</v>
      </c>
      <c r="O48" s="1">
        <v>16.842530841489101</v>
      </c>
      <c r="P48" s="1">
        <v>23.270163067430602</v>
      </c>
      <c r="Q48" s="1">
        <v>9.2839529555744207</v>
      </c>
      <c r="R48" s="1">
        <v>24.603622668448999</v>
      </c>
      <c r="S48" s="1">
        <v>28.672841642111202</v>
      </c>
      <c r="T48" s="1">
        <v>14.1694196664348</v>
      </c>
      <c r="U48" s="1">
        <v>6.5741050518568098</v>
      </c>
      <c r="V48" s="1">
        <v>43.150152710476</v>
      </c>
      <c r="W48" s="1">
        <v>26.186339157556201</v>
      </c>
      <c r="X48" s="1">
        <v>24.089403080110898</v>
      </c>
      <c r="Y48" s="1">
        <v>16.843532835732201</v>
      </c>
      <c r="Z48" s="1">
        <v>20.127106060306101</v>
      </c>
      <c r="AA48" s="1">
        <v>17.3394840523471</v>
      </c>
      <c r="AB48" s="1">
        <v>23.357223465124999</v>
      </c>
      <c r="AC48" s="1">
        <v>22.332653586489499</v>
      </c>
    </row>
    <row r="49" spans="1:29" ht="15" customHeight="1" x14ac:dyDescent="0.25">
      <c r="A49">
        <v>12140</v>
      </c>
      <c r="B49" s="2" t="s">
        <v>89</v>
      </c>
      <c r="C49" s="2" t="s">
        <v>66</v>
      </c>
      <c r="D49" s="2" t="s">
        <v>425</v>
      </c>
      <c r="E49" s="2" t="s">
        <v>927</v>
      </c>
      <c r="F49" s="2" t="s">
        <v>919</v>
      </c>
      <c r="G49" s="2" t="str">
        <f t="shared" si="0"/>
        <v>Trump</v>
      </c>
      <c r="H49" s="2" t="s">
        <v>922</v>
      </c>
      <c r="I49" s="2" t="s">
        <v>923</v>
      </c>
      <c r="J49">
        <v>42223</v>
      </c>
      <c r="K49" s="1">
        <v>95.696658219453894</v>
      </c>
      <c r="L49" s="1">
        <v>0.33394121687232098</v>
      </c>
      <c r="M49" s="1">
        <v>0.44051820098050798</v>
      </c>
      <c r="N49" s="1">
        <v>1.0870852379035101</v>
      </c>
      <c r="O49" s="1">
        <v>2.4417971247898098</v>
      </c>
      <c r="P49" s="1">
        <v>26.3742510006395</v>
      </c>
      <c r="Q49" s="1">
        <v>8.1116926793453796</v>
      </c>
      <c r="R49" s="1">
        <v>24.867962958577099</v>
      </c>
      <c r="S49" s="1">
        <v>27.525282429007898</v>
      </c>
      <c r="T49" s="1">
        <v>13.120810932430199</v>
      </c>
      <c r="U49" s="1">
        <v>3.7394624972980801</v>
      </c>
      <c r="V49" s="1">
        <v>49.430794725844798</v>
      </c>
      <c r="W49" s="1">
        <v>30.5281360328554</v>
      </c>
      <c r="X49" s="1">
        <v>16.301606744001699</v>
      </c>
      <c r="Y49" s="1">
        <v>17.773700305810401</v>
      </c>
      <c r="Z49" s="1">
        <v>25.186544342507599</v>
      </c>
      <c r="AA49" s="1">
        <v>20.165137614678901</v>
      </c>
      <c r="AB49" s="1">
        <v>23.596330275229398</v>
      </c>
      <c r="AC49" s="1">
        <v>13.278287461773701</v>
      </c>
    </row>
    <row r="50" spans="1:29" ht="15" customHeight="1" x14ac:dyDescent="0.25">
      <c r="A50">
        <v>12180</v>
      </c>
      <c r="B50" s="2" t="s">
        <v>89</v>
      </c>
      <c r="C50" s="2" t="s">
        <v>40</v>
      </c>
      <c r="D50" s="2" t="s">
        <v>966</v>
      </c>
      <c r="E50" s="2" t="s">
        <v>927</v>
      </c>
      <c r="F50" s="2" t="s">
        <v>919</v>
      </c>
      <c r="G50" s="2" t="str">
        <f t="shared" si="0"/>
        <v>Trump</v>
      </c>
      <c r="H50" s="2" t="s">
        <v>922</v>
      </c>
      <c r="I50" s="2" t="s">
        <v>922</v>
      </c>
      <c r="J50">
        <v>80026</v>
      </c>
      <c r="K50" s="1">
        <v>91.342813585584693</v>
      </c>
      <c r="L50" s="1">
        <v>3.7600279909029601</v>
      </c>
      <c r="M50" s="1">
        <v>0.48359283232949302</v>
      </c>
      <c r="N50" s="1">
        <v>2.0443355909329499</v>
      </c>
      <c r="O50" s="1">
        <v>2.36923000024992</v>
      </c>
      <c r="P50" s="1">
        <v>21.615474970634502</v>
      </c>
      <c r="Q50" s="1">
        <v>8.7121685452228004</v>
      </c>
      <c r="R50" s="1">
        <v>24.681978357034001</v>
      </c>
      <c r="S50" s="1">
        <v>29.701596980981201</v>
      </c>
      <c r="T50" s="1">
        <v>15.2887811461275</v>
      </c>
      <c r="U50" s="1">
        <v>3.3998455432029999</v>
      </c>
      <c r="V50" s="1">
        <v>46.653136730185501</v>
      </c>
      <c r="W50" s="1">
        <v>31.347545753336099</v>
      </c>
      <c r="X50" s="1">
        <v>18.599471973275399</v>
      </c>
      <c r="Y50" s="1">
        <v>17.007668565246401</v>
      </c>
      <c r="Z50" s="1">
        <v>22.197473510039099</v>
      </c>
      <c r="AA50" s="1">
        <v>19.931905686193399</v>
      </c>
      <c r="AB50" s="1">
        <v>25.1344385401088</v>
      </c>
      <c r="AC50" s="1">
        <v>15.7285136984122</v>
      </c>
    </row>
    <row r="51" spans="1:29" ht="15" customHeight="1" x14ac:dyDescent="0.25">
      <c r="A51">
        <v>12220</v>
      </c>
      <c r="B51" s="2" t="s">
        <v>90</v>
      </c>
      <c r="C51" s="2" t="s">
        <v>46</v>
      </c>
      <c r="D51" s="2" t="s">
        <v>930</v>
      </c>
      <c r="E51" s="2" t="s">
        <v>931</v>
      </c>
      <c r="F51" s="2" t="s">
        <v>919</v>
      </c>
      <c r="G51" s="2" t="str">
        <f t="shared" si="0"/>
        <v>Trump</v>
      </c>
      <c r="H51" s="2" t="s">
        <v>922</v>
      </c>
      <c r="I51" s="2" t="s">
        <v>923</v>
      </c>
      <c r="J51">
        <v>140247</v>
      </c>
      <c r="K51" s="1">
        <v>69.805414732578996</v>
      </c>
      <c r="L51" s="1">
        <v>22.5844403088836</v>
      </c>
      <c r="M51" s="1">
        <v>2.5775952426789899</v>
      </c>
      <c r="N51" s="1">
        <v>1.7732999636355899</v>
      </c>
      <c r="O51" s="1">
        <v>3.2592497522228601</v>
      </c>
      <c r="P51" s="1">
        <v>22.525259007322799</v>
      </c>
      <c r="Q51" s="1">
        <v>20.5487461407374</v>
      </c>
      <c r="R51" s="1">
        <v>26.102519126968801</v>
      </c>
      <c r="S51" s="1">
        <v>21.7566151147618</v>
      </c>
      <c r="T51" s="1">
        <v>9.0668606102091296</v>
      </c>
      <c r="U51" s="1">
        <v>3.8389769362824402</v>
      </c>
      <c r="V51" s="1">
        <v>37.471699052073703</v>
      </c>
      <c r="W51" s="1">
        <v>27.420197546836501</v>
      </c>
      <c r="X51" s="1">
        <v>31.2691264648073</v>
      </c>
      <c r="Y51" s="1">
        <v>25.392953929539299</v>
      </c>
      <c r="Z51" s="1">
        <v>21.7018970189702</v>
      </c>
      <c r="AA51" s="1">
        <v>16.7931345980126</v>
      </c>
      <c r="AB51" s="1">
        <v>20.6919602529359</v>
      </c>
      <c r="AC51" s="1">
        <v>15.420054200541999</v>
      </c>
    </row>
    <row r="52" spans="1:29" ht="15" customHeight="1" x14ac:dyDescent="0.25">
      <c r="A52">
        <v>12260</v>
      </c>
      <c r="B52" s="2" t="s">
        <v>91</v>
      </c>
      <c r="C52" s="2" t="s">
        <v>37</v>
      </c>
      <c r="D52" s="2" t="s">
        <v>943</v>
      </c>
      <c r="E52" s="2" t="s">
        <v>931</v>
      </c>
      <c r="F52" s="2" t="s">
        <v>920</v>
      </c>
      <c r="G52" s="2" t="str">
        <f t="shared" si="0"/>
        <v>Clinton</v>
      </c>
      <c r="H52" s="2" t="s">
        <v>922</v>
      </c>
      <c r="I52" s="2" t="s">
        <v>923</v>
      </c>
      <c r="J52">
        <v>564873</v>
      </c>
      <c r="K52" s="1">
        <v>56.626887813720998</v>
      </c>
      <c r="L52" s="1">
        <v>34.898994995335201</v>
      </c>
      <c r="M52" s="1">
        <v>1.69772674565787</v>
      </c>
      <c r="N52" s="1">
        <v>2.38425274353704</v>
      </c>
      <c r="O52" s="1">
        <v>4.3921377017488901</v>
      </c>
      <c r="P52" s="1">
        <v>24.7220171613796</v>
      </c>
      <c r="Q52" s="1">
        <v>10.0353530793647</v>
      </c>
      <c r="R52" s="1">
        <v>25.6967495348512</v>
      </c>
      <c r="S52" s="1">
        <v>27.031562846869999</v>
      </c>
      <c r="T52" s="1">
        <v>12.5143173775344</v>
      </c>
      <c r="U52" s="1">
        <v>5.1232809829929202</v>
      </c>
      <c r="V52" s="1">
        <v>41.545013155396397</v>
      </c>
      <c r="W52" s="1">
        <v>29.994303848970599</v>
      </c>
      <c r="X52" s="1">
        <v>23.337402012639998</v>
      </c>
      <c r="Y52" s="1">
        <v>22.750752304832002</v>
      </c>
      <c r="Z52" s="1">
        <v>21.744484695148799</v>
      </c>
      <c r="AA52" s="1">
        <v>17.3854292450118</v>
      </c>
      <c r="AB52" s="1">
        <v>21.584440227704</v>
      </c>
      <c r="AC52" s="1">
        <v>16.534893527303399</v>
      </c>
    </row>
    <row r="53" spans="1:29" ht="15" customHeight="1" x14ac:dyDescent="0.25">
      <c r="A53">
        <v>12300</v>
      </c>
      <c r="B53" s="2" t="s">
        <v>92</v>
      </c>
      <c r="C53" s="2" t="s">
        <v>93</v>
      </c>
      <c r="D53" s="2" t="s">
        <v>954</v>
      </c>
      <c r="E53" s="2" t="s">
        <v>927</v>
      </c>
      <c r="F53" s="2" t="s">
        <v>919</v>
      </c>
      <c r="G53" s="2" t="str">
        <f t="shared" si="0"/>
        <v>Trump</v>
      </c>
      <c r="H53" s="2" t="s">
        <v>922</v>
      </c>
      <c r="I53" s="2" t="s">
        <v>922</v>
      </c>
      <c r="J53">
        <v>122151</v>
      </c>
      <c r="K53" s="1">
        <v>95.413872993262402</v>
      </c>
      <c r="L53" s="1">
        <v>0.52557899648795303</v>
      </c>
      <c r="M53" s="1">
        <v>0.72533176150829703</v>
      </c>
      <c r="N53" s="1">
        <v>2.1039533036978799</v>
      </c>
      <c r="O53" s="1">
        <v>1.23126294504343</v>
      </c>
      <c r="P53" s="1">
        <v>20.7186187587494</v>
      </c>
      <c r="Q53" s="1">
        <v>8.5836382837635394</v>
      </c>
      <c r="R53" s="1">
        <v>23.862268831200701</v>
      </c>
      <c r="S53" s="1">
        <v>31.313701893558001</v>
      </c>
      <c r="T53" s="1">
        <v>15.521772232728299</v>
      </c>
      <c r="U53" s="1">
        <v>3.3092386306759298</v>
      </c>
      <c r="V53" s="1">
        <v>42.000442318212997</v>
      </c>
      <c r="W53" s="1">
        <v>30.5269406711597</v>
      </c>
      <c r="X53" s="1">
        <v>24.1633783799513</v>
      </c>
      <c r="Y53" s="1">
        <v>18.747562212341101</v>
      </c>
      <c r="Z53" s="1">
        <v>24.305718074732798</v>
      </c>
      <c r="AA53" s="1">
        <v>18.3419143458928</v>
      </c>
      <c r="AB53" s="1">
        <v>23.441766128403199</v>
      </c>
      <c r="AC53" s="1">
        <v>15.1630392386302</v>
      </c>
    </row>
    <row r="54" spans="1:29" ht="15" customHeight="1" x14ac:dyDescent="0.25">
      <c r="A54">
        <v>12380</v>
      </c>
      <c r="B54" s="2" t="s">
        <v>94</v>
      </c>
      <c r="C54" s="2" t="s">
        <v>44</v>
      </c>
      <c r="D54" s="2" t="s">
        <v>955</v>
      </c>
      <c r="E54" s="2" t="s">
        <v>947</v>
      </c>
      <c r="F54" s="2" t="s">
        <v>919</v>
      </c>
      <c r="G54" s="2" t="str">
        <f t="shared" si="0"/>
        <v>Trump</v>
      </c>
      <c r="H54" s="2" t="s">
        <v>922</v>
      </c>
      <c r="I54" s="2" t="s">
        <v>922</v>
      </c>
      <c r="J54">
        <v>39163</v>
      </c>
      <c r="K54" s="1">
        <v>84.199371856088703</v>
      </c>
      <c r="L54" s="1">
        <v>2.0197635523325599</v>
      </c>
      <c r="M54" s="1">
        <v>1.6239818195746001</v>
      </c>
      <c r="N54" s="1">
        <v>1.5907872226336099</v>
      </c>
      <c r="O54" s="1">
        <v>10.566095549370599</v>
      </c>
      <c r="P54" s="1">
        <v>25.235553966754299</v>
      </c>
      <c r="Q54" s="1">
        <v>8.0713939177284697</v>
      </c>
      <c r="R54" s="1">
        <v>23.463473176212201</v>
      </c>
      <c r="S54" s="1">
        <v>25.820289559022498</v>
      </c>
      <c r="T54" s="1">
        <v>17.409289380282399</v>
      </c>
      <c r="U54" s="1">
        <v>5.2871961603963502</v>
      </c>
      <c r="V54" s="1">
        <v>41.333797801517299</v>
      </c>
      <c r="W54" s="1">
        <v>37.211642669143799</v>
      </c>
      <c r="X54" s="1">
        <v>16.167363368942599</v>
      </c>
      <c r="Y54" s="1">
        <v>22.088805503439598</v>
      </c>
      <c r="Z54" s="1">
        <v>22.2201375859912</v>
      </c>
      <c r="AA54" s="1">
        <v>17.7423389618512</v>
      </c>
      <c r="AB54" s="1">
        <v>23.714821763602298</v>
      </c>
      <c r="AC54" s="1">
        <v>14.2338961851157</v>
      </c>
    </row>
    <row r="55" spans="1:29" ht="15" customHeight="1" x14ac:dyDescent="0.25">
      <c r="A55">
        <v>12420</v>
      </c>
      <c r="B55" s="2" t="s">
        <v>95</v>
      </c>
      <c r="C55" s="2" t="s">
        <v>27</v>
      </c>
      <c r="D55" s="2" t="s">
        <v>976</v>
      </c>
      <c r="E55" s="2" t="s">
        <v>935</v>
      </c>
      <c r="F55" s="2" t="s">
        <v>920</v>
      </c>
      <c r="G55" s="2" t="str">
        <f t="shared" si="0"/>
        <v>Clinton</v>
      </c>
      <c r="H55" s="2" t="s">
        <v>922</v>
      </c>
      <c r="I55" s="2" t="s">
        <v>922</v>
      </c>
      <c r="J55">
        <v>1716289</v>
      </c>
      <c r="K55" s="1">
        <v>54.680418041483698</v>
      </c>
      <c r="L55" s="1">
        <v>7.0215447398427697</v>
      </c>
      <c r="M55" s="1">
        <v>4.71831958370647</v>
      </c>
      <c r="N55" s="1">
        <v>2.21477851340887</v>
      </c>
      <c r="O55" s="1">
        <v>31.364939121558201</v>
      </c>
      <c r="P55" s="1">
        <v>25.3313981503115</v>
      </c>
      <c r="Q55" s="1">
        <v>11.651825537540599</v>
      </c>
      <c r="R55" s="1">
        <v>32.07169654994</v>
      </c>
      <c r="S55" s="1">
        <v>22.861592657180701</v>
      </c>
      <c r="T55" s="1">
        <v>8.0834871050271797</v>
      </c>
      <c r="U55" s="1">
        <v>6.1284915183207902</v>
      </c>
      <c r="V55" s="1">
        <v>25.422990725725601</v>
      </c>
      <c r="W55" s="1">
        <v>28.446877903904699</v>
      </c>
      <c r="X55" s="1">
        <v>40.001639852048903</v>
      </c>
      <c r="Y55" s="1">
        <v>14.5705199780387</v>
      </c>
      <c r="Z55" s="1">
        <v>18.655114340882001</v>
      </c>
      <c r="AA55" s="1">
        <v>17.039783347624699</v>
      </c>
      <c r="AB55" s="1">
        <v>23.229212290950802</v>
      </c>
      <c r="AC55" s="1">
        <v>26.505370042503799</v>
      </c>
    </row>
    <row r="56" spans="1:29" ht="15" customHeight="1" x14ac:dyDescent="0.25">
      <c r="A56">
        <v>12460</v>
      </c>
      <c r="B56" s="2" t="s">
        <v>96</v>
      </c>
      <c r="C56" s="2" t="s">
        <v>37</v>
      </c>
      <c r="D56" s="2" t="s">
        <v>943</v>
      </c>
      <c r="E56" s="2" t="s">
        <v>931</v>
      </c>
      <c r="F56" s="2" t="s">
        <v>919</v>
      </c>
      <c r="G56" s="2" t="str">
        <f t="shared" si="0"/>
        <v>Trump</v>
      </c>
      <c r="H56" s="2" t="s">
        <v>922</v>
      </c>
      <c r="I56" s="2" t="s">
        <v>923</v>
      </c>
      <c r="J56">
        <v>27842</v>
      </c>
      <c r="K56" s="1">
        <v>52.492637023202398</v>
      </c>
      <c r="L56" s="1">
        <v>40.8232167229366</v>
      </c>
      <c r="M56" s="1">
        <v>0.495654047841391</v>
      </c>
      <c r="N56" s="1">
        <v>1.1457510236333599</v>
      </c>
      <c r="O56" s="1">
        <v>5.0427411823863197</v>
      </c>
      <c r="P56" s="1">
        <v>25.436391063860398</v>
      </c>
      <c r="Q56" s="1">
        <v>9.3096760290209009</v>
      </c>
      <c r="R56" s="1">
        <v>24.7647439120753</v>
      </c>
      <c r="S56" s="1">
        <v>26.557000215501802</v>
      </c>
      <c r="T56" s="1">
        <v>13.932188779541701</v>
      </c>
      <c r="U56" s="1">
        <v>7.1389164735738699</v>
      </c>
      <c r="V56" s="1">
        <v>48.179410791128802</v>
      </c>
      <c r="W56" s="1">
        <v>30.7458898819376</v>
      </c>
      <c r="X56" s="1">
        <v>13.9357828533598</v>
      </c>
      <c r="Y56" s="1">
        <v>33.901695561059199</v>
      </c>
      <c r="Z56" s="1">
        <v>25.281005905886801</v>
      </c>
      <c r="AA56" s="1">
        <v>16.812726233568299</v>
      </c>
      <c r="AB56" s="1">
        <v>15.9173175843018</v>
      </c>
      <c r="AC56" s="1">
        <v>8.0872547151838408</v>
      </c>
    </row>
    <row r="57" spans="1:29" ht="15" customHeight="1" x14ac:dyDescent="0.25">
      <c r="A57">
        <v>12540</v>
      </c>
      <c r="B57" s="2" t="s">
        <v>97</v>
      </c>
      <c r="C57" s="2" t="s">
        <v>98</v>
      </c>
      <c r="D57" s="2" t="s">
        <v>936</v>
      </c>
      <c r="E57" s="2" t="s">
        <v>935</v>
      </c>
      <c r="F57" s="2" t="s">
        <v>919</v>
      </c>
      <c r="G57" s="2" t="str">
        <f t="shared" si="0"/>
        <v>Trump</v>
      </c>
      <c r="H57" s="2" t="s">
        <v>922</v>
      </c>
      <c r="I57" s="2" t="s">
        <v>923</v>
      </c>
      <c r="J57">
        <v>839631</v>
      </c>
      <c r="K57" s="1">
        <v>38.563845308236601</v>
      </c>
      <c r="L57" s="1">
        <v>5.4043978843087004</v>
      </c>
      <c r="M57" s="1">
        <v>3.9422079461096602</v>
      </c>
      <c r="N57" s="1">
        <v>2.8973441904836799</v>
      </c>
      <c r="O57" s="1">
        <v>49.1922046708614</v>
      </c>
      <c r="P57" s="1">
        <v>30.261031334002698</v>
      </c>
      <c r="Q57" s="1">
        <v>11.1719314794237</v>
      </c>
      <c r="R57" s="1">
        <v>27.4580142943746</v>
      </c>
      <c r="S57" s="1">
        <v>22.124480873145501</v>
      </c>
      <c r="T57" s="1">
        <v>8.9845420190536096</v>
      </c>
      <c r="U57" s="1">
        <v>14.6177382465057</v>
      </c>
      <c r="V57" s="1">
        <v>39.805235069885597</v>
      </c>
      <c r="W57" s="1">
        <v>30.701702668360898</v>
      </c>
      <c r="X57" s="1">
        <v>14.8753240152478</v>
      </c>
      <c r="Y57" s="1">
        <v>20.290862555198299</v>
      </c>
      <c r="Z57" s="1">
        <v>22.7559266602943</v>
      </c>
      <c r="AA57" s="1">
        <v>16.930380996769099</v>
      </c>
      <c r="AB57" s="1">
        <v>20.9646967746013</v>
      </c>
      <c r="AC57" s="1">
        <v>19.058133013136999</v>
      </c>
    </row>
    <row r="58" spans="1:29" ht="15" customHeight="1" x14ac:dyDescent="0.25">
      <c r="A58">
        <v>12580</v>
      </c>
      <c r="B58" s="2" t="s">
        <v>99</v>
      </c>
      <c r="C58" s="2" t="s">
        <v>100</v>
      </c>
      <c r="D58" s="2" t="s">
        <v>953</v>
      </c>
      <c r="E58" s="2" t="s">
        <v>927</v>
      </c>
      <c r="F58" s="2" t="s">
        <v>920</v>
      </c>
      <c r="G58" s="2" t="str">
        <f t="shared" si="0"/>
        <v>Clinton</v>
      </c>
      <c r="H58" s="2" t="s">
        <v>923</v>
      </c>
      <c r="I58" s="2" t="s">
        <v>922</v>
      </c>
      <c r="J58">
        <v>2710489</v>
      </c>
      <c r="K58" s="1">
        <v>59.996517233606198</v>
      </c>
      <c r="L58" s="1">
        <v>28.394913242592001</v>
      </c>
      <c r="M58" s="1">
        <v>4.5066775773670402</v>
      </c>
      <c r="N58" s="1">
        <v>2.5361475364777402</v>
      </c>
      <c r="O58" s="1">
        <v>4.5657444099570199</v>
      </c>
      <c r="P58" s="1">
        <v>22.986848498555101</v>
      </c>
      <c r="Q58" s="1">
        <v>9.8540152717830605</v>
      </c>
      <c r="R58" s="1">
        <v>26.738902094788099</v>
      </c>
      <c r="S58" s="1">
        <v>27.783732012931999</v>
      </c>
      <c r="T58" s="1">
        <v>12.636502121941801</v>
      </c>
      <c r="U58" s="1">
        <v>3.7885269517492199</v>
      </c>
      <c r="V58" s="1">
        <v>34.398549573581199</v>
      </c>
      <c r="W58" s="1">
        <v>26.3495593398588</v>
      </c>
      <c r="X58" s="1">
        <v>35.463364134810803</v>
      </c>
      <c r="Y58" s="1">
        <v>13.5840623440619</v>
      </c>
      <c r="Z58" s="1">
        <v>15.381833988273501</v>
      </c>
      <c r="AA58" s="1">
        <v>15.1605967751996</v>
      </c>
      <c r="AB58" s="1">
        <v>23.2296149887725</v>
      </c>
      <c r="AC58" s="1">
        <v>32.643891903692598</v>
      </c>
    </row>
    <row r="59" spans="1:29" ht="15" customHeight="1" x14ac:dyDescent="0.25">
      <c r="A59">
        <v>12620</v>
      </c>
      <c r="B59" s="2" t="s">
        <v>101</v>
      </c>
      <c r="C59" s="2" t="s">
        <v>93</v>
      </c>
      <c r="D59" s="2" t="s">
        <v>954</v>
      </c>
      <c r="E59" s="2" t="s">
        <v>927</v>
      </c>
      <c r="F59" s="2" t="s">
        <v>919</v>
      </c>
      <c r="G59" s="2" t="str">
        <f t="shared" si="0"/>
        <v>Trump</v>
      </c>
      <c r="H59" s="2" t="s">
        <v>922</v>
      </c>
      <c r="I59" s="2" t="s">
        <v>922</v>
      </c>
      <c r="J59">
        <v>153923</v>
      </c>
      <c r="K59" s="1">
        <v>94.657718469624399</v>
      </c>
      <c r="L59" s="1">
        <v>0.72568751908421703</v>
      </c>
      <c r="M59" s="1">
        <v>0.91279405936734603</v>
      </c>
      <c r="N59" s="1">
        <v>2.6513256628314199</v>
      </c>
      <c r="O59" s="1">
        <v>1.0524742890926</v>
      </c>
      <c r="P59" s="1">
        <v>19.720899410744298</v>
      </c>
      <c r="Q59" s="1">
        <v>13.2027052487283</v>
      </c>
      <c r="R59" s="1">
        <v>23.7378429474477</v>
      </c>
      <c r="S59" s="1">
        <v>28.881323778772501</v>
      </c>
      <c r="T59" s="1">
        <v>14.4572286143072</v>
      </c>
      <c r="U59" s="1">
        <v>3.5386935839424498</v>
      </c>
      <c r="V59" s="1">
        <v>42.225509533201802</v>
      </c>
      <c r="W59" s="1">
        <v>30.8456124066984</v>
      </c>
      <c r="X59" s="1">
        <v>23.390184476157302</v>
      </c>
      <c r="Y59" s="1">
        <v>22.130388997032298</v>
      </c>
      <c r="Z59" s="1">
        <v>24.273223346204201</v>
      </c>
      <c r="AA59" s="1">
        <v>18.235632000510599</v>
      </c>
      <c r="AB59" s="1">
        <v>22.0920956058334</v>
      </c>
      <c r="AC59" s="1">
        <v>13.2686600504196</v>
      </c>
    </row>
    <row r="60" spans="1:29" ht="15" customHeight="1" x14ac:dyDescent="0.25">
      <c r="A60">
        <v>12660</v>
      </c>
      <c r="B60" s="2" t="s">
        <v>102</v>
      </c>
      <c r="C60" s="2" t="s">
        <v>70</v>
      </c>
      <c r="D60" s="2" t="s">
        <v>980</v>
      </c>
      <c r="E60" s="2" t="s">
        <v>927</v>
      </c>
      <c r="F60" s="2" t="s">
        <v>919</v>
      </c>
      <c r="G60" s="2" t="str">
        <f t="shared" si="0"/>
        <v>Trump</v>
      </c>
      <c r="H60" s="2" t="s">
        <v>922</v>
      </c>
      <c r="I60" s="2" t="s">
        <v>922</v>
      </c>
      <c r="J60">
        <v>61976</v>
      </c>
      <c r="K60" s="1">
        <v>92.505163289015101</v>
      </c>
      <c r="L60" s="1">
        <v>0.53246417968245796</v>
      </c>
      <c r="M60" s="1">
        <v>0.535691235316897</v>
      </c>
      <c r="N60" s="1">
        <v>2.1104943849232001</v>
      </c>
      <c r="O60" s="1">
        <v>4.3161869110623501</v>
      </c>
      <c r="P60" s="1">
        <v>23.826965276881399</v>
      </c>
      <c r="Q60" s="1">
        <v>7.5222666838776302</v>
      </c>
      <c r="R60" s="1">
        <v>25.4582419000904</v>
      </c>
      <c r="S60" s="1">
        <v>28.206079772815301</v>
      </c>
      <c r="T60" s="1">
        <v>14.9864463663354</v>
      </c>
      <c r="U60" s="1">
        <v>3.1293985174064001</v>
      </c>
      <c r="V60" s="1">
        <v>45.509993431547301</v>
      </c>
      <c r="W60" s="1">
        <v>30.822464108098</v>
      </c>
      <c r="X60" s="1">
        <v>20.538143942948299</v>
      </c>
      <c r="Y60" s="1">
        <v>15.7456502101253</v>
      </c>
      <c r="Z60" s="1">
        <v>21.452417422724999</v>
      </c>
      <c r="AA60" s="1">
        <v>20.2702171949256</v>
      </c>
      <c r="AB60" s="1">
        <v>26.793920113114201</v>
      </c>
      <c r="AC60" s="1">
        <v>15.737795059110001</v>
      </c>
    </row>
    <row r="61" spans="1:29" ht="15" customHeight="1" x14ac:dyDescent="0.25">
      <c r="A61">
        <v>12680</v>
      </c>
      <c r="B61" s="2" t="s">
        <v>103</v>
      </c>
      <c r="C61" s="2" t="s">
        <v>104</v>
      </c>
      <c r="D61" s="2" t="s">
        <v>950</v>
      </c>
      <c r="E61" s="2" t="s">
        <v>927</v>
      </c>
      <c r="F61" s="2" t="s">
        <v>919</v>
      </c>
      <c r="G61" s="2" t="str">
        <f t="shared" si="0"/>
        <v>Trump</v>
      </c>
      <c r="H61" s="2" t="s">
        <v>922</v>
      </c>
      <c r="I61" s="2" t="s">
        <v>923</v>
      </c>
      <c r="J61">
        <v>43437</v>
      </c>
      <c r="K61" s="1">
        <v>90.931694177774702</v>
      </c>
      <c r="L61" s="1">
        <v>4.9911365886225996</v>
      </c>
      <c r="M61" s="1">
        <v>0.49727191104357998</v>
      </c>
      <c r="N61" s="1">
        <v>1.5355572438243901</v>
      </c>
      <c r="O61" s="1">
        <v>2.0443400787347201</v>
      </c>
      <c r="P61" s="1">
        <v>25.980155167253699</v>
      </c>
      <c r="Q61" s="1">
        <v>7.97937242443078</v>
      </c>
      <c r="R61" s="1">
        <v>26.468218339203901</v>
      </c>
      <c r="S61" s="1">
        <v>27.8380182793471</v>
      </c>
      <c r="T61" s="1">
        <v>11.734235789764501</v>
      </c>
      <c r="U61" s="1">
        <v>5.35720481593283</v>
      </c>
      <c r="V61" s="1">
        <v>53.016897401200502</v>
      </c>
      <c r="W61" s="1">
        <v>26.622948544464101</v>
      </c>
      <c r="X61" s="1">
        <v>15.0029492384026</v>
      </c>
      <c r="Y61" s="1">
        <v>19.706308919506899</v>
      </c>
      <c r="Z61" s="1">
        <v>25.060430263475901</v>
      </c>
      <c r="AA61" s="1">
        <v>19.222866811699301</v>
      </c>
      <c r="AB61" s="1">
        <v>23.168963016678799</v>
      </c>
      <c r="AC61" s="1">
        <v>12.8414309886391</v>
      </c>
    </row>
    <row r="62" spans="1:29" ht="15" customHeight="1" x14ac:dyDescent="0.25">
      <c r="A62">
        <v>12700</v>
      </c>
      <c r="B62" s="2" t="s">
        <v>105</v>
      </c>
      <c r="C62" s="2" t="s">
        <v>106</v>
      </c>
      <c r="D62" s="2" t="s">
        <v>952</v>
      </c>
      <c r="E62" s="2" t="s">
        <v>927</v>
      </c>
      <c r="F62" s="2" t="s">
        <v>920</v>
      </c>
      <c r="G62" s="2" t="str">
        <f t="shared" si="0"/>
        <v>Clinton</v>
      </c>
      <c r="H62" s="2" t="s">
        <v>923</v>
      </c>
      <c r="I62" s="2" t="s">
        <v>923</v>
      </c>
      <c r="J62">
        <v>215888</v>
      </c>
      <c r="K62" s="1">
        <v>91.402486474468205</v>
      </c>
      <c r="L62" s="1">
        <v>1.7865745201215399</v>
      </c>
      <c r="M62" s="1">
        <v>1.04822871118358</v>
      </c>
      <c r="N62" s="1">
        <v>3.5916771659378899</v>
      </c>
      <c r="O62" s="1">
        <v>2.1710331282887401</v>
      </c>
      <c r="P62" s="1">
        <v>17.253853850144498</v>
      </c>
      <c r="Q62" s="1">
        <v>6.5297746979915496</v>
      </c>
      <c r="R62" s="1">
        <v>18.832913362484302</v>
      </c>
      <c r="S62" s="1">
        <v>32.426535981620098</v>
      </c>
      <c r="T62" s="1">
        <v>24.956922107759599</v>
      </c>
      <c r="U62" s="1">
        <v>1.4890907650782601</v>
      </c>
      <c r="V62" s="1">
        <v>28.260432469977498</v>
      </c>
      <c r="W62" s="1">
        <v>30.337482559237699</v>
      </c>
      <c r="X62" s="1">
        <v>39.912994205706603</v>
      </c>
      <c r="Y62" s="1">
        <v>14.428391959799001</v>
      </c>
      <c r="Z62" s="1">
        <v>17.889447236180899</v>
      </c>
      <c r="AA62" s="1">
        <v>17.386934673366799</v>
      </c>
      <c r="AB62" s="1">
        <v>24.4147822445561</v>
      </c>
      <c r="AC62" s="1">
        <v>25.880443886097201</v>
      </c>
    </row>
    <row r="63" spans="1:29" ht="15" customHeight="1" x14ac:dyDescent="0.25">
      <c r="A63">
        <v>12740</v>
      </c>
      <c r="B63" s="2" t="s">
        <v>107</v>
      </c>
      <c r="C63" s="2" t="s">
        <v>108</v>
      </c>
      <c r="D63" s="2" t="s">
        <v>979</v>
      </c>
      <c r="E63" s="2" t="s">
        <v>927</v>
      </c>
      <c r="F63" s="2" t="s">
        <v>920</v>
      </c>
      <c r="G63" s="2" t="str">
        <f t="shared" si="0"/>
        <v>Clinton</v>
      </c>
      <c r="H63" s="2" t="s">
        <v>922</v>
      </c>
      <c r="I63" s="2" t="s">
        <v>923</v>
      </c>
      <c r="J63">
        <v>59534</v>
      </c>
      <c r="K63" s="1">
        <v>94.858400241878599</v>
      </c>
      <c r="L63" s="1">
        <v>0.69036181005811803</v>
      </c>
      <c r="M63" s="1">
        <v>0.83145765444955799</v>
      </c>
      <c r="N63" s="1">
        <v>1.94846642254846</v>
      </c>
      <c r="O63" s="1">
        <v>1.67131387106527</v>
      </c>
      <c r="P63" s="1">
        <v>20.694057177411199</v>
      </c>
      <c r="Q63" s="1">
        <v>9.1006819632478901</v>
      </c>
      <c r="R63" s="1">
        <v>24.066919743339898</v>
      </c>
      <c r="S63" s="1">
        <v>31.664259078845699</v>
      </c>
      <c r="T63" s="1">
        <v>14.474082037155201</v>
      </c>
      <c r="U63" s="1">
        <v>2.3612043340684599</v>
      </c>
      <c r="V63" s="1">
        <v>33.294179691245603</v>
      </c>
      <c r="W63" s="1">
        <v>26.258509924249701</v>
      </c>
      <c r="X63" s="1">
        <v>38.0861060504363</v>
      </c>
      <c r="Y63" s="1">
        <v>15.121832753177401</v>
      </c>
      <c r="Z63" s="1">
        <v>19.978952481178698</v>
      </c>
      <c r="AA63" s="1">
        <v>17.7082490083381</v>
      </c>
      <c r="AB63" s="1">
        <v>26.859872095847201</v>
      </c>
      <c r="AC63" s="1">
        <v>20.331093661458802</v>
      </c>
    </row>
    <row r="64" spans="1:29" ht="15" customHeight="1" x14ac:dyDescent="0.25">
      <c r="A64">
        <v>12780</v>
      </c>
      <c r="B64" s="2" t="s">
        <v>109</v>
      </c>
      <c r="C64" s="2" t="s">
        <v>29</v>
      </c>
      <c r="D64" s="2" t="s">
        <v>968</v>
      </c>
      <c r="E64" s="2" t="s">
        <v>935</v>
      </c>
      <c r="F64" s="2" t="s">
        <v>919</v>
      </c>
      <c r="G64" s="2" t="str">
        <f t="shared" si="0"/>
        <v>Trump</v>
      </c>
      <c r="H64" s="2" t="s">
        <v>922</v>
      </c>
      <c r="I64" s="2" t="s">
        <v>922</v>
      </c>
      <c r="J64">
        <v>50976</v>
      </c>
      <c r="K64" s="1">
        <v>75.900423728813607</v>
      </c>
      <c r="L64" s="1">
        <v>2.3422787193973602</v>
      </c>
      <c r="M64" s="1">
        <v>1.0828625235404901</v>
      </c>
      <c r="N64" s="1">
        <v>15.6603107344633</v>
      </c>
      <c r="O64" s="1">
        <v>5.0141242937853097</v>
      </c>
      <c r="P64" s="1">
        <v>23.448289391086</v>
      </c>
      <c r="Q64" s="1">
        <v>8.2430947897049602</v>
      </c>
      <c r="R64" s="1">
        <v>22.704802259887</v>
      </c>
      <c r="S64" s="1">
        <v>27.785624607658502</v>
      </c>
      <c r="T64" s="1">
        <v>17.818188951663501</v>
      </c>
      <c r="U64" s="1">
        <v>3.0333467255926099</v>
      </c>
      <c r="V64" s="1">
        <v>42.024909602249899</v>
      </c>
      <c r="W64" s="1">
        <v>29.538541009011102</v>
      </c>
      <c r="X64" s="1">
        <v>25.403202663146399</v>
      </c>
      <c r="Y64" s="1">
        <v>18.916145881914002</v>
      </c>
      <c r="Z64" s="1">
        <v>24.214159126947099</v>
      </c>
      <c r="AA64" s="1">
        <v>17.456393993097699</v>
      </c>
      <c r="AB64" s="1">
        <v>22.008208189534599</v>
      </c>
      <c r="AC64" s="1">
        <v>17.405092808506701</v>
      </c>
    </row>
    <row r="65" spans="1:29" ht="15" customHeight="1" x14ac:dyDescent="0.25">
      <c r="A65">
        <v>12820</v>
      </c>
      <c r="B65" s="2" t="s">
        <v>110</v>
      </c>
      <c r="C65" s="2" t="s">
        <v>49</v>
      </c>
      <c r="D65" s="2" t="s">
        <v>951</v>
      </c>
      <c r="E65" s="2" t="s">
        <v>931</v>
      </c>
      <c r="F65" s="2" t="s">
        <v>919</v>
      </c>
      <c r="G65" s="2" t="str">
        <f t="shared" si="0"/>
        <v>Trump</v>
      </c>
      <c r="H65" s="2" t="s">
        <v>922</v>
      </c>
      <c r="I65" s="2" t="s">
        <v>923</v>
      </c>
      <c r="J65">
        <v>27979</v>
      </c>
      <c r="K65" s="1">
        <v>50.934629543586297</v>
      </c>
      <c r="L65" s="1">
        <v>46.742199506772899</v>
      </c>
      <c r="M65" s="1">
        <v>0.35026269702276702</v>
      </c>
      <c r="N65" s="1">
        <v>1.0615104185281801</v>
      </c>
      <c r="O65" s="1">
        <v>0.91139783408985298</v>
      </c>
      <c r="P65" s="1">
        <v>24.7256871224847</v>
      </c>
      <c r="Q65" s="1">
        <v>8.6207512777440201</v>
      </c>
      <c r="R65" s="1">
        <v>23.578398084277499</v>
      </c>
      <c r="S65" s="1">
        <v>27.6707530647986</v>
      </c>
      <c r="T65" s="1">
        <v>15.404410450695201</v>
      </c>
      <c r="U65" s="1">
        <v>7.7513966480446896</v>
      </c>
      <c r="V65" s="1">
        <v>58.841856467554798</v>
      </c>
      <c r="W65" s="1">
        <v>21.970348087666501</v>
      </c>
      <c r="X65" s="1">
        <v>11.436398796734</v>
      </c>
      <c r="Y65" s="1">
        <v>35.025135344160901</v>
      </c>
      <c r="Z65" s="1">
        <v>24.951662799690599</v>
      </c>
      <c r="AA65" s="1">
        <v>16.869682907965998</v>
      </c>
      <c r="AB65" s="1">
        <v>15.6805877803558</v>
      </c>
      <c r="AC65" s="1">
        <v>7.4729311678267596</v>
      </c>
    </row>
    <row r="66" spans="1:29" ht="15" customHeight="1" x14ac:dyDescent="0.25">
      <c r="A66">
        <v>12860</v>
      </c>
      <c r="B66" s="2" t="s">
        <v>111</v>
      </c>
      <c r="C66" s="2" t="s">
        <v>40</v>
      </c>
      <c r="D66" s="2" t="s">
        <v>966</v>
      </c>
      <c r="E66" s="2" t="s">
        <v>927</v>
      </c>
      <c r="F66" s="2" t="s">
        <v>920</v>
      </c>
      <c r="G66" s="2" t="str">
        <f t="shared" ref="G66:G129" si="1">IF(F66="Republicain","Trump","Clinton")</f>
        <v>Clinton</v>
      </c>
      <c r="H66" s="2" t="s">
        <v>922</v>
      </c>
      <c r="I66" s="2" t="s">
        <v>922</v>
      </c>
      <c r="J66">
        <v>60079</v>
      </c>
      <c r="K66" s="1">
        <v>91.529486176534206</v>
      </c>
      <c r="L66" s="1">
        <v>2.4817323856921698</v>
      </c>
      <c r="M66" s="1">
        <v>0.59088866326004097</v>
      </c>
      <c r="N66" s="1">
        <v>2.70810100034954</v>
      </c>
      <c r="O66" s="1">
        <v>2.68979177416402</v>
      </c>
      <c r="P66" s="1">
        <v>22.0692754539856</v>
      </c>
      <c r="Q66" s="1">
        <v>9.1995539206711197</v>
      </c>
      <c r="R66" s="1">
        <v>23.6222307295394</v>
      </c>
      <c r="S66" s="1">
        <v>29.479518633798801</v>
      </c>
      <c r="T66" s="1">
        <v>15.629421262005</v>
      </c>
      <c r="U66" s="1">
        <v>3.0132739075671</v>
      </c>
      <c r="V66" s="1">
        <v>44.210832283693399</v>
      </c>
      <c r="W66" s="1">
        <v>32.225559538804397</v>
      </c>
      <c r="X66" s="1">
        <v>20.550334269935099</v>
      </c>
      <c r="Y66" s="1">
        <v>17.081211918871499</v>
      </c>
      <c r="Z66" s="1">
        <v>21.262832818629501</v>
      </c>
      <c r="AA66" s="1">
        <v>18.074451214422801</v>
      </c>
      <c r="AB66" s="1">
        <v>27.4351055838411</v>
      </c>
      <c r="AC66" s="1">
        <v>16.146398464234998</v>
      </c>
    </row>
    <row r="67" spans="1:29" ht="15" customHeight="1" x14ac:dyDescent="0.25">
      <c r="A67">
        <v>12900</v>
      </c>
      <c r="B67" s="2" t="s">
        <v>112</v>
      </c>
      <c r="C67" s="2" t="s">
        <v>75</v>
      </c>
      <c r="D67" s="2" t="s">
        <v>932</v>
      </c>
      <c r="E67" s="2" t="s">
        <v>931</v>
      </c>
      <c r="F67" s="2" t="s">
        <v>919</v>
      </c>
      <c r="G67" s="2" t="str">
        <f t="shared" si="1"/>
        <v>Trump</v>
      </c>
      <c r="H67" s="2" t="s">
        <v>922</v>
      </c>
      <c r="I67" s="2" t="s">
        <v>923</v>
      </c>
      <c r="J67">
        <v>36647</v>
      </c>
      <c r="K67" s="1">
        <v>89.813627309193095</v>
      </c>
      <c r="L67" s="1">
        <v>1.93467405244631</v>
      </c>
      <c r="M67" s="1">
        <v>0.75313122492973505</v>
      </c>
      <c r="N67" s="1">
        <v>1.66180042022539</v>
      </c>
      <c r="O67" s="1">
        <v>5.8367669932054502</v>
      </c>
      <c r="P67" s="1">
        <v>23.991049744863201</v>
      </c>
      <c r="Q67" s="1">
        <v>9.0075585996125191</v>
      </c>
      <c r="R67" s="1">
        <v>24.5449832182716</v>
      </c>
      <c r="S67" s="1">
        <v>26.820749310994099</v>
      </c>
      <c r="T67" s="1">
        <v>15.6356591262586</v>
      </c>
      <c r="U67" s="1">
        <v>6.9963027668305404</v>
      </c>
      <c r="V67" s="1">
        <v>50.794295697395697</v>
      </c>
      <c r="W67" s="1">
        <v>28.948116848819701</v>
      </c>
      <c r="X67" s="1">
        <v>13.261284686953999</v>
      </c>
      <c r="Y67" s="1">
        <v>27.951189914380102</v>
      </c>
      <c r="Z67" s="1">
        <v>29.366952066338602</v>
      </c>
      <c r="AA67" s="1">
        <v>16.773410638441302</v>
      </c>
      <c r="AB67" s="1">
        <v>17.710510348547199</v>
      </c>
      <c r="AC67" s="1">
        <v>8.1979370322928595</v>
      </c>
    </row>
    <row r="68" spans="1:29" ht="15" customHeight="1" x14ac:dyDescent="0.25">
      <c r="A68">
        <v>12940</v>
      </c>
      <c r="B68" s="2" t="s">
        <v>113</v>
      </c>
      <c r="C68" s="2" t="s">
        <v>49</v>
      </c>
      <c r="D68" s="2" t="s">
        <v>951</v>
      </c>
      <c r="E68" s="2" t="s">
        <v>931</v>
      </c>
      <c r="F68" s="2" t="s">
        <v>920</v>
      </c>
      <c r="G68" s="2" t="str">
        <f t="shared" si="1"/>
        <v>Clinton</v>
      </c>
      <c r="H68" s="2" t="s">
        <v>922</v>
      </c>
      <c r="I68" s="2" t="s">
        <v>923</v>
      </c>
      <c r="J68">
        <v>802484</v>
      </c>
      <c r="K68" s="1">
        <v>57.983461352500498</v>
      </c>
      <c r="L68" s="1">
        <v>35.460021632830099</v>
      </c>
      <c r="M68" s="1">
        <v>1.7722471725293001</v>
      </c>
      <c r="N68" s="1">
        <v>1.3752299111259501</v>
      </c>
      <c r="O68" s="1">
        <v>3.4090399310141999</v>
      </c>
      <c r="P68" s="1">
        <v>24.714137602743499</v>
      </c>
      <c r="Q68" s="1">
        <v>11.6863389176607</v>
      </c>
      <c r="R68" s="1">
        <v>27.378739015357301</v>
      </c>
      <c r="S68" s="1">
        <v>25.4851187064166</v>
      </c>
      <c r="T68" s="1">
        <v>10.735665757822</v>
      </c>
      <c r="U68" s="1">
        <v>4.5211905056176498</v>
      </c>
      <c r="V68" s="1">
        <v>41.879179884370799</v>
      </c>
      <c r="W68" s="1">
        <v>27.122042324118699</v>
      </c>
      <c r="X68" s="1">
        <v>26.477587285892799</v>
      </c>
      <c r="Y68" s="1">
        <v>20.141923626710199</v>
      </c>
      <c r="Z68" s="1">
        <v>19.959499013001199</v>
      </c>
      <c r="AA68" s="1">
        <v>16.2783336736778</v>
      </c>
      <c r="AB68" s="1">
        <v>22.358586889932599</v>
      </c>
      <c r="AC68" s="1">
        <v>21.261656796678199</v>
      </c>
    </row>
    <row r="69" spans="1:29" ht="15" customHeight="1" x14ac:dyDescent="0.25">
      <c r="A69">
        <v>12980</v>
      </c>
      <c r="B69" s="2" t="s">
        <v>114</v>
      </c>
      <c r="C69" s="2" t="s">
        <v>31</v>
      </c>
      <c r="D69" s="2" t="s">
        <v>924</v>
      </c>
      <c r="E69" s="2" t="s">
        <v>927</v>
      </c>
      <c r="F69" s="2" t="s">
        <v>919</v>
      </c>
      <c r="G69" s="2" t="str">
        <f t="shared" si="1"/>
        <v>Trump</v>
      </c>
      <c r="H69" s="2" t="s">
        <v>922</v>
      </c>
      <c r="I69" s="2" t="s">
        <v>922</v>
      </c>
      <c r="J69">
        <v>136146</v>
      </c>
      <c r="K69" s="1">
        <v>79.814316983238598</v>
      </c>
      <c r="L69" s="1">
        <v>10.745816990583601</v>
      </c>
      <c r="M69" s="1">
        <v>1.5821250716143</v>
      </c>
      <c r="N69" s="1">
        <v>3.32069983693976</v>
      </c>
      <c r="O69" s="1">
        <v>4.5370411176237297</v>
      </c>
      <c r="P69" s="1">
        <v>24.245295491604601</v>
      </c>
      <c r="Q69" s="1">
        <v>9.2746022652152806</v>
      </c>
      <c r="R69" s="1">
        <v>23.972059406813301</v>
      </c>
      <c r="S69" s="1">
        <v>27.737869639945401</v>
      </c>
      <c r="T69" s="1">
        <v>14.770173196421499</v>
      </c>
      <c r="U69" s="1">
        <v>3.5238936099768199</v>
      </c>
      <c r="V69" s="1">
        <v>42.761284626420903</v>
      </c>
      <c r="W69" s="1">
        <v>34.820659971305602</v>
      </c>
      <c r="X69" s="1">
        <v>18.8941617922967</v>
      </c>
      <c r="Y69" s="1">
        <v>21.418652655282401</v>
      </c>
      <c r="Z69" s="1">
        <v>25.9617188966035</v>
      </c>
      <c r="AA69" s="1">
        <v>18.541940326515299</v>
      </c>
      <c r="AB69" s="1">
        <v>20.889472696565999</v>
      </c>
      <c r="AC69" s="1">
        <v>13.1882154250328</v>
      </c>
    </row>
    <row r="70" spans="1:29" ht="15" customHeight="1" x14ac:dyDescent="0.25">
      <c r="A70">
        <v>13060</v>
      </c>
      <c r="B70" s="2" t="s">
        <v>115</v>
      </c>
      <c r="C70" s="2" t="s">
        <v>27</v>
      </c>
      <c r="D70" s="2" t="s">
        <v>976</v>
      </c>
      <c r="E70" s="2" t="s">
        <v>935</v>
      </c>
      <c r="F70" s="2" t="s">
        <v>920</v>
      </c>
      <c r="G70" s="2" t="str">
        <f t="shared" si="1"/>
        <v>Clinton</v>
      </c>
      <c r="H70" s="2" t="s">
        <v>922</v>
      </c>
      <c r="I70" s="2" t="s">
        <v>922</v>
      </c>
      <c r="J70">
        <v>36702</v>
      </c>
      <c r="K70" s="1">
        <v>47.408860552558401</v>
      </c>
      <c r="L70" s="1">
        <v>11.062067462263601</v>
      </c>
      <c r="M70" s="1">
        <v>1.88818048062776</v>
      </c>
      <c r="N70" s="1">
        <v>1.2942074001416799</v>
      </c>
      <c r="O70" s="1">
        <v>38.346684104408503</v>
      </c>
      <c r="P70" s="1">
        <v>26.3500626668846</v>
      </c>
      <c r="Q70" s="1">
        <v>8.6834504931611391</v>
      </c>
      <c r="R70" s="1">
        <v>22.5873249414201</v>
      </c>
      <c r="S70" s="1">
        <v>28.077488965179001</v>
      </c>
      <c r="T70" s="1">
        <v>14.3016729333551</v>
      </c>
      <c r="U70" s="1">
        <v>10.929685830305599</v>
      </c>
      <c r="V70" s="1">
        <v>46.356058986962999</v>
      </c>
      <c r="W70" s="1">
        <v>27.334900619790599</v>
      </c>
      <c r="X70" s="1">
        <v>15.379354562940801</v>
      </c>
      <c r="Y70" s="1">
        <v>23.4292997450892</v>
      </c>
      <c r="Z70" s="1">
        <v>23.601739391213101</v>
      </c>
      <c r="AA70" s="1">
        <v>17.791273054430899</v>
      </c>
      <c r="AB70" s="1">
        <v>15.8869395711501</v>
      </c>
      <c r="AC70" s="1">
        <v>19.290748238116699</v>
      </c>
    </row>
    <row r="71" spans="1:29" ht="15" customHeight="1" x14ac:dyDescent="0.25">
      <c r="A71">
        <v>13020</v>
      </c>
      <c r="B71" s="2" t="s">
        <v>115</v>
      </c>
      <c r="C71" s="2" t="s">
        <v>31</v>
      </c>
      <c r="D71" s="2" t="s">
        <v>924</v>
      </c>
      <c r="E71" s="2" t="s">
        <v>927</v>
      </c>
      <c r="F71" s="2" t="s">
        <v>919</v>
      </c>
      <c r="G71" s="2" t="str">
        <f t="shared" si="1"/>
        <v>Trump</v>
      </c>
      <c r="H71" s="2" t="s">
        <v>923</v>
      </c>
      <c r="I71" s="2" t="s">
        <v>922</v>
      </c>
      <c r="J71">
        <v>107771</v>
      </c>
      <c r="K71" s="1">
        <v>91.157175863636795</v>
      </c>
      <c r="L71" s="1">
        <v>1.46050421727552</v>
      </c>
      <c r="M71" s="1">
        <v>0.525187666440879</v>
      </c>
      <c r="N71" s="1">
        <v>2.1313711480825099</v>
      </c>
      <c r="O71" s="1">
        <v>4.7257611045643104</v>
      </c>
      <c r="P71" s="1">
        <v>22.224902803166</v>
      </c>
      <c r="Q71" s="1">
        <v>8.4892967495894105</v>
      </c>
      <c r="R71" s="1">
        <v>23.561069304358298</v>
      </c>
      <c r="S71" s="1">
        <v>29.480101325959701</v>
      </c>
      <c r="T71" s="1">
        <v>16.244629816926601</v>
      </c>
      <c r="U71" s="1">
        <v>3.24483775811209</v>
      </c>
      <c r="V71" s="1">
        <v>43.403057119871299</v>
      </c>
      <c r="W71" s="1">
        <v>34.707696433360198</v>
      </c>
      <c r="X71" s="1">
        <v>18.644408688656501</v>
      </c>
      <c r="Y71" s="1">
        <v>19.265449246322699</v>
      </c>
      <c r="Z71" s="1">
        <v>23.823944624072102</v>
      </c>
      <c r="AA71" s="1">
        <v>21.446787194316698</v>
      </c>
      <c r="AB71" s="1">
        <v>21.323830775536202</v>
      </c>
      <c r="AC71" s="1">
        <v>14.139988159752299</v>
      </c>
    </row>
    <row r="72" spans="1:29" ht="15" customHeight="1" x14ac:dyDescent="0.25">
      <c r="A72">
        <v>13100</v>
      </c>
      <c r="B72" s="2" t="s">
        <v>116</v>
      </c>
      <c r="C72" s="2" t="s">
        <v>117</v>
      </c>
      <c r="D72" s="2" t="s">
        <v>961</v>
      </c>
      <c r="E72" s="2" t="s">
        <v>935</v>
      </c>
      <c r="F72" s="2" t="s">
        <v>919</v>
      </c>
      <c r="G72" s="2" t="str">
        <f t="shared" si="1"/>
        <v>Trump</v>
      </c>
      <c r="H72" s="2" t="s">
        <v>922</v>
      </c>
      <c r="I72" s="2" t="s">
        <v>923</v>
      </c>
      <c r="J72">
        <v>22311</v>
      </c>
      <c r="K72" s="1">
        <v>96.060239343821394</v>
      </c>
      <c r="L72" s="1">
        <v>0.322710770471965</v>
      </c>
      <c r="M72" s="1">
        <v>0.36304961678095998</v>
      </c>
      <c r="N72" s="1">
        <v>1.5283940657074999</v>
      </c>
      <c r="O72" s="1">
        <v>1.7256062032181401</v>
      </c>
      <c r="P72" s="1">
        <v>22.9707319259558</v>
      </c>
      <c r="Q72" s="1">
        <v>7.0817085742458898</v>
      </c>
      <c r="R72" s="1">
        <v>21.549908117072299</v>
      </c>
      <c r="S72" s="1">
        <v>29.008112590202099</v>
      </c>
      <c r="T72" s="1">
        <v>19.389538792523901</v>
      </c>
      <c r="U72" s="1">
        <v>3.3313964749176801</v>
      </c>
      <c r="V72" s="1">
        <v>44.0506165665956</v>
      </c>
      <c r="W72" s="1">
        <v>33.365614306927498</v>
      </c>
      <c r="X72" s="1">
        <v>19.252372651559199</v>
      </c>
      <c r="Y72" s="1">
        <v>20.6380857427717</v>
      </c>
      <c r="Z72" s="1">
        <v>23.485100254791199</v>
      </c>
      <c r="AA72" s="1">
        <v>19.4638307300321</v>
      </c>
      <c r="AB72" s="1">
        <v>23.330009970089701</v>
      </c>
      <c r="AC72" s="1">
        <v>13.082973302315301</v>
      </c>
    </row>
    <row r="73" spans="1:29" ht="15" customHeight="1" x14ac:dyDescent="0.25">
      <c r="A73">
        <v>13140</v>
      </c>
      <c r="B73" s="2" t="s">
        <v>118</v>
      </c>
      <c r="C73" s="2" t="s">
        <v>27</v>
      </c>
      <c r="D73" s="2" t="s">
        <v>976</v>
      </c>
      <c r="E73" s="2" t="s">
        <v>935</v>
      </c>
      <c r="F73" s="2" t="s">
        <v>919</v>
      </c>
      <c r="G73" s="2" t="str">
        <f t="shared" si="1"/>
        <v>Trump</v>
      </c>
      <c r="H73" s="2" t="s">
        <v>923</v>
      </c>
      <c r="I73" s="2" t="s">
        <v>922</v>
      </c>
      <c r="J73">
        <v>403190</v>
      </c>
      <c r="K73" s="1">
        <v>59.354398670602002</v>
      </c>
      <c r="L73" s="1">
        <v>24.180659242540699</v>
      </c>
      <c r="M73" s="1">
        <v>2.3941566011061801</v>
      </c>
      <c r="N73" s="1">
        <v>1.55757831295419</v>
      </c>
      <c r="O73" s="1">
        <v>12.5132071727969</v>
      </c>
      <c r="P73" s="1">
        <v>24.397430491827699</v>
      </c>
      <c r="Q73" s="1">
        <v>9.8447382127532901</v>
      </c>
      <c r="R73" s="1">
        <v>25.935911108906499</v>
      </c>
      <c r="S73" s="1">
        <v>26.6273965128103</v>
      </c>
      <c r="T73" s="1">
        <v>13.1945236737022</v>
      </c>
      <c r="U73" s="1">
        <v>6.0343623411090901</v>
      </c>
      <c r="V73" s="1">
        <v>46.097711064885203</v>
      </c>
      <c r="W73" s="1">
        <v>31.717777282800299</v>
      </c>
      <c r="X73" s="1">
        <v>16.150149311205301</v>
      </c>
      <c r="Y73" s="1">
        <v>22.453716089678402</v>
      </c>
      <c r="Z73" s="1">
        <v>21.891888276526299</v>
      </c>
      <c r="AA73" s="1">
        <v>17.035421905934001</v>
      </c>
      <c r="AB73" s="1">
        <v>21.509310289475099</v>
      </c>
      <c r="AC73" s="1">
        <v>17.1096634383862</v>
      </c>
    </row>
    <row r="74" spans="1:29" ht="15" customHeight="1" x14ac:dyDescent="0.25">
      <c r="A74">
        <v>13180</v>
      </c>
      <c r="B74" s="2" t="s">
        <v>119</v>
      </c>
      <c r="C74" s="2" t="s">
        <v>70</v>
      </c>
      <c r="D74" s="2" t="s">
        <v>980</v>
      </c>
      <c r="E74" s="2" t="s">
        <v>927</v>
      </c>
      <c r="F74" s="2" t="s">
        <v>919</v>
      </c>
      <c r="G74" s="2" t="str">
        <f t="shared" si="1"/>
        <v>Trump</v>
      </c>
      <c r="H74" s="2" t="s">
        <v>922</v>
      </c>
      <c r="I74" s="2" t="s">
        <v>922</v>
      </c>
      <c r="J74">
        <v>88759</v>
      </c>
      <c r="K74" s="1">
        <v>91.624511317162202</v>
      </c>
      <c r="L74" s="1">
        <v>2.6600119424509101</v>
      </c>
      <c r="M74" s="1">
        <v>0.51825730348471699</v>
      </c>
      <c r="N74" s="1">
        <v>1.22917112630832</v>
      </c>
      <c r="O74" s="1">
        <v>3.96804831059386</v>
      </c>
      <c r="P74" s="1">
        <v>22.058608141146198</v>
      </c>
      <c r="Q74" s="1">
        <v>7.6961209567480502</v>
      </c>
      <c r="R74" s="1">
        <v>26.569699974087101</v>
      </c>
      <c r="S74" s="1">
        <v>28.746380648722901</v>
      </c>
      <c r="T74" s="1">
        <v>14.9291902792956</v>
      </c>
      <c r="U74" s="1">
        <v>4.0430445520736402</v>
      </c>
      <c r="V74" s="1">
        <v>48.721814157872799</v>
      </c>
      <c r="W74" s="1">
        <v>31.3676748885396</v>
      </c>
      <c r="X74" s="1">
        <v>15.8674664015139</v>
      </c>
      <c r="Y74" s="1">
        <v>13.205591423325201</v>
      </c>
      <c r="Z74" s="1">
        <v>22.783273114967699</v>
      </c>
      <c r="AA74" s="1">
        <v>20.443641532902902</v>
      </c>
      <c r="AB74" s="1">
        <v>28.582005567730899</v>
      </c>
      <c r="AC74" s="1">
        <v>14.985488361073299</v>
      </c>
    </row>
    <row r="75" spans="1:29" ht="15" customHeight="1" x14ac:dyDescent="0.25">
      <c r="A75">
        <v>13220</v>
      </c>
      <c r="B75" s="2" t="s">
        <v>120</v>
      </c>
      <c r="C75" s="2" t="s">
        <v>121</v>
      </c>
      <c r="D75" s="2" t="s">
        <v>981</v>
      </c>
      <c r="E75" s="2" t="s">
        <v>927</v>
      </c>
      <c r="F75" s="2" t="s">
        <v>920</v>
      </c>
      <c r="G75" s="2" t="str">
        <f t="shared" si="1"/>
        <v>Clinton</v>
      </c>
      <c r="H75" s="2" t="s">
        <v>922</v>
      </c>
      <c r="I75" s="2" t="s">
        <v>922</v>
      </c>
      <c r="J75">
        <v>124898</v>
      </c>
      <c r="K75" s="1">
        <v>89.680379189418602</v>
      </c>
      <c r="L75" s="1">
        <v>6.7951448381879596</v>
      </c>
      <c r="M75" s="1">
        <v>0.64372527982834005</v>
      </c>
      <c r="N75" s="1">
        <v>1.7614373328636199</v>
      </c>
      <c r="O75" s="1">
        <v>1.1193133597015199</v>
      </c>
      <c r="P75" s="1">
        <v>20.685679514483802</v>
      </c>
      <c r="Q75" s="1">
        <v>7.9216640778875602</v>
      </c>
      <c r="R75" s="1">
        <v>25.326266233246301</v>
      </c>
      <c r="S75" s="1">
        <v>29.682621018751298</v>
      </c>
      <c r="T75" s="1">
        <v>16.383769155631001</v>
      </c>
      <c r="U75" s="1">
        <v>7.6410949645150401</v>
      </c>
      <c r="V75" s="1">
        <v>54.295370057451798</v>
      </c>
      <c r="W75" s="1">
        <v>24.057677143178999</v>
      </c>
      <c r="X75" s="1">
        <v>14.005857834854099</v>
      </c>
      <c r="Y75" s="1">
        <v>26.835659009201098</v>
      </c>
      <c r="Z75" s="1">
        <v>25.6575873905714</v>
      </c>
      <c r="AA75" s="1">
        <v>17.5674852233258</v>
      </c>
      <c r="AB75" s="1">
        <v>19.832226352243399</v>
      </c>
      <c r="AC75" s="1">
        <v>10.1070420246583</v>
      </c>
    </row>
    <row r="76" spans="1:29" ht="15" customHeight="1" x14ac:dyDescent="0.25">
      <c r="A76">
        <v>13260</v>
      </c>
      <c r="B76" s="2" t="s">
        <v>122</v>
      </c>
      <c r="C76" s="2" t="s">
        <v>66</v>
      </c>
      <c r="D76" s="2" t="s">
        <v>425</v>
      </c>
      <c r="E76" s="2" t="s">
        <v>927</v>
      </c>
      <c r="F76" s="2" t="s">
        <v>919</v>
      </c>
      <c r="G76" s="2" t="str">
        <f t="shared" si="1"/>
        <v>Trump</v>
      </c>
      <c r="H76" s="2" t="s">
        <v>922</v>
      </c>
      <c r="I76" s="2" t="s">
        <v>923</v>
      </c>
      <c r="J76">
        <v>46134</v>
      </c>
      <c r="K76" s="1">
        <v>96.5925347899597</v>
      </c>
      <c r="L76" s="1">
        <v>0.39233537087614301</v>
      </c>
      <c r="M76" s="1">
        <v>0.485542116443404</v>
      </c>
      <c r="N76" s="1">
        <v>1.3482464126240901</v>
      </c>
      <c r="O76" s="1">
        <v>1.1813413100966701</v>
      </c>
      <c r="P76" s="1">
        <v>23.566133437378099</v>
      </c>
      <c r="Q76" s="1">
        <v>7.1292322365283702</v>
      </c>
      <c r="R76" s="1">
        <v>23.776390514587899</v>
      </c>
      <c r="S76" s="1">
        <v>29.136862184072498</v>
      </c>
      <c r="T76" s="1">
        <v>16.391381627433098</v>
      </c>
      <c r="U76" s="1">
        <v>5.2406249999999996</v>
      </c>
      <c r="V76" s="1">
        <v>55.009374999999999</v>
      </c>
      <c r="W76" s="1">
        <v>26.8125</v>
      </c>
      <c r="X76" s="1">
        <v>12.9375</v>
      </c>
      <c r="Y76" s="1">
        <v>23.3875669086862</v>
      </c>
      <c r="Z76" s="1">
        <v>24.590598335894899</v>
      </c>
      <c r="AA76" s="1">
        <v>18.596639991520501</v>
      </c>
      <c r="AB76" s="1">
        <v>21.363082304308701</v>
      </c>
      <c r="AC76" s="1">
        <v>12.0621124595898</v>
      </c>
    </row>
    <row r="77" spans="1:29" ht="15" customHeight="1" x14ac:dyDescent="0.25">
      <c r="A77">
        <v>13300</v>
      </c>
      <c r="B77" s="2" t="s">
        <v>123</v>
      </c>
      <c r="C77" s="2" t="s">
        <v>27</v>
      </c>
      <c r="D77" s="2" t="s">
        <v>976</v>
      </c>
      <c r="E77" s="2" t="s">
        <v>935</v>
      </c>
      <c r="F77" s="2" t="s">
        <v>919</v>
      </c>
      <c r="G77" s="2" t="str">
        <f t="shared" si="1"/>
        <v>Trump</v>
      </c>
      <c r="H77" s="2" t="s">
        <v>922</v>
      </c>
      <c r="I77" s="2" t="s">
        <v>922</v>
      </c>
      <c r="J77">
        <v>31861</v>
      </c>
      <c r="K77" s="1">
        <v>34.421392925520202</v>
      </c>
      <c r="L77" s="1">
        <v>7.9250494334766604</v>
      </c>
      <c r="M77" s="1">
        <v>0.50845861711810703</v>
      </c>
      <c r="N77" s="1">
        <v>0.94472866513919895</v>
      </c>
      <c r="O77" s="1">
        <v>56.200370358745801</v>
      </c>
      <c r="P77" s="1">
        <v>21.9359091051756</v>
      </c>
      <c r="Q77" s="1">
        <v>11.1672577759643</v>
      </c>
      <c r="R77" s="1">
        <v>31.0222529110825</v>
      </c>
      <c r="S77" s="1">
        <v>25.090235711371299</v>
      </c>
      <c r="T77" s="1">
        <v>10.7843444964063</v>
      </c>
      <c r="U77" s="1">
        <v>13.737299434508801</v>
      </c>
      <c r="V77" s="1">
        <v>47.115075168957802</v>
      </c>
      <c r="W77" s="1">
        <v>30.669854259574301</v>
      </c>
      <c r="X77" s="1">
        <v>8.4777711369592197</v>
      </c>
      <c r="Y77" s="1">
        <v>26.344891141573601</v>
      </c>
      <c r="Z77" s="1">
        <v>22.785393387858502</v>
      </c>
      <c r="AA77" s="1">
        <v>22.969703951157701</v>
      </c>
      <c r="AB77" s="1">
        <v>16.357562492800401</v>
      </c>
      <c r="AC77" s="1">
        <v>11.5424490266098</v>
      </c>
    </row>
    <row r="78" spans="1:29" ht="15" customHeight="1" x14ac:dyDescent="0.25">
      <c r="A78">
        <v>13340</v>
      </c>
      <c r="B78" s="2" t="s">
        <v>124</v>
      </c>
      <c r="C78" s="2" t="s">
        <v>33</v>
      </c>
      <c r="D78" s="2" t="s">
        <v>967</v>
      </c>
      <c r="E78" s="2" t="s">
        <v>927</v>
      </c>
      <c r="F78" s="2" t="s">
        <v>919</v>
      </c>
      <c r="G78" s="2" t="str">
        <f t="shared" si="1"/>
        <v>Trump</v>
      </c>
      <c r="H78" s="2" t="s">
        <v>922</v>
      </c>
      <c r="I78" s="2" t="s">
        <v>922</v>
      </c>
      <c r="J78">
        <v>45858</v>
      </c>
      <c r="K78" s="1">
        <v>94.6072659078024</v>
      </c>
      <c r="L78" s="1">
        <v>1.5875092677395399</v>
      </c>
      <c r="M78" s="1">
        <v>0.51899341445331204</v>
      </c>
      <c r="N78" s="1">
        <v>2.1108639713899402</v>
      </c>
      <c r="O78" s="1">
        <v>1.17536743861485</v>
      </c>
      <c r="P78" s="1">
        <v>25.3369095904749</v>
      </c>
      <c r="Q78" s="1">
        <v>7.4665271054123599</v>
      </c>
      <c r="R78" s="1">
        <v>23.7908325701077</v>
      </c>
      <c r="S78" s="1">
        <v>28.6645732478521</v>
      </c>
      <c r="T78" s="1">
        <v>14.7411574861529</v>
      </c>
      <c r="U78" s="1">
        <v>3.3221836131588298</v>
      </c>
      <c r="V78" s="1">
        <v>58.175559380378701</v>
      </c>
      <c r="W78" s="1">
        <v>23.161108044035998</v>
      </c>
      <c r="X78" s="1">
        <v>15.3411489624265</v>
      </c>
      <c r="Y78" s="1">
        <v>18.914127423822698</v>
      </c>
      <c r="Z78" s="1">
        <v>24.360110803324101</v>
      </c>
      <c r="AA78" s="1">
        <v>19.833795013850398</v>
      </c>
      <c r="AB78" s="1">
        <v>22.5983379501385</v>
      </c>
      <c r="AC78" s="1">
        <v>14.2936288088643</v>
      </c>
    </row>
    <row r="79" spans="1:29" ht="15" customHeight="1" x14ac:dyDescent="0.25">
      <c r="A79">
        <v>13380</v>
      </c>
      <c r="B79" s="2" t="s">
        <v>125</v>
      </c>
      <c r="C79" s="2" t="s">
        <v>25</v>
      </c>
      <c r="D79" s="2" t="s">
        <v>878</v>
      </c>
      <c r="E79" s="2" t="s">
        <v>927</v>
      </c>
      <c r="F79" s="2" t="s">
        <v>920</v>
      </c>
      <c r="G79" s="2" t="str">
        <f t="shared" si="1"/>
        <v>Clinton</v>
      </c>
      <c r="H79" s="2" t="s">
        <v>923</v>
      </c>
      <c r="I79" s="2" t="s">
        <v>922</v>
      </c>
      <c r="J79">
        <v>201140</v>
      </c>
      <c r="K79" s="1">
        <v>81.870836233469205</v>
      </c>
      <c r="L79" s="1">
        <v>0.88943024758874401</v>
      </c>
      <c r="M79" s="1">
        <v>3.4741970766630201</v>
      </c>
      <c r="N79" s="1">
        <v>5.9321865367405797</v>
      </c>
      <c r="O79" s="1">
        <v>7.8333499055384301</v>
      </c>
      <c r="P79" s="1">
        <v>20.982897484339301</v>
      </c>
      <c r="Q79" s="1">
        <v>14.2378442875609</v>
      </c>
      <c r="R79" s="1">
        <v>24.939842895495701</v>
      </c>
      <c r="S79" s="1">
        <v>26.594909018593999</v>
      </c>
      <c r="T79" s="1">
        <v>13.244506314010099</v>
      </c>
      <c r="U79" s="1">
        <v>3.4077022987004</v>
      </c>
      <c r="V79" s="1">
        <v>28.2999146921617</v>
      </c>
      <c r="W79" s="1">
        <v>36.3511301367231</v>
      </c>
      <c r="X79" s="1">
        <v>31.9412528724148</v>
      </c>
      <c r="Y79" s="1">
        <v>18.501085255665998</v>
      </c>
      <c r="Z79" s="1">
        <v>21.539801120589601</v>
      </c>
      <c r="AA79" s="1">
        <v>16.705365705921</v>
      </c>
      <c r="AB79" s="1">
        <v>25.148907172782799</v>
      </c>
      <c r="AC79" s="1">
        <v>18.104840745040601</v>
      </c>
    </row>
    <row r="80" spans="1:29" ht="15" customHeight="1" x14ac:dyDescent="0.25">
      <c r="A80">
        <v>13420</v>
      </c>
      <c r="B80" s="2" t="s">
        <v>126</v>
      </c>
      <c r="C80" s="2" t="s">
        <v>44</v>
      </c>
      <c r="D80" s="2" t="s">
        <v>955</v>
      </c>
      <c r="E80" s="2" t="s">
        <v>947</v>
      </c>
      <c r="F80" s="2" t="s">
        <v>919</v>
      </c>
      <c r="G80" s="2" t="str">
        <f t="shared" si="1"/>
        <v>Trump</v>
      </c>
      <c r="H80" s="2" t="s">
        <v>922</v>
      </c>
      <c r="I80" s="2" t="s">
        <v>922</v>
      </c>
      <c r="J80">
        <v>44442</v>
      </c>
      <c r="K80" s="1">
        <v>74.402592142567798</v>
      </c>
      <c r="L80" s="1">
        <v>0.56478106295846298</v>
      </c>
      <c r="M80" s="1">
        <v>0.68403762206921404</v>
      </c>
      <c r="N80" s="1">
        <v>22.827505512803199</v>
      </c>
      <c r="O80" s="1">
        <v>1.52108365960128</v>
      </c>
      <c r="P80" s="1">
        <v>24.994374690608002</v>
      </c>
      <c r="Q80" s="1">
        <v>14.621304171729401</v>
      </c>
      <c r="R80" s="1">
        <v>22.289725934926398</v>
      </c>
      <c r="S80" s="1">
        <v>25.147383106070802</v>
      </c>
      <c r="T80" s="1">
        <v>12.9472120966653</v>
      </c>
      <c r="U80" s="1">
        <v>2.3268718555785699</v>
      </c>
      <c r="V80" s="1">
        <v>34.973364900858201</v>
      </c>
      <c r="W80" s="1">
        <v>34.666321396862998</v>
      </c>
      <c r="X80" s="1">
        <v>28.0334418467002</v>
      </c>
      <c r="Y80" s="1">
        <v>22.6809683604986</v>
      </c>
      <c r="Z80" s="1">
        <v>22.986577181208101</v>
      </c>
      <c r="AA80" s="1">
        <v>17.629434324065201</v>
      </c>
      <c r="AB80" s="1">
        <v>23.322147651006699</v>
      </c>
      <c r="AC80" s="1">
        <v>13.3808724832215</v>
      </c>
    </row>
    <row r="81" spans="1:29" ht="15" customHeight="1" x14ac:dyDescent="0.25">
      <c r="A81">
        <v>13460</v>
      </c>
      <c r="B81" s="2" t="s">
        <v>127</v>
      </c>
      <c r="C81" s="2" t="s">
        <v>38</v>
      </c>
      <c r="D81" t="s">
        <v>969</v>
      </c>
      <c r="E81" s="2" t="s">
        <v>947</v>
      </c>
      <c r="F81" s="2" t="s">
        <v>919</v>
      </c>
      <c r="G81" s="2" t="str">
        <f t="shared" si="1"/>
        <v>Trump</v>
      </c>
      <c r="H81" s="2" t="s">
        <v>922</v>
      </c>
      <c r="I81" s="2" t="s">
        <v>922</v>
      </c>
      <c r="J81">
        <v>157733</v>
      </c>
      <c r="K81" s="1">
        <v>88.421573164778493</v>
      </c>
      <c r="L81" s="1">
        <v>0.33220695732662198</v>
      </c>
      <c r="M81" s="1">
        <v>0.89518363310150695</v>
      </c>
      <c r="N81" s="1">
        <v>2.9220264624396899</v>
      </c>
      <c r="O81" s="1">
        <v>7.4290097823537202</v>
      </c>
      <c r="P81" s="1">
        <v>22.963488933831201</v>
      </c>
      <c r="Q81" s="1">
        <v>7.4448593509284704</v>
      </c>
      <c r="R81" s="1">
        <v>26.092827753228601</v>
      </c>
      <c r="S81" s="1">
        <v>28.6059353464399</v>
      </c>
      <c r="T81" s="1">
        <v>14.8928886155719</v>
      </c>
      <c r="U81" s="1">
        <v>2.0020561657918901</v>
      </c>
      <c r="V81" s="1">
        <v>28.288512526378401</v>
      </c>
      <c r="W81" s="1">
        <v>39.179878433706698</v>
      </c>
      <c r="X81" s="1">
        <v>30.529552874122999</v>
      </c>
      <c r="Y81" s="1">
        <v>16.014831132968201</v>
      </c>
      <c r="Z81" s="1">
        <v>22.902930544997599</v>
      </c>
      <c r="AA81" s="1">
        <v>18.5032346142509</v>
      </c>
      <c r="AB81" s="1">
        <v>23.6584495570828</v>
      </c>
      <c r="AC81" s="1">
        <v>18.920554150700401</v>
      </c>
    </row>
    <row r="82" spans="1:29" ht="15" customHeight="1" x14ac:dyDescent="0.25">
      <c r="A82">
        <v>13500</v>
      </c>
      <c r="B82" s="2" t="s">
        <v>128</v>
      </c>
      <c r="C82" s="2" t="s">
        <v>129</v>
      </c>
      <c r="D82" s="2" t="s">
        <v>973</v>
      </c>
      <c r="E82" s="2" t="s">
        <v>931</v>
      </c>
      <c r="F82" s="2" t="s">
        <v>920</v>
      </c>
      <c r="G82" s="2" t="str">
        <f t="shared" si="1"/>
        <v>Clinton</v>
      </c>
      <c r="H82" s="2" t="s">
        <v>922</v>
      </c>
      <c r="I82" s="2" t="s">
        <v>923</v>
      </c>
      <c r="J82">
        <v>28933</v>
      </c>
      <c r="K82" s="1">
        <v>40.2896346732105</v>
      </c>
      <c r="L82" s="1">
        <v>50.641136418622303</v>
      </c>
      <c r="M82" s="1">
        <v>0.255763315245567</v>
      </c>
      <c r="N82" s="1">
        <v>6.0484567794559796</v>
      </c>
      <c r="O82" s="1">
        <v>2.7650088134655899</v>
      </c>
      <c r="P82" s="1">
        <v>21.8539384094287</v>
      </c>
      <c r="Q82" s="1">
        <v>8.4229080980195601</v>
      </c>
      <c r="R82" s="1">
        <v>28.472678256661901</v>
      </c>
      <c r="S82" s="1">
        <v>28.189264853281699</v>
      </c>
      <c r="T82" s="1">
        <v>13.061210382608101</v>
      </c>
      <c r="U82" s="1">
        <v>10.695</v>
      </c>
      <c r="V82" s="1">
        <v>58.244999999999997</v>
      </c>
      <c r="W82" s="1">
        <v>21.254999999999999</v>
      </c>
      <c r="X82" s="1">
        <v>9.8049999999999997</v>
      </c>
      <c r="Y82" s="1">
        <v>34.986337415241401</v>
      </c>
      <c r="Z82" s="1">
        <v>29.409978747090399</v>
      </c>
      <c r="AA82" s="1">
        <v>17.680396720979701</v>
      </c>
      <c r="AB82" s="1">
        <v>11.871268090274301</v>
      </c>
      <c r="AC82" s="1">
        <v>6.0520190264143299</v>
      </c>
    </row>
    <row r="83" spans="1:29" ht="15" customHeight="1" x14ac:dyDescent="0.25">
      <c r="A83">
        <v>13540</v>
      </c>
      <c r="B83" s="2" t="s">
        <v>130</v>
      </c>
      <c r="C83" s="2" t="s">
        <v>108</v>
      </c>
      <c r="D83" s="2" t="s">
        <v>979</v>
      </c>
      <c r="E83" s="2" t="s">
        <v>927</v>
      </c>
      <c r="F83" s="2" t="s">
        <v>920</v>
      </c>
      <c r="G83" s="2" t="str">
        <f t="shared" si="1"/>
        <v>Clinton</v>
      </c>
      <c r="H83" s="2" t="s">
        <v>922</v>
      </c>
      <c r="I83" s="2" t="s">
        <v>923</v>
      </c>
      <c r="J83">
        <v>36821</v>
      </c>
      <c r="K83" s="1">
        <v>95.668686868686905</v>
      </c>
      <c r="L83" s="1">
        <v>0.783838383838384</v>
      </c>
      <c r="M83" s="1">
        <v>0.71111111111111103</v>
      </c>
      <c r="N83" s="1">
        <v>1.4222222222222201</v>
      </c>
      <c r="O83" s="1">
        <v>1.4141414141414099</v>
      </c>
      <c r="P83" s="1">
        <v>20.479461279461301</v>
      </c>
      <c r="Q83" s="1">
        <v>8.6787878787878796</v>
      </c>
      <c r="R83" s="1">
        <v>20.670707070707099</v>
      </c>
      <c r="S83" s="1">
        <v>31.329292929292901</v>
      </c>
      <c r="T83" s="1">
        <v>18.841750841750802</v>
      </c>
      <c r="U83" s="1">
        <v>3.1619193270885102</v>
      </c>
      <c r="V83" s="1">
        <v>36.991015102274901</v>
      </c>
      <c r="W83" s="1">
        <v>27.1458612120054</v>
      </c>
      <c r="X83" s="1">
        <v>32.701204358631202</v>
      </c>
      <c r="Y83" s="1">
        <v>18.436899423446501</v>
      </c>
      <c r="Z83" s="1">
        <v>22.139654067905202</v>
      </c>
      <c r="AA83" s="1">
        <v>19.250480461242802</v>
      </c>
      <c r="AB83" s="1">
        <v>23.7860345932095</v>
      </c>
      <c r="AC83" s="1">
        <v>16.386931454195999</v>
      </c>
    </row>
    <row r="84" spans="1:29" ht="15" customHeight="1" x14ac:dyDescent="0.25">
      <c r="A84">
        <v>13620</v>
      </c>
      <c r="B84" s="2" t="s">
        <v>131</v>
      </c>
      <c r="C84" s="2" t="s">
        <v>235</v>
      </c>
      <c r="D84" s="2" t="s">
        <v>962</v>
      </c>
      <c r="E84" s="2" t="s">
        <v>927</v>
      </c>
      <c r="F84" s="2" t="s">
        <v>919</v>
      </c>
      <c r="G84" s="2" t="str">
        <f t="shared" si="1"/>
        <v>Trump</v>
      </c>
      <c r="H84" s="2" t="s">
        <v>922</v>
      </c>
      <c r="I84" s="2" t="s">
        <v>923</v>
      </c>
      <c r="J84">
        <v>189600</v>
      </c>
      <c r="K84" s="1">
        <v>96.275501130560698</v>
      </c>
      <c r="L84" s="1">
        <v>0.39887197987855999</v>
      </c>
      <c r="M84" s="1">
        <v>0.47508955565153299</v>
      </c>
      <c r="N84" s="1">
        <v>1.6818678387236099</v>
      </c>
      <c r="O84" s="1">
        <v>1.16866949518559</v>
      </c>
      <c r="P84" s="1">
        <v>18.924824064429298</v>
      </c>
      <c r="Q84" s="1">
        <v>6.6715784659942603</v>
      </c>
      <c r="R84" s="1">
        <v>21.897309519575199</v>
      </c>
      <c r="S84" s="1">
        <v>33.149564289525202</v>
      </c>
      <c r="T84" s="1">
        <v>19.356723660476099</v>
      </c>
      <c r="U84" s="1">
        <v>5.5517548060477502</v>
      </c>
      <c r="V84" s="1">
        <v>49.996579325443001</v>
      </c>
      <c r="W84" s="1">
        <v>28.408702196073101</v>
      </c>
      <c r="X84" s="1">
        <v>16.042963672436201</v>
      </c>
      <c r="Y84" s="1">
        <v>23.233532934131699</v>
      </c>
      <c r="Z84" s="1">
        <v>25.9481037924152</v>
      </c>
      <c r="AA84" s="1">
        <v>19.167379526661001</v>
      </c>
      <c r="AB84" s="1">
        <v>22.161391502708899</v>
      </c>
      <c r="AC84" s="1">
        <v>9.4895922440832603</v>
      </c>
    </row>
    <row r="85" spans="1:29" ht="15" customHeight="1" x14ac:dyDescent="0.25">
      <c r="A85">
        <v>13660</v>
      </c>
      <c r="B85" s="2" t="s">
        <v>132</v>
      </c>
      <c r="C85" s="2" t="s">
        <v>31</v>
      </c>
      <c r="D85" s="2" t="s">
        <v>924</v>
      </c>
      <c r="E85" s="2" t="s">
        <v>927</v>
      </c>
      <c r="F85" s="2" t="s">
        <v>919</v>
      </c>
      <c r="G85" s="2" t="str">
        <f t="shared" si="1"/>
        <v>Trump</v>
      </c>
      <c r="H85" s="2" t="s">
        <v>922</v>
      </c>
      <c r="I85" s="2" t="s">
        <v>922</v>
      </c>
      <c r="J85">
        <v>42798</v>
      </c>
      <c r="K85" s="1">
        <v>92.604794616570899</v>
      </c>
      <c r="L85" s="1">
        <v>2.4650684611430398</v>
      </c>
      <c r="M85" s="1">
        <v>0.647226505911491</v>
      </c>
      <c r="N85" s="1">
        <v>2.57488667694752</v>
      </c>
      <c r="O85" s="1">
        <v>1.7080237394270801</v>
      </c>
      <c r="P85" s="1">
        <v>19.968222814150199</v>
      </c>
      <c r="Q85" s="1">
        <v>20.912192158512099</v>
      </c>
      <c r="R85" s="1">
        <v>19.475209121921601</v>
      </c>
      <c r="S85" s="1">
        <v>24.276835366138599</v>
      </c>
      <c r="T85" s="1">
        <v>15.367540539277501</v>
      </c>
      <c r="U85" s="1">
        <v>2.94082956555927</v>
      </c>
      <c r="V85" s="1">
        <v>43.966974641242402</v>
      </c>
      <c r="W85" s="1">
        <v>31.613917829762102</v>
      </c>
      <c r="X85" s="1">
        <v>21.478277963436199</v>
      </c>
      <c r="Y85" s="1">
        <v>23.9248168206435</v>
      </c>
      <c r="Z85" s="1">
        <v>27.8814909206754</v>
      </c>
      <c r="AA85" s="1">
        <v>18.3370500159286</v>
      </c>
      <c r="AB85" s="1">
        <v>18.929595412551802</v>
      </c>
      <c r="AC85" s="1">
        <v>10.9270468302007</v>
      </c>
    </row>
    <row r="86" spans="1:29" ht="15" customHeight="1" x14ac:dyDescent="0.25">
      <c r="A86">
        <v>13700</v>
      </c>
      <c r="B86" s="2" t="s">
        <v>133</v>
      </c>
      <c r="C86" s="2" t="s">
        <v>27</v>
      </c>
      <c r="D86" s="2" t="s">
        <v>976</v>
      </c>
      <c r="E86" s="2" t="s">
        <v>935</v>
      </c>
      <c r="F86" s="2" t="s">
        <v>919</v>
      </c>
      <c r="G86" s="2" t="str">
        <f t="shared" si="1"/>
        <v>Trump</v>
      </c>
      <c r="H86" s="2" t="s">
        <v>922</v>
      </c>
      <c r="I86" s="2" t="s">
        <v>922</v>
      </c>
      <c r="J86">
        <v>36238</v>
      </c>
      <c r="K86" s="1">
        <v>54.158618025277299</v>
      </c>
      <c r="L86" s="1">
        <v>5.77846459517633</v>
      </c>
      <c r="M86" s="1">
        <v>0.70920028699155602</v>
      </c>
      <c r="N86" s="1">
        <v>1.73298747171477</v>
      </c>
      <c r="O86" s="1">
        <v>37.620729620840002</v>
      </c>
      <c r="P86" s="1">
        <v>22.653016170870401</v>
      </c>
      <c r="Q86" s="1">
        <v>10.304100667807299</v>
      </c>
      <c r="R86" s="1">
        <v>25.222142502345601</v>
      </c>
      <c r="S86" s="1">
        <v>28.643964898725098</v>
      </c>
      <c r="T86" s="1">
        <v>13.176775760251701</v>
      </c>
      <c r="U86" s="1">
        <v>12.077294685990299</v>
      </c>
      <c r="V86" s="1">
        <v>42.139523458609702</v>
      </c>
      <c r="W86" s="1">
        <v>34.389584868582702</v>
      </c>
      <c r="X86" s="1">
        <v>11.3935969868173</v>
      </c>
      <c r="Y86" s="1">
        <v>19.808861859252801</v>
      </c>
      <c r="Z86" s="1">
        <v>25.160729800173801</v>
      </c>
      <c r="AA86" s="1">
        <v>18.227628149435301</v>
      </c>
      <c r="AB86" s="1">
        <v>22.085143353605599</v>
      </c>
      <c r="AC86" s="1">
        <v>14.7176368375326</v>
      </c>
    </row>
    <row r="87" spans="1:29" ht="15" customHeight="1" x14ac:dyDescent="0.25">
      <c r="A87">
        <v>13720</v>
      </c>
      <c r="B87" s="2" t="s">
        <v>134</v>
      </c>
      <c r="C87" s="2" t="s">
        <v>135</v>
      </c>
      <c r="D87" s="2" t="s">
        <v>978</v>
      </c>
      <c r="E87" s="2" t="s">
        <v>927</v>
      </c>
      <c r="F87" s="2" t="s">
        <v>920</v>
      </c>
      <c r="G87" s="2" t="str">
        <f t="shared" si="1"/>
        <v>Clinton</v>
      </c>
      <c r="H87" s="2" t="s">
        <v>922</v>
      </c>
      <c r="I87" s="2" t="s">
        <v>923</v>
      </c>
      <c r="J87">
        <v>61313</v>
      </c>
      <c r="K87" s="1">
        <v>93.665291210673104</v>
      </c>
      <c r="L87" s="1">
        <v>3.9453297016945799</v>
      </c>
      <c r="M87" s="1">
        <v>0.34902875409782602</v>
      </c>
      <c r="N87" s="1">
        <v>1.0209906545104599</v>
      </c>
      <c r="O87" s="1">
        <v>1.01935967902402</v>
      </c>
      <c r="P87" s="1">
        <v>20.865069398006899</v>
      </c>
      <c r="Q87" s="1">
        <v>9.7516024334154192</v>
      </c>
      <c r="R87" s="1">
        <v>25.997749253828701</v>
      </c>
      <c r="S87" s="1">
        <v>28.5306541842676</v>
      </c>
      <c r="T87" s="1">
        <v>14.854924730481301</v>
      </c>
      <c r="U87" s="1">
        <v>13.367277505338</v>
      </c>
      <c r="V87" s="1">
        <v>47.560946995471497</v>
      </c>
      <c r="W87" s="1">
        <v>26.607850958492701</v>
      </c>
      <c r="X87" s="1">
        <v>12.4639245406978</v>
      </c>
      <c r="Y87" s="1">
        <v>30.969804020523199</v>
      </c>
      <c r="Z87" s="1">
        <v>25.906299941122001</v>
      </c>
      <c r="AA87" s="1">
        <v>15.5521911010177</v>
      </c>
      <c r="AB87" s="1">
        <v>18.3741273446043</v>
      </c>
      <c r="AC87" s="1">
        <v>9.1975775927327792</v>
      </c>
    </row>
    <row r="88" spans="1:29" ht="15" customHeight="1" x14ac:dyDescent="0.25">
      <c r="A88">
        <v>13740</v>
      </c>
      <c r="B88" s="2" t="s">
        <v>136</v>
      </c>
      <c r="C88" s="2" t="s">
        <v>137</v>
      </c>
      <c r="D88" s="2" t="s">
        <v>958</v>
      </c>
      <c r="E88" s="2" t="s">
        <v>947</v>
      </c>
      <c r="F88" s="2" t="s">
        <v>920</v>
      </c>
      <c r="G88" s="2" t="str">
        <f t="shared" si="1"/>
        <v>Clinton</v>
      </c>
      <c r="H88" s="2" t="s">
        <v>922</v>
      </c>
      <c r="I88" s="2" t="s">
        <v>922</v>
      </c>
      <c r="J88">
        <v>158934</v>
      </c>
      <c r="K88" s="1">
        <v>88.686498798243306</v>
      </c>
      <c r="L88" s="1">
        <v>0.55494733663029905</v>
      </c>
      <c r="M88" s="1">
        <v>0.59332804812060302</v>
      </c>
      <c r="N88" s="1">
        <v>5.6514024689493798</v>
      </c>
      <c r="O88" s="1">
        <v>4.5138233480564303</v>
      </c>
      <c r="P88" s="1">
        <v>23.417267545018699</v>
      </c>
      <c r="Q88" s="1">
        <v>8.6771867567669592</v>
      </c>
      <c r="R88" s="1">
        <v>25.186555425522499</v>
      </c>
      <c r="S88" s="1">
        <v>28.277775680471098</v>
      </c>
      <c r="T88" s="1">
        <v>14.4412145922207</v>
      </c>
      <c r="U88" s="1">
        <v>2.2948970440024801</v>
      </c>
      <c r="V88" s="1">
        <v>36.812663541464403</v>
      </c>
      <c r="W88" s="1">
        <v>32.140578624726103</v>
      </c>
      <c r="X88" s="1">
        <v>28.751860789807001</v>
      </c>
      <c r="Y88" s="1">
        <v>16.713668270851901</v>
      </c>
      <c r="Z88" s="1">
        <v>22.934739294362899</v>
      </c>
      <c r="AA88" s="1">
        <v>18.745976764859101</v>
      </c>
      <c r="AB88" s="1">
        <v>23.961622168408802</v>
      </c>
      <c r="AC88" s="1">
        <v>17.643993501517301</v>
      </c>
    </row>
    <row r="89" spans="1:29" ht="15" customHeight="1" x14ac:dyDescent="0.25">
      <c r="A89">
        <v>13780</v>
      </c>
      <c r="B89" s="2" t="s">
        <v>138</v>
      </c>
      <c r="C89" s="2" t="s">
        <v>40</v>
      </c>
      <c r="D89" s="2" t="s">
        <v>966</v>
      </c>
      <c r="E89" s="2" t="s">
        <v>927</v>
      </c>
      <c r="F89" s="2" t="s">
        <v>920</v>
      </c>
      <c r="G89" s="2" t="str">
        <f t="shared" si="1"/>
        <v>Clinton</v>
      </c>
      <c r="H89" s="2" t="s">
        <v>922</v>
      </c>
      <c r="I89" s="2" t="s">
        <v>922</v>
      </c>
      <c r="J89">
        <v>251725</v>
      </c>
      <c r="K89" s="1">
        <v>88.262588141821396</v>
      </c>
      <c r="L89" s="1">
        <v>3.6543847452577198</v>
      </c>
      <c r="M89" s="1">
        <v>2.9357433707418799</v>
      </c>
      <c r="N89" s="1">
        <v>2.1789651405303401</v>
      </c>
      <c r="O89" s="1">
        <v>2.9683186016486198</v>
      </c>
      <c r="P89" s="1">
        <v>20.870394279471601</v>
      </c>
      <c r="Q89" s="1">
        <v>11.8315622206773</v>
      </c>
      <c r="R89" s="1">
        <v>22.5575528850929</v>
      </c>
      <c r="S89" s="1">
        <v>28.502135266660002</v>
      </c>
      <c r="T89" s="1">
        <v>16.2383553480981</v>
      </c>
      <c r="U89" s="1">
        <v>2.9509706674224199</v>
      </c>
      <c r="V89" s="1">
        <v>41.1004440035898</v>
      </c>
      <c r="W89" s="1">
        <v>30.518161636200499</v>
      </c>
      <c r="X89" s="1">
        <v>25.430423692787301</v>
      </c>
      <c r="Y89" s="1">
        <v>19.936743482887898</v>
      </c>
      <c r="Z89" s="1">
        <v>22.260127507633602</v>
      </c>
      <c r="AA89" s="1">
        <v>18.0688859492953</v>
      </c>
      <c r="AB89" s="1">
        <v>22.830032921237699</v>
      </c>
      <c r="AC89" s="1">
        <v>16.904210138945501</v>
      </c>
    </row>
    <row r="90" spans="1:29" ht="15" customHeight="1" x14ac:dyDescent="0.25">
      <c r="A90">
        <v>13820</v>
      </c>
      <c r="B90" s="2" t="s">
        <v>139</v>
      </c>
      <c r="C90" s="2" t="s">
        <v>46</v>
      </c>
      <c r="D90" s="2" t="s">
        <v>930</v>
      </c>
      <c r="E90" s="2" t="s">
        <v>931</v>
      </c>
      <c r="F90" s="2" t="s">
        <v>920</v>
      </c>
      <c r="G90" s="2" t="str">
        <f t="shared" si="1"/>
        <v>Clinton</v>
      </c>
      <c r="H90" s="2" t="s">
        <v>922</v>
      </c>
      <c r="I90" s="2" t="s">
        <v>923</v>
      </c>
      <c r="J90">
        <v>1128047</v>
      </c>
      <c r="K90" s="1">
        <v>65.0377156270971</v>
      </c>
      <c r="L90" s="1">
        <v>28.103350303666399</v>
      </c>
      <c r="M90" s="1">
        <v>1.2187435452600801</v>
      </c>
      <c r="N90" s="1">
        <v>1.33806481467528</v>
      </c>
      <c r="O90" s="1">
        <v>4.3021257093011203</v>
      </c>
      <c r="P90" s="1">
        <v>23.907691789437902</v>
      </c>
      <c r="Q90" s="1">
        <v>9.0522823960349204</v>
      </c>
      <c r="R90" s="1">
        <v>27.1633185496704</v>
      </c>
      <c r="S90" s="1">
        <v>26.9216619520286</v>
      </c>
      <c r="T90" s="1">
        <v>12.9550453128283</v>
      </c>
      <c r="U90" s="1">
        <v>4.5355295262112998</v>
      </c>
      <c r="V90" s="1">
        <v>38.502898562218</v>
      </c>
      <c r="W90" s="1">
        <v>29.914536692652</v>
      </c>
      <c r="X90" s="1">
        <v>27.047035218918801</v>
      </c>
      <c r="Y90" s="1">
        <v>20.182059164626398</v>
      </c>
      <c r="Z90" s="1">
        <v>22.174999539789798</v>
      </c>
      <c r="AA90" s="1">
        <v>17.092437825598701</v>
      </c>
      <c r="AB90" s="1">
        <v>21.2796605489388</v>
      </c>
      <c r="AC90" s="1">
        <v>19.270842921046299</v>
      </c>
    </row>
    <row r="91" spans="1:29" ht="15" customHeight="1" x14ac:dyDescent="0.25">
      <c r="A91">
        <v>13900</v>
      </c>
      <c r="B91" s="2" t="s">
        <v>140</v>
      </c>
      <c r="C91" s="2" t="s">
        <v>141</v>
      </c>
      <c r="D91" s="2" t="s">
        <v>960</v>
      </c>
      <c r="E91" s="2" t="s">
        <v>947</v>
      </c>
      <c r="F91" s="2" t="s">
        <v>919</v>
      </c>
      <c r="G91" s="2" t="str">
        <f t="shared" si="1"/>
        <v>Trump</v>
      </c>
      <c r="H91" s="2" t="s">
        <v>922</v>
      </c>
      <c r="I91" s="2" t="s">
        <v>923</v>
      </c>
      <c r="J91">
        <v>114778</v>
      </c>
      <c r="K91" s="1">
        <v>89.642614438307007</v>
      </c>
      <c r="L91" s="1">
        <v>0.52013452055271903</v>
      </c>
      <c r="M91" s="1">
        <v>0.38944745508721201</v>
      </c>
      <c r="N91" s="1">
        <v>8.15225914373835</v>
      </c>
      <c r="O91" s="1">
        <v>1.29554444231473</v>
      </c>
      <c r="P91" s="1">
        <v>23.3755597762637</v>
      </c>
      <c r="Q91" s="1">
        <v>9.6856540452002999</v>
      </c>
      <c r="R91" s="1">
        <v>26.046803394378699</v>
      </c>
      <c r="S91" s="1">
        <v>27.363257767167902</v>
      </c>
      <c r="T91" s="1">
        <v>13.5287250169893</v>
      </c>
      <c r="U91" s="1">
        <v>4.4014883383247101</v>
      </c>
      <c r="V91" s="1">
        <v>29.7991780431203</v>
      </c>
      <c r="W91" s="1">
        <v>35.742159646325199</v>
      </c>
      <c r="X91" s="1">
        <v>30.057173972229801</v>
      </c>
      <c r="Y91" s="1">
        <v>14.2397305536015</v>
      </c>
      <c r="Z91" s="1">
        <v>19.799194218839901</v>
      </c>
      <c r="AA91" s="1">
        <v>17.175076208138801</v>
      </c>
      <c r="AB91" s="1">
        <v>26.501247042271501</v>
      </c>
      <c r="AC91" s="1">
        <v>22.284751977148201</v>
      </c>
    </row>
    <row r="92" spans="1:29" ht="15" customHeight="1" x14ac:dyDescent="0.25">
      <c r="A92">
        <v>13940</v>
      </c>
      <c r="B92" s="2" t="s">
        <v>142</v>
      </c>
      <c r="C92" s="2" t="s">
        <v>143</v>
      </c>
      <c r="D92" s="2" t="s">
        <v>946</v>
      </c>
      <c r="E92" s="2" t="s">
        <v>947</v>
      </c>
      <c r="F92" s="2" t="s">
        <v>919</v>
      </c>
      <c r="G92" s="2" t="str">
        <f t="shared" si="1"/>
        <v>Trump</v>
      </c>
      <c r="H92" s="2" t="s">
        <v>922</v>
      </c>
      <c r="I92" s="2" t="s">
        <v>923</v>
      </c>
      <c r="J92">
        <v>45607</v>
      </c>
      <c r="K92" s="1">
        <v>74.935865108426299</v>
      </c>
      <c r="L92" s="1">
        <v>0.17102637752976499</v>
      </c>
      <c r="M92" s="1">
        <v>0.58762909202534697</v>
      </c>
      <c r="N92" s="1">
        <v>7.0625123336329896</v>
      </c>
      <c r="O92" s="1">
        <v>17.242967088385601</v>
      </c>
      <c r="P92" s="1">
        <v>32.994934988050098</v>
      </c>
      <c r="Q92" s="1">
        <v>8.3912557282873195</v>
      </c>
      <c r="R92" s="1">
        <v>23.9524634376302</v>
      </c>
      <c r="S92" s="1">
        <v>23.228890301927301</v>
      </c>
      <c r="T92" s="1">
        <v>11.4324555441051</v>
      </c>
      <c r="U92" s="1">
        <v>6.8394718031676804</v>
      </c>
      <c r="V92" s="1">
        <v>39.972160565817703</v>
      </c>
      <c r="W92" s="1">
        <v>35.769910838568897</v>
      </c>
      <c r="X92" s="1">
        <v>17.418456792445699</v>
      </c>
      <c r="Y92" s="1">
        <v>19.688482033064599</v>
      </c>
      <c r="Z92" s="1">
        <v>21.505670173521001</v>
      </c>
      <c r="AA92" s="1">
        <v>20.924989752698501</v>
      </c>
      <c r="AB92" s="1">
        <v>24.060664025139999</v>
      </c>
      <c r="AC92" s="1">
        <v>13.8201940155759</v>
      </c>
    </row>
    <row r="93" spans="1:29" ht="15" customHeight="1" x14ac:dyDescent="0.25">
      <c r="A93">
        <v>13980</v>
      </c>
      <c r="B93" s="2" t="s">
        <v>144</v>
      </c>
      <c r="C93" s="2" t="s">
        <v>135</v>
      </c>
      <c r="D93" s="2" t="s">
        <v>978</v>
      </c>
      <c r="E93" s="2" t="s">
        <v>927</v>
      </c>
      <c r="F93" s="2" t="s">
        <v>919</v>
      </c>
      <c r="G93" s="2" t="str">
        <f t="shared" si="1"/>
        <v>Trump</v>
      </c>
      <c r="H93" s="2" t="s">
        <v>922</v>
      </c>
      <c r="I93" s="2" t="s">
        <v>923</v>
      </c>
      <c r="J93">
        <v>178237</v>
      </c>
      <c r="K93" s="1">
        <v>88.703804485039598</v>
      </c>
      <c r="L93" s="1">
        <v>4.0204895728720702</v>
      </c>
      <c r="M93" s="1">
        <v>3.1463725264675699</v>
      </c>
      <c r="N93" s="1">
        <v>1.89971779147988</v>
      </c>
      <c r="O93" s="1">
        <v>2.22961562414089</v>
      </c>
      <c r="P93" s="1">
        <v>17.478413572939399</v>
      </c>
      <c r="Q93" s="1">
        <v>23.4827785476641</v>
      </c>
      <c r="R93" s="1">
        <v>23.198886875340101</v>
      </c>
      <c r="S93" s="1">
        <v>23.1360491929285</v>
      </c>
      <c r="T93" s="1">
        <v>12.7038718111279</v>
      </c>
      <c r="U93" s="1">
        <v>5.6194732338119202</v>
      </c>
      <c r="V93" s="1">
        <v>37.962346676808998</v>
      </c>
      <c r="W93" s="1">
        <v>27.6305029951507</v>
      </c>
      <c r="X93" s="1">
        <v>28.7876770942284</v>
      </c>
      <c r="Y93" s="1">
        <v>24.670144216017199</v>
      </c>
      <c r="Z93" s="1">
        <v>22.040064875290401</v>
      </c>
      <c r="AA93" s="1">
        <v>18.774383027221301</v>
      </c>
      <c r="AB93" s="1">
        <v>20.3465860109002</v>
      </c>
      <c r="AC93" s="1">
        <v>14.1688218705709</v>
      </c>
    </row>
    <row r="94" spans="1:29" ht="15" customHeight="1" x14ac:dyDescent="0.25">
      <c r="A94">
        <v>14010</v>
      </c>
      <c r="B94" s="2" t="s">
        <v>145</v>
      </c>
      <c r="C94" s="2" t="s">
        <v>146</v>
      </c>
      <c r="D94" s="2" t="s">
        <v>948</v>
      </c>
      <c r="E94" s="2" t="s">
        <v>927</v>
      </c>
      <c r="F94" s="2" t="s">
        <v>920</v>
      </c>
      <c r="G94" s="2" t="str">
        <f t="shared" si="1"/>
        <v>Clinton</v>
      </c>
      <c r="H94" s="2" t="s">
        <v>922</v>
      </c>
      <c r="I94" s="2" t="s">
        <v>923</v>
      </c>
      <c r="J94">
        <v>186133</v>
      </c>
      <c r="K94" s="1">
        <v>83.107240521562503</v>
      </c>
      <c r="L94" s="1">
        <v>6.6232210301236201</v>
      </c>
      <c r="M94" s="1">
        <v>3.8886172790423998</v>
      </c>
      <c r="N94" s="1">
        <v>2.1968162550434398</v>
      </c>
      <c r="O94" s="1">
        <v>4.1841049142279996</v>
      </c>
      <c r="P94" s="1">
        <v>22.690226880778798</v>
      </c>
      <c r="Q94" s="1">
        <v>16.413532259191001</v>
      </c>
      <c r="R94" s="1">
        <v>26.030848909113399</v>
      </c>
      <c r="S94" s="1">
        <v>24.0623640085315</v>
      </c>
      <c r="T94" s="1">
        <v>10.803027942385301</v>
      </c>
      <c r="U94" s="1">
        <v>1.88772624434389</v>
      </c>
      <c r="V94" s="1">
        <v>32.166466346153797</v>
      </c>
      <c r="W94" s="1">
        <v>26.699483880090501</v>
      </c>
      <c r="X94" s="1">
        <v>39.246323529411796</v>
      </c>
      <c r="Y94" s="1">
        <v>16.414818598447798</v>
      </c>
      <c r="Z94" s="1">
        <v>17.486059677350699</v>
      </c>
      <c r="AA94" s="1">
        <v>16.277188949900001</v>
      </c>
      <c r="AB94" s="1">
        <v>24.637125952411399</v>
      </c>
      <c r="AC94" s="1">
        <v>25.184806821890199</v>
      </c>
    </row>
    <row r="95" spans="1:29" ht="15" customHeight="1" x14ac:dyDescent="0.25">
      <c r="A95">
        <v>14020</v>
      </c>
      <c r="B95" s="2" t="s">
        <v>145</v>
      </c>
      <c r="C95" s="2" t="s">
        <v>66</v>
      </c>
      <c r="D95" s="2" t="s">
        <v>425</v>
      </c>
      <c r="E95" s="2" t="s">
        <v>927</v>
      </c>
      <c r="F95" s="2" t="s">
        <v>920</v>
      </c>
      <c r="G95" s="2" t="str">
        <f t="shared" si="1"/>
        <v>Clinton</v>
      </c>
      <c r="H95" s="2" t="s">
        <v>922</v>
      </c>
      <c r="I95" s="2" t="s">
        <v>923</v>
      </c>
      <c r="J95">
        <v>159549</v>
      </c>
      <c r="K95" s="1">
        <v>87.634519802693802</v>
      </c>
      <c r="L95" s="1">
        <v>2.7753229415414702</v>
      </c>
      <c r="M95" s="1">
        <v>4.5471923985734799</v>
      </c>
      <c r="N95" s="1">
        <v>2.39362202207472</v>
      </c>
      <c r="O95" s="1">
        <v>2.6493428351164798</v>
      </c>
      <c r="P95" s="1">
        <v>17.224802411798301</v>
      </c>
      <c r="Q95" s="1">
        <v>26.022099793793799</v>
      </c>
      <c r="R95" s="1">
        <v>24.293477238967299</v>
      </c>
      <c r="S95" s="1">
        <v>21.654789437727601</v>
      </c>
      <c r="T95" s="1">
        <v>10.8048311177131</v>
      </c>
      <c r="U95" s="1">
        <v>3.22951308709631</v>
      </c>
      <c r="V95" s="1">
        <v>33.643063120794601</v>
      </c>
      <c r="W95" s="1">
        <v>25.2726248218409</v>
      </c>
      <c r="X95" s="1">
        <v>37.854798970268099</v>
      </c>
      <c r="Y95" s="1">
        <v>27.052050851523099</v>
      </c>
      <c r="Z95" s="1">
        <v>23.573998560805901</v>
      </c>
      <c r="AA95" s="1">
        <v>16.2596945710402</v>
      </c>
      <c r="AB95" s="1">
        <v>19.7137602942352</v>
      </c>
      <c r="AC95" s="1">
        <v>13.400495722395499</v>
      </c>
    </row>
    <row r="96" spans="1:29" ht="15" customHeight="1" x14ac:dyDescent="0.25">
      <c r="A96">
        <v>14100</v>
      </c>
      <c r="B96" s="2" t="s">
        <v>147</v>
      </c>
      <c r="C96" s="2" t="s">
        <v>55</v>
      </c>
      <c r="D96" s="2" t="s">
        <v>970</v>
      </c>
      <c r="E96" s="2" t="s">
        <v>927</v>
      </c>
      <c r="F96" s="2" t="s">
        <v>919</v>
      </c>
      <c r="G96" s="2" t="str">
        <f t="shared" si="1"/>
        <v>Trump</v>
      </c>
      <c r="H96" s="2" t="s">
        <v>922</v>
      </c>
      <c r="I96" s="2" t="s">
        <v>922</v>
      </c>
      <c r="J96">
        <v>85562</v>
      </c>
      <c r="K96" s="1">
        <v>94.324583343072902</v>
      </c>
      <c r="L96" s="1">
        <v>1.6677964516958499</v>
      </c>
      <c r="M96" s="1">
        <v>1.0168065262616599</v>
      </c>
      <c r="N96" s="1">
        <v>1.0355064163998</v>
      </c>
      <c r="O96" s="1">
        <v>1.95530726256983</v>
      </c>
      <c r="P96" s="1">
        <v>19.202449685608102</v>
      </c>
      <c r="Q96" s="1">
        <v>14.5940955096889</v>
      </c>
      <c r="R96" s="1">
        <v>21.8765339753629</v>
      </c>
      <c r="S96" s="1">
        <v>27.723755872934198</v>
      </c>
      <c r="T96" s="1">
        <v>16.603164956405902</v>
      </c>
      <c r="U96" s="1">
        <v>4.1417095342118202</v>
      </c>
      <c r="V96" s="1">
        <v>52.892678458177699</v>
      </c>
      <c r="W96" s="1">
        <v>21.610527799309398</v>
      </c>
      <c r="X96" s="1">
        <v>21.355084208301001</v>
      </c>
      <c r="Y96" s="1">
        <v>20.387620192307701</v>
      </c>
      <c r="Z96" s="1">
        <v>23.461538461538499</v>
      </c>
      <c r="AA96" s="1">
        <v>19.320913461538499</v>
      </c>
      <c r="AB96" s="1">
        <v>22.022235576923102</v>
      </c>
      <c r="AC96" s="1">
        <v>14.807692307692299</v>
      </c>
    </row>
    <row r="97" spans="1:29" ht="15" customHeight="1" x14ac:dyDescent="0.25">
      <c r="A97">
        <v>14140</v>
      </c>
      <c r="B97" s="2" t="s">
        <v>148</v>
      </c>
      <c r="C97" s="2" t="s">
        <v>121</v>
      </c>
      <c r="D97" s="2" t="s">
        <v>981</v>
      </c>
      <c r="E97" s="2" t="s">
        <v>927</v>
      </c>
      <c r="F97" s="2" t="s">
        <v>919</v>
      </c>
      <c r="G97" s="2" t="str">
        <f t="shared" si="1"/>
        <v>Trump</v>
      </c>
      <c r="H97" s="2" t="s">
        <v>922</v>
      </c>
      <c r="I97" s="2" t="s">
        <v>922</v>
      </c>
      <c r="J97">
        <v>107342</v>
      </c>
      <c r="K97" s="1">
        <v>92.604013340537705</v>
      </c>
      <c r="L97" s="1">
        <v>4.72322110637029</v>
      </c>
      <c r="M97" s="1">
        <v>0.56734549384211197</v>
      </c>
      <c r="N97" s="1">
        <v>1.38249706545434</v>
      </c>
      <c r="O97" s="1">
        <v>0.72292299379553204</v>
      </c>
      <c r="P97" s="1">
        <v>20.464496655549599</v>
      </c>
      <c r="Q97" s="1">
        <v>8.4505598926794701</v>
      </c>
      <c r="R97" s="1">
        <v>23.7688882264165</v>
      </c>
      <c r="S97" s="1">
        <v>29.643569152801302</v>
      </c>
      <c r="T97" s="1">
        <v>17.672486072553099</v>
      </c>
      <c r="U97" s="1">
        <v>8.8561950093754493</v>
      </c>
      <c r="V97" s="1">
        <v>49.432883573947997</v>
      </c>
      <c r="W97" s="1">
        <v>26.032283020599799</v>
      </c>
      <c r="X97" s="1">
        <v>15.6786383960767</v>
      </c>
      <c r="Y97" s="1">
        <v>27.930327868852501</v>
      </c>
      <c r="Z97" s="1">
        <v>27.832422586520899</v>
      </c>
      <c r="AA97" s="1">
        <v>18.066939890710401</v>
      </c>
      <c r="AB97" s="1">
        <v>17.233606557377001</v>
      </c>
      <c r="AC97" s="1">
        <v>8.9367030965391603</v>
      </c>
    </row>
    <row r="98" spans="1:29" ht="15" customHeight="1" x14ac:dyDescent="0.25">
      <c r="A98">
        <v>14180</v>
      </c>
      <c r="B98" s="2" t="s">
        <v>149</v>
      </c>
      <c r="C98" s="2" t="s">
        <v>75</v>
      </c>
      <c r="D98" s="2" t="s">
        <v>932</v>
      </c>
      <c r="E98" s="2" t="s">
        <v>931</v>
      </c>
      <c r="F98" s="2" t="s">
        <v>919</v>
      </c>
      <c r="G98" s="2" t="str">
        <f t="shared" si="1"/>
        <v>Trump</v>
      </c>
      <c r="H98" s="2" t="s">
        <v>922</v>
      </c>
      <c r="I98" s="2" t="s">
        <v>923</v>
      </c>
      <c r="J98">
        <v>46480</v>
      </c>
      <c r="K98" s="1">
        <v>60.469018932874299</v>
      </c>
      <c r="L98" s="1">
        <v>33.909208261617898</v>
      </c>
      <c r="M98" s="1">
        <v>0.49268502581755602</v>
      </c>
      <c r="N98" s="1">
        <v>1.48235800344234</v>
      </c>
      <c r="O98" s="1">
        <v>3.6467297762478501</v>
      </c>
      <c r="P98" s="1">
        <v>28.192771084337299</v>
      </c>
      <c r="Q98" s="1">
        <v>9.0275387263339102</v>
      </c>
      <c r="R98" s="1">
        <v>24.894578313253</v>
      </c>
      <c r="S98" s="1">
        <v>25.654044750430302</v>
      </c>
      <c r="T98" s="1">
        <v>12.231067125645399</v>
      </c>
      <c r="U98" s="1">
        <v>9.6868447286102199</v>
      </c>
      <c r="V98" s="1">
        <v>51.730775841325503</v>
      </c>
      <c r="W98" s="1">
        <v>26.6267917912757</v>
      </c>
      <c r="X98" s="1">
        <v>11.9555876387886</v>
      </c>
      <c r="Y98" s="1">
        <v>28.128087406288099</v>
      </c>
      <c r="Z98" s="1">
        <v>26.030104027430699</v>
      </c>
      <c r="AA98" s="1">
        <v>15.766839077119799</v>
      </c>
      <c r="AB98" s="1">
        <v>19.271226826291599</v>
      </c>
      <c r="AC98" s="1">
        <v>10.8037426628698</v>
      </c>
    </row>
    <row r="99" spans="1:29" ht="15" customHeight="1" x14ac:dyDescent="0.25">
      <c r="A99">
        <v>14220</v>
      </c>
      <c r="B99" s="2" t="s">
        <v>150</v>
      </c>
      <c r="C99" s="2" t="s">
        <v>49</v>
      </c>
      <c r="D99" s="2" t="s">
        <v>951</v>
      </c>
      <c r="E99" s="2" t="s">
        <v>931</v>
      </c>
      <c r="F99" s="2" t="s">
        <v>919</v>
      </c>
      <c r="G99" s="2" t="str">
        <f t="shared" si="1"/>
        <v>Trump</v>
      </c>
      <c r="H99" s="2" t="s">
        <v>922</v>
      </c>
      <c r="I99" s="2" t="s">
        <v>923</v>
      </c>
      <c r="J99">
        <v>47168</v>
      </c>
      <c r="K99" s="1">
        <v>65.762805291723197</v>
      </c>
      <c r="L99" s="1">
        <v>30.8705054274084</v>
      </c>
      <c r="M99" s="1">
        <v>0.22896879240162801</v>
      </c>
      <c r="N99" s="1">
        <v>1.2572082767978301</v>
      </c>
      <c r="O99" s="1">
        <v>1.8805122116689299</v>
      </c>
      <c r="P99" s="1">
        <v>25.150525780190002</v>
      </c>
      <c r="Q99" s="1">
        <v>8.17503392130258</v>
      </c>
      <c r="R99" s="1">
        <v>24.192248982360901</v>
      </c>
      <c r="S99" s="1">
        <v>27.989314789687899</v>
      </c>
      <c r="T99" s="1">
        <v>14.4928765264586</v>
      </c>
      <c r="U99" s="1">
        <v>8.4214886566403298</v>
      </c>
      <c r="V99" s="1">
        <v>55.856487382105499</v>
      </c>
      <c r="W99" s="1">
        <v>24.585776191690002</v>
      </c>
      <c r="X99" s="1">
        <v>11.1362477695641</v>
      </c>
      <c r="Y99" s="1">
        <v>34.845005740528102</v>
      </c>
      <c r="Z99" s="1">
        <v>25.315729047072299</v>
      </c>
      <c r="AA99" s="1">
        <v>15.3731343283582</v>
      </c>
      <c r="AB99" s="1">
        <v>16.3777267508611</v>
      </c>
      <c r="AC99" s="1">
        <v>8.0884041331802496</v>
      </c>
    </row>
    <row r="100" spans="1:29" ht="15" customHeight="1" x14ac:dyDescent="0.25">
      <c r="A100">
        <v>14260</v>
      </c>
      <c r="B100" s="2" t="s">
        <v>151</v>
      </c>
      <c r="C100" s="2" t="s">
        <v>143</v>
      </c>
      <c r="D100" s="2" t="s">
        <v>946</v>
      </c>
      <c r="E100" s="2" t="s">
        <v>947</v>
      </c>
      <c r="F100" s="2" t="s">
        <v>920</v>
      </c>
      <c r="G100" s="2" t="str">
        <f t="shared" si="1"/>
        <v>Clinton</v>
      </c>
      <c r="H100" s="2" t="s">
        <v>922</v>
      </c>
      <c r="I100" s="2" t="s">
        <v>923</v>
      </c>
      <c r="J100">
        <v>616561</v>
      </c>
      <c r="K100" s="1">
        <v>81.9386889537288</v>
      </c>
      <c r="L100" s="1">
        <v>0.82846628314148996</v>
      </c>
      <c r="M100" s="1">
        <v>1.7514893092492101</v>
      </c>
      <c r="N100" s="1">
        <v>2.90547082932589</v>
      </c>
      <c r="O100" s="1">
        <v>12.5758846245546</v>
      </c>
      <c r="P100" s="1">
        <v>27.924893076273101</v>
      </c>
      <c r="Q100" s="1">
        <v>9.0716084864271291</v>
      </c>
      <c r="R100" s="1">
        <v>27.819469606413598</v>
      </c>
      <c r="S100" s="1">
        <v>24.2717265607134</v>
      </c>
      <c r="T100" s="1">
        <v>10.9123022701728</v>
      </c>
      <c r="U100" s="1">
        <v>4.1893957597353797</v>
      </c>
      <c r="V100" s="1">
        <v>31.6360857050833</v>
      </c>
      <c r="W100" s="1">
        <v>35.499818508085298</v>
      </c>
      <c r="X100" s="1">
        <v>28.674700027096002</v>
      </c>
      <c r="Y100" s="1">
        <v>17.026581377563399</v>
      </c>
      <c r="Z100" s="1">
        <v>22.5705204433029</v>
      </c>
      <c r="AA100" s="1">
        <v>19.372621136903199</v>
      </c>
      <c r="AB100" s="1">
        <v>23.693365928270499</v>
      </c>
      <c r="AC100" s="1">
        <v>17.336911113959999</v>
      </c>
    </row>
    <row r="101" spans="1:29" ht="15" customHeight="1" x14ac:dyDescent="0.25">
      <c r="A101">
        <v>14380</v>
      </c>
      <c r="B101" s="2" t="s">
        <v>152</v>
      </c>
      <c r="C101" s="2" t="s">
        <v>42</v>
      </c>
      <c r="D101" s="2" t="s">
        <v>959</v>
      </c>
      <c r="E101" s="2" t="s">
        <v>931</v>
      </c>
      <c r="F101" s="2" t="s">
        <v>920</v>
      </c>
      <c r="G101" s="2" t="str">
        <f t="shared" si="1"/>
        <v>Clinton</v>
      </c>
      <c r="H101" s="2" t="s">
        <v>922</v>
      </c>
      <c r="I101" s="2" t="s">
        <v>923</v>
      </c>
      <c r="J101">
        <v>51079</v>
      </c>
      <c r="K101" s="1">
        <v>92.539008202979701</v>
      </c>
      <c r="L101" s="1">
        <v>1.6738777188277001</v>
      </c>
      <c r="M101" s="1">
        <v>0.914270052271971</v>
      </c>
      <c r="N101" s="1">
        <v>1.51921533311145</v>
      </c>
      <c r="O101" s="1">
        <v>3.3536286928091799</v>
      </c>
      <c r="P101" s="1">
        <v>13.8491356526165</v>
      </c>
      <c r="Q101" s="1">
        <v>31.838916188649002</v>
      </c>
      <c r="R101" s="1">
        <v>19.405235028093699</v>
      </c>
      <c r="S101" s="1">
        <v>22.5161025078799</v>
      </c>
      <c r="T101" s="1">
        <v>12.3906106227608</v>
      </c>
      <c r="U101" s="1">
        <v>4.2890442890442904</v>
      </c>
      <c r="V101" s="1">
        <v>27.914649453111</v>
      </c>
      <c r="W101" s="1">
        <v>29.381387842926301</v>
      </c>
      <c r="X101" s="1">
        <v>38.414918414918397</v>
      </c>
      <c r="Y101" s="1">
        <v>32.6929494207942</v>
      </c>
      <c r="Z101" s="1">
        <v>21.5664775706726</v>
      </c>
      <c r="AA101" s="1">
        <v>14.2298708108881</v>
      </c>
      <c r="AB101" s="1">
        <v>18.949325451685201</v>
      </c>
      <c r="AC101" s="1">
        <v>12.561376745959899</v>
      </c>
    </row>
    <row r="102" spans="1:29" ht="15" customHeight="1" x14ac:dyDescent="0.25">
      <c r="A102">
        <v>14340</v>
      </c>
      <c r="B102" s="2" t="s">
        <v>152</v>
      </c>
      <c r="C102" s="2" t="s">
        <v>60</v>
      </c>
      <c r="D102" s="2" t="s">
        <v>945</v>
      </c>
      <c r="E102" s="2" t="s">
        <v>927</v>
      </c>
      <c r="F102" s="2" t="s">
        <v>919</v>
      </c>
      <c r="G102" s="2" t="str">
        <f t="shared" si="1"/>
        <v>Trump</v>
      </c>
      <c r="H102" s="2" t="s">
        <v>922</v>
      </c>
      <c r="I102" s="2" t="s">
        <v>923</v>
      </c>
      <c r="J102">
        <v>26306</v>
      </c>
      <c r="K102" s="1">
        <v>95.772827491827002</v>
      </c>
      <c r="L102" s="1">
        <v>0.76788565346308801</v>
      </c>
      <c r="M102" s="1">
        <v>0.33072302896677602</v>
      </c>
      <c r="N102" s="1">
        <v>1.2088496920854599</v>
      </c>
      <c r="O102" s="1">
        <v>1.9197141336577199</v>
      </c>
      <c r="P102" s="1">
        <v>23.8690792974987</v>
      </c>
      <c r="Q102" s="1">
        <v>7.6066296662358397</v>
      </c>
      <c r="R102" s="1">
        <v>23.564966167414301</v>
      </c>
      <c r="S102" s="1">
        <v>29.016194024177</v>
      </c>
      <c r="T102" s="1">
        <v>15.943130844674201</v>
      </c>
      <c r="U102" s="1">
        <v>2.5027685492801801</v>
      </c>
      <c r="V102" s="1">
        <v>40.703211517165002</v>
      </c>
      <c r="W102" s="1">
        <v>36.572535991140597</v>
      </c>
      <c r="X102" s="1">
        <v>20.221483942414199</v>
      </c>
      <c r="Y102" s="1">
        <v>14.519158527423</v>
      </c>
      <c r="Z102" s="1">
        <v>21.806912096168301</v>
      </c>
      <c r="AA102" s="1">
        <v>20.7362885048835</v>
      </c>
      <c r="AB102" s="1">
        <v>27.638993238166801</v>
      </c>
      <c r="AC102" s="1">
        <v>15.298647633358399</v>
      </c>
    </row>
    <row r="103" spans="1:29" ht="15" customHeight="1" x14ac:dyDescent="0.25">
      <c r="A103">
        <v>14420</v>
      </c>
      <c r="B103" s="2" t="s">
        <v>153</v>
      </c>
      <c r="C103" s="2" t="s">
        <v>27</v>
      </c>
      <c r="D103" s="2" t="s">
        <v>976</v>
      </c>
      <c r="E103" s="2" t="s">
        <v>935</v>
      </c>
      <c r="F103" s="2" t="s">
        <v>919</v>
      </c>
      <c r="G103" s="2" t="str">
        <f t="shared" si="1"/>
        <v>Trump</v>
      </c>
      <c r="H103" s="2" t="s">
        <v>922</v>
      </c>
      <c r="I103" s="2" t="s">
        <v>922</v>
      </c>
      <c r="J103">
        <v>22150</v>
      </c>
      <c r="K103" s="1">
        <v>74.410835214447005</v>
      </c>
      <c r="L103" s="1">
        <v>2.31151241534989</v>
      </c>
      <c r="M103" s="1">
        <v>0.41083521444695298</v>
      </c>
      <c r="N103" s="1">
        <v>3.0654627539503401</v>
      </c>
      <c r="O103" s="1">
        <v>19.801354401805899</v>
      </c>
      <c r="P103" s="1">
        <v>26.311512415349899</v>
      </c>
      <c r="Q103" s="1">
        <v>7.8284424379232496</v>
      </c>
      <c r="R103" s="1">
        <v>23.945823927765201</v>
      </c>
      <c r="S103" s="1">
        <v>27.1693002257336</v>
      </c>
      <c r="T103" s="1">
        <v>14.744920993228</v>
      </c>
      <c r="U103" s="1">
        <v>5.5191445325974504</v>
      </c>
      <c r="V103" s="1">
        <v>44.477406002069699</v>
      </c>
      <c r="W103" s="1">
        <v>35.481200413935802</v>
      </c>
      <c r="X103" s="1">
        <v>14.522249051397001</v>
      </c>
      <c r="Y103" s="1">
        <v>19.3075258475595</v>
      </c>
      <c r="Z103" s="1">
        <v>22.781918730464099</v>
      </c>
      <c r="AA103" s="1">
        <v>19.4758355373888</v>
      </c>
      <c r="AB103" s="1">
        <v>22.204856936763601</v>
      </c>
      <c r="AC103" s="1">
        <v>16.229862947824</v>
      </c>
    </row>
    <row r="104" spans="1:29" ht="15" customHeight="1" x14ac:dyDescent="0.25">
      <c r="A104">
        <v>14460</v>
      </c>
      <c r="B104" s="2" t="s">
        <v>154</v>
      </c>
      <c r="C104" s="2" t="s">
        <v>106</v>
      </c>
      <c r="D104" s="2" t="s">
        <v>952</v>
      </c>
      <c r="E104" s="2" t="s">
        <v>927</v>
      </c>
      <c r="F104" s="2" t="s">
        <v>920</v>
      </c>
      <c r="G104" s="2" t="str">
        <f t="shared" si="1"/>
        <v>Clinton</v>
      </c>
      <c r="H104" s="2" t="s">
        <v>923</v>
      </c>
      <c r="I104" s="2" t="s">
        <v>923</v>
      </c>
      <c r="J104">
        <v>4552402</v>
      </c>
      <c r="K104" s="1">
        <v>74.874428927849493</v>
      </c>
      <c r="L104" s="1">
        <v>6.6236022214206898</v>
      </c>
      <c r="M104" s="1">
        <v>6.4314618963791004</v>
      </c>
      <c r="N104" s="1">
        <v>3.0529377677981899</v>
      </c>
      <c r="O104" s="1">
        <v>9.0175691865524996</v>
      </c>
      <c r="P104" s="1">
        <v>21.598883402652</v>
      </c>
      <c r="Q104" s="1">
        <v>10.3857260408901</v>
      </c>
      <c r="R104" s="1">
        <v>27.423259193718</v>
      </c>
      <c r="S104" s="1">
        <v>27.499197127142999</v>
      </c>
      <c r="T104" s="1">
        <v>13.0929342355969</v>
      </c>
      <c r="U104" s="1">
        <v>4.4117623415614204</v>
      </c>
      <c r="V104" s="1">
        <v>29.659876544996301</v>
      </c>
      <c r="W104" s="1">
        <v>23.108986324257</v>
      </c>
      <c r="X104" s="1">
        <v>42.819374789185296</v>
      </c>
      <c r="Y104" s="1">
        <v>14.407747053539699</v>
      </c>
      <c r="Z104" s="1">
        <v>14.2105073810694</v>
      </c>
      <c r="AA104" s="1">
        <v>13.549349034844701</v>
      </c>
      <c r="AB104" s="1">
        <v>22.202768550608202</v>
      </c>
      <c r="AC104" s="1">
        <v>35.629627979938</v>
      </c>
    </row>
    <row r="105" spans="1:29" ht="15" customHeight="1" x14ac:dyDescent="0.25">
      <c r="A105">
        <v>14500</v>
      </c>
      <c r="B105" s="2" t="s">
        <v>155</v>
      </c>
      <c r="C105" s="2" t="s">
        <v>156</v>
      </c>
      <c r="D105" s="2" t="s">
        <v>937</v>
      </c>
      <c r="E105" s="2" t="s">
        <v>935</v>
      </c>
      <c r="F105" s="2" t="s">
        <v>920</v>
      </c>
      <c r="G105" s="2" t="str">
        <f t="shared" si="1"/>
        <v>Clinton</v>
      </c>
      <c r="H105" s="2" t="s">
        <v>922</v>
      </c>
      <c r="I105" s="2" t="s">
        <v>922</v>
      </c>
      <c r="J105">
        <v>294567</v>
      </c>
      <c r="K105" s="1">
        <v>79.350707988335401</v>
      </c>
      <c r="L105" s="1">
        <v>0.76892523602440199</v>
      </c>
      <c r="M105" s="1">
        <v>4.0724181595358599</v>
      </c>
      <c r="N105" s="1">
        <v>2.4744794902348199</v>
      </c>
      <c r="O105" s="1">
        <v>13.333469125869501</v>
      </c>
      <c r="P105" s="1">
        <v>21.303812035971401</v>
      </c>
      <c r="Q105" s="1">
        <v>14.200504469271801</v>
      </c>
      <c r="R105" s="1">
        <v>27.2834363659201</v>
      </c>
      <c r="S105" s="1">
        <v>27.190418478648301</v>
      </c>
      <c r="T105" s="1">
        <v>10.021828650188199</v>
      </c>
      <c r="U105" s="1">
        <v>2.9440957907727898</v>
      </c>
      <c r="V105" s="1">
        <v>15.711997479190201</v>
      </c>
      <c r="W105" s="1">
        <v>23.332720636504501</v>
      </c>
      <c r="X105" s="1">
        <v>58.011186093532601</v>
      </c>
      <c r="Y105" s="1">
        <v>14.3018965359276</v>
      </c>
      <c r="Z105" s="1">
        <v>16.642373460157799</v>
      </c>
      <c r="AA105" s="1">
        <v>14.1303170888132</v>
      </c>
      <c r="AB105" s="1">
        <v>21.5948559482263</v>
      </c>
      <c r="AC105" s="1">
        <v>33.3305569668752</v>
      </c>
    </row>
    <row r="106" spans="1:29" ht="15" customHeight="1" x14ac:dyDescent="0.25">
      <c r="A106">
        <v>14540</v>
      </c>
      <c r="B106" s="2" t="s">
        <v>157</v>
      </c>
      <c r="C106" s="2" t="s">
        <v>104</v>
      </c>
      <c r="D106" s="2" t="s">
        <v>950</v>
      </c>
      <c r="E106" s="2" t="s">
        <v>927</v>
      </c>
      <c r="F106" s="2" t="s">
        <v>919</v>
      </c>
      <c r="G106" s="2" t="str">
        <f t="shared" si="1"/>
        <v>Trump</v>
      </c>
      <c r="H106" s="2" t="s">
        <v>922</v>
      </c>
      <c r="I106" s="2" t="s">
        <v>923</v>
      </c>
      <c r="J106">
        <v>158599</v>
      </c>
      <c r="K106" s="1">
        <v>85.703566857294206</v>
      </c>
      <c r="L106" s="1">
        <v>6.66839009073197</v>
      </c>
      <c r="M106" s="1">
        <v>2.03406074439309</v>
      </c>
      <c r="N106" s="1">
        <v>1.8783220575161299</v>
      </c>
      <c r="O106" s="1">
        <v>3.7156602500646301</v>
      </c>
      <c r="P106" s="1">
        <v>22.939615003877702</v>
      </c>
      <c r="Q106" s="1">
        <v>14.0007187939394</v>
      </c>
      <c r="R106" s="1">
        <v>25.875951298558</v>
      </c>
      <c r="S106" s="1">
        <v>24.952238034287699</v>
      </c>
      <c r="T106" s="1">
        <v>12.231476869337101</v>
      </c>
      <c r="U106" s="1">
        <v>8.39267446292099</v>
      </c>
      <c r="V106" s="1">
        <v>42.544079594006398</v>
      </c>
      <c r="W106" s="1">
        <v>27.013419453192402</v>
      </c>
      <c r="X106" s="1">
        <v>22.0498264898802</v>
      </c>
      <c r="Y106" s="1">
        <v>25.433075974826401</v>
      </c>
      <c r="Z106" s="1">
        <v>23.640757801855599</v>
      </c>
      <c r="AA106" s="1">
        <v>16.7407383377668</v>
      </c>
      <c r="AB106" s="1">
        <v>21.6943489262311</v>
      </c>
      <c r="AC106" s="1">
        <v>12.491078959320101</v>
      </c>
    </row>
    <row r="107" spans="1:29" ht="15" customHeight="1" x14ac:dyDescent="0.25">
      <c r="A107">
        <v>14580</v>
      </c>
      <c r="B107" s="2" t="s">
        <v>158</v>
      </c>
      <c r="C107" s="2" t="s">
        <v>137</v>
      </c>
      <c r="D107" s="2" t="s">
        <v>958</v>
      </c>
      <c r="E107" s="2" t="s">
        <v>947</v>
      </c>
      <c r="F107" s="2" t="s">
        <v>920</v>
      </c>
      <c r="G107" s="2" t="str">
        <f t="shared" si="1"/>
        <v>Clinton</v>
      </c>
      <c r="H107" s="2" t="s">
        <v>922</v>
      </c>
      <c r="I107" s="2" t="s">
        <v>922</v>
      </c>
      <c r="J107">
        <v>89513</v>
      </c>
      <c r="K107" s="1">
        <v>93.332811993788596</v>
      </c>
      <c r="L107" s="1">
        <v>0.309452258331192</v>
      </c>
      <c r="M107" s="1">
        <v>1.1294448851004899</v>
      </c>
      <c r="N107" s="1">
        <v>2.4689151296459699</v>
      </c>
      <c r="O107" s="1">
        <v>2.7593757331337301</v>
      </c>
      <c r="P107" s="1">
        <v>20.9276864812932</v>
      </c>
      <c r="Q107" s="1">
        <v>15.861383262766299</v>
      </c>
      <c r="R107" s="1">
        <v>29.429244914146501</v>
      </c>
      <c r="S107" s="1">
        <v>24.3193726050965</v>
      </c>
      <c r="T107" s="1">
        <v>9.4623127366974593</v>
      </c>
      <c r="U107" s="1">
        <v>0.95070112002822105</v>
      </c>
      <c r="V107" s="1">
        <v>23.227797865772999</v>
      </c>
      <c r="W107" s="1">
        <v>30.404797601199402</v>
      </c>
      <c r="X107" s="1">
        <v>45.416703412999397</v>
      </c>
      <c r="Y107" s="1">
        <v>14.888567609591099</v>
      </c>
      <c r="Z107" s="1">
        <v>22.758394937123199</v>
      </c>
      <c r="AA107" s="1">
        <v>19.6459259663384</v>
      </c>
      <c r="AB107" s="1">
        <v>23.871354919664999</v>
      </c>
      <c r="AC107" s="1">
        <v>18.8357565672822</v>
      </c>
    </row>
    <row r="108" spans="1:29" ht="15" customHeight="1" x14ac:dyDescent="0.25">
      <c r="A108">
        <v>14620</v>
      </c>
      <c r="B108" s="2" t="s">
        <v>159</v>
      </c>
      <c r="C108" s="2" t="s">
        <v>55</v>
      </c>
      <c r="D108" s="2" t="s">
        <v>970</v>
      </c>
      <c r="E108" s="2" t="s">
        <v>927</v>
      </c>
      <c r="F108" s="2" t="s">
        <v>919</v>
      </c>
      <c r="G108" s="2" t="str">
        <f t="shared" si="1"/>
        <v>Trump</v>
      </c>
      <c r="H108" s="2" t="s">
        <v>922</v>
      </c>
      <c r="I108" s="2" t="s">
        <v>922</v>
      </c>
      <c r="J108">
        <v>43450</v>
      </c>
      <c r="K108" s="1">
        <v>94.451093210586905</v>
      </c>
      <c r="L108" s="1">
        <v>2.3199079401610998</v>
      </c>
      <c r="M108" s="1">
        <v>0.43958573072497098</v>
      </c>
      <c r="N108" s="1">
        <v>1.04718066743383</v>
      </c>
      <c r="O108" s="1">
        <v>1.7422324510932099</v>
      </c>
      <c r="P108" s="1">
        <v>21.0563866513234</v>
      </c>
      <c r="Q108" s="1">
        <v>9.2704257767548892</v>
      </c>
      <c r="R108" s="1">
        <v>24.457997698503998</v>
      </c>
      <c r="S108" s="1">
        <v>28.227848101265799</v>
      </c>
      <c r="T108" s="1">
        <v>16.9873417721519</v>
      </c>
      <c r="U108" s="1">
        <v>2.7299135142272402</v>
      </c>
      <c r="V108" s="1">
        <v>57.192843467353299</v>
      </c>
      <c r="W108" s="1">
        <v>24.896019013666098</v>
      </c>
      <c r="X108" s="1">
        <v>15.1812240047534</v>
      </c>
      <c r="Y108" s="1">
        <v>22.6169943658733</v>
      </c>
      <c r="Z108" s="1">
        <v>25.612280096585</v>
      </c>
      <c r="AA108" s="1">
        <v>19.943658732896399</v>
      </c>
      <c r="AB108" s="1">
        <v>22.4905139703346</v>
      </c>
      <c r="AC108" s="1">
        <v>9.3365528343106803</v>
      </c>
    </row>
    <row r="109" spans="1:29" ht="15" customHeight="1" x14ac:dyDescent="0.25">
      <c r="A109">
        <v>14660</v>
      </c>
      <c r="B109" s="2" t="s">
        <v>160</v>
      </c>
      <c r="C109" s="2" t="s">
        <v>44</v>
      </c>
      <c r="D109" s="2" t="s">
        <v>955</v>
      </c>
      <c r="E109" s="2" t="s">
        <v>947</v>
      </c>
      <c r="F109" s="2" t="s">
        <v>919</v>
      </c>
      <c r="G109" s="2" t="str">
        <f t="shared" si="1"/>
        <v>Trump</v>
      </c>
      <c r="H109" s="2" t="s">
        <v>922</v>
      </c>
      <c r="I109" s="2" t="s">
        <v>922</v>
      </c>
      <c r="J109">
        <v>91067</v>
      </c>
      <c r="K109" s="1">
        <v>92.637289028956701</v>
      </c>
      <c r="L109" s="1">
        <v>0.39092097027463302</v>
      </c>
      <c r="M109" s="1">
        <v>0.35138963620191699</v>
      </c>
      <c r="N109" s="1">
        <v>5.5310924923408002</v>
      </c>
      <c r="O109" s="1">
        <v>1.0893078722259399</v>
      </c>
      <c r="P109" s="1">
        <v>22.5932555151701</v>
      </c>
      <c r="Q109" s="1">
        <v>7.1474848188696196</v>
      </c>
      <c r="R109" s="1">
        <v>21.6423073121987</v>
      </c>
      <c r="S109" s="1">
        <v>29.298209010948</v>
      </c>
      <c r="T109" s="1">
        <v>19.318743342813502</v>
      </c>
      <c r="U109" s="1">
        <v>2.5034792262826202</v>
      </c>
      <c r="V109" s="1">
        <v>38.812528342011902</v>
      </c>
      <c r="W109" s="1">
        <v>37.4114556457288</v>
      </c>
      <c r="X109" s="1">
        <v>21.272536785976801</v>
      </c>
      <c r="Y109" s="1">
        <v>19.640078309321801</v>
      </c>
      <c r="Z109" s="1">
        <v>23.8918728979469</v>
      </c>
      <c r="AA109" s="1">
        <v>20.159630540635501</v>
      </c>
      <c r="AB109" s="1">
        <v>23.161487877114599</v>
      </c>
      <c r="AC109" s="1">
        <v>13.146930374981199</v>
      </c>
    </row>
    <row r="110" spans="1:29" ht="15" customHeight="1" x14ac:dyDescent="0.25">
      <c r="A110">
        <v>14700</v>
      </c>
      <c r="B110" s="2" t="s">
        <v>161</v>
      </c>
      <c r="C110" s="2" t="s">
        <v>162</v>
      </c>
      <c r="D110" s="2" t="s">
        <v>956</v>
      </c>
      <c r="E110" s="2" t="s">
        <v>927</v>
      </c>
      <c r="F110" s="2" t="s">
        <v>919</v>
      </c>
      <c r="G110" s="2" t="str">
        <f t="shared" si="1"/>
        <v>Trump</v>
      </c>
      <c r="H110" s="2" t="s">
        <v>922</v>
      </c>
      <c r="I110" s="2" t="s">
        <v>922</v>
      </c>
      <c r="J110">
        <v>83877</v>
      </c>
      <c r="K110" s="1">
        <v>93.018348295718695</v>
      </c>
      <c r="L110" s="1">
        <v>0.53769209676073304</v>
      </c>
      <c r="M110" s="1">
        <v>0.50550210427173103</v>
      </c>
      <c r="N110" s="1">
        <v>2.3057572397677601</v>
      </c>
      <c r="O110" s="1">
        <v>3.6327002634810501</v>
      </c>
      <c r="P110" s="1">
        <v>20.815002920943801</v>
      </c>
      <c r="Q110" s="1">
        <v>8.2477914088486699</v>
      </c>
      <c r="R110" s="1">
        <v>21.5446427506945</v>
      </c>
      <c r="S110" s="1">
        <v>29.100945432001598</v>
      </c>
      <c r="T110" s="1">
        <v>20.291617487511498</v>
      </c>
      <c r="U110" s="1">
        <v>3.7933013707880301</v>
      </c>
      <c r="V110" s="1">
        <v>48.151461948814898</v>
      </c>
      <c r="W110" s="1">
        <v>30.6215814707273</v>
      </c>
      <c r="X110" s="1">
        <v>17.433655209669801</v>
      </c>
      <c r="Y110" s="1">
        <v>21.600974971761499</v>
      </c>
      <c r="Z110" s="1">
        <v>27.3646037690981</v>
      </c>
      <c r="AA110" s="1">
        <v>21.464241127162499</v>
      </c>
      <c r="AB110" s="1">
        <v>19.698591046905701</v>
      </c>
      <c r="AC110" s="1">
        <v>9.8715890850722303</v>
      </c>
    </row>
    <row r="111" spans="1:29" ht="15" customHeight="1" x14ac:dyDescent="0.25">
      <c r="A111">
        <v>14720</v>
      </c>
      <c r="B111" s="2" t="s">
        <v>163</v>
      </c>
      <c r="C111" s="2" t="s">
        <v>156</v>
      </c>
      <c r="D111" s="2" t="s">
        <v>937</v>
      </c>
      <c r="E111" s="2" t="s">
        <v>935</v>
      </c>
      <c r="F111" s="2" t="s">
        <v>919</v>
      </c>
      <c r="G111" s="2" t="str">
        <f t="shared" si="1"/>
        <v>Trump</v>
      </c>
      <c r="H111" s="2" t="s">
        <v>922</v>
      </c>
      <c r="I111" s="2" t="s">
        <v>922</v>
      </c>
      <c r="J111">
        <v>27994</v>
      </c>
      <c r="K111" s="1">
        <v>82.724869614917495</v>
      </c>
      <c r="L111" s="1">
        <v>0.74301636064871002</v>
      </c>
      <c r="M111" s="1">
        <v>0.96092019718511101</v>
      </c>
      <c r="N111" s="1">
        <v>1.3217117953847299</v>
      </c>
      <c r="O111" s="1">
        <v>14.249482031864</v>
      </c>
      <c r="P111" s="1">
        <v>17.446595699078401</v>
      </c>
      <c r="Q111" s="1">
        <v>9.9699935700507307</v>
      </c>
      <c r="R111" s="1">
        <v>36.7435879116954</v>
      </c>
      <c r="S111" s="1">
        <v>28.131028077445201</v>
      </c>
      <c r="T111" s="1">
        <v>7.7087947417303697</v>
      </c>
      <c r="U111" s="1">
        <v>2.8071382921193599</v>
      </c>
      <c r="V111" s="1">
        <v>18.037461285089201</v>
      </c>
      <c r="W111" s="1">
        <v>30.013273683693001</v>
      </c>
      <c r="X111" s="1">
        <v>49.142126739098401</v>
      </c>
      <c r="Y111" s="1">
        <v>10.1162176439514</v>
      </c>
      <c r="Z111" s="1">
        <v>19.114280683218901</v>
      </c>
      <c r="AA111" s="1">
        <v>16.481774960380299</v>
      </c>
      <c r="AB111" s="1">
        <v>29.952456418383498</v>
      </c>
      <c r="AC111" s="1">
        <v>24.3352702940659</v>
      </c>
    </row>
    <row r="112" spans="1:29" ht="15" customHeight="1" x14ac:dyDescent="0.25">
      <c r="A112">
        <v>14740</v>
      </c>
      <c r="B112" s="2" t="s">
        <v>164</v>
      </c>
      <c r="C112" s="2" t="s">
        <v>25</v>
      </c>
      <c r="D112" s="2" t="s">
        <v>878</v>
      </c>
      <c r="E112" s="2" t="s">
        <v>927</v>
      </c>
      <c r="F112" s="2" t="s">
        <v>919</v>
      </c>
      <c r="G112" s="2" t="str">
        <f t="shared" si="1"/>
        <v>Trump</v>
      </c>
      <c r="H112" s="2" t="s">
        <v>922</v>
      </c>
      <c r="I112" s="2" t="s">
        <v>922</v>
      </c>
      <c r="J112">
        <v>251133</v>
      </c>
      <c r="K112" s="1">
        <v>79.139340508814101</v>
      </c>
      <c r="L112" s="1">
        <v>2.5201785508077399</v>
      </c>
      <c r="M112" s="1">
        <v>4.8109965635738803</v>
      </c>
      <c r="N112" s="1">
        <v>7.2833916689562903</v>
      </c>
      <c r="O112" s="1">
        <v>6.2460927078480299</v>
      </c>
      <c r="P112" s="1">
        <v>22.496446106246498</v>
      </c>
      <c r="Q112" s="1">
        <v>10.120533741085399</v>
      </c>
      <c r="R112" s="1">
        <v>24.607279807910501</v>
      </c>
      <c r="S112" s="1">
        <v>29.517427020742002</v>
      </c>
      <c r="T112" s="1">
        <v>13.258313324015599</v>
      </c>
      <c r="U112" s="1">
        <v>1.7964496202770901</v>
      </c>
      <c r="V112" s="1">
        <v>28.5152420659761</v>
      </c>
      <c r="W112" s="1">
        <v>40.832910106653102</v>
      </c>
      <c r="X112" s="1">
        <v>28.8553982070937</v>
      </c>
      <c r="Y112" s="1">
        <v>12.4288405619036</v>
      </c>
      <c r="Z112" s="1">
        <v>17.869721915059198</v>
      </c>
      <c r="AA112" s="1">
        <v>18.321251587009101</v>
      </c>
      <c r="AB112" s="1">
        <v>25.799647786378301</v>
      </c>
      <c r="AC112" s="1">
        <v>25.580538149649801</v>
      </c>
    </row>
    <row r="113" spans="1:29" ht="15" customHeight="1" x14ac:dyDescent="0.25">
      <c r="A113">
        <v>14780</v>
      </c>
      <c r="B113" s="2" t="s">
        <v>165</v>
      </c>
      <c r="C113" s="2" t="s">
        <v>27</v>
      </c>
      <c r="D113" s="2" t="s">
        <v>976</v>
      </c>
      <c r="E113" s="2" t="s">
        <v>935</v>
      </c>
      <c r="F113" s="2" t="s">
        <v>919</v>
      </c>
      <c r="G113" s="2" t="str">
        <f t="shared" si="1"/>
        <v>Trump</v>
      </c>
      <c r="H113" s="2" t="s">
        <v>922</v>
      </c>
      <c r="I113" s="2" t="s">
        <v>922</v>
      </c>
      <c r="J113">
        <v>33718</v>
      </c>
      <c r="K113" s="1">
        <v>66.415564386974296</v>
      </c>
      <c r="L113" s="1">
        <v>17.3824070229551</v>
      </c>
      <c r="M113" s="1">
        <v>1.28121478142239</v>
      </c>
      <c r="N113" s="1">
        <v>1.15665223322854</v>
      </c>
      <c r="O113" s="1">
        <v>13.764161575419701</v>
      </c>
      <c r="P113" s="1">
        <v>22.095023429622199</v>
      </c>
      <c r="Q113" s="1">
        <v>10.575953496648699</v>
      </c>
      <c r="R113" s="1">
        <v>21.125215018684401</v>
      </c>
      <c r="S113" s="1">
        <v>27.818969096624901</v>
      </c>
      <c r="T113" s="1">
        <v>18.384838958419799</v>
      </c>
      <c r="U113" s="1">
        <v>8.0404022425914405</v>
      </c>
      <c r="V113" s="1">
        <v>42.226572928717601</v>
      </c>
      <c r="W113" s="1">
        <v>25.4293850671888</v>
      </c>
      <c r="X113" s="1">
        <v>24.3036397615022</v>
      </c>
      <c r="Y113" s="1">
        <v>20.954475120123799</v>
      </c>
      <c r="Z113" s="1">
        <v>24.5948367130874</v>
      </c>
      <c r="AA113" s="1">
        <v>16.939490186497299</v>
      </c>
      <c r="AB113" s="1">
        <v>21.744441729782601</v>
      </c>
      <c r="AC113" s="1">
        <v>15.766756250508999</v>
      </c>
    </row>
    <row r="114" spans="1:29" ht="15" customHeight="1" x14ac:dyDescent="0.25">
      <c r="A114">
        <v>14820</v>
      </c>
      <c r="B114" s="2" t="s">
        <v>166</v>
      </c>
      <c r="C114" s="2" t="s">
        <v>42</v>
      </c>
      <c r="D114" s="2" t="s">
        <v>959</v>
      </c>
      <c r="E114" s="2" t="s">
        <v>931</v>
      </c>
      <c r="F114" s="2" t="s">
        <v>919</v>
      </c>
      <c r="G114" s="2" t="str">
        <f t="shared" si="1"/>
        <v>Trump</v>
      </c>
      <c r="H114" s="2" t="s">
        <v>922</v>
      </c>
      <c r="I114" s="2" t="s">
        <v>923</v>
      </c>
      <c r="J114">
        <v>33090</v>
      </c>
      <c r="K114" s="1">
        <v>90.809912360229703</v>
      </c>
      <c r="L114" s="1">
        <v>3.8652160773647601</v>
      </c>
      <c r="M114" s="1">
        <v>0.43215472952553602</v>
      </c>
      <c r="N114" s="1">
        <v>1.97944998488969</v>
      </c>
      <c r="O114" s="1">
        <v>2.9132668479903301</v>
      </c>
      <c r="P114" s="1">
        <v>17.624660018132399</v>
      </c>
      <c r="Q114" s="1">
        <v>8.3952855847688106</v>
      </c>
      <c r="R114" s="1">
        <v>19.102447869447001</v>
      </c>
      <c r="S114" s="1">
        <v>29.072227258990601</v>
      </c>
      <c r="T114" s="1">
        <v>25.805379268661198</v>
      </c>
      <c r="U114" s="1">
        <v>4.2339123649952803</v>
      </c>
      <c r="V114" s="1">
        <v>37.415301219662403</v>
      </c>
      <c r="W114" s="1">
        <v>31.091125621124402</v>
      </c>
      <c r="X114" s="1">
        <v>27.259660794217901</v>
      </c>
      <c r="Y114" s="1">
        <v>21.7663571582811</v>
      </c>
      <c r="Z114" s="1">
        <v>27.2007485784208</v>
      </c>
      <c r="AA114" s="1">
        <v>18.181818181818201</v>
      </c>
      <c r="AB114" s="1">
        <v>20.9242064348953</v>
      </c>
      <c r="AC114" s="1">
        <v>11.926869646584599</v>
      </c>
    </row>
    <row r="115" spans="1:29" ht="15" customHeight="1" x14ac:dyDescent="0.25">
      <c r="A115">
        <v>14860</v>
      </c>
      <c r="B115" s="2" t="s">
        <v>167</v>
      </c>
      <c r="C115" s="2" t="s">
        <v>168</v>
      </c>
      <c r="D115" s="2" t="s">
        <v>938</v>
      </c>
      <c r="E115" s="2" t="s">
        <v>927</v>
      </c>
      <c r="F115" s="2" t="s">
        <v>920</v>
      </c>
      <c r="G115" s="2" t="str">
        <f t="shared" si="1"/>
        <v>Clinton</v>
      </c>
      <c r="H115" s="2" t="s">
        <v>923</v>
      </c>
      <c r="I115" s="2" t="s">
        <v>922</v>
      </c>
      <c r="J115">
        <v>916829</v>
      </c>
      <c r="K115" s="1">
        <v>66.175480923923701</v>
      </c>
      <c r="L115" s="1">
        <v>10.111482075719699</v>
      </c>
      <c r="M115" s="1">
        <v>4.5593016800297503</v>
      </c>
      <c r="N115" s="1">
        <v>2.2449115374840898</v>
      </c>
      <c r="O115" s="1">
        <v>16.908823782842799</v>
      </c>
      <c r="P115" s="1">
        <v>24.761324085516499</v>
      </c>
      <c r="Q115" s="1">
        <v>7.8641709631785197</v>
      </c>
      <c r="R115" s="1">
        <v>25.883670782665</v>
      </c>
      <c r="S115" s="1">
        <v>27.957776204723</v>
      </c>
      <c r="T115" s="1">
        <v>13.5330579639169</v>
      </c>
      <c r="U115" s="1">
        <v>5.3383943001157599</v>
      </c>
      <c r="V115" s="1">
        <v>28.740306854746901</v>
      </c>
      <c r="W115" s="1">
        <v>21.329682376437098</v>
      </c>
      <c r="X115" s="1">
        <v>44.591616468700202</v>
      </c>
      <c r="Y115" s="1">
        <v>11.8221570841642</v>
      </c>
      <c r="Z115" s="1">
        <v>13.513010259244099</v>
      </c>
      <c r="AA115" s="1">
        <v>12.5108118497874</v>
      </c>
      <c r="AB115" s="1">
        <v>19.952067465942701</v>
      </c>
      <c r="AC115" s="1">
        <v>42.2019533408616</v>
      </c>
    </row>
    <row r="116" spans="1:29" ht="15" customHeight="1" x14ac:dyDescent="0.25">
      <c r="A116">
        <v>15020</v>
      </c>
      <c r="B116" s="2" t="s">
        <v>169</v>
      </c>
      <c r="C116" s="2" t="s">
        <v>170</v>
      </c>
      <c r="D116" s="2" t="s">
        <v>957</v>
      </c>
      <c r="E116" s="2" t="s">
        <v>931</v>
      </c>
      <c r="F116" s="2" t="s">
        <v>919</v>
      </c>
      <c r="G116" s="2" t="str">
        <f t="shared" si="1"/>
        <v>Trump</v>
      </c>
      <c r="H116" s="2" t="s">
        <v>922</v>
      </c>
      <c r="I116" s="2" t="s">
        <v>922</v>
      </c>
      <c r="J116">
        <v>34869</v>
      </c>
      <c r="K116" s="1">
        <v>67.974418537956396</v>
      </c>
      <c r="L116" s="1">
        <v>29.825919871519101</v>
      </c>
      <c r="M116" s="1">
        <v>0.33554159855458998</v>
      </c>
      <c r="N116" s="1">
        <v>0.91772061143135697</v>
      </c>
      <c r="O116" s="1">
        <v>0.94639938053858697</v>
      </c>
      <c r="P116" s="1">
        <v>26.1062835183114</v>
      </c>
      <c r="Q116" s="1">
        <v>8.2623533797929394</v>
      </c>
      <c r="R116" s="1">
        <v>24.692420201325</v>
      </c>
      <c r="S116" s="1">
        <v>26.760159453956199</v>
      </c>
      <c r="T116" s="1">
        <v>14.178783446614499</v>
      </c>
      <c r="U116" s="1">
        <v>8.1556713216302601</v>
      </c>
      <c r="V116" s="1">
        <v>45.361817624655302</v>
      </c>
      <c r="W116" s="1">
        <v>29.961038392505401</v>
      </c>
      <c r="X116" s="1">
        <v>16.521472661209099</v>
      </c>
      <c r="Y116" s="1">
        <v>26.881067961165101</v>
      </c>
      <c r="Z116" s="1">
        <v>26.084648058252402</v>
      </c>
      <c r="AA116" s="1">
        <v>19.197512135922299</v>
      </c>
      <c r="AB116" s="1">
        <v>16.626213592233</v>
      </c>
      <c r="AC116" s="1">
        <v>11.2105582524272</v>
      </c>
    </row>
    <row r="117" spans="1:29" ht="15" customHeight="1" x14ac:dyDescent="0.25">
      <c r="A117">
        <v>15060</v>
      </c>
      <c r="B117" s="2" t="s">
        <v>171</v>
      </c>
      <c r="C117" s="2" t="s">
        <v>38</v>
      </c>
      <c r="D117" t="s">
        <v>969</v>
      </c>
      <c r="E117" s="2" t="s">
        <v>947</v>
      </c>
      <c r="F117" s="2" t="s">
        <v>919</v>
      </c>
      <c r="G117" s="2" t="str">
        <f t="shared" si="1"/>
        <v>Trump</v>
      </c>
      <c r="H117" s="2" t="s">
        <v>923</v>
      </c>
      <c r="I117" s="2" t="s">
        <v>922</v>
      </c>
      <c r="J117">
        <v>22364</v>
      </c>
      <c r="K117" s="1">
        <v>88.700590234305096</v>
      </c>
      <c r="L117" s="1">
        <v>0.27723126453228403</v>
      </c>
      <c r="M117" s="1">
        <v>0.70202110534788098</v>
      </c>
      <c r="N117" s="1">
        <v>4.9499195135038496</v>
      </c>
      <c r="O117" s="1">
        <v>5.3702378823108603</v>
      </c>
      <c r="P117" s="1">
        <v>15.6993382221427</v>
      </c>
      <c r="Q117" s="1">
        <v>5.4060096583795403</v>
      </c>
      <c r="R117" s="1">
        <v>16.437131103559299</v>
      </c>
      <c r="S117" s="1">
        <v>34.461634770166299</v>
      </c>
      <c r="T117" s="1">
        <v>27.9958862457521</v>
      </c>
      <c r="U117" s="1">
        <v>1.90138021877327</v>
      </c>
      <c r="V117" s="1">
        <v>37.191455243113197</v>
      </c>
      <c r="W117" s="1">
        <v>40.473054235152603</v>
      </c>
      <c r="X117" s="1">
        <v>20.434110302960899</v>
      </c>
      <c r="Y117" s="1">
        <v>26.143410852713199</v>
      </c>
      <c r="Z117" s="1">
        <v>26.385658914728701</v>
      </c>
      <c r="AA117" s="1">
        <v>15.4166666666667</v>
      </c>
      <c r="AB117" s="1">
        <v>22.1027131782946</v>
      </c>
      <c r="AC117" s="1">
        <v>9.9515503875968996</v>
      </c>
    </row>
    <row r="118" spans="1:29" ht="15" customHeight="1" x14ac:dyDescent="0.25">
      <c r="A118">
        <v>15100</v>
      </c>
      <c r="B118" s="2" t="s">
        <v>171</v>
      </c>
      <c r="C118" s="2" t="s">
        <v>24</v>
      </c>
      <c r="D118" s="2" t="s">
        <v>974</v>
      </c>
      <c r="E118" s="2" t="s">
        <v>947</v>
      </c>
      <c r="F118" s="2" t="s">
        <v>919</v>
      </c>
      <c r="G118" s="2" t="str">
        <f t="shared" si="1"/>
        <v>Trump</v>
      </c>
      <c r="H118" s="2" t="s">
        <v>922</v>
      </c>
      <c r="I118" s="2" t="s">
        <v>923</v>
      </c>
      <c r="J118">
        <v>31965</v>
      </c>
      <c r="K118" s="1">
        <v>92.329109964023104</v>
      </c>
      <c r="L118" s="1">
        <v>0.76959174096668204</v>
      </c>
      <c r="M118" s="1">
        <v>2.7092132019396198</v>
      </c>
      <c r="N118" s="1">
        <v>2.2024088847176602</v>
      </c>
      <c r="O118" s="1">
        <v>1.9896762083528901</v>
      </c>
      <c r="P118" s="1">
        <v>18.889410292507399</v>
      </c>
      <c r="Q118" s="1">
        <v>28.559361801970901</v>
      </c>
      <c r="R118" s="1">
        <v>23.2003754106053</v>
      </c>
      <c r="S118" s="1">
        <v>19.4337556702644</v>
      </c>
      <c r="T118" s="1">
        <v>9.91709682465196</v>
      </c>
      <c r="U118" s="1">
        <v>3.2710843373494001</v>
      </c>
      <c r="V118" s="1">
        <v>31.819277108433699</v>
      </c>
      <c r="W118" s="1">
        <v>25.7409638554217</v>
      </c>
      <c r="X118" s="1">
        <v>39.168674698795201</v>
      </c>
      <c r="Y118" s="1">
        <v>20.9777015437393</v>
      </c>
      <c r="Z118" s="1">
        <v>23.516295025729001</v>
      </c>
      <c r="AA118" s="1">
        <v>19.1852487135506</v>
      </c>
      <c r="AB118" s="1">
        <v>21.415094339622598</v>
      </c>
      <c r="AC118" s="1">
        <v>14.905660377358499</v>
      </c>
    </row>
    <row r="119" spans="1:29" ht="15" customHeight="1" x14ac:dyDescent="0.25">
      <c r="A119">
        <v>15180</v>
      </c>
      <c r="B119" s="2" t="s">
        <v>172</v>
      </c>
      <c r="C119" s="2" t="s">
        <v>27</v>
      </c>
      <c r="D119" s="2" t="s">
        <v>976</v>
      </c>
      <c r="E119" s="2" t="s">
        <v>935</v>
      </c>
      <c r="F119" s="2" t="s">
        <v>919</v>
      </c>
      <c r="G119" s="2" t="str">
        <f t="shared" si="1"/>
        <v>Trump</v>
      </c>
      <c r="H119" s="2" t="s">
        <v>922</v>
      </c>
      <c r="I119" s="2" t="s">
        <v>922</v>
      </c>
      <c r="J119">
        <v>406220</v>
      </c>
      <c r="K119" s="1">
        <v>10.6905125301561</v>
      </c>
      <c r="L119" s="1">
        <v>0.29343705381320501</v>
      </c>
      <c r="M119" s="1">
        <v>0.61198365417753897</v>
      </c>
      <c r="N119" s="1">
        <v>0.33676333021515398</v>
      </c>
      <c r="O119" s="1">
        <v>88.067303431637995</v>
      </c>
      <c r="P119" s="1">
        <v>33.036039584461598</v>
      </c>
      <c r="Q119" s="1">
        <v>9.8424499039929092</v>
      </c>
      <c r="R119" s="1">
        <v>25.510806951898001</v>
      </c>
      <c r="S119" s="1">
        <v>20.559795184875199</v>
      </c>
      <c r="T119" s="1">
        <v>11.0509083747723</v>
      </c>
      <c r="U119" s="1">
        <v>23.290811370847599</v>
      </c>
      <c r="V119" s="1">
        <v>37.772453538820201</v>
      </c>
      <c r="W119" s="1">
        <v>24.065703986703799</v>
      </c>
      <c r="X119" s="1">
        <v>14.8710311036284</v>
      </c>
      <c r="Y119" s="1">
        <v>32.506269310760999</v>
      </c>
      <c r="Z119" s="1">
        <v>25.697755030426499</v>
      </c>
      <c r="AA119" s="1">
        <v>15.5350525081522</v>
      </c>
      <c r="AB119" s="1">
        <v>16.001506346339799</v>
      </c>
      <c r="AC119" s="1">
        <v>10.2594168043205</v>
      </c>
    </row>
    <row r="120" spans="1:29" ht="15" customHeight="1" x14ac:dyDescent="0.25">
      <c r="A120">
        <v>15220</v>
      </c>
      <c r="B120" s="2" t="s">
        <v>173</v>
      </c>
      <c r="C120" s="2" t="s">
        <v>27</v>
      </c>
      <c r="D120" s="2" t="s">
        <v>976</v>
      </c>
      <c r="E120" s="2" t="s">
        <v>935</v>
      </c>
      <c r="F120" s="2" t="s">
        <v>919</v>
      </c>
      <c r="G120" s="2" t="str">
        <f t="shared" si="1"/>
        <v>Trump</v>
      </c>
      <c r="H120" s="2" t="s">
        <v>922</v>
      </c>
      <c r="I120" s="2" t="s">
        <v>922</v>
      </c>
      <c r="J120">
        <v>38106</v>
      </c>
      <c r="K120" s="1">
        <v>74.733637747336402</v>
      </c>
      <c r="L120" s="1">
        <v>3.4194090169527098</v>
      </c>
      <c r="M120" s="1">
        <v>0.41988138350915899</v>
      </c>
      <c r="N120" s="1">
        <v>1.86847215661576</v>
      </c>
      <c r="O120" s="1">
        <v>19.558599695586</v>
      </c>
      <c r="P120" s="1">
        <v>23.935863118669001</v>
      </c>
      <c r="Q120" s="1">
        <v>9.0720621424447607</v>
      </c>
      <c r="R120" s="1">
        <v>22.657849157613001</v>
      </c>
      <c r="S120" s="1">
        <v>27.0036214769328</v>
      </c>
      <c r="T120" s="1">
        <v>17.330604104340502</v>
      </c>
      <c r="U120" s="1">
        <v>5.9994481453742798</v>
      </c>
      <c r="V120" s="1">
        <v>48.953447120501401</v>
      </c>
      <c r="W120" s="1">
        <v>29.011786038078</v>
      </c>
      <c r="X120" s="1">
        <v>16.035318696046399</v>
      </c>
      <c r="Y120" s="1">
        <v>22.244775221771199</v>
      </c>
      <c r="Z120" s="1">
        <v>26.785445797624401</v>
      </c>
      <c r="AA120" s="1">
        <v>18.809201623816001</v>
      </c>
      <c r="AB120" s="1">
        <v>20.523229589535401</v>
      </c>
      <c r="AC120" s="1">
        <v>11.637347767253001</v>
      </c>
    </row>
    <row r="121" spans="1:29" ht="15" customHeight="1" x14ac:dyDescent="0.25">
      <c r="A121">
        <v>15260</v>
      </c>
      <c r="B121" s="2" t="s">
        <v>174</v>
      </c>
      <c r="C121" s="2" t="s">
        <v>37</v>
      </c>
      <c r="D121" s="2" t="s">
        <v>943</v>
      </c>
      <c r="E121" s="2" t="s">
        <v>931</v>
      </c>
      <c r="F121" s="2" t="s">
        <v>920</v>
      </c>
      <c r="G121" s="2" t="str">
        <f t="shared" si="1"/>
        <v>Clinton</v>
      </c>
      <c r="H121" s="2" t="s">
        <v>923</v>
      </c>
      <c r="I121" s="2" t="s">
        <v>923</v>
      </c>
      <c r="J121">
        <v>112370</v>
      </c>
      <c r="K121" s="1">
        <v>68.982824597312501</v>
      </c>
      <c r="L121" s="1">
        <v>23.3051526208063</v>
      </c>
      <c r="M121" s="1">
        <v>0.868559223992169</v>
      </c>
      <c r="N121" s="1">
        <v>1.77449497196761</v>
      </c>
      <c r="O121" s="1">
        <v>5.0689685859215103</v>
      </c>
      <c r="P121" s="1">
        <v>24.207528699830899</v>
      </c>
      <c r="Q121" s="1">
        <v>8.4052683100471697</v>
      </c>
      <c r="R121" s="1">
        <v>24.236006051437201</v>
      </c>
      <c r="S121" s="1">
        <v>28.277120227818799</v>
      </c>
      <c r="T121" s="1">
        <v>14.8740767108659</v>
      </c>
      <c r="U121" s="1">
        <v>4.8467550481474602</v>
      </c>
      <c r="V121" s="1">
        <v>43.528768438741999</v>
      </c>
      <c r="W121" s="1">
        <v>30.3342313745365</v>
      </c>
      <c r="X121" s="1">
        <v>21.290245138574001</v>
      </c>
      <c r="Y121" s="1">
        <v>21.410202459438</v>
      </c>
      <c r="Z121" s="1">
        <v>23.1238602889606</v>
      </c>
      <c r="AA121" s="1">
        <v>15.109646046663901</v>
      </c>
      <c r="AB121" s="1">
        <v>22.810585869920999</v>
      </c>
      <c r="AC121" s="1">
        <v>17.545705335016599</v>
      </c>
    </row>
    <row r="122" spans="1:29" ht="15" customHeight="1" x14ac:dyDescent="0.25">
      <c r="A122">
        <v>15340</v>
      </c>
      <c r="B122" s="2" t="s">
        <v>175</v>
      </c>
      <c r="C122" s="2" t="s">
        <v>33</v>
      </c>
      <c r="D122" s="2" t="s">
        <v>967</v>
      </c>
      <c r="E122" s="2" t="s">
        <v>927</v>
      </c>
      <c r="F122" s="2" t="s">
        <v>919</v>
      </c>
      <c r="G122" s="2" t="str">
        <f t="shared" si="1"/>
        <v>Trump</v>
      </c>
      <c r="H122" s="2" t="s">
        <v>922</v>
      </c>
      <c r="I122" s="2" t="s">
        <v>922</v>
      </c>
      <c r="J122">
        <v>43784</v>
      </c>
      <c r="K122" s="1">
        <v>96.443906449844704</v>
      </c>
      <c r="L122" s="1">
        <v>0.856477251964188</v>
      </c>
      <c r="M122" s="1">
        <v>0.35629453681710199</v>
      </c>
      <c r="N122" s="1">
        <v>1.12598209391559</v>
      </c>
      <c r="O122" s="1">
        <v>1.21733966745843</v>
      </c>
      <c r="P122" s="1">
        <v>23.143157317741601</v>
      </c>
      <c r="Q122" s="1">
        <v>7.4821852731591401</v>
      </c>
      <c r="R122" s="1">
        <v>23.3784030696145</v>
      </c>
      <c r="S122" s="1">
        <v>28.1906632559839</v>
      </c>
      <c r="T122" s="1">
        <v>17.805591083500801</v>
      </c>
      <c r="U122" s="1">
        <v>3.7667954177808598</v>
      </c>
      <c r="V122" s="1">
        <v>57.023538344722901</v>
      </c>
      <c r="W122" s="1">
        <v>27.985210128420999</v>
      </c>
      <c r="X122" s="1">
        <v>11.2244561090753</v>
      </c>
      <c r="Y122" s="1">
        <v>19.961503623188399</v>
      </c>
      <c r="Z122" s="1">
        <v>27.564538043478301</v>
      </c>
      <c r="AA122" s="1">
        <v>22.0618206521739</v>
      </c>
      <c r="AB122" s="1">
        <v>21.795742753623198</v>
      </c>
      <c r="AC122" s="1">
        <v>8.6163949275362306</v>
      </c>
    </row>
    <row r="123" spans="1:29" ht="15" customHeight="1" x14ac:dyDescent="0.25">
      <c r="A123">
        <v>15380</v>
      </c>
      <c r="B123" s="2" t="s">
        <v>176</v>
      </c>
      <c r="C123" s="2" t="s">
        <v>40</v>
      </c>
      <c r="D123" s="2" t="s">
        <v>966</v>
      </c>
      <c r="E123" s="2" t="s">
        <v>927</v>
      </c>
      <c r="F123" s="2" t="s">
        <v>920</v>
      </c>
      <c r="G123" s="2" t="str">
        <f t="shared" si="1"/>
        <v>Clinton</v>
      </c>
      <c r="H123" s="2" t="s">
        <v>923</v>
      </c>
      <c r="I123" s="2" t="s">
        <v>922</v>
      </c>
      <c r="J123">
        <v>1135509</v>
      </c>
      <c r="K123" s="1">
        <v>79.529356438390195</v>
      </c>
      <c r="L123" s="1">
        <v>11.838479483650101</v>
      </c>
      <c r="M123" s="1">
        <v>2.23934816897092</v>
      </c>
      <c r="N123" s="1">
        <v>2.3043410488159899</v>
      </c>
      <c r="O123" s="1">
        <v>4.0884748601728402</v>
      </c>
      <c r="P123" s="1">
        <v>21.614447793896801</v>
      </c>
      <c r="Q123" s="1">
        <v>10.322419285095901</v>
      </c>
      <c r="R123" s="1">
        <v>23.869912083479701</v>
      </c>
      <c r="S123" s="1">
        <v>28.451205582694602</v>
      </c>
      <c r="T123" s="1">
        <v>15.7420152548329</v>
      </c>
      <c r="U123" s="1">
        <v>3.2094424393054299</v>
      </c>
      <c r="V123" s="1">
        <v>37.782287546407403</v>
      </c>
      <c r="W123" s="1">
        <v>30.468194935682</v>
      </c>
      <c r="X123" s="1">
        <v>28.540075078605199</v>
      </c>
      <c r="Y123" s="1">
        <v>20.267137935891999</v>
      </c>
      <c r="Z123" s="1">
        <v>21.2167198125168</v>
      </c>
      <c r="AA123" s="1">
        <v>17.163975224215701</v>
      </c>
      <c r="AB123" s="1">
        <v>22.397454121684799</v>
      </c>
      <c r="AC123" s="1">
        <v>18.954712905690702</v>
      </c>
    </row>
    <row r="124" spans="1:29" ht="15" customHeight="1" x14ac:dyDescent="0.25">
      <c r="A124">
        <v>15420</v>
      </c>
      <c r="B124" s="2" t="s">
        <v>177</v>
      </c>
      <c r="C124" s="2" t="s">
        <v>143</v>
      </c>
      <c r="D124" s="2" t="s">
        <v>946</v>
      </c>
      <c r="E124" s="2" t="s">
        <v>947</v>
      </c>
      <c r="F124" s="2" t="s">
        <v>919</v>
      </c>
      <c r="G124" s="2" t="str">
        <f t="shared" si="1"/>
        <v>Trump</v>
      </c>
      <c r="H124" s="2" t="s">
        <v>922</v>
      </c>
      <c r="I124" s="2" t="s">
        <v>923</v>
      </c>
      <c r="J124">
        <v>43021</v>
      </c>
      <c r="K124" s="1">
        <v>69.354501290067603</v>
      </c>
      <c r="L124" s="1">
        <v>0.19060458845680001</v>
      </c>
      <c r="M124" s="1">
        <v>0.40445363892052699</v>
      </c>
      <c r="N124" s="1">
        <v>1.6526812486925</v>
      </c>
      <c r="O124" s="1">
        <v>28.397759233862502</v>
      </c>
      <c r="P124" s="1">
        <v>31.333534785337399</v>
      </c>
      <c r="Q124" s="1">
        <v>8.4144952465075207</v>
      </c>
      <c r="R124" s="1">
        <v>22.9306617698333</v>
      </c>
      <c r="S124" s="1">
        <v>23.553613351618999</v>
      </c>
      <c r="T124" s="1">
        <v>13.767694846702801</v>
      </c>
      <c r="U124" s="1">
        <v>12.776117085290601</v>
      </c>
      <c r="V124" s="1">
        <v>39.989906440467401</v>
      </c>
      <c r="W124" s="1">
        <v>33.926006444349497</v>
      </c>
      <c r="X124" s="1">
        <v>13.3079700298925</v>
      </c>
      <c r="Y124" s="1">
        <v>21.398436959679099</v>
      </c>
      <c r="Z124" s="1">
        <v>25.423611591396401</v>
      </c>
      <c r="AA124" s="1">
        <v>20.782903381976599</v>
      </c>
      <c r="AB124" s="1">
        <v>23.708416902966999</v>
      </c>
      <c r="AC124" s="1">
        <v>8.6866311639809108</v>
      </c>
    </row>
    <row r="125" spans="1:29" ht="15" customHeight="1" x14ac:dyDescent="0.25">
      <c r="A125">
        <v>15460</v>
      </c>
      <c r="B125" s="2" t="s">
        <v>178</v>
      </c>
      <c r="C125" s="2" t="s">
        <v>60</v>
      </c>
      <c r="D125" s="2" t="s">
        <v>945</v>
      </c>
      <c r="E125" s="2" t="s">
        <v>927</v>
      </c>
      <c r="F125" s="2" t="s">
        <v>919</v>
      </c>
      <c r="G125" s="2" t="str">
        <f t="shared" si="1"/>
        <v>Trump</v>
      </c>
      <c r="H125" s="2" t="s">
        <v>922</v>
      </c>
      <c r="I125" s="2" t="s">
        <v>923</v>
      </c>
      <c r="J125">
        <v>47656</v>
      </c>
      <c r="K125" s="1">
        <v>90.632868893738504</v>
      </c>
      <c r="L125" s="1">
        <v>4.2387107604498899</v>
      </c>
      <c r="M125" s="1">
        <v>0.629511499076716</v>
      </c>
      <c r="N125" s="1">
        <v>2.1466342118516</v>
      </c>
      <c r="O125" s="1">
        <v>2.3522746348833299</v>
      </c>
      <c r="P125" s="1">
        <v>22.737955346650999</v>
      </c>
      <c r="Q125" s="1">
        <v>7.2771529293268404</v>
      </c>
      <c r="R125" s="1">
        <v>22.9331039113648</v>
      </c>
      <c r="S125" s="1">
        <v>28.947037099210998</v>
      </c>
      <c r="T125" s="1">
        <v>18.1047507134464</v>
      </c>
      <c r="U125" s="1">
        <v>3.05233431472691</v>
      </c>
      <c r="V125" s="1">
        <v>43.198341645136097</v>
      </c>
      <c r="W125" s="1">
        <v>34.897554527428902</v>
      </c>
      <c r="X125" s="1">
        <v>18.851769512708</v>
      </c>
      <c r="Y125" s="1">
        <v>20.787018658197699</v>
      </c>
      <c r="Z125" s="1">
        <v>24.523620484319199</v>
      </c>
      <c r="AA125" s="1">
        <v>19.769749900754299</v>
      </c>
      <c r="AB125" s="1">
        <v>22.121873759428301</v>
      </c>
      <c r="AC125" s="1">
        <v>12.797737197300499</v>
      </c>
    </row>
    <row r="126" spans="1:29" ht="15" customHeight="1" x14ac:dyDescent="0.25">
      <c r="A126">
        <v>15500</v>
      </c>
      <c r="B126" s="2" t="s">
        <v>178</v>
      </c>
      <c r="C126" s="2" t="s">
        <v>42</v>
      </c>
      <c r="D126" s="2" t="s">
        <v>959</v>
      </c>
      <c r="E126" s="2" t="s">
        <v>931</v>
      </c>
      <c r="F126" s="2" t="s">
        <v>919</v>
      </c>
      <c r="G126" s="2" t="str">
        <f t="shared" si="1"/>
        <v>Trump</v>
      </c>
      <c r="H126" s="2" t="s">
        <v>922</v>
      </c>
      <c r="I126" s="2" t="s">
        <v>923</v>
      </c>
      <c r="J126">
        <v>151131</v>
      </c>
      <c r="K126" s="1">
        <v>67.304523889870396</v>
      </c>
      <c r="L126" s="1">
        <v>18.517048123813101</v>
      </c>
      <c r="M126" s="1">
        <v>1.19498977708081</v>
      </c>
      <c r="N126" s="1">
        <v>1.9737843327973701</v>
      </c>
      <c r="O126" s="1">
        <v>11.0096538764383</v>
      </c>
      <c r="P126" s="1">
        <v>23.451839794615299</v>
      </c>
      <c r="Q126" s="1">
        <v>10.560374774202501</v>
      </c>
      <c r="R126" s="1">
        <v>25.037881043597899</v>
      </c>
      <c r="S126" s="1">
        <v>26.3394009170852</v>
      </c>
      <c r="T126" s="1">
        <v>14.610503470499101</v>
      </c>
      <c r="U126" s="1">
        <v>6.7725693923105403</v>
      </c>
      <c r="V126" s="1">
        <v>39.875679409026802</v>
      </c>
      <c r="W126" s="1">
        <v>31.5916438945777</v>
      </c>
      <c r="X126" s="1">
        <v>21.760107304085</v>
      </c>
      <c r="Y126" s="1">
        <v>21.553639529099701</v>
      </c>
      <c r="Z126" s="1">
        <v>24.521638202619801</v>
      </c>
      <c r="AA126" s="1">
        <v>17.917426629083099</v>
      </c>
      <c r="AB126" s="1">
        <v>21.802354501741</v>
      </c>
      <c r="AC126" s="1">
        <v>14.204941137456499</v>
      </c>
    </row>
    <row r="127" spans="1:29" ht="15" customHeight="1" x14ac:dyDescent="0.25">
      <c r="A127">
        <v>15540</v>
      </c>
      <c r="B127" s="2" t="s">
        <v>179</v>
      </c>
      <c r="C127" s="2" t="s">
        <v>108</v>
      </c>
      <c r="D127" s="2" t="s">
        <v>979</v>
      </c>
      <c r="E127" s="2" t="s">
        <v>927</v>
      </c>
      <c r="F127" s="2" t="s">
        <v>920</v>
      </c>
      <c r="G127" s="2" t="str">
        <f t="shared" si="1"/>
        <v>Clinton</v>
      </c>
      <c r="H127" s="2" t="s">
        <v>922</v>
      </c>
      <c r="I127" s="2" t="s">
        <v>923</v>
      </c>
      <c r="J127">
        <v>85279</v>
      </c>
      <c r="K127" s="1">
        <v>92.178868792630894</v>
      </c>
      <c r="L127" s="1">
        <v>1.6070169127288001</v>
      </c>
      <c r="M127" s="1">
        <v>2.1830815910177499</v>
      </c>
      <c r="N127" s="1">
        <v>2.3710007999583498</v>
      </c>
      <c r="O127" s="1">
        <v>1.66003190366419</v>
      </c>
      <c r="P127" s="1">
        <v>21.081505815081801</v>
      </c>
      <c r="Q127" s="1">
        <v>13.2603746077127</v>
      </c>
      <c r="R127" s="1">
        <v>25.882202583534099</v>
      </c>
      <c r="S127" s="1">
        <v>28.1921414742901</v>
      </c>
      <c r="T127" s="1">
        <v>11.5837755193812</v>
      </c>
      <c r="U127" s="1">
        <v>2.8218669506281202</v>
      </c>
      <c r="V127" s="1">
        <v>31.2801289338495</v>
      </c>
      <c r="W127" s="1">
        <v>25.8378541723627</v>
      </c>
      <c r="X127" s="1">
        <v>40.060149943159701</v>
      </c>
      <c r="Y127" s="1">
        <v>13.788589246185699</v>
      </c>
      <c r="Z127" s="1">
        <v>18.070597196106</v>
      </c>
      <c r="AA127" s="1">
        <v>17.000690262537798</v>
      </c>
      <c r="AB127" s="1">
        <v>26.494180372741798</v>
      </c>
      <c r="AC127" s="1">
        <v>24.645942922428802</v>
      </c>
    </row>
    <row r="128" spans="1:29" ht="15" customHeight="1" x14ac:dyDescent="0.25">
      <c r="A128">
        <v>15580</v>
      </c>
      <c r="B128" s="2" t="s">
        <v>180</v>
      </c>
      <c r="C128" s="2" t="s">
        <v>137</v>
      </c>
      <c r="D128" s="2" t="s">
        <v>958</v>
      </c>
      <c r="E128" s="2" t="s">
        <v>947</v>
      </c>
      <c r="F128" s="2" t="s">
        <v>920</v>
      </c>
      <c r="G128" s="2" t="str">
        <f t="shared" si="1"/>
        <v>Clinton</v>
      </c>
      <c r="H128" s="2" t="s">
        <v>922</v>
      </c>
      <c r="I128" s="2" t="s">
        <v>922</v>
      </c>
      <c r="J128">
        <v>34200</v>
      </c>
      <c r="K128" s="1">
        <v>92.149122807017505</v>
      </c>
      <c r="L128" s="1">
        <v>0.30116959064327498</v>
      </c>
      <c r="M128" s="1">
        <v>0.47076023391812899</v>
      </c>
      <c r="N128" s="1">
        <v>3.4152046783625698</v>
      </c>
      <c r="O128" s="1">
        <v>3.6637426900584802</v>
      </c>
      <c r="P128" s="1">
        <v>21.005847953216399</v>
      </c>
      <c r="Q128" s="1">
        <v>10.7982456140351</v>
      </c>
      <c r="R128" s="1">
        <v>22.5555555555556</v>
      </c>
      <c r="S128" s="1">
        <v>29.225146198830402</v>
      </c>
      <c r="T128" s="1">
        <v>16.415204678362599</v>
      </c>
      <c r="U128" s="1">
        <v>2.7282446012401098</v>
      </c>
      <c r="V128" s="1">
        <v>44.319007911054101</v>
      </c>
      <c r="W128" s="1">
        <v>30.8616634594826</v>
      </c>
      <c r="X128" s="1">
        <v>22.0910840282232</v>
      </c>
      <c r="Y128" s="1">
        <v>25.0485436893204</v>
      </c>
      <c r="Z128" s="1">
        <v>25.731503180448598</v>
      </c>
      <c r="AA128" s="1">
        <v>17.187813860060299</v>
      </c>
      <c r="AB128" s="1">
        <v>21.037830599263501</v>
      </c>
      <c r="AC128" s="1">
        <v>10.9943086709073</v>
      </c>
    </row>
    <row r="129" spans="1:29" ht="15" customHeight="1" x14ac:dyDescent="0.25">
      <c r="A129">
        <v>15860</v>
      </c>
      <c r="B129" s="2" t="s">
        <v>187</v>
      </c>
      <c r="C129" s="2" t="s">
        <v>156</v>
      </c>
      <c r="D129" s="2" t="s">
        <v>937</v>
      </c>
      <c r="E129" s="2" t="s">
        <v>935</v>
      </c>
      <c r="F129" s="2" t="s">
        <v>919</v>
      </c>
      <c r="G129" s="2" t="str">
        <f t="shared" si="1"/>
        <v>Trump</v>
      </c>
      <c r="H129" s="2" t="s">
        <v>922</v>
      </c>
      <c r="I129" s="2" t="s">
        <v>922</v>
      </c>
      <c r="J129">
        <v>46824</v>
      </c>
      <c r="K129" s="1">
        <v>80.401076371091705</v>
      </c>
      <c r="L129" s="1">
        <v>3.8548607551682901</v>
      </c>
      <c r="M129" s="1">
        <v>0.58516999829147398</v>
      </c>
      <c r="N129" s="1">
        <v>2.8361524004783898</v>
      </c>
      <c r="O129" s="1">
        <v>12.3227404749701</v>
      </c>
      <c r="P129" s="1">
        <v>17.535879036391599</v>
      </c>
      <c r="Q129" s="1">
        <v>7.0861096873398299</v>
      </c>
      <c r="R129" s="1">
        <v>27.379121817871201</v>
      </c>
      <c r="S129" s="1">
        <v>30.392533743379499</v>
      </c>
      <c r="T129" s="1">
        <v>17.606355715017902</v>
      </c>
      <c r="U129" s="1">
        <v>6.9930843706777299</v>
      </c>
      <c r="V129" s="1">
        <v>46.069156293222697</v>
      </c>
      <c r="W129" s="1">
        <v>31.081604426002801</v>
      </c>
      <c r="X129" s="1">
        <v>15.8561549100968</v>
      </c>
      <c r="Y129" s="1">
        <v>21.552325581395301</v>
      </c>
      <c r="Z129" s="1">
        <v>27.2790697674419</v>
      </c>
      <c r="AA129" s="1">
        <v>20.517441860465102</v>
      </c>
      <c r="AB129" s="1">
        <v>19.5639534883721</v>
      </c>
      <c r="AC129" s="1">
        <v>11.087209302325601</v>
      </c>
    </row>
    <row r="130" spans="1:29" ht="15" customHeight="1" x14ac:dyDescent="0.25">
      <c r="A130">
        <v>15620</v>
      </c>
      <c r="B130" s="2" t="s">
        <v>181</v>
      </c>
      <c r="C130" s="2" t="s">
        <v>31</v>
      </c>
      <c r="D130" s="2" t="s">
        <v>924</v>
      </c>
      <c r="E130" s="2" t="s">
        <v>927</v>
      </c>
      <c r="F130" s="2" t="s">
        <v>919</v>
      </c>
      <c r="G130" s="2" t="str">
        <f t="shared" ref="G130:G193" si="2">IF(F130="Republicain","Trump","Clinton")</f>
        <v>Trump</v>
      </c>
      <c r="H130" s="2" t="s">
        <v>922</v>
      </c>
      <c r="I130" s="2" t="s">
        <v>922</v>
      </c>
      <c r="J130">
        <v>47584</v>
      </c>
      <c r="K130" s="1">
        <v>95.569939475453893</v>
      </c>
      <c r="L130" s="1">
        <v>0.344653665097512</v>
      </c>
      <c r="M130" s="1">
        <v>0.50016812373907205</v>
      </c>
      <c r="N130" s="1">
        <v>1.85146267652993</v>
      </c>
      <c r="O130" s="1">
        <v>1.7337760591795599</v>
      </c>
      <c r="P130" s="1">
        <v>24.3022864828514</v>
      </c>
      <c r="Q130" s="1">
        <v>7.4520847343644903</v>
      </c>
      <c r="R130" s="1">
        <v>22.7765635507734</v>
      </c>
      <c r="S130" s="1">
        <v>29.119031607262901</v>
      </c>
      <c r="T130" s="1">
        <v>16.350033624747802</v>
      </c>
      <c r="U130" s="1">
        <v>3.4566534428145301</v>
      </c>
      <c r="V130" s="1">
        <v>49.386474767044902</v>
      </c>
      <c r="W130" s="1">
        <v>32.0078728049943</v>
      </c>
      <c r="X130" s="1">
        <v>15.1489989851462</v>
      </c>
      <c r="Y130" s="1">
        <v>21.475770925110101</v>
      </c>
      <c r="Z130" s="1">
        <v>27.835903083700401</v>
      </c>
      <c r="AA130" s="1">
        <v>20.578193832599101</v>
      </c>
      <c r="AB130" s="1">
        <v>20.952643171806201</v>
      </c>
      <c r="AC130" s="1">
        <v>9.1574889867841396</v>
      </c>
    </row>
    <row r="131" spans="1:29" ht="15" customHeight="1" x14ac:dyDescent="0.25">
      <c r="A131">
        <v>15660</v>
      </c>
      <c r="B131" s="2" t="s">
        <v>182</v>
      </c>
      <c r="C131" s="2" t="s">
        <v>37</v>
      </c>
      <c r="D131" s="2" t="s">
        <v>943</v>
      </c>
      <c r="E131" s="2" t="s">
        <v>931</v>
      </c>
      <c r="F131" s="2" t="s">
        <v>920</v>
      </c>
      <c r="G131" s="2" t="str">
        <f t="shared" si="2"/>
        <v>Clinton</v>
      </c>
      <c r="H131" s="2" t="s">
        <v>922</v>
      </c>
      <c r="I131" s="2" t="s">
        <v>923</v>
      </c>
      <c r="J131">
        <v>55186</v>
      </c>
      <c r="K131" s="1">
        <v>79.924256151922606</v>
      </c>
      <c r="L131" s="1">
        <v>3.5244446055158898</v>
      </c>
      <c r="M131" s="1">
        <v>0.94589207407675902</v>
      </c>
      <c r="N131" s="1">
        <v>1.5837350052549599</v>
      </c>
      <c r="O131" s="1">
        <v>14.0216721632298</v>
      </c>
      <c r="P131" s="1">
        <v>26.954300003624098</v>
      </c>
      <c r="Q131" s="1">
        <v>8.7794005726089903</v>
      </c>
      <c r="R131" s="1">
        <v>27.378320588555098</v>
      </c>
      <c r="S131" s="1">
        <v>25.249157394991499</v>
      </c>
      <c r="T131" s="1">
        <v>11.638821440220299</v>
      </c>
      <c r="U131" s="1">
        <v>11.580585821423499</v>
      </c>
      <c r="V131" s="1">
        <v>51.028725060138697</v>
      </c>
      <c r="W131" s="1">
        <v>23.4866279892458</v>
      </c>
      <c r="X131" s="1">
        <v>13.904061129192</v>
      </c>
      <c r="Y131" s="1">
        <v>24.648327602375701</v>
      </c>
      <c r="Z131" s="1">
        <v>24.554548296342599</v>
      </c>
      <c r="AA131" s="1">
        <v>19.579035115140101</v>
      </c>
      <c r="AB131" s="1">
        <v>21.564030426174799</v>
      </c>
      <c r="AC131" s="1">
        <v>9.6540585599666606</v>
      </c>
    </row>
    <row r="132" spans="1:29" ht="15" customHeight="1" x14ac:dyDescent="0.25">
      <c r="A132">
        <v>15680</v>
      </c>
      <c r="B132" s="2" t="s">
        <v>183</v>
      </c>
      <c r="C132" s="2" t="s">
        <v>100</v>
      </c>
      <c r="D132" s="2" t="s">
        <v>953</v>
      </c>
      <c r="E132" s="2" t="s">
        <v>927</v>
      </c>
      <c r="F132" s="2" t="s">
        <v>920</v>
      </c>
      <c r="G132" s="2" t="str">
        <f t="shared" si="2"/>
        <v>Clinton</v>
      </c>
      <c r="H132" s="2" t="s">
        <v>922</v>
      </c>
      <c r="I132" s="2" t="s">
        <v>922</v>
      </c>
      <c r="J132">
        <v>105151</v>
      </c>
      <c r="K132" s="1">
        <v>76.4633717225704</v>
      </c>
      <c r="L132" s="1">
        <v>14.104478321651699</v>
      </c>
      <c r="M132" s="1">
        <v>2.4269859535334901</v>
      </c>
      <c r="N132" s="1">
        <v>3.2277391560707902</v>
      </c>
      <c r="O132" s="1">
        <v>3.7774248461736</v>
      </c>
      <c r="P132" s="1">
        <v>26.234653022795801</v>
      </c>
      <c r="Q132" s="1">
        <v>9.9257258609047891</v>
      </c>
      <c r="R132" s="1">
        <v>26.732032981141401</v>
      </c>
      <c r="S132" s="1">
        <v>26.854713697444598</v>
      </c>
      <c r="T132" s="1">
        <v>10.2528744377134</v>
      </c>
      <c r="U132" s="1">
        <v>3.12411920903117</v>
      </c>
      <c r="V132" s="1">
        <v>38.590141074898803</v>
      </c>
      <c r="W132" s="1">
        <v>29.880879975078301</v>
      </c>
      <c r="X132" s="1">
        <v>28.4048597409918</v>
      </c>
      <c r="Y132" s="1">
        <v>8.6233668879845808</v>
      </c>
      <c r="Z132" s="1">
        <v>11.718248018847699</v>
      </c>
      <c r="AA132" s="1">
        <v>12.8587491968302</v>
      </c>
      <c r="AB132" s="1">
        <v>26.769650888841301</v>
      </c>
      <c r="AC132" s="1">
        <v>40.0299850074963</v>
      </c>
    </row>
    <row r="133" spans="1:29" ht="15" customHeight="1" x14ac:dyDescent="0.25">
      <c r="A133">
        <v>15700</v>
      </c>
      <c r="B133" s="2" t="s">
        <v>184</v>
      </c>
      <c r="C133" s="2" t="s">
        <v>100</v>
      </c>
      <c r="D133" s="2" t="s">
        <v>953</v>
      </c>
      <c r="E133" s="2" t="s">
        <v>927</v>
      </c>
      <c r="F133" s="2" t="s">
        <v>920</v>
      </c>
      <c r="G133" s="2" t="str">
        <f t="shared" si="2"/>
        <v>Clinton</v>
      </c>
      <c r="H133" s="2" t="s">
        <v>922</v>
      </c>
      <c r="I133" s="2" t="s">
        <v>922</v>
      </c>
      <c r="J133">
        <v>32618</v>
      </c>
      <c r="K133" s="1">
        <v>66.162854865411703</v>
      </c>
      <c r="L133" s="1">
        <v>27.398982157091201</v>
      </c>
      <c r="M133" s="1">
        <v>0.916671776319823</v>
      </c>
      <c r="N133" s="1">
        <v>2.05714636090502</v>
      </c>
      <c r="O133" s="1">
        <v>3.4643448402722399</v>
      </c>
      <c r="P133" s="1">
        <v>21.669017107118801</v>
      </c>
      <c r="Q133" s="1">
        <v>7.8606904163345401</v>
      </c>
      <c r="R133" s="1">
        <v>22.714452142988499</v>
      </c>
      <c r="S133" s="1">
        <v>30.063155313017401</v>
      </c>
      <c r="T133" s="1">
        <v>17.6926850205408</v>
      </c>
      <c r="U133" s="1">
        <v>4.0262620113918004</v>
      </c>
      <c r="V133" s="1">
        <v>51.258750380451303</v>
      </c>
      <c r="W133" s="1">
        <v>26.7794251923997</v>
      </c>
      <c r="X133" s="1">
        <v>17.9355624157572</v>
      </c>
      <c r="Y133" s="1">
        <v>20.753187412484301</v>
      </c>
      <c r="Z133" s="1">
        <v>22.706168472252902</v>
      </c>
      <c r="AA133" s="1">
        <v>16.9282924312772</v>
      </c>
      <c r="AB133" s="1">
        <v>23.936915026899499</v>
      </c>
      <c r="AC133" s="1">
        <v>15.675436657085999</v>
      </c>
    </row>
    <row r="134" spans="1:29" ht="15" customHeight="1" x14ac:dyDescent="0.25">
      <c r="A134">
        <v>15740</v>
      </c>
      <c r="B134" s="2" t="s">
        <v>184</v>
      </c>
      <c r="C134" s="2" t="s">
        <v>33</v>
      </c>
      <c r="D134" s="2" t="s">
        <v>967</v>
      </c>
      <c r="E134" s="2" t="s">
        <v>927</v>
      </c>
      <c r="F134" s="2" t="s">
        <v>919</v>
      </c>
      <c r="G134" s="2" t="str">
        <f t="shared" si="2"/>
        <v>Trump</v>
      </c>
      <c r="H134" s="2" t="s">
        <v>922</v>
      </c>
      <c r="I134" s="2" t="s">
        <v>922</v>
      </c>
      <c r="J134">
        <v>40087</v>
      </c>
      <c r="K134" s="1">
        <v>95.482325941078102</v>
      </c>
      <c r="L134" s="1">
        <v>1.44685309451942</v>
      </c>
      <c r="M134" s="1">
        <v>0.27190859879761498</v>
      </c>
      <c r="N134" s="1">
        <v>1.92830593459226</v>
      </c>
      <c r="O134" s="1">
        <v>0.87060643101254798</v>
      </c>
      <c r="P134" s="1">
        <v>23.985331903110701</v>
      </c>
      <c r="Q134" s="1">
        <v>7.8304687305111402</v>
      </c>
      <c r="R134" s="1">
        <v>23.431536408311899</v>
      </c>
      <c r="S134" s="1">
        <v>28.722528500511402</v>
      </c>
      <c r="T134" s="1">
        <v>16.030134457554801</v>
      </c>
      <c r="U134" s="1">
        <v>3.7215940278845099</v>
      </c>
      <c r="V134" s="1">
        <v>56.058111025725502</v>
      </c>
      <c r="W134" s="1">
        <v>27.533208914260602</v>
      </c>
      <c r="X134" s="1">
        <v>12.6870860321294</v>
      </c>
      <c r="Y134" s="1">
        <v>24.038461538461501</v>
      </c>
      <c r="Z134" s="1">
        <v>26.657388663967598</v>
      </c>
      <c r="AA134" s="1">
        <v>19.812753036437201</v>
      </c>
      <c r="AB134" s="1">
        <v>19.844382591093101</v>
      </c>
      <c r="AC134" s="1">
        <v>9.6470141700404906</v>
      </c>
    </row>
    <row r="135" spans="1:29" ht="15" customHeight="1" x14ac:dyDescent="0.25">
      <c r="A135">
        <v>15780</v>
      </c>
      <c r="B135" s="2" t="s">
        <v>185</v>
      </c>
      <c r="C135" s="2" t="s">
        <v>75</v>
      </c>
      <c r="D135" s="2" t="s">
        <v>932</v>
      </c>
      <c r="E135" s="2" t="s">
        <v>931</v>
      </c>
      <c r="F135" s="2" t="s">
        <v>919</v>
      </c>
      <c r="G135" s="2" t="str">
        <f t="shared" si="2"/>
        <v>Trump</v>
      </c>
      <c r="H135" s="2" t="s">
        <v>922</v>
      </c>
      <c r="I135" s="2" t="s">
        <v>923</v>
      </c>
      <c r="J135">
        <v>31488</v>
      </c>
      <c r="K135" s="1">
        <v>59.213033536585399</v>
      </c>
      <c r="L135" s="1">
        <v>36.915650406504099</v>
      </c>
      <c r="M135" s="1">
        <v>0.33663617886178898</v>
      </c>
      <c r="N135" s="1">
        <v>1.75622459349594</v>
      </c>
      <c r="O135" s="1">
        <v>1.7784552845528501</v>
      </c>
      <c r="P135" s="1">
        <v>23.0151168699187</v>
      </c>
      <c r="Q135" s="1">
        <v>8.10467479674797</v>
      </c>
      <c r="R135" s="1">
        <v>22.036966463414601</v>
      </c>
      <c r="S135" s="1">
        <v>29.7764227642276</v>
      </c>
      <c r="T135" s="1">
        <v>17.066819105691099</v>
      </c>
      <c r="U135" s="1">
        <v>4.7511102886750596</v>
      </c>
      <c r="V135" s="1">
        <v>52.544411547002198</v>
      </c>
      <c r="W135" s="1">
        <v>28.941524796447101</v>
      </c>
      <c r="X135" s="1">
        <v>13.7629533678756</v>
      </c>
      <c r="Y135" s="1">
        <v>31.429669485011502</v>
      </c>
      <c r="Z135" s="1">
        <v>26.356648731744801</v>
      </c>
      <c r="AA135" s="1">
        <v>16.502690238278198</v>
      </c>
      <c r="AB135" s="1">
        <v>17.2559569561875</v>
      </c>
      <c r="AC135" s="1">
        <v>8.4550345887778597</v>
      </c>
    </row>
    <row r="136" spans="1:29" ht="15" customHeight="1" x14ac:dyDescent="0.25">
      <c r="A136">
        <v>15820</v>
      </c>
      <c r="B136" s="2" t="s">
        <v>186</v>
      </c>
      <c r="C136" s="2" t="s">
        <v>104</v>
      </c>
      <c r="D136" s="2" t="s">
        <v>950</v>
      </c>
      <c r="E136" s="2" t="s">
        <v>927</v>
      </c>
      <c r="F136" s="2" t="s">
        <v>919</v>
      </c>
      <c r="G136" s="2" t="str">
        <f t="shared" si="2"/>
        <v>Trump</v>
      </c>
      <c r="H136" s="2" t="s">
        <v>922</v>
      </c>
      <c r="I136" s="2" t="s">
        <v>923</v>
      </c>
      <c r="J136">
        <v>24512</v>
      </c>
      <c r="K136" s="1">
        <v>91.094157963446506</v>
      </c>
      <c r="L136" s="1">
        <v>4.9363577023498699</v>
      </c>
      <c r="M136" s="1">
        <v>0.52219321148825104</v>
      </c>
      <c r="N136" s="1">
        <v>1.6808093994778099</v>
      </c>
      <c r="O136" s="1">
        <v>1.7664817232376</v>
      </c>
      <c r="P136" s="1">
        <v>22.295202349869498</v>
      </c>
      <c r="Q136" s="1">
        <v>11.602480417754601</v>
      </c>
      <c r="R136" s="1">
        <v>22.919386422976501</v>
      </c>
      <c r="S136" s="1">
        <v>27.178524804177499</v>
      </c>
      <c r="T136" s="1">
        <v>16.004406005221899</v>
      </c>
      <c r="U136" s="1">
        <v>11.4392290954305</v>
      </c>
      <c r="V136" s="1">
        <v>52.179048803232803</v>
      </c>
      <c r="W136" s="1">
        <v>22.3437985700964</v>
      </c>
      <c r="X136" s="1">
        <v>14.037923531240301</v>
      </c>
      <c r="Y136" s="1">
        <v>28.082191780821901</v>
      </c>
      <c r="Z136" s="1">
        <v>29.578503688092699</v>
      </c>
      <c r="AA136" s="1">
        <v>18.261327713382499</v>
      </c>
      <c r="AB136" s="1">
        <v>16.048472075869299</v>
      </c>
      <c r="AC136" s="1">
        <v>8.0295047418335095</v>
      </c>
    </row>
    <row r="137" spans="1:29" ht="15" customHeight="1" x14ac:dyDescent="0.25">
      <c r="A137">
        <v>15900</v>
      </c>
      <c r="B137" s="2" t="s">
        <v>188</v>
      </c>
      <c r="C137" s="2" t="s">
        <v>146</v>
      </c>
      <c r="D137" s="2" t="s">
        <v>948</v>
      </c>
      <c r="E137" s="2" t="s">
        <v>927</v>
      </c>
      <c r="F137" s="2" t="s">
        <v>919</v>
      </c>
      <c r="G137" s="2" t="str">
        <f t="shared" si="2"/>
        <v>Trump</v>
      </c>
      <c r="H137" s="2" t="s">
        <v>922</v>
      </c>
      <c r="I137" s="2" t="s">
        <v>923</v>
      </c>
      <c r="J137">
        <v>37069</v>
      </c>
      <c r="K137" s="1">
        <v>92.791820658771499</v>
      </c>
      <c r="L137" s="1">
        <v>3.4206479807925798</v>
      </c>
      <c r="M137" s="1">
        <v>0.29944158191480802</v>
      </c>
      <c r="N137" s="1">
        <v>1.0709757479295401</v>
      </c>
      <c r="O137" s="1">
        <v>2.4171140305916001</v>
      </c>
      <c r="P137" s="1">
        <v>20.915050311581101</v>
      </c>
      <c r="Q137" s="1">
        <v>7.9554344600609701</v>
      </c>
      <c r="R137" s="1">
        <v>25.209743990935799</v>
      </c>
      <c r="S137" s="1">
        <v>27.866950821441101</v>
      </c>
      <c r="T137" s="1">
        <v>18.052820415981</v>
      </c>
      <c r="U137" s="1">
        <v>3.9697686846324101</v>
      </c>
      <c r="V137" s="1">
        <v>48.450263378883903</v>
      </c>
      <c r="W137" s="1">
        <v>33.174288113596504</v>
      </c>
      <c r="X137" s="1">
        <v>14.405679822887199</v>
      </c>
      <c r="Y137" s="1">
        <v>21.397886123423099</v>
      </c>
      <c r="Z137" s="1">
        <v>23.9209001022843</v>
      </c>
      <c r="AA137" s="1">
        <v>21.943402659393101</v>
      </c>
      <c r="AB137" s="1">
        <v>21.302420729628398</v>
      </c>
      <c r="AC137" s="1">
        <v>11.4353903852711</v>
      </c>
    </row>
    <row r="138" spans="1:29" ht="15" customHeight="1" x14ac:dyDescent="0.25">
      <c r="A138">
        <v>15940</v>
      </c>
      <c r="B138" s="2" t="s">
        <v>189</v>
      </c>
      <c r="C138" s="2" t="s">
        <v>33</v>
      </c>
      <c r="D138" s="2" t="s">
        <v>967</v>
      </c>
      <c r="E138" s="2" t="s">
        <v>927</v>
      </c>
      <c r="F138" s="2" t="s">
        <v>919</v>
      </c>
      <c r="G138" s="2" t="str">
        <f t="shared" si="2"/>
        <v>Trump</v>
      </c>
      <c r="H138" s="2" t="s">
        <v>922</v>
      </c>
      <c r="I138" s="2" t="s">
        <v>922</v>
      </c>
      <c r="J138">
        <v>404422</v>
      </c>
      <c r="K138" s="1">
        <v>88.407900658223298</v>
      </c>
      <c r="L138" s="1">
        <v>7.0236040571482299</v>
      </c>
      <c r="M138" s="1">
        <v>0.69036798195943805</v>
      </c>
      <c r="N138" s="1">
        <v>2.3443333943257301</v>
      </c>
      <c r="O138" s="1">
        <v>1.5337939083432699</v>
      </c>
      <c r="P138" s="1">
        <v>22.902562175153701</v>
      </c>
      <c r="Q138" s="1">
        <v>8.6095711904891399</v>
      </c>
      <c r="R138" s="1">
        <v>23.261840354876799</v>
      </c>
      <c r="S138" s="1">
        <v>28.960590670141599</v>
      </c>
      <c r="T138" s="1">
        <v>16.265435609338802</v>
      </c>
      <c r="U138" s="1">
        <v>3.1274241325438998</v>
      </c>
      <c r="V138" s="1">
        <v>48.853554432261397</v>
      </c>
      <c r="W138" s="1">
        <v>28.023062407770201</v>
      </c>
      <c r="X138" s="1">
        <v>19.995959027424501</v>
      </c>
      <c r="Y138" s="1">
        <v>19.664488044372199</v>
      </c>
      <c r="Z138" s="1">
        <v>24.571644107517201</v>
      </c>
      <c r="AA138" s="1">
        <v>19.3120335388287</v>
      </c>
      <c r="AB138" s="1">
        <v>22.266467973015601</v>
      </c>
      <c r="AC138" s="1">
        <v>14.1853663362663</v>
      </c>
    </row>
    <row r="139" spans="1:29" ht="15" customHeight="1" x14ac:dyDescent="0.25">
      <c r="A139">
        <v>15980</v>
      </c>
      <c r="B139" s="2" t="s">
        <v>190</v>
      </c>
      <c r="C139" s="2" t="s">
        <v>72</v>
      </c>
      <c r="D139" s="2" t="s">
        <v>942</v>
      </c>
      <c r="E139" s="2" t="s">
        <v>931</v>
      </c>
      <c r="F139" s="2" t="s">
        <v>919</v>
      </c>
      <c r="G139" s="2" t="str">
        <f t="shared" si="2"/>
        <v>Trump</v>
      </c>
      <c r="H139" s="2" t="s">
        <v>923</v>
      </c>
      <c r="I139" s="2" t="s">
        <v>923</v>
      </c>
      <c r="J139">
        <v>618754</v>
      </c>
      <c r="K139" s="1">
        <v>70.956793814666298</v>
      </c>
      <c r="L139" s="1">
        <v>7.7172834438241997</v>
      </c>
      <c r="M139" s="1">
        <v>1.3336479440941</v>
      </c>
      <c r="N139" s="1">
        <v>1.67998913946415</v>
      </c>
      <c r="O139" s="1">
        <v>18.3122856579513</v>
      </c>
      <c r="P139" s="1">
        <v>19.534257556314799</v>
      </c>
      <c r="Q139" s="1">
        <v>7.6728392866955204</v>
      </c>
      <c r="R139" s="1">
        <v>22.0368676404516</v>
      </c>
      <c r="S139" s="1">
        <v>27.304712373576599</v>
      </c>
      <c r="T139" s="1">
        <v>23.451323142961499</v>
      </c>
      <c r="U139" s="1">
        <v>5.0053470758316596</v>
      </c>
      <c r="V139" s="1">
        <v>40.454699485536501</v>
      </c>
      <c r="W139" s="1">
        <v>29.909077706434498</v>
      </c>
      <c r="X139" s="1">
        <v>24.6308757321973</v>
      </c>
      <c r="Y139" s="1">
        <v>16.934954211432899</v>
      </c>
      <c r="Z139" s="1">
        <v>23.7266151984171</v>
      </c>
      <c r="AA139" s="1">
        <v>19.797927225712598</v>
      </c>
      <c r="AB139" s="1">
        <v>21.570401212767099</v>
      </c>
      <c r="AC139" s="1">
        <v>17.970102151670201</v>
      </c>
    </row>
    <row r="140" spans="1:29" ht="15" customHeight="1" x14ac:dyDescent="0.25">
      <c r="A140">
        <v>16020</v>
      </c>
      <c r="B140" s="2" t="s">
        <v>191</v>
      </c>
      <c r="C140" s="2" t="s">
        <v>162</v>
      </c>
      <c r="D140" s="2" t="s">
        <v>956</v>
      </c>
      <c r="E140" s="2" t="s">
        <v>927</v>
      </c>
      <c r="F140" s="2" t="s">
        <v>919</v>
      </c>
      <c r="G140" s="2" t="str">
        <f t="shared" si="2"/>
        <v>Trump</v>
      </c>
      <c r="H140" s="2" t="s">
        <v>922</v>
      </c>
      <c r="I140" s="2" t="s">
        <v>922</v>
      </c>
      <c r="J140">
        <v>96275</v>
      </c>
      <c r="K140" s="1">
        <v>86.784731238639296</v>
      </c>
      <c r="L140" s="1">
        <v>8.5484289794858501</v>
      </c>
      <c r="M140" s="1">
        <v>0.96494417034536495</v>
      </c>
      <c r="N140" s="1">
        <v>1.90599844196313</v>
      </c>
      <c r="O140" s="1">
        <v>1.7958971695663499</v>
      </c>
      <c r="P140" s="1">
        <v>22.229031420410301</v>
      </c>
      <c r="Q140" s="1">
        <v>12.733316021812501</v>
      </c>
      <c r="R140" s="1">
        <v>23.873279667618799</v>
      </c>
      <c r="S140" s="1">
        <v>26.321474941573602</v>
      </c>
      <c r="T140" s="1">
        <v>14.842897948584801</v>
      </c>
      <c r="U140" s="1">
        <v>5.8996672638853296</v>
      </c>
      <c r="V140" s="1">
        <v>44.081136421807003</v>
      </c>
      <c r="W140" s="1">
        <v>26.593294087535199</v>
      </c>
      <c r="X140" s="1">
        <v>23.4259022267725</v>
      </c>
      <c r="Y140" s="1">
        <v>22.557436679237199</v>
      </c>
      <c r="Z140" s="1">
        <v>24.5152317526545</v>
      </c>
      <c r="AA140" s="1">
        <v>18.946749043836402</v>
      </c>
      <c r="AB140" s="1">
        <v>21.1532803765813</v>
      </c>
      <c r="AC140" s="1">
        <v>12.827302147690499</v>
      </c>
    </row>
    <row r="141" spans="1:29" ht="15" customHeight="1" x14ac:dyDescent="0.25">
      <c r="A141">
        <v>16060</v>
      </c>
      <c r="B141" s="2" t="s">
        <v>192</v>
      </c>
      <c r="C141" s="2" t="s">
        <v>146</v>
      </c>
      <c r="D141" s="2" t="s">
        <v>948</v>
      </c>
      <c r="E141" s="2" t="s">
        <v>927</v>
      </c>
      <c r="F141" s="2" t="s">
        <v>919</v>
      </c>
      <c r="G141" s="2" t="str">
        <f t="shared" si="2"/>
        <v>Trump</v>
      </c>
      <c r="H141" s="2" t="s">
        <v>922</v>
      </c>
      <c r="I141" s="2" t="s">
        <v>923</v>
      </c>
      <c r="J141">
        <v>126575</v>
      </c>
      <c r="K141" s="1">
        <v>84.112186450720898</v>
      </c>
      <c r="L141" s="1">
        <v>8.6920797945881905</v>
      </c>
      <c r="M141" s="1">
        <v>1.9332411613667799</v>
      </c>
      <c r="N141" s="1">
        <v>2.3361643294489398</v>
      </c>
      <c r="O141" s="1">
        <v>2.92632826387517</v>
      </c>
      <c r="P141" s="1">
        <v>20.090855224175399</v>
      </c>
      <c r="Q141" s="1">
        <v>16.285206399368001</v>
      </c>
      <c r="R141" s="1">
        <v>24.835868062413599</v>
      </c>
      <c r="S141" s="1">
        <v>24.694449930870999</v>
      </c>
      <c r="T141" s="1">
        <v>14.093620383172</v>
      </c>
      <c r="U141" s="1">
        <v>3.8393914832595599</v>
      </c>
      <c r="V141" s="1">
        <v>34.6280940208242</v>
      </c>
      <c r="W141" s="1">
        <v>33.705343225886899</v>
      </c>
      <c r="X141" s="1">
        <v>27.8271712700293</v>
      </c>
      <c r="Y141" s="1">
        <v>28.929217436243999</v>
      </c>
      <c r="Z141" s="1">
        <v>23.387465463436001</v>
      </c>
      <c r="AA141" s="1">
        <v>16.414558031366202</v>
      </c>
      <c r="AB141" s="1">
        <v>18.569242083921399</v>
      </c>
      <c r="AC141" s="1">
        <v>12.699516985032499</v>
      </c>
    </row>
    <row r="142" spans="1:29" ht="15" customHeight="1" x14ac:dyDescent="0.25">
      <c r="A142">
        <v>16100</v>
      </c>
      <c r="B142" s="2" t="s">
        <v>193</v>
      </c>
      <c r="C142" s="2" t="s">
        <v>35</v>
      </c>
      <c r="D142" s="2" t="s">
        <v>964</v>
      </c>
      <c r="E142" s="2" t="s">
        <v>935</v>
      </c>
      <c r="F142" s="2" t="s">
        <v>919</v>
      </c>
      <c r="G142" s="2" t="str">
        <f t="shared" si="2"/>
        <v>Trump</v>
      </c>
      <c r="H142" s="2" t="s">
        <v>922</v>
      </c>
      <c r="I142" s="2" t="s">
        <v>922</v>
      </c>
      <c r="J142">
        <v>53829</v>
      </c>
      <c r="K142" s="1">
        <v>52.222779542625702</v>
      </c>
      <c r="L142" s="1">
        <v>1.09420572553828</v>
      </c>
      <c r="M142" s="1">
        <v>0.60376377045830298</v>
      </c>
      <c r="N142" s="1">
        <v>1.99334930985157</v>
      </c>
      <c r="O142" s="1">
        <v>44.0859016515261</v>
      </c>
      <c r="P142" s="1">
        <v>26.073306210407001</v>
      </c>
      <c r="Q142" s="1">
        <v>8.7276375188095603</v>
      </c>
      <c r="R142" s="1">
        <v>24.308458265990499</v>
      </c>
      <c r="S142" s="1">
        <v>26.881420795482001</v>
      </c>
      <c r="T142" s="1">
        <v>14.009177209311</v>
      </c>
      <c r="U142" s="1">
        <v>7.4338609222330199</v>
      </c>
      <c r="V142" s="1">
        <v>45.094566024798603</v>
      </c>
      <c r="W142" s="1">
        <v>32.098165819096103</v>
      </c>
      <c r="X142" s="1">
        <v>15.3734072338723</v>
      </c>
      <c r="Y142" s="1">
        <v>19.0132370637786</v>
      </c>
      <c r="Z142" s="1">
        <v>22.482952266345801</v>
      </c>
      <c r="AA142" s="1">
        <v>18.085639791416</v>
      </c>
      <c r="AB142" s="1">
        <v>20.081227436823099</v>
      </c>
      <c r="AC142" s="1">
        <v>20.336943441636599</v>
      </c>
    </row>
    <row r="143" spans="1:29" ht="15" customHeight="1" x14ac:dyDescent="0.25">
      <c r="A143">
        <v>16180</v>
      </c>
      <c r="B143" s="2" t="s">
        <v>194</v>
      </c>
      <c r="C143" s="2" t="s">
        <v>195</v>
      </c>
      <c r="D143" s="2" t="s">
        <v>965</v>
      </c>
      <c r="E143" s="2" t="s">
        <v>935</v>
      </c>
      <c r="F143" s="2" t="s">
        <v>919</v>
      </c>
      <c r="G143" s="2" t="str">
        <f t="shared" si="2"/>
        <v>Trump</v>
      </c>
      <c r="H143" s="2" t="s">
        <v>922</v>
      </c>
      <c r="I143" s="2" t="s">
        <v>922</v>
      </c>
      <c r="J143">
        <v>55274</v>
      </c>
      <c r="K143" s="1">
        <v>70.707746861092005</v>
      </c>
      <c r="L143" s="1">
        <v>1.81459637442559</v>
      </c>
      <c r="M143" s="1">
        <v>2.0606433404494</v>
      </c>
      <c r="N143" s="1">
        <v>4.1104316676918602</v>
      </c>
      <c r="O143" s="1">
        <v>21.3065817563411</v>
      </c>
      <c r="P143" s="1">
        <v>21.3753301733184</v>
      </c>
      <c r="Q143" s="1">
        <v>8.4578644570684194</v>
      </c>
      <c r="R143" s="1">
        <v>24.6372616420017</v>
      </c>
      <c r="S143" s="1">
        <v>29.006404457792101</v>
      </c>
      <c r="T143" s="1">
        <v>16.523139269819399</v>
      </c>
      <c r="U143" s="1">
        <v>4.4151138716356098</v>
      </c>
      <c r="V143" s="1">
        <v>39.5859213250518</v>
      </c>
      <c r="W143" s="1">
        <v>35.1009316770186</v>
      </c>
      <c r="X143" s="1">
        <v>20.898033126293999</v>
      </c>
      <c r="Y143" s="1">
        <v>17.929173373733502</v>
      </c>
      <c r="Z143" s="1">
        <v>18.790834201306701</v>
      </c>
      <c r="AA143" s="1">
        <v>18.478363791307601</v>
      </c>
      <c r="AB143" s="1">
        <v>27.0760344664331</v>
      </c>
      <c r="AC143" s="1">
        <v>17.725594167219</v>
      </c>
    </row>
    <row r="144" spans="1:29" ht="15" customHeight="1" x14ac:dyDescent="0.25">
      <c r="A144">
        <v>16220</v>
      </c>
      <c r="B144" s="2" t="s">
        <v>196</v>
      </c>
      <c r="C144" s="2" t="s">
        <v>197</v>
      </c>
      <c r="D144" s="2" t="s">
        <v>982</v>
      </c>
      <c r="E144" s="2" t="s">
        <v>947</v>
      </c>
      <c r="F144" s="2" t="s">
        <v>919</v>
      </c>
      <c r="G144" s="2" t="str">
        <f t="shared" si="2"/>
        <v>Trump</v>
      </c>
      <c r="H144" s="2" t="s">
        <v>922</v>
      </c>
      <c r="I144" s="2" t="s">
        <v>923</v>
      </c>
      <c r="J144">
        <v>75450</v>
      </c>
      <c r="K144" s="1">
        <v>89.053677932405606</v>
      </c>
      <c r="L144" s="1">
        <v>0.82306163021868795</v>
      </c>
      <c r="M144" s="1">
        <v>0.63485752153744202</v>
      </c>
      <c r="N144" s="1">
        <v>2.5553346587143801</v>
      </c>
      <c r="O144" s="1">
        <v>6.9330682571239199</v>
      </c>
      <c r="P144" s="1">
        <v>23.883366467859499</v>
      </c>
      <c r="Q144" s="1">
        <v>9.6262425447316105</v>
      </c>
      <c r="R144" s="1">
        <v>26.3472498343274</v>
      </c>
      <c r="S144" s="1">
        <v>27.695162359178301</v>
      </c>
      <c r="T144" s="1">
        <v>12.4479787939032</v>
      </c>
      <c r="U144" s="1">
        <v>1.9323191802041499</v>
      </c>
      <c r="V144" s="1">
        <v>35.4966834809548</v>
      </c>
      <c r="W144" s="1">
        <v>40.576716844739202</v>
      </c>
      <c r="X144" s="1">
        <v>21.994280494101801</v>
      </c>
      <c r="Y144" s="1">
        <v>13.9939485627837</v>
      </c>
      <c r="Z144" s="1">
        <v>20.887324870091401</v>
      </c>
      <c r="AA144" s="1">
        <v>18.769321844372801</v>
      </c>
      <c r="AB144" s="1">
        <v>23.9557981977241</v>
      </c>
      <c r="AC144" s="1">
        <v>22.393606525028002</v>
      </c>
    </row>
    <row r="145" spans="1:29" ht="15" customHeight="1" x14ac:dyDescent="0.25">
      <c r="A145">
        <v>16260</v>
      </c>
      <c r="B145" s="2" t="s">
        <v>198</v>
      </c>
      <c r="C145" s="2" t="s">
        <v>199</v>
      </c>
      <c r="D145" s="2" t="s">
        <v>977</v>
      </c>
      <c r="E145" s="2" t="s">
        <v>947</v>
      </c>
      <c r="F145" s="2" t="s">
        <v>919</v>
      </c>
      <c r="G145" s="2" t="str">
        <f t="shared" si="2"/>
        <v>Trump</v>
      </c>
      <c r="H145" s="2" t="s">
        <v>922</v>
      </c>
      <c r="I145" s="2" t="s">
        <v>923</v>
      </c>
      <c r="J145">
        <v>9225</v>
      </c>
      <c r="K145" s="1">
        <v>87.139050754933606</v>
      </c>
      <c r="L145" s="1">
        <v>0.44191235404978002</v>
      </c>
      <c r="M145" s="1">
        <v>0.721356930875376</v>
      </c>
      <c r="N145" s="1">
        <v>3.97937742347768</v>
      </c>
      <c r="O145" s="1">
        <v>7.7183025366635603</v>
      </c>
      <c r="P145" s="1">
        <v>30.206009141520301</v>
      </c>
      <c r="Q145" s="1">
        <v>16.658362758052998</v>
      </c>
      <c r="R145" s="1">
        <v>24.493642094318002</v>
      </c>
      <c r="S145" s="1">
        <v>18.822433550679101</v>
      </c>
      <c r="T145" s="1">
        <v>9.8195524554296707</v>
      </c>
      <c r="U145" s="1">
        <v>2.6060656281073902</v>
      </c>
      <c r="V145" s="1">
        <v>32.4038780245277</v>
      </c>
      <c r="W145" s="1">
        <v>38.3990719257541</v>
      </c>
      <c r="X145" s="1">
        <v>26.590984421610901</v>
      </c>
      <c r="Y145" s="1">
        <v>22.5785635929535</v>
      </c>
      <c r="Z145" s="1">
        <v>24.114344711879699</v>
      </c>
      <c r="AA145" s="1">
        <v>21.113763954313701</v>
      </c>
      <c r="AB145" s="1">
        <v>22.901206685164901</v>
      </c>
      <c r="AC145" s="1">
        <v>9.2921210556882006</v>
      </c>
    </row>
    <row r="146" spans="1:29" ht="15" customHeight="1" x14ac:dyDescent="0.25">
      <c r="A146">
        <v>16300</v>
      </c>
      <c r="B146" s="2" t="s">
        <v>200</v>
      </c>
      <c r="C146" s="2" t="s">
        <v>60</v>
      </c>
      <c r="D146" s="2" t="s">
        <v>945</v>
      </c>
      <c r="E146" s="2" t="s">
        <v>927</v>
      </c>
      <c r="F146" s="2" t="s">
        <v>920</v>
      </c>
      <c r="G146" s="2" t="str">
        <f t="shared" si="2"/>
        <v>Clinton</v>
      </c>
      <c r="H146" s="2" t="s">
        <v>922</v>
      </c>
      <c r="I146" s="2" t="s">
        <v>923</v>
      </c>
      <c r="J146">
        <v>257940</v>
      </c>
      <c r="K146" s="1">
        <v>90.600527254400205</v>
      </c>
      <c r="L146" s="1">
        <v>3.3565945568736901</v>
      </c>
      <c r="M146" s="1">
        <v>1.52709932542452</v>
      </c>
      <c r="N146" s="1">
        <v>2.1590292316042499</v>
      </c>
      <c r="O146" s="1">
        <v>2.3567496316972898</v>
      </c>
      <c r="P146" s="1">
        <v>24.470419477397801</v>
      </c>
      <c r="Q146" s="1">
        <v>9.2040784678607395</v>
      </c>
      <c r="R146" s="1">
        <v>26.3037915794371</v>
      </c>
      <c r="S146" s="1">
        <v>26.429789873613998</v>
      </c>
      <c r="T146" s="1">
        <v>13.591920601690299</v>
      </c>
      <c r="U146" s="1">
        <v>2.0054052164998901</v>
      </c>
      <c r="V146" s="1">
        <v>34.3895250631968</v>
      </c>
      <c r="W146" s="1">
        <v>35.174096897825102</v>
      </c>
      <c r="X146" s="1">
        <v>28.4309728224782</v>
      </c>
      <c r="Y146" s="1">
        <v>13.7490023366957</v>
      </c>
      <c r="Z146" s="1">
        <v>20.738895887223201</v>
      </c>
      <c r="AA146" s="1">
        <v>18.591635975498299</v>
      </c>
      <c r="AB146" s="1">
        <v>25.5411421922629</v>
      </c>
      <c r="AC146" s="1">
        <v>21.379323608319801</v>
      </c>
    </row>
    <row r="147" spans="1:29" ht="15" customHeight="1" x14ac:dyDescent="0.25">
      <c r="A147">
        <v>16340</v>
      </c>
      <c r="B147" s="2" t="s">
        <v>201</v>
      </c>
      <c r="C147" s="2" t="s">
        <v>37</v>
      </c>
      <c r="D147" s="2" t="s">
        <v>943</v>
      </c>
      <c r="E147" s="2" t="s">
        <v>931</v>
      </c>
      <c r="F147" s="2" t="s">
        <v>919</v>
      </c>
      <c r="G147" s="2" t="str">
        <f t="shared" si="2"/>
        <v>Trump</v>
      </c>
      <c r="H147" s="2" t="s">
        <v>922</v>
      </c>
      <c r="I147" s="2" t="s">
        <v>923</v>
      </c>
      <c r="J147">
        <v>41475</v>
      </c>
      <c r="K147" s="1">
        <v>73.518987341772203</v>
      </c>
      <c r="L147" s="1">
        <v>12.417118746232701</v>
      </c>
      <c r="M147" s="1">
        <v>0.65099457504520797</v>
      </c>
      <c r="N147" s="1">
        <v>1.6347197106690801</v>
      </c>
      <c r="O147" s="1">
        <v>11.778179626280901</v>
      </c>
      <c r="P147" s="1">
        <v>26.632911392405099</v>
      </c>
      <c r="Q147" s="1">
        <v>9.1115129596142292</v>
      </c>
      <c r="R147" s="1">
        <v>25.50452079566</v>
      </c>
      <c r="S147" s="1">
        <v>25.4056660638939</v>
      </c>
      <c r="T147" s="1">
        <v>13.345388788426799</v>
      </c>
      <c r="U147" s="1">
        <v>10.973084886128399</v>
      </c>
      <c r="V147" s="1">
        <v>54.327122153209103</v>
      </c>
      <c r="W147" s="1">
        <v>23.286278938452799</v>
      </c>
      <c r="X147" s="1">
        <v>11.4135140222097</v>
      </c>
      <c r="Y147" s="1">
        <v>27.725005125401498</v>
      </c>
      <c r="Z147" s="1">
        <v>23.747693569329599</v>
      </c>
      <c r="AA147" s="1">
        <v>18.171256748445298</v>
      </c>
      <c r="AB147" s="1">
        <v>19.579033690972501</v>
      </c>
      <c r="AC147" s="1">
        <v>10.777010865851199</v>
      </c>
    </row>
    <row r="148" spans="1:29" ht="15" customHeight="1" x14ac:dyDescent="0.25">
      <c r="A148">
        <v>16380</v>
      </c>
      <c r="B148" s="2" t="s">
        <v>202</v>
      </c>
      <c r="C148" s="2" t="s">
        <v>33</v>
      </c>
      <c r="D148" s="2" t="s">
        <v>967</v>
      </c>
      <c r="E148" s="2" t="s">
        <v>927</v>
      </c>
      <c r="F148" s="2" t="s">
        <v>919</v>
      </c>
      <c r="G148" s="2" t="str">
        <f t="shared" si="2"/>
        <v>Trump</v>
      </c>
      <c r="H148" s="2" t="s">
        <v>922</v>
      </c>
      <c r="I148" s="2" t="s">
        <v>922</v>
      </c>
      <c r="J148">
        <v>40814</v>
      </c>
      <c r="K148" s="1">
        <v>96.665359925515801</v>
      </c>
      <c r="L148" s="1">
        <v>0.222962708874406</v>
      </c>
      <c r="M148" s="1">
        <v>0.44102513843289098</v>
      </c>
      <c r="N148" s="1">
        <v>1.1662664771892</v>
      </c>
      <c r="O148" s="1">
        <v>1.50438574998775</v>
      </c>
      <c r="P148" s="1">
        <v>26.395354535208501</v>
      </c>
      <c r="Q148" s="1">
        <v>7.7644925760768402</v>
      </c>
      <c r="R148" s="1">
        <v>22.587837506737898</v>
      </c>
      <c r="S148" s="1">
        <v>27.806634978193799</v>
      </c>
      <c r="T148" s="1">
        <v>15.445680403782999</v>
      </c>
      <c r="U148" s="1">
        <v>2.2478983816613001</v>
      </c>
      <c r="V148" s="1">
        <v>56.082657482501901</v>
      </c>
      <c r="W148" s="1">
        <v>25.589749287116199</v>
      </c>
      <c r="X148" s="1">
        <v>16.0796948487205</v>
      </c>
      <c r="Y148" s="1">
        <v>15.189309576837401</v>
      </c>
      <c r="Z148" s="1">
        <v>22.793509385937</v>
      </c>
      <c r="AA148" s="1">
        <v>19.605472478523701</v>
      </c>
      <c r="AB148" s="1">
        <v>28.5014317531021</v>
      </c>
      <c r="AC148" s="1">
        <v>13.9102768055997</v>
      </c>
    </row>
    <row r="149" spans="1:29" ht="15" customHeight="1" x14ac:dyDescent="0.25">
      <c r="A149">
        <v>16500</v>
      </c>
      <c r="B149" s="2" t="s">
        <v>203</v>
      </c>
      <c r="C149" s="2" t="s">
        <v>25</v>
      </c>
      <c r="D149" s="2" t="s">
        <v>878</v>
      </c>
      <c r="E149" s="2" t="s">
        <v>927</v>
      </c>
      <c r="F149" s="2" t="s">
        <v>920</v>
      </c>
      <c r="G149" s="2" t="str">
        <f t="shared" si="2"/>
        <v>Clinton</v>
      </c>
      <c r="H149" s="2" t="s">
        <v>922</v>
      </c>
      <c r="I149" s="2" t="s">
        <v>922</v>
      </c>
      <c r="J149">
        <v>75455</v>
      </c>
      <c r="K149" s="1">
        <v>85.986349479822394</v>
      </c>
      <c r="L149" s="1">
        <v>0.49035849181631402</v>
      </c>
      <c r="M149" s="1">
        <v>0.85216354118348703</v>
      </c>
      <c r="N149" s="1">
        <v>4.0209396328937803</v>
      </c>
      <c r="O149" s="1">
        <v>8.6501888542840106</v>
      </c>
      <c r="P149" s="1">
        <v>23.139619640845499</v>
      </c>
      <c r="Q149" s="1">
        <v>8.3639255185209702</v>
      </c>
      <c r="R149" s="1">
        <v>22.581671194751799</v>
      </c>
      <c r="S149" s="1">
        <v>28.585249486448902</v>
      </c>
      <c r="T149" s="1">
        <v>17.3295341594328</v>
      </c>
      <c r="U149" s="1">
        <v>4.1034669555796297</v>
      </c>
      <c r="V149" s="1">
        <v>42.1916112056957</v>
      </c>
      <c r="W149" s="1">
        <v>38.7807614920291</v>
      </c>
      <c r="X149" s="1">
        <v>14.924160346695601</v>
      </c>
      <c r="Y149" s="1">
        <v>19.2735535508377</v>
      </c>
      <c r="Z149" s="1">
        <v>25.873295801397301</v>
      </c>
      <c r="AA149" s="1">
        <v>20.3927287526284</v>
      </c>
      <c r="AB149" s="1">
        <v>21.793393474869401</v>
      </c>
      <c r="AC149" s="1">
        <v>12.667028420267201</v>
      </c>
    </row>
    <row r="150" spans="1:29" ht="15" customHeight="1" x14ac:dyDescent="0.25">
      <c r="A150">
        <v>16460</v>
      </c>
      <c r="B150" s="2" t="s">
        <v>203</v>
      </c>
      <c r="C150" s="2" t="s">
        <v>146</v>
      </c>
      <c r="D150" s="2" t="s">
        <v>948</v>
      </c>
      <c r="E150" s="2" t="s">
        <v>927</v>
      </c>
      <c r="F150" s="2" t="s">
        <v>919</v>
      </c>
      <c r="G150" s="2" t="str">
        <f t="shared" si="2"/>
        <v>Trump</v>
      </c>
      <c r="H150" s="2" t="s">
        <v>922</v>
      </c>
      <c r="I150" s="2" t="s">
        <v>923</v>
      </c>
      <c r="J150">
        <v>39437</v>
      </c>
      <c r="K150" s="1">
        <v>92.441108603595595</v>
      </c>
      <c r="L150" s="1">
        <v>3.8948195856682801</v>
      </c>
      <c r="M150" s="1">
        <v>0.567994522909958</v>
      </c>
      <c r="N150" s="1">
        <v>1.72173339757081</v>
      </c>
      <c r="O150" s="1">
        <v>1.37434389025534</v>
      </c>
      <c r="P150" s="1">
        <v>23.4247026903669</v>
      </c>
      <c r="Q150" s="1">
        <v>8.1674569566650597</v>
      </c>
      <c r="R150" s="1">
        <v>22.509318660141499</v>
      </c>
      <c r="S150" s="1">
        <v>28.3439409691407</v>
      </c>
      <c r="T150" s="1">
        <v>17.554580723685898</v>
      </c>
      <c r="U150" s="1">
        <v>5.59544625916143</v>
      </c>
      <c r="V150" s="1">
        <v>45.068640946463802</v>
      </c>
      <c r="W150" s="1">
        <v>35.607723501618402</v>
      </c>
      <c r="X150" s="1">
        <v>13.728189292756401</v>
      </c>
      <c r="Y150" s="1">
        <v>24.7650081463843</v>
      </c>
      <c r="Z150" s="1">
        <v>23.649580147888202</v>
      </c>
      <c r="AA150" s="1">
        <v>18.0411079082592</v>
      </c>
      <c r="AB150" s="1">
        <v>22.390023812507799</v>
      </c>
      <c r="AC150" s="1">
        <v>11.1542799849605</v>
      </c>
    </row>
    <row r="151" spans="1:29" ht="15" customHeight="1" x14ac:dyDescent="0.25">
      <c r="A151">
        <v>16540</v>
      </c>
      <c r="B151" s="2" t="s">
        <v>204</v>
      </c>
      <c r="C151" s="2" t="s">
        <v>55</v>
      </c>
      <c r="D151" s="2" t="s">
        <v>970</v>
      </c>
      <c r="E151" s="2" t="s">
        <v>927</v>
      </c>
      <c r="F151" s="2" t="s">
        <v>919</v>
      </c>
      <c r="G151" s="2" t="str">
        <f t="shared" si="2"/>
        <v>Trump</v>
      </c>
      <c r="H151" s="2" t="s">
        <v>922</v>
      </c>
      <c r="I151" s="2" t="s">
        <v>922</v>
      </c>
      <c r="J151">
        <v>149618</v>
      </c>
      <c r="K151" s="1">
        <v>90.232458661390993</v>
      </c>
      <c r="L151" s="1">
        <v>2.9060674517771901</v>
      </c>
      <c r="M151" s="1">
        <v>0.86486920022991898</v>
      </c>
      <c r="N151" s="1">
        <v>1.69364648638533</v>
      </c>
      <c r="O151" s="1">
        <v>4.3029582002165503</v>
      </c>
      <c r="P151" s="1">
        <v>23.887500167092199</v>
      </c>
      <c r="Q151" s="1">
        <v>7.99235386116644</v>
      </c>
      <c r="R151" s="1">
        <v>24.683527383068899</v>
      </c>
      <c r="S151" s="1">
        <v>26.9419454878424</v>
      </c>
      <c r="T151" s="1">
        <v>16.494673100830099</v>
      </c>
      <c r="U151" s="1">
        <v>5.09004637118516</v>
      </c>
      <c r="V151" s="1">
        <v>52.920012156505202</v>
      </c>
      <c r="W151" s="1">
        <v>22.715018185739599</v>
      </c>
      <c r="X151" s="1">
        <v>19.274923286570001</v>
      </c>
      <c r="Y151" s="1">
        <v>14.2168010474812</v>
      </c>
      <c r="Z151" s="1">
        <v>22.112535318034599</v>
      </c>
      <c r="AA151" s="1">
        <v>20.808352284473798</v>
      </c>
      <c r="AB151" s="1">
        <v>25.795947901591902</v>
      </c>
      <c r="AC151" s="1">
        <v>17.0663634484184</v>
      </c>
    </row>
    <row r="152" spans="1:29" ht="15" customHeight="1" x14ac:dyDescent="0.25">
      <c r="A152">
        <v>16580</v>
      </c>
      <c r="B152" s="2" t="s">
        <v>205</v>
      </c>
      <c r="C152" s="2" t="s">
        <v>146</v>
      </c>
      <c r="D152" s="2" t="s">
        <v>948</v>
      </c>
      <c r="E152" s="2" t="s">
        <v>927</v>
      </c>
      <c r="F152" s="2" t="s">
        <v>919</v>
      </c>
      <c r="G152" s="2" t="str">
        <f t="shared" si="2"/>
        <v>Trump</v>
      </c>
      <c r="H152" s="2" t="s">
        <v>922</v>
      </c>
      <c r="I152" s="2" t="s">
        <v>923</v>
      </c>
      <c r="J152">
        <v>231891</v>
      </c>
      <c r="K152" s="1">
        <v>74.2874885183125</v>
      </c>
      <c r="L152" s="1">
        <v>10.645950036870801</v>
      </c>
      <c r="M152" s="1">
        <v>7.7467430818789902</v>
      </c>
      <c r="N152" s="1">
        <v>2.54688625259281</v>
      </c>
      <c r="O152" s="1">
        <v>4.77293211034495</v>
      </c>
      <c r="P152" s="1">
        <v>20.023631792523201</v>
      </c>
      <c r="Q152" s="1">
        <v>21.491562846337299</v>
      </c>
      <c r="R152" s="1">
        <v>25.220469962180498</v>
      </c>
      <c r="S152" s="1">
        <v>22.305738471954498</v>
      </c>
      <c r="T152" s="1">
        <v>10.9585969270045</v>
      </c>
      <c r="U152" s="1">
        <v>2.28832613454825</v>
      </c>
      <c r="V152" s="1">
        <v>30.0684870717709</v>
      </c>
      <c r="W152" s="1">
        <v>28.7453405123957</v>
      </c>
      <c r="X152" s="1">
        <v>38.897846281285098</v>
      </c>
      <c r="Y152" s="1">
        <v>22.5935375080754</v>
      </c>
      <c r="Z152" s="1">
        <v>21.5084257667502</v>
      </c>
      <c r="AA152" s="1">
        <v>15.9602308189254</v>
      </c>
      <c r="AB152" s="1">
        <v>21.453677444786301</v>
      </c>
      <c r="AC152" s="1">
        <v>18.484128461462699</v>
      </c>
    </row>
    <row r="153" spans="1:29" ht="15" customHeight="1" x14ac:dyDescent="0.25">
      <c r="A153">
        <v>16620</v>
      </c>
      <c r="B153" s="2" t="s">
        <v>206</v>
      </c>
      <c r="C153" s="2" t="s">
        <v>121</v>
      </c>
      <c r="D153" s="2" t="s">
        <v>981</v>
      </c>
      <c r="E153" s="2" t="s">
        <v>927</v>
      </c>
      <c r="F153" s="2" t="s">
        <v>920</v>
      </c>
      <c r="G153" s="2" t="str">
        <f t="shared" si="2"/>
        <v>Clinton</v>
      </c>
      <c r="H153" s="2" t="s">
        <v>922</v>
      </c>
      <c r="I153" s="2" t="s">
        <v>922</v>
      </c>
      <c r="J153">
        <v>227078</v>
      </c>
      <c r="K153" s="1">
        <v>90.027215318084501</v>
      </c>
      <c r="L153" s="1">
        <v>6.1996318445644203</v>
      </c>
      <c r="M153" s="1">
        <v>0.88515840372030796</v>
      </c>
      <c r="N153" s="1">
        <v>2.0327816873497202</v>
      </c>
      <c r="O153" s="1">
        <v>0.85521274628101396</v>
      </c>
      <c r="P153" s="1">
        <v>20.9522719065695</v>
      </c>
      <c r="Q153" s="1">
        <v>7.7422735800033502</v>
      </c>
      <c r="R153" s="1">
        <v>24.787077568060301</v>
      </c>
      <c r="S153" s="1">
        <v>30.102872140850302</v>
      </c>
      <c r="T153" s="1">
        <v>16.415504804516502</v>
      </c>
      <c r="U153" s="1">
        <v>5.3673207953511701</v>
      </c>
      <c r="V153" s="1">
        <v>48.211202495219403</v>
      </c>
      <c r="W153" s="1">
        <v>24.434212724876101</v>
      </c>
      <c r="X153" s="1">
        <v>21.987263984553401</v>
      </c>
      <c r="Y153" s="1">
        <v>22.276069344925499</v>
      </c>
      <c r="Z153" s="1">
        <v>22.770053142256899</v>
      </c>
      <c r="AA153" s="1">
        <v>18.864981228615701</v>
      </c>
      <c r="AB153" s="1">
        <v>21.342179976496801</v>
      </c>
      <c r="AC153" s="1">
        <v>14.7467163077051</v>
      </c>
    </row>
    <row r="154" spans="1:29" ht="15" customHeight="1" x14ac:dyDescent="0.25">
      <c r="A154">
        <v>16660</v>
      </c>
      <c r="B154" s="2" t="s">
        <v>207</v>
      </c>
      <c r="C154" s="2" t="s">
        <v>146</v>
      </c>
      <c r="D154" s="2" t="s">
        <v>948</v>
      </c>
      <c r="E154" s="2" t="s">
        <v>927</v>
      </c>
      <c r="F154" s="2" t="s">
        <v>920</v>
      </c>
      <c r="G154" s="2" t="str">
        <f t="shared" si="2"/>
        <v>Clinton</v>
      </c>
      <c r="H154" s="2" t="s">
        <v>922</v>
      </c>
      <c r="I154" s="2" t="s">
        <v>923</v>
      </c>
      <c r="J154">
        <v>64921</v>
      </c>
      <c r="K154" s="1">
        <v>92.643366553195406</v>
      </c>
      <c r="L154" s="1">
        <v>3.1684662897983702</v>
      </c>
      <c r="M154" s="1">
        <v>0.84410283267355701</v>
      </c>
      <c r="N154" s="1">
        <v>1.4494539517259399</v>
      </c>
      <c r="O154" s="1">
        <v>1.8946103726067101</v>
      </c>
      <c r="P154" s="1">
        <v>19.315783798770799</v>
      </c>
      <c r="Q154" s="1">
        <v>20.893085442306798</v>
      </c>
      <c r="R154" s="1">
        <v>21.479952557724001</v>
      </c>
      <c r="S154" s="1">
        <v>24.033825726652399</v>
      </c>
      <c r="T154" s="1">
        <v>14.277352474545999</v>
      </c>
      <c r="U154" s="1">
        <v>4.1619449881528796</v>
      </c>
      <c r="V154" s="1">
        <v>41.127536829092399</v>
      </c>
      <c r="W154" s="1">
        <v>32.924693520140103</v>
      </c>
      <c r="X154" s="1">
        <v>21.785824662614601</v>
      </c>
      <c r="Y154" s="1">
        <v>25.0118614581686</v>
      </c>
      <c r="Z154" s="1">
        <v>26.146607622963799</v>
      </c>
      <c r="AA154" s="1">
        <v>16.238336232800901</v>
      </c>
      <c r="AB154" s="1">
        <v>20.4412462438716</v>
      </c>
      <c r="AC154" s="1">
        <v>12.1619484421952</v>
      </c>
    </row>
    <row r="155" spans="1:29" ht="15" customHeight="1" x14ac:dyDescent="0.25">
      <c r="A155">
        <v>16700</v>
      </c>
      <c r="B155" s="2" t="s">
        <v>208</v>
      </c>
      <c r="C155" s="2" t="s">
        <v>129</v>
      </c>
      <c r="D155" s="2" t="s">
        <v>973</v>
      </c>
      <c r="E155" s="2" t="s">
        <v>931</v>
      </c>
      <c r="F155" s="2" t="s">
        <v>920</v>
      </c>
      <c r="G155" s="2" t="str">
        <f t="shared" si="2"/>
        <v>Clinton</v>
      </c>
      <c r="H155" s="2" t="s">
        <v>923</v>
      </c>
      <c r="I155" s="2" t="s">
        <v>923</v>
      </c>
      <c r="J155">
        <v>664607</v>
      </c>
      <c r="K155" s="1">
        <v>63.231353265914997</v>
      </c>
      <c r="L155" s="1">
        <v>27.439223480944399</v>
      </c>
      <c r="M155" s="1">
        <v>1.6035040256873601</v>
      </c>
      <c r="N155" s="1">
        <v>2.3532704289903701</v>
      </c>
      <c r="O155" s="1">
        <v>5.3726487984628504</v>
      </c>
      <c r="P155" s="1">
        <v>23.2687889233788</v>
      </c>
      <c r="Q155" s="1">
        <v>11.0529982380565</v>
      </c>
      <c r="R155" s="1">
        <v>28.2577523258106</v>
      </c>
      <c r="S155" s="1">
        <v>25.930361852944699</v>
      </c>
      <c r="T155" s="1">
        <v>11.490098659809499</v>
      </c>
      <c r="U155" s="1">
        <v>4.0780298749951802</v>
      </c>
      <c r="V155" s="1">
        <v>34.624906115910299</v>
      </c>
      <c r="W155" s="1">
        <v>30.416175973388</v>
      </c>
      <c r="X155" s="1">
        <v>30.880888035706601</v>
      </c>
      <c r="Y155" s="1">
        <v>18.451017874386601</v>
      </c>
      <c r="Z155" s="1">
        <v>20.667284157420699</v>
      </c>
      <c r="AA155" s="1">
        <v>18.200342904439999</v>
      </c>
      <c r="AB155" s="1">
        <v>22.889462585972399</v>
      </c>
      <c r="AC155" s="1">
        <v>19.791892477780198</v>
      </c>
    </row>
    <row r="156" spans="1:29" ht="15" customHeight="1" x14ac:dyDescent="0.25">
      <c r="A156">
        <v>16740</v>
      </c>
      <c r="B156" s="2" t="s">
        <v>209</v>
      </c>
      <c r="C156" s="2" t="s">
        <v>42</v>
      </c>
      <c r="D156" s="2" t="s">
        <v>959</v>
      </c>
      <c r="E156" s="2" t="s">
        <v>931</v>
      </c>
      <c r="F156" s="2" t="s">
        <v>919</v>
      </c>
      <c r="G156" s="2" t="str">
        <f t="shared" si="2"/>
        <v>Trump</v>
      </c>
      <c r="H156" s="2" t="s">
        <v>922</v>
      </c>
      <c r="I156" s="2" t="s">
        <v>923</v>
      </c>
      <c r="J156">
        <v>2217012</v>
      </c>
      <c r="K156" s="1">
        <v>64.500733419575496</v>
      </c>
      <c r="L156" s="1">
        <v>21.5211735434901</v>
      </c>
      <c r="M156" s="1">
        <v>2.6979105210075498</v>
      </c>
      <c r="N156" s="1">
        <v>2.1443275904686101</v>
      </c>
      <c r="O156" s="1">
        <v>9.1358549254582293</v>
      </c>
      <c r="P156" s="1">
        <v>25.608837480356399</v>
      </c>
      <c r="Q156" s="1">
        <v>8.7620184284072398</v>
      </c>
      <c r="R156" s="1">
        <v>29.2727328494388</v>
      </c>
      <c r="S156" s="1">
        <v>25.487954057082199</v>
      </c>
      <c r="T156" s="1">
        <v>10.8684571847153</v>
      </c>
      <c r="U156" s="1">
        <v>5.2664766754686303</v>
      </c>
      <c r="V156" s="1">
        <v>34.320767788763703</v>
      </c>
      <c r="W156" s="1">
        <v>30.362412655684398</v>
      </c>
      <c r="X156" s="1">
        <v>30.050342880083299</v>
      </c>
      <c r="Y156" s="1">
        <v>17.2122661144852</v>
      </c>
      <c r="Z156" s="1">
        <v>21.076587907272401</v>
      </c>
      <c r="AA156" s="1">
        <v>17.918029034595499</v>
      </c>
      <c r="AB156" s="1">
        <v>22.6129950035638</v>
      </c>
      <c r="AC156" s="1">
        <v>21.180121940083101</v>
      </c>
    </row>
    <row r="157" spans="1:29" ht="15" customHeight="1" x14ac:dyDescent="0.25">
      <c r="A157">
        <v>16820</v>
      </c>
      <c r="B157" s="2" t="s">
        <v>210</v>
      </c>
      <c r="C157" s="2" t="s">
        <v>135</v>
      </c>
      <c r="D157" s="2" t="s">
        <v>978</v>
      </c>
      <c r="E157" s="2" t="s">
        <v>927</v>
      </c>
      <c r="F157" s="2" t="s">
        <v>920</v>
      </c>
      <c r="G157" s="2" t="str">
        <f t="shared" si="2"/>
        <v>Clinton</v>
      </c>
      <c r="H157" s="2" t="s">
        <v>922</v>
      </c>
      <c r="I157" s="2" t="s">
        <v>923</v>
      </c>
      <c r="J157">
        <v>222114</v>
      </c>
      <c r="K157" s="1">
        <v>75.369561738414802</v>
      </c>
      <c r="L157" s="1">
        <v>14.093870739123499</v>
      </c>
      <c r="M157" s="1">
        <v>3.59708282846757</v>
      </c>
      <c r="N157" s="1">
        <v>2.40003657895338</v>
      </c>
      <c r="O157" s="1">
        <v>4.5394481150408099</v>
      </c>
      <c r="P157" s="1">
        <v>20.327381632792999</v>
      </c>
      <c r="Q157" s="1">
        <v>13.5877094716627</v>
      </c>
      <c r="R157" s="1">
        <v>25.873208202830298</v>
      </c>
      <c r="S157" s="1">
        <v>26.5183694931529</v>
      </c>
      <c r="T157" s="1">
        <v>13.693331199561101</v>
      </c>
      <c r="U157" s="1">
        <v>5.6742097080670204</v>
      </c>
      <c r="V157" s="1">
        <v>32.333045430989799</v>
      </c>
      <c r="W157" s="1">
        <v>21.527034030056999</v>
      </c>
      <c r="X157" s="1">
        <v>40.465710830886202</v>
      </c>
      <c r="Y157" s="1">
        <v>16.273375423098202</v>
      </c>
      <c r="Z157" s="1">
        <v>18.4902897472214</v>
      </c>
      <c r="AA157" s="1">
        <v>16.932328300165601</v>
      </c>
      <c r="AB157" s="1">
        <v>22.7584799673524</v>
      </c>
      <c r="AC157" s="1">
        <v>25.545526562162401</v>
      </c>
    </row>
    <row r="158" spans="1:29" ht="15" customHeight="1" x14ac:dyDescent="0.25">
      <c r="A158">
        <v>16860</v>
      </c>
      <c r="B158" s="2" t="s">
        <v>211</v>
      </c>
      <c r="C158" s="2" t="s">
        <v>84</v>
      </c>
      <c r="D158" s="2" t="s">
        <v>975</v>
      </c>
      <c r="E158" s="2" t="s">
        <v>931</v>
      </c>
      <c r="F158" s="2" t="s">
        <v>919</v>
      </c>
      <c r="G158" s="2" t="str">
        <f t="shared" si="2"/>
        <v>Trump</v>
      </c>
      <c r="H158" s="2" t="s">
        <v>922</v>
      </c>
      <c r="I158" s="2" t="s">
        <v>922</v>
      </c>
      <c r="J158">
        <v>528143</v>
      </c>
      <c r="K158" s="1">
        <v>79.556483755346605</v>
      </c>
      <c r="L158" s="1">
        <v>13.787175064329199</v>
      </c>
      <c r="M158" s="1">
        <v>1.3581548936557</v>
      </c>
      <c r="N158" s="1">
        <v>1.7593719882683301</v>
      </c>
      <c r="O158" s="1">
        <v>3.53881429840024</v>
      </c>
      <c r="P158" s="1">
        <v>22.318576597625999</v>
      </c>
      <c r="Q158" s="1">
        <v>9.53340288520344</v>
      </c>
      <c r="R158" s="1">
        <v>25.6688056075722</v>
      </c>
      <c r="S158" s="1">
        <v>27.812164508475899</v>
      </c>
      <c r="T158" s="1">
        <v>14.667050401122401</v>
      </c>
      <c r="U158" s="1">
        <v>5.9140336337102104</v>
      </c>
      <c r="V158" s="1">
        <v>40.3454842295208</v>
      </c>
      <c r="W158" s="1">
        <v>30.406437360194499</v>
      </c>
      <c r="X158" s="1">
        <v>23.334044776574501</v>
      </c>
      <c r="Y158" s="1">
        <v>21.689603108200401</v>
      </c>
      <c r="Z158" s="1">
        <v>24.321283286691099</v>
      </c>
      <c r="AA158" s="1">
        <v>17.0686554532952</v>
      </c>
      <c r="AB158" s="1">
        <v>21.140955733148701</v>
      </c>
      <c r="AC158" s="1">
        <v>15.779502418664601</v>
      </c>
    </row>
    <row r="159" spans="1:29" ht="15" customHeight="1" x14ac:dyDescent="0.25">
      <c r="A159">
        <v>16940</v>
      </c>
      <c r="B159" s="2" t="s">
        <v>212</v>
      </c>
      <c r="C159" s="2" t="s">
        <v>197</v>
      </c>
      <c r="D159" s="2" t="s">
        <v>982</v>
      </c>
      <c r="E159" s="2" t="s">
        <v>947</v>
      </c>
      <c r="F159" s="2" t="s">
        <v>920</v>
      </c>
      <c r="G159" s="2" t="str">
        <f t="shared" si="2"/>
        <v>Clinton</v>
      </c>
      <c r="H159" s="2" t="s">
        <v>922</v>
      </c>
      <c r="I159" s="2" t="s">
        <v>923</v>
      </c>
      <c r="J159">
        <v>91738</v>
      </c>
      <c r="K159" s="1">
        <v>80.795308378207494</v>
      </c>
      <c r="L159" s="1">
        <v>2.2487954827879402</v>
      </c>
      <c r="M159" s="1">
        <v>1.0192068717434399</v>
      </c>
      <c r="N159" s="1">
        <v>2.8799407006911002</v>
      </c>
      <c r="O159" s="1">
        <v>13.05674856657</v>
      </c>
      <c r="P159" s="1">
        <v>24.418452549652301</v>
      </c>
      <c r="Q159" s="1">
        <v>9.7189823192134099</v>
      </c>
      <c r="R159" s="1">
        <v>25.884584359807299</v>
      </c>
      <c r="S159" s="1">
        <v>27.436830975168402</v>
      </c>
      <c r="T159" s="1">
        <v>12.541149796158599</v>
      </c>
      <c r="U159" s="1">
        <v>1.9843506515036</v>
      </c>
      <c r="V159" s="1">
        <v>33.685885746493803</v>
      </c>
      <c r="W159" s="1">
        <v>40.177712940552397</v>
      </c>
      <c r="X159" s="1">
        <v>24.1520506614502</v>
      </c>
      <c r="Y159" s="1">
        <v>14.7158101045296</v>
      </c>
      <c r="Z159" s="1">
        <v>20.557491289198602</v>
      </c>
      <c r="AA159" s="1">
        <v>18.415178571428601</v>
      </c>
      <c r="AB159" s="1">
        <v>25.544425087107999</v>
      </c>
      <c r="AC159" s="1">
        <v>20.767094947735199</v>
      </c>
    </row>
    <row r="160" spans="1:29" ht="15" customHeight="1" x14ac:dyDescent="0.25">
      <c r="A160">
        <v>16980</v>
      </c>
      <c r="B160" s="2" t="s">
        <v>213</v>
      </c>
      <c r="C160" s="2" t="s">
        <v>146</v>
      </c>
      <c r="D160" s="2" t="s">
        <v>948</v>
      </c>
      <c r="E160" s="2" t="s">
        <v>927</v>
      </c>
      <c r="F160" s="2" t="s">
        <v>920</v>
      </c>
      <c r="G160" s="2" t="str">
        <f t="shared" si="2"/>
        <v>Clinton</v>
      </c>
      <c r="H160" s="2" t="s">
        <v>923</v>
      </c>
      <c r="I160" s="2" t="s">
        <v>923</v>
      </c>
      <c r="J160">
        <v>9461105</v>
      </c>
      <c r="K160" s="1">
        <v>55.009314451113298</v>
      </c>
      <c r="L160" s="1">
        <v>17.0555553500357</v>
      </c>
      <c r="M160" s="1">
        <v>5.5686624342505402</v>
      </c>
      <c r="N160" s="1">
        <v>1.68093473225379</v>
      </c>
      <c r="O160" s="1">
        <v>20.685533032346601</v>
      </c>
      <c r="P160" s="1">
        <v>25.132476597606701</v>
      </c>
      <c r="Q160" s="1">
        <v>9.3973801157475805</v>
      </c>
      <c r="R160" s="1">
        <v>28.377943168371999</v>
      </c>
      <c r="S160" s="1">
        <v>25.6781739553678</v>
      </c>
      <c r="T160" s="1">
        <v>11.4140261629059</v>
      </c>
      <c r="U160" s="1">
        <v>6.4451378380347499</v>
      </c>
      <c r="V160" s="1">
        <v>32.1760433839871</v>
      </c>
      <c r="W160" s="1">
        <v>27.093505619325001</v>
      </c>
      <c r="X160" s="1">
        <v>34.285313158653203</v>
      </c>
      <c r="Y160" s="1">
        <v>15.4090707006823</v>
      </c>
      <c r="Z160" s="1">
        <v>17.8264286522774</v>
      </c>
      <c r="AA160" s="1">
        <v>15.7939109359739</v>
      </c>
      <c r="AB160" s="1">
        <v>23.384207781054101</v>
      </c>
      <c r="AC160" s="1">
        <v>27.586381930012301</v>
      </c>
    </row>
    <row r="161" spans="1:29" ht="15" customHeight="1" x14ac:dyDescent="0.25">
      <c r="A161">
        <v>17020</v>
      </c>
      <c r="B161" s="2" t="s">
        <v>214</v>
      </c>
      <c r="C161" s="2" t="s">
        <v>98</v>
      </c>
      <c r="D161" s="2" t="s">
        <v>936</v>
      </c>
      <c r="E161" s="2" t="s">
        <v>935</v>
      </c>
      <c r="F161" s="2" t="s">
        <v>920</v>
      </c>
      <c r="G161" s="2" t="str">
        <f t="shared" si="2"/>
        <v>Clinton</v>
      </c>
      <c r="H161" s="2" t="s">
        <v>923</v>
      </c>
      <c r="I161" s="2" t="s">
        <v>923</v>
      </c>
      <c r="J161">
        <v>220000</v>
      </c>
      <c r="K161" s="1">
        <v>75.189090909090893</v>
      </c>
      <c r="L161" s="1">
        <v>1.42409090909091</v>
      </c>
      <c r="M161" s="1">
        <v>4.0549999999999997</v>
      </c>
      <c r="N161" s="1">
        <v>5.1881818181818202</v>
      </c>
      <c r="O161" s="1">
        <v>14.1436363636364</v>
      </c>
      <c r="P161" s="1">
        <v>20.985454545454498</v>
      </c>
      <c r="Q161" s="1">
        <v>14.659090909090899</v>
      </c>
      <c r="R161" s="1">
        <v>22.731818181818198</v>
      </c>
      <c r="S161" s="1">
        <v>26.2522727272727</v>
      </c>
      <c r="T161" s="1">
        <v>15.371363636363601</v>
      </c>
      <c r="U161" s="1">
        <v>4.8898071625344404</v>
      </c>
      <c r="V161" s="1">
        <v>31.277867711794599</v>
      </c>
      <c r="W161" s="1">
        <v>39.8426628042373</v>
      </c>
      <c r="X161" s="1">
        <v>23.989662321433599</v>
      </c>
      <c r="Y161" s="1">
        <v>21.5506500223335</v>
      </c>
      <c r="Z161" s="1">
        <v>25.305028563368399</v>
      </c>
      <c r="AA161" s="1">
        <v>17.8785527893363</v>
      </c>
      <c r="AB161" s="1">
        <v>19.882690363683398</v>
      </c>
      <c r="AC161" s="1">
        <v>15.383078261278399</v>
      </c>
    </row>
    <row r="162" spans="1:29" ht="15" customHeight="1" x14ac:dyDescent="0.25">
      <c r="A162">
        <v>17060</v>
      </c>
      <c r="B162" s="2" t="s">
        <v>215</v>
      </c>
      <c r="C162" s="2" t="s">
        <v>33</v>
      </c>
      <c r="D162" s="2" t="s">
        <v>967</v>
      </c>
      <c r="E162" s="2" t="s">
        <v>927</v>
      </c>
      <c r="F162" s="2" t="s">
        <v>919</v>
      </c>
      <c r="G162" s="2" t="str">
        <f t="shared" si="2"/>
        <v>Trump</v>
      </c>
      <c r="H162" s="2" t="s">
        <v>922</v>
      </c>
      <c r="I162" s="2" t="s">
        <v>922</v>
      </c>
      <c r="J162">
        <v>78064</v>
      </c>
      <c r="K162" s="1">
        <v>90.154232424677204</v>
      </c>
      <c r="L162" s="1">
        <v>6.1539249846280004</v>
      </c>
      <c r="M162" s="1">
        <v>0.37789506046320998</v>
      </c>
      <c r="N162" s="1">
        <v>2.3557593769215002</v>
      </c>
      <c r="O162" s="1">
        <v>0.95818815331010398</v>
      </c>
      <c r="P162" s="1">
        <v>22.526388604222198</v>
      </c>
      <c r="Q162" s="1">
        <v>7.8307542529206797</v>
      </c>
      <c r="R162" s="1">
        <v>27.281461365033799</v>
      </c>
      <c r="S162" s="1">
        <v>28.885273621643801</v>
      </c>
      <c r="T162" s="1">
        <v>13.4761221561795</v>
      </c>
      <c r="U162" s="1">
        <v>3.9546041705111601</v>
      </c>
      <c r="V162" s="1">
        <v>55.906993910315599</v>
      </c>
      <c r="W162" s="1">
        <v>26.432921203174001</v>
      </c>
      <c r="X162" s="1">
        <v>13.7054807159993</v>
      </c>
      <c r="Y162" s="1">
        <v>21.669169706071699</v>
      </c>
      <c r="Z162" s="1">
        <v>23.868268611885899</v>
      </c>
      <c r="AA162" s="1">
        <v>18.1220052921405</v>
      </c>
      <c r="AB162" s="1">
        <v>21.4725023242509</v>
      </c>
      <c r="AC162" s="1">
        <v>14.8680540656511</v>
      </c>
    </row>
    <row r="163" spans="1:29" ht="15" customHeight="1" x14ac:dyDescent="0.25">
      <c r="A163">
        <v>17140</v>
      </c>
      <c r="B163" s="2" t="s">
        <v>216</v>
      </c>
      <c r="C163" s="2" t="s">
        <v>33</v>
      </c>
      <c r="D163" s="2" t="s">
        <v>967</v>
      </c>
      <c r="E163" s="2" t="s">
        <v>927</v>
      </c>
      <c r="F163" s="2" t="s">
        <v>920</v>
      </c>
      <c r="G163" s="2" t="str">
        <f t="shared" si="2"/>
        <v>Clinton</v>
      </c>
      <c r="H163" s="2" t="s">
        <v>922</v>
      </c>
      <c r="I163" s="2" t="s">
        <v>922</v>
      </c>
      <c r="J163">
        <v>2114580</v>
      </c>
      <c r="K163" s="1">
        <v>81.503419118690204</v>
      </c>
      <c r="L163" s="1">
        <v>12.0031401034721</v>
      </c>
      <c r="M163" s="1">
        <v>1.8955064362663001</v>
      </c>
      <c r="N163" s="1">
        <v>1.99732334553434</v>
      </c>
      <c r="O163" s="1">
        <v>2.60061099603704</v>
      </c>
      <c r="P163" s="1">
        <v>24.933083638358401</v>
      </c>
      <c r="Q163" s="1">
        <v>9.5311598520746408</v>
      </c>
      <c r="R163" s="1">
        <v>26.212439349658101</v>
      </c>
      <c r="S163" s="1">
        <v>27.122076251548801</v>
      </c>
      <c r="T163" s="1">
        <v>12.2012409083601</v>
      </c>
      <c r="U163" s="1">
        <v>3.33681090420205</v>
      </c>
      <c r="V163" s="1">
        <v>39.526651690056198</v>
      </c>
      <c r="W163" s="1">
        <v>27.828324238332701</v>
      </c>
      <c r="X163" s="1">
        <v>29.308213167409001</v>
      </c>
      <c r="Y163" s="1">
        <v>17.390339822995799</v>
      </c>
      <c r="Z163" s="1">
        <v>19.775743690172298</v>
      </c>
      <c r="AA163" s="1">
        <v>16.7861936201076</v>
      </c>
      <c r="AB163" s="1">
        <v>23.521647339821801</v>
      </c>
      <c r="AC163" s="1">
        <v>22.526075526902499</v>
      </c>
    </row>
    <row r="164" spans="1:29" ht="15" customHeight="1" x14ac:dyDescent="0.25">
      <c r="A164">
        <v>17200</v>
      </c>
      <c r="B164" s="2" t="s">
        <v>217</v>
      </c>
      <c r="C164" s="2" t="s">
        <v>235</v>
      </c>
      <c r="D164" s="2" t="s">
        <v>962</v>
      </c>
      <c r="E164" s="2" t="s">
        <v>927</v>
      </c>
      <c r="F164" s="2" t="s">
        <v>920</v>
      </c>
      <c r="G164" s="2" t="str">
        <f t="shared" si="2"/>
        <v>Clinton</v>
      </c>
      <c r="H164" s="2" t="s">
        <v>923</v>
      </c>
      <c r="I164" s="2" t="s">
        <v>923</v>
      </c>
      <c r="J164">
        <v>214005</v>
      </c>
      <c r="K164" s="1">
        <v>94.464127141065404</v>
      </c>
      <c r="L164" s="1">
        <v>0.62298023491069499</v>
      </c>
      <c r="M164" s="1">
        <v>1.62542455118874</v>
      </c>
      <c r="N164" s="1">
        <v>1.8817573443922599</v>
      </c>
      <c r="O164" s="1">
        <v>1.40571072844287</v>
      </c>
      <c r="P164" s="1">
        <v>19.629599113820898</v>
      </c>
      <c r="Q164" s="1">
        <v>9.9466278505579808</v>
      </c>
      <c r="R164" s="1">
        <v>22.537603105288699</v>
      </c>
      <c r="S164" s="1">
        <v>31.6845641884778</v>
      </c>
      <c r="T164" s="1">
        <v>16.2016057418546</v>
      </c>
      <c r="U164" s="1">
        <v>2.7033001326294399</v>
      </c>
      <c r="V164" s="1">
        <v>38.763555509323098</v>
      </c>
      <c r="W164" s="1">
        <v>25.689803136296302</v>
      </c>
      <c r="X164" s="1">
        <v>32.843341221751203</v>
      </c>
      <c r="Y164" s="1">
        <v>15.430465793791599</v>
      </c>
      <c r="Z164" s="1">
        <v>21.282746765786001</v>
      </c>
      <c r="AA164" s="1">
        <v>18.626170623625701</v>
      </c>
      <c r="AB164" s="1">
        <v>24.1837725613636</v>
      </c>
      <c r="AC164" s="1">
        <v>20.4768442554331</v>
      </c>
    </row>
    <row r="165" spans="1:29" ht="15" customHeight="1" x14ac:dyDescent="0.25">
      <c r="A165">
        <v>17220</v>
      </c>
      <c r="B165" s="2" t="s">
        <v>218</v>
      </c>
      <c r="C165" s="2" t="s">
        <v>121</v>
      </c>
      <c r="D165" s="2" t="s">
        <v>981</v>
      </c>
      <c r="E165" s="2" t="s">
        <v>927</v>
      </c>
      <c r="F165" s="2" t="s">
        <v>919</v>
      </c>
      <c r="G165" s="2" t="str">
        <f t="shared" si="2"/>
        <v>Trump</v>
      </c>
      <c r="H165" s="2" t="s">
        <v>922</v>
      </c>
      <c r="I165" s="2" t="s">
        <v>922</v>
      </c>
      <c r="J165">
        <v>94196</v>
      </c>
      <c r="K165" s="1">
        <v>95.473268503970402</v>
      </c>
      <c r="L165" s="1">
        <v>1.4299970274746301</v>
      </c>
      <c r="M165" s="1">
        <v>0.41827678457683998</v>
      </c>
      <c r="N165" s="1">
        <v>1.54783642617521</v>
      </c>
      <c r="O165" s="1">
        <v>1.13062125780288</v>
      </c>
      <c r="P165" s="1">
        <v>21.6166291562274</v>
      </c>
      <c r="Q165" s="1">
        <v>7.3846023185697902</v>
      </c>
      <c r="R165" s="1">
        <v>25.004246464817999</v>
      </c>
      <c r="S165" s="1">
        <v>29.559641598369399</v>
      </c>
      <c r="T165" s="1">
        <v>16.4348804620154</v>
      </c>
      <c r="U165" s="1">
        <v>4.6579985303159797</v>
      </c>
      <c r="V165" s="1">
        <v>52.260763935753801</v>
      </c>
      <c r="W165" s="1">
        <v>26.356833280844601</v>
      </c>
      <c r="X165" s="1">
        <v>16.724404253085599</v>
      </c>
      <c r="Y165" s="1">
        <v>25.263834574382599</v>
      </c>
      <c r="Z165" s="1">
        <v>24.162961375689701</v>
      </c>
      <c r="AA165" s="1">
        <v>17.774682594953699</v>
      </c>
      <c r="AB165" s="1">
        <v>20.236245781325302</v>
      </c>
      <c r="AC165" s="1">
        <v>12.562275673648699</v>
      </c>
    </row>
    <row r="166" spans="1:29" ht="15" customHeight="1" x14ac:dyDescent="0.25">
      <c r="A166">
        <v>17260</v>
      </c>
      <c r="B166" s="2" t="s">
        <v>219</v>
      </c>
      <c r="C166" s="2" t="s">
        <v>170</v>
      </c>
      <c r="D166" s="2" t="s">
        <v>957</v>
      </c>
      <c r="E166" s="2" t="s">
        <v>931</v>
      </c>
      <c r="F166" s="2" t="s">
        <v>920</v>
      </c>
      <c r="G166" s="2" t="str">
        <f t="shared" si="2"/>
        <v>Clinton</v>
      </c>
      <c r="H166" s="2" t="s">
        <v>922</v>
      </c>
      <c r="I166" s="2" t="s">
        <v>922</v>
      </c>
      <c r="J166">
        <v>26151</v>
      </c>
      <c r="K166" s="1">
        <v>22.630109747237199</v>
      </c>
      <c r="L166" s="1">
        <v>75.324079385109599</v>
      </c>
      <c r="M166" s="1">
        <v>0.43592979235975698</v>
      </c>
      <c r="N166" s="1">
        <v>0.48946503001797298</v>
      </c>
      <c r="O166" s="1">
        <v>1.1204160452755201</v>
      </c>
      <c r="P166" s="1">
        <v>29.306718672326099</v>
      </c>
      <c r="Q166" s="1">
        <v>10.913540591182</v>
      </c>
      <c r="R166" s="1">
        <v>23.2151734159306</v>
      </c>
      <c r="S166" s="1">
        <v>24.381476807770301</v>
      </c>
      <c r="T166" s="1">
        <v>12.1830905127911</v>
      </c>
      <c r="U166" s="1">
        <v>10.054365206268001</v>
      </c>
      <c r="V166" s="1">
        <v>42.372881355932201</v>
      </c>
      <c r="W166" s="1">
        <v>30.227054685001601</v>
      </c>
      <c r="X166" s="1">
        <v>17.345698752798199</v>
      </c>
      <c r="Y166" s="1">
        <v>41.440275981026303</v>
      </c>
      <c r="Z166" s="1">
        <v>25.075463561880099</v>
      </c>
      <c r="AA166" s="1">
        <v>13.497197067701601</v>
      </c>
      <c r="AB166" s="1">
        <v>12.408365674859899</v>
      </c>
      <c r="AC166" s="1">
        <v>7.5786977145321304</v>
      </c>
    </row>
    <row r="167" spans="1:29" ht="15" customHeight="1" x14ac:dyDescent="0.25">
      <c r="A167">
        <v>17300</v>
      </c>
      <c r="B167" s="2" t="s">
        <v>220</v>
      </c>
      <c r="C167" s="2" t="s">
        <v>84</v>
      </c>
      <c r="D167" s="2" t="s">
        <v>975</v>
      </c>
      <c r="E167" s="2" t="s">
        <v>931</v>
      </c>
      <c r="F167" s="2" t="s">
        <v>919</v>
      </c>
      <c r="G167" s="2" t="str">
        <f t="shared" si="2"/>
        <v>Trump</v>
      </c>
      <c r="H167" s="2" t="s">
        <v>922</v>
      </c>
      <c r="I167" s="2" t="s">
        <v>922</v>
      </c>
      <c r="J167">
        <v>260625</v>
      </c>
      <c r="K167" s="1">
        <v>68.656882494004805</v>
      </c>
      <c r="L167" s="1">
        <v>18.654772182254199</v>
      </c>
      <c r="M167" s="1">
        <v>1.6314628297362099</v>
      </c>
      <c r="N167" s="1">
        <v>3.9708393285371701</v>
      </c>
      <c r="O167" s="1">
        <v>7.0860431654676299</v>
      </c>
      <c r="P167" s="1">
        <v>27.8242685851319</v>
      </c>
      <c r="Q167" s="1">
        <v>12.568249400479599</v>
      </c>
      <c r="R167" s="1">
        <v>29.353285371702601</v>
      </c>
      <c r="S167" s="1">
        <v>21.002973621103099</v>
      </c>
      <c r="T167" s="1">
        <v>9.2512230215827405</v>
      </c>
      <c r="U167" s="1">
        <v>4.0514238885474301</v>
      </c>
      <c r="V167" s="1">
        <v>40.325368776890002</v>
      </c>
      <c r="W167" s="1">
        <v>35.5901710715017</v>
      </c>
      <c r="X167" s="1">
        <v>20.0330362630609</v>
      </c>
      <c r="Y167" s="1">
        <v>19.880036976343501</v>
      </c>
      <c r="Z167" s="1">
        <v>23.7016261187445</v>
      </c>
      <c r="AA167" s="1">
        <v>19.820160510945801</v>
      </c>
      <c r="AB167" s="1">
        <v>23.9463843018614</v>
      </c>
      <c r="AC167" s="1">
        <v>12.651792092104699</v>
      </c>
    </row>
    <row r="168" spans="1:29" ht="15" customHeight="1" x14ac:dyDescent="0.25">
      <c r="A168">
        <v>17340</v>
      </c>
      <c r="B168" s="2" t="s">
        <v>221</v>
      </c>
      <c r="C168" s="2" t="s">
        <v>98</v>
      </c>
      <c r="D168" s="2" t="s">
        <v>936</v>
      </c>
      <c r="E168" s="2" t="s">
        <v>935</v>
      </c>
      <c r="F168" s="2" t="s">
        <v>920</v>
      </c>
      <c r="G168" s="2" t="str">
        <f t="shared" si="2"/>
        <v>Clinton</v>
      </c>
      <c r="H168" s="2" t="s">
        <v>922</v>
      </c>
      <c r="I168" s="2" t="s">
        <v>923</v>
      </c>
      <c r="J168">
        <v>64665</v>
      </c>
      <c r="K168" s="1">
        <v>74.132838475218406</v>
      </c>
      <c r="L168" s="1">
        <v>1.83406788834764</v>
      </c>
      <c r="M168" s="1">
        <v>1.07476996829815</v>
      </c>
      <c r="N168" s="1">
        <v>5.8114899868553298</v>
      </c>
      <c r="O168" s="1">
        <v>17.146833681280398</v>
      </c>
      <c r="P168" s="1">
        <v>21.142812959096901</v>
      </c>
      <c r="Q168" s="1">
        <v>7.6934972550838898</v>
      </c>
      <c r="R168" s="1">
        <v>21.183020180932498</v>
      </c>
      <c r="S168" s="1">
        <v>32.289491997216402</v>
      </c>
      <c r="T168" s="1">
        <v>17.691177607670301</v>
      </c>
      <c r="U168" s="1">
        <v>4.8315071775546201</v>
      </c>
      <c r="V168" s="1">
        <v>37.249221251660998</v>
      </c>
      <c r="W168" s="1">
        <v>41.165835275665998</v>
      </c>
      <c r="X168" s="1">
        <v>16.753436295118401</v>
      </c>
      <c r="Y168" s="1">
        <v>25.740336359805401</v>
      </c>
      <c r="Z168" s="1">
        <v>26.249856338351901</v>
      </c>
      <c r="AA168" s="1">
        <v>17.519059111979502</v>
      </c>
      <c r="AB168" s="1">
        <v>16.863961996705399</v>
      </c>
      <c r="AC168" s="1">
        <v>13.6267861931579</v>
      </c>
    </row>
    <row r="169" spans="1:29" ht="15" customHeight="1" x14ac:dyDescent="0.25">
      <c r="A169">
        <v>17380</v>
      </c>
      <c r="B169" s="2" t="s">
        <v>222</v>
      </c>
      <c r="C169" s="2" t="s">
        <v>170</v>
      </c>
      <c r="D169" s="2" t="s">
        <v>957</v>
      </c>
      <c r="E169" s="2" t="s">
        <v>931</v>
      </c>
      <c r="F169" s="2" t="s">
        <v>920</v>
      </c>
      <c r="G169" s="2" t="str">
        <f t="shared" si="2"/>
        <v>Clinton</v>
      </c>
      <c r="H169" s="2" t="s">
        <v>922</v>
      </c>
      <c r="I169" s="2" t="s">
        <v>922</v>
      </c>
      <c r="J169">
        <v>34145</v>
      </c>
      <c r="K169" s="1">
        <v>32.921364767901601</v>
      </c>
      <c r="L169" s="1">
        <v>63.959584126519303</v>
      </c>
      <c r="M169" s="1">
        <v>0.54473568604480904</v>
      </c>
      <c r="N169" s="1">
        <v>0.70288475618684998</v>
      </c>
      <c r="O169" s="1">
        <v>1.87143066334749</v>
      </c>
      <c r="P169" s="1">
        <v>25.312637282178901</v>
      </c>
      <c r="Q169" s="1">
        <v>12.695855908624999</v>
      </c>
      <c r="R169" s="1">
        <v>24.401815785620101</v>
      </c>
      <c r="S169" s="1">
        <v>25.5440035144238</v>
      </c>
      <c r="T169" s="1">
        <v>12.045687509152099</v>
      </c>
      <c r="U169" s="1">
        <v>11.2036514210427</v>
      </c>
      <c r="V169" s="1">
        <v>41.525503482025201</v>
      </c>
      <c r="W169" s="1">
        <v>26.858648597778998</v>
      </c>
      <c r="X169" s="1">
        <v>20.412196499153001</v>
      </c>
      <c r="Y169" s="1">
        <v>37.163577759871103</v>
      </c>
      <c r="Z169" s="1">
        <v>25.946817082997601</v>
      </c>
      <c r="AA169" s="1">
        <v>12.6913779210314</v>
      </c>
      <c r="AB169" s="1">
        <v>14.3110394842869</v>
      </c>
      <c r="AC169" s="1">
        <v>9.88718775181305</v>
      </c>
    </row>
    <row r="170" spans="1:29" ht="15" customHeight="1" x14ac:dyDescent="0.25">
      <c r="A170">
        <v>17420</v>
      </c>
      <c r="B170" s="2" t="s">
        <v>222</v>
      </c>
      <c r="C170" s="2" t="s">
        <v>84</v>
      </c>
      <c r="D170" s="2" t="s">
        <v>975</v>
      </c>
      <c r="E170" s="2" t="s">
        <v>931</v>
      </c>
      <c r="F170" s="2" t="s">
        <v>919</v>
      </c>
      <c r="G170" s="2" t="str">
        <f t="shared" si="2"/>
        <v>Trump</v>
      </c>
      <c r="H170" s="2" t="s">
        <v>922</v>
      </c>
      <c r="I170" s="2" t="s">
        <v>922</v>
      </c>
      <c r="J170">
        <v>115788</v>
      </c>
      <c r="K170" s="1">
        <v>89.690641517255699</v>
      </c>
      <c r="L170" s="1">
        <v>3.5979548830621502</v>
      </c>
      <c r="M170" s="1">
        <v>0.72891836805195698</v>
      </c>
      <c r="N170" s="1">
        <v>1.75320413168895</v>
      </c>
      <c r="O170" s="1">
        <v>4.2292810999412698</v>
      </c>
      <c r="P170" s="1">
        <v>22.852972674197702</v>
      </c>
      <c r="Q170" s="1">
        <v>10.1245379486648</v>
      </c>
      <c r="R170" s="1">
        <v>25.5561888969496</v>
      </c>
      <c r="S170" s="1">
        <v>26.8957059453484</v>
      </c>
      <c r="T170" s="1">
        <v>14.570594534839501</v>
      </c>
      <c r="U170" s="1">
        <v>8.0419894897788708</v>
      </c>
      <c r="V170" s="1">
        <v>45.865936861581197</v>
      </c>
      <c r="W170" s="1">
        <v>29.3232599673644</v>
      </c>
      <c r="X170" s="1">
        <v>16.768813681275599</v>
      </c>
      <c r="Y170" s="1">
        <v>24.906716417910399</v>
      </c>
      <c r="Z170" s="1">
        <v>24.806607207863099</v>
      </c>
      <c r="AA170" s="1">
        <v>19.284674190025498</v>
      </c>
      <c r="AB170" s="1">
        <v>20.026392428103399</v>
      </c>
      <c r="AC170" s="1">
        <v>10.975609756097599</v>
      </c>
    </row>
    <row r="171" spans="1:29" ht="15" customHeight="1" x14ac:dyDescent="0.25">
      <c r="A171">
        <v>17460</v>
      </c>
      <c r="B171" s="2" t="s">
        <v>223</v>
      </c>
      <c r="C171" s="2" t="s">
        <v>33</v>
      </c>
      <c r="D171" s="2" t="s">
        <v>967</v>
      </c>
      <c r="E171" s="2" t="s">
        <v>927</v>
      </c>
      <c r="F171" s="2" t="s">
        <v>920</v>
      </c>
      <c r="G171" s="2" t="str">
        <f t="shared" si="2"/>
        <v>Clinton</v>
      </c>
      <c r="H171" s="2" t="s">
        <v>923</v>
      </c>
      <c r="I171" s="2" t="s">
        <v>922</v>
      </c>
      <c r="J171">
        <v>2077240</v>
      </c>
      <c r="K171" s="1">
        <v>71.733357724673098</v>
      </c>
      <c r="L171" s="1">
        <v>19.7176060541873</v>
      </c>
      <c r="M171" s="1">
        <v>1.9328050682636599</v>
      </c>
      <c r="N171" s="1">
        <v>1.89202980878473</v>
      </c>
      <c r="O171" s="1">
        <v>4.7242013440911999</v>
      </c>
      <c r="P171" s="1">
        <v>23.172286302979</v>
      </c>
      <c r="Q171" s="1">
        <v>8.3610945292792405</v>
      </c>
      <c r="R171" s="1">
        <v>24.466503629816501</v>
      </c>
      <c r="S171" s="1">
        <v>28.801486587972501</v>
      </c>
      <c r="T171" s="1">
        <v>15.1986289499528</v>
      </c>
      <c r="U171" s="1">
        <v>3.1190031003685399</v>
      </c>
      <c r="V171" s="1">
        <v>39.182428104007599</v>
      </c>
      <c r="W171" s="1">
        <v>29.931670943239101</v>
      </c>
      <c r="X171" s="1">
        <v>27.766897852384801</v>
      </c>
      <c r="Y171" s="1">
        <v>20.241610738255002</v>
      </c>
      <c r="Z171" s="1">
        <v>21.417615232238401</v>
      </c>
      <c r="AA171" s="1">
        <v>17.21455814091</v>
      </c>
      <c r="AB171" s="1">
        <v>22.065576678591501</v>
      </c>
      <c r="AC171" s="1">
        <v>19.060639210005</v>
      </c>
    </row>
    <row r="172" spans="1:29" ht="15" customHeight="1" x14ac:dyDescent="0.25">
      <c r="A172">
        <v>17500</v>
      </c>
      <c r="B172" s="2" t="s">
        <v>224</v>
      </c>
      <c r="C172" s="2" t="s">
        <v>72</v>
      </c>
      <c r="D172" s="2" t="s">
        <v>942</v>
      </c>
      <c r="E172" s="2" t="s">
        <v>931</v>
      </c>
      <c r="F172" s="2" t="s">
        <v>919</v>
      </c>
      <c r="G172" s="2" t="str">
        <f t="shared" si="2"/>
        <v>Trump</v>
      </c>
      <c r="H172" s="2" t="s">
        <v>923</v>
      </c>
      <c r="I172" s="2" t="s">
        <v>923</v>
      </c>
      <c r="J172">
        <v>39140</v>
      </c>
      <c r="K172" s="1">
        <v>34.874808380173697</v>
      </c>
      <c r="L172" s="1">
        <v>12.920286152273899</v>
      </c>
      <c r="M172" s="1">
        <v>0.70260602963719998</v>
      </c>
      <c r="N172" s="1">
        <v>2.3377618804292299</v>
      </c>
      <c r="O172" s="1">
        <v>49.164537557486</v>
      </c>
      <c r="P172" s="1">
        <v>27.812979049565701</v>
      </c>
      <c r="Q172" s="1">
        <v>10.8967807869188</v>
      </c>
      <c r="R172" s="1">
        <v>27.700562084823702</v>
      </c>
      <c r="S172" s="1">
        <v>22.115482881962201</v>
      </c>
      <c r="T172" s="1">
        <v>11.474195196729699</v>
      </c>
      <c r="U172" s="1">
        <v>20.741214057508</v>
      </c>
      <c r="V172" s="1">
        <v>49.2012779552716</v>
      </c>
      <c r="W172" s="1">
        <v>20.340788072417499</v>
      </c>
      <c r="X172" s="1">
        <v>9.7167199148029795</v>
      </c>
      <c r="Y172" s="1">
        <v>26.227106227106201</v>
      </c>
      <c r="Z172" s="1">
        <v>29.578754578754602</v>
      </c>
      <c r="AA172" s="1">
        <v>18.507326007326</v>
      </c>
      <c r="AB172" s="1">
        <v>14.880952380952399</v>
      </c>
      <c r="AC172" s="1">
        <v>10.805860805860799</v>
      </c>
    </row>
    <row r="173" spans="1:29" ht="15" customHeight="1" x14ac:dyDescent="0.25">
      <c r="A173">
        <v>17540</v>
      </c>
      <c r="B173" s="2" t="s">
        <v>225</v>
      </c>
      <c r="C173" s="2" t="s">
        <v>60</v>
      </c>
      <c r="D173" s="2" t="s">
        <v>945</v>
      </c>
      <c r="E173" s="2" t="s">
        <v>927</v>
      </c>
      <c r="F173" s="2" t="s">
        <v>919</v>
      </c>
      <c r="G173" s="2" t="str">
        <f t="shared" si="2"/>
        <v>Trump</v>
      </c>
      <c r="H173" s="2" t="s">
        <v>922</v>
      </c>
      <c r="I173" s="2" t="s">
        <v>923</v>
      </c>
      <c r="J173">
        <v>49116</v>
      </c>
      <c r="K173" s="1">
        <v>92.544181122241199</v>
      </c>
      <c r="L173" s="1">
        <v>2.5612834921410501</v>
      </c>
      <c r="M173" s="1">
        <v>0.56397100741102701</v>
      </c>
      <c r="N173" s="1">
        <v>1.79982083231534</v>
      </c>
      <c r="O173" s="1">
        <v>2.5307435458913599</v>
      </c>
      <c r="P173" s="1">
        <v>23.597198468930699</v>
      </c>
      <c r="Q173" s="1">
        <v>8.1338056845020006</v>
      </c>
      <c r="R173" s="1">
        <v>22.760403941689098</v>
      </c>
      <c r="S173" s="1">
        <v>28.677009528463199</v>
      </c>
      <c r="T173" s="1">
        <v>16.831582376415</v>
      </c>
      <c r="U173" s="1">
        <v>4.3118337204454802</v>
      </c>
      <c r="V173" s="1">
        <v>43.547138347924502</v>
      </c>
      <c r="W173" s="1">
        <v>34.816270621166097</v>
      </c>
      <c r="X173" s="1">
        <v>17.324757310463902</v>
      </c>
      <c r="Y173" s="1">
        <v>18.420920544094798</v>
      </c>
      <c r="Z173" s="1">
        <v>21.783867891381799</v>
      </c>
      <c r="AA173" s="1">
        <v>19.178838528334101</v>
      </c>
      <c r="AB173" s="1">
        <v>24.659940771972099</v>
      </c>
      <c r="AC173" s="1">
        <v>15.956432264217201</v>
      </c>
    </row>
    <row r="174" spans="1:29" ht="15" customHeight="1" x14ac:dyDescent="0.25">
      <c r="A174">
        <v>17580</v>
      </c>
      <c r="B174" s="2" t="s">
        <v>226</v>
      </c>
      <c r="C174" s="2" t="s">
        <v>35</v>
      </c>
      <c r="D174" s="2" t="s">
        <v>964</v>
      </c>
      <c r="E174" s="2" t="s">
        <v>935</v>
      </c>
      <c r="F174" s="2" t="s">
        <v>919</v>
      </c>
      <c r="G174" s="2" t="str">
        <f t="shared" si="2"/>
        <v>Trump</v>
      </c>
      <c r="H174" s="2" t="s">
        <v>922</v>
      </c>
      <c r="I174" s="2" t="s">
        <v>922</v>
      </c>
      <c r="J174">
        <v>48376</v>
      </c>
      <c r="K174" s="1">
        <v>50.737969240945901</v>
      </c>
      <c r="L174" s="1">
        <v>5.7342483876302301</v>
      </c>
      <c r="M174" s="1">
        <v>1.1865387795601099</v>
      </c>
      <c r="N174" s="1">
        <v>2.82371423846535</v>
      </c>
      <c r="O174" s="1">
        <v>39.517529353398402</v>
      </c>
      <c r="P174" s="1">
        <v>28.354969406317199</v>
      </c>
      <c r="Q174" s="1">
        <v>11.2225070282785</v>
      </c>
      <c r="R174" s="1">
        <v>26.796345295187699</v>
      </c>
      <c r="S174" s="1">
        <v>22.2031585910369</v>
      </c>
      <c r="T174" s="1">
        <v>11.4230196791798</v>
      </c>
      <c r="U174" s="1">
        <v>7.6983800109829801</v>
      </c>
      <c r="V174" s="1">
        <v>35.739291598023101</v>
      </c>
      <c r="W174" s="1">
        <v>36.820428336079097</v>
      </c>
      <c r="X174" s="1">
        <v>19.7419000549149</v>
      </c>
      <c r="Y174" s="1">
        <v>23.987116460416999</v>
      </c>
      <c r="Z174" s="1">
        <v>24.998587331186101</v>
      </c>
      <c r="AA174" s="1">
        <v>16.234390009606098</v>
      </c>
      <c r="AB174" s="1">
        <v>21.6872916313499</v>
      </c>
      <c r="AC174" s="1">
        <v>13.092614567440799</v>
      </c>
    </row>
    <row r="175" spans="1:29" ht="15" customHeight="1" x14ac:dyDescent="0.25">
      <c r="A175">
        <v>17660</v>
      </c>
      <c r="B175" s="2" t="s">
        <v>227</v>
      </c>
      <c r="C175" s="2" t="s">
        <v>143</v>
      </c>
      <c r="D175" s="2" t="s">
        <v>946</v>
      </c>
      <c r="E175" s="2" t="s">
        <v>947</v>
      </c>
      <c r="F175" s="2" t="s">
        <v>919</v>
      </c>
      <c r="G175" s="2" t="str">
        <f t="shared" si="2"/>
        <v>Trump</v>
      </c>
      <c r="H175" s="2" t="s">
        <v>922</v>
      </c>
      <c r="I175" s="2" t="s">
        <v>923</v>
      </c>
      <c r="J175">
        <v>138494</v>
      </c>
      <c r="K175" s="1">
        <v>92.028535532225206</v>
      </c>
      <c r="L175" s="1">
        <v>0.27510217049114</v>
      </c>
      <c r="M175" s="1">
        <v>0.66789897035250601</v>
      </c>
      <c r="N175" s="1">
        <v>3.2246884341559898</v>
      </c>
      <c r="O175" s="1">
        <v>3.8037748927751398</v>
      </c>
      <c r="P175" s="1">
        <v>24.725980908920199</v>
      </c>
      <c r="Q175" s="1">
        <v>8.6704117145869102</v>
      </c>
      <c r="R175" s="1">
        <v>24.542579461926099</v>
      </c>
      <c r="S175" s="1">
        <v>27.5636489667422</v>
      </c>
      <c r="T175" s="1">
        <v>14.497378947824499</v>
      </c>
      <c r="U175" s="1">
        <v>1.8408870707288201</v>
      </c>
      <c r="V175" s="1">
        <v>34.813219937560604</v>
      </c>
      <c r="W175" s="1">
        <v>39.551081924857399</v>
      </c>
      <c r="X175" s="1">
        <v>23.794811066853299</v>
      </c>
      <c r="Y175" s="1">
        <v>17.002402847283701</v>
      </c>
      <c r="Z175" s="1">
        <v>22.673483767230898</v>
      </c>
      <c r="AA175" s="1">
        <v>21.57323264259</v>
      </c>
      <c r="AB175" s="1">
        <v>24.294050694657699</v>
      </c>
      <c r="AC175" s="1">
        <v>14.456830048237601</v>
      </c>
    </row>
    <row r="176" spans="1:29" ht="15" customHeight="1" x14ac:dyDescent="0.25">
      <c r="A176">
        <v>17700</v>
      </c>
      <c r="B176" s="2" t="s">
        <v>228</v>
      </c>
      <c r="C176" s="2" t="s">
        <v>77</v>
      </c>
      <c r="D176" s="2" t="s">
        <v>949</v>
      </c>
      <c r="E176" s="2" t="s">
        <v>935</v>
      </c>
      <c r="F176" s="2" t="s">
        <v>919</v>
      </c>
      <c r="G176" s="2" t="str">
        <f t="shared" si="2"/>
        <v>Trump</v>
      </c>
      <c r="H176" s="2" t="s">
        <v>922</v>
      </c>
      <c r="I176" s="2" t="s">
        <v>923</v>
      </c>
      <c r="J176">
        <v>35471</v>
      </c>
      <c r="K176" s="1">
        <v>80.944997321755807</v>
      </c>
      <c r="L176" s="1">
        <v>5.7004313382763403</v>
      </c>
      <c r="M176" s="1">
        <v>0.56947929294353095</v>
      </c>
      <c r="N176" s="1">
        <v>7.5864790955992198</v>
      </c>
      <c r="O176" s="1">
        <v>5.19861295142511</v>
      </c>
      <c r="P176" s="1">
        <v>23.678497927884798</v>
      </c>
      <c r="Q176" s="1">
        <v>9.70370161540413</v>
      </c>
      <c r="R176" s="1">
        <v>22.4577824138028</v>
      </c>
      <c r="S176" s="1">
        <v>26.804995630233101</v>
      </c>
      <c r="T176" s="1">
        <v>17.355022412675101</v>
      </c>
      <c r="U176" s="1">
        <v>4.6533550432770596</v>
      </c>
      <c r="V176" s="1">
        <v>40.830405347501902</v>
      </c>
      <c r="W176" s="1">
        <v>36.515554032050701</v>
      </c>
      <c r="X176" s="1">
        <v>18.000685577170302</v>
      </c>
      <c r="Y176" s="1">
        <v>24.5630174793008</v>
      </c>
      <c r="Z176" s="1">
        <v>24.343641638949801</v>
      </c>
      <c r="AA176" s="1">
        <v>19.389993631024002</v>
      </c>
      <c r="AB176" s="1">
        <v>21.661595074658599</v>
      </c>
      <c r="AC176" s="1">
        <v>10.041752176066799</v>
      </c>
    </row>
    <row r="177" spans="1:29" ht="15" customHeight="1" x14ac:dyDescent="0.25">
      <c r="A177">
        <v>17740</v>
      </c>
      <c r="B177" s="2" t="s">
        <v>229</v>
      </c>
      <c r="C177" s="2" t="s">
        <v>31</v>
      </c>
      <c r="D177" s="2" t="s">
        <v>924</v>
      </c>
      <c r="E177" s="2" t="s">
        <v>927</v>
      </c>
      <c r="F177" s="2" t="s">
        <v>919</v>
      </c>
      <c r="G177" s="2" t="str">
        <f t="shared" si="2"/>
        <v>Trump</v>
      </c>
      <c r="H177" s="2" t="s">
        <v>922</v>
      </c>
      <c r="I177" s="2" t="s">
        <v>922</v>
      </c>
      <c r="J177">
        <v>45248</v>
      </c>
      <c r="K177" s="1">
        <v>90.8681046676096</v>
      </c>
      <c r="L177" s="1">
        <v>3.0498585572843</v>
      </c>
      <c r="M177" s="1">
        <v>0.433168316831683</v>
      </c>
      <c r="N177" s="1">
        <v>1.6619519094766599</v>
      </c>
      <c r="O177" s="1">
        <v>3.98691654879774</v>
      </c>
      <c r="P177" s="1">
        <v>23.948019801980202</v>
      </c>
      <c r="Q177" s="1">
        <v>8.0268741159830306</v>
      </c>
      <c r="R177" s="1">
        <v>25</v>
      </c>
      <c r="S177" s="1">
        <v>28.3084335219236</v>
      </c>
      <c r="T177" s="1">
        <v>14.716672560113199</v>
      </c>
      <c r="U177" s="1">
        <v>4.6159915833771699</v>
      </c>
      <c r="V177" s="1">
        <v>49.391767490794301</v>
      </c>
      <c r="W177" s="1">
        <v>32.229747501315103</v>
      </c>
      <c r="X177" s="1">
        <v>13.7624934245134</v>
      </c>
      <c r="Y177" s="1">
        <v>20.510102269892698</v>
      </c>
      <c r="Z177" s="1">
        <v>26.003991020204499</v>
      </c>
      <c r="AA177" s="1">
        <v>19.674482414567201</v>
      </c>
      <c r="AB177" s="1">
        <v>23.490895485158401</v>
      </c>
      <c r="AC177" s="1">
        <v>10.3205288101771</v>
      </c>
    </row>
    <row r="178" spans="1:29" ht="15" customHeight="1" x14ac:dyDescent="0.25">
      <c r="A178">
        <v>17780</v>
      </c>
      <c r="B178" s="2" t="s">
        <v>230</v>
      </c>
      <c r="C178" s="2" t="s">
        <v>27</v>
      </c>
      <c r="D178" s="2" t="s">
        <v>976</v>
      </c>
      <c r="E178" s="2" t="s">
        <v>935</v>
      </c>
      <c r="F178" s="2" t="s">
        <v>920</v>
      </c>
      <c r="G178" s="2" t="str">
        <f t="shared" si="2"/>
        <v>Clinton</v>
      </c>
      <c r="H178" s="2" t="s">
        <v>923</v>
      </c>
      <c r="I178" s="2" t="s">
        <v>922</v>
      </c>
      <c r="J178">
        <v>228660</v>
      </c>
      <c r="K178" s="1">
        <v>59.813259861803502</v>
      </c>
      <c r="L178" s="1">
        <v>11.545526108632901</v>
      </c>
      <c r="M178" s="1">
        <v>4.4183503892241802</v>
      </c>
      <c r="N178" s="1">
        <v>1.67366395521735</v>
      </c>
      <c r="O178" s="1">
        <v>22.549199685122002</v>
      </c>
      <c r="P178" s="1">
        <v>21.030788069623</v>
      </c>
      <c r="Q178" s="1">
        <v>27.418437855331099</v>
      </c>
      <c r="R178" s="1">
        <v>24.695180617510701</v>
      </c>
      <c r="S178" s="1">
        <v>18.180704976821499</v>
      </c>
      <c r="T178" s="1">
        <v>8.6748884807137205</v>
      </c>
      <c r="U178" s="1">
        <v>7.5111046695028696</v>
      </c>
      <c r="V178" s="1">
        <v>33.637983511377499</v>
      </c>
      <c r="W178" s="1">
        <v>24.8915110023616</v>
      </c>
      <c r="X178" s="1">
        <v>33.959400816757999</v>
      </c>
      <c r="Y178" s="1">
        <v>29.727400329976099</v>
      </c>
      <c r="Z178" s="1">
        <v>21.569110295747201</v>
      </c>
      <c r="AA178" s="1">
        <v>14.893250264719599</v>
      </c>
      <c r="AB178" s="1">
        <v>17.530596665763699</v>
      </c>
      <c r="AC178" s="1">
        <v>16.2796424437933</v>
      </c>
    </row>
    <row r="179" spans="1:29" ht="15" customHeight="1" x14ac:dyDescent="0.25">
      <c r="A179">
        <v>17820</v>
      </c>
      <c r="B179" s="2" t="s">
        <v>231</v>
      </c>
      <c r="C179" s="2" t="s">
        <v>156</v>
      </c>
      <c r="D179" s="2" t="s">
        <v>937</v>
      </c>
      <c r="E179" s="2" t="s">
        <v>935</v>
      </c>
      <c r="F179" s="2" t="s">
        <v>920</v>
      </c>
      <c r="G179" s="2" t="str">
        <f t="shared" si="2"/>
        <v>Clinton</v>
      </c>
      <c r="H179" s="2" t="s">
        <v>922</v>
      </c>
      <c r="I179" s="2" t="s">
        <v>922</v>
      </c>
      <c r="J179">
        <v>645613</v>
      </c>
      <c r="K179" s="1">
        <v>72.658852904139195</v>
      </c>
      <c r="L179" s="1">
        <v>5.5599871749794403</v>
      </c>
      <c r="M179" s="1">
        <v>2.5784796774538301</v>
      </c>
      <c r="N179" s="1">
        <v>4.4943332925452202</v>
      </c>
      <c r="O179" s="1">
        <v>14.7083469508823</v>
      </c>
      <c r="P179" s="1">
        <v>25.9375198454802</v>
      </c>
      <c r="Q179" s="1">
        <v>10.7451367924747</v>
      </c>
      <c r="R179" s="1">
        <v>26.922320337415801</v>
      </c>
      <c r="S179" s="1">
        <v>26.315610125570601</v>
      </c>
      <c r="T179" s="1">
        <v>10.079412899058701</v>
      </c>
      <c r="U179" s="1">
        <v>2.1631118399731002</v>
      </c>
      <c r="V179" s="1">
        <v>26.467843296838801</v>
      </c>
      <c r="W179" s="1">
        <v>36.271659750329597</v>
      </c>
      <c r="X179" s="1">
        <v>35.097385112858497</v>
      </c>
      <c r="Y179" s="1">
        <v>14.683741135043499</v>
      </c>
      <c r="Z179" s="1">
        <v>19.3268392213648</v>
      </c>
      <c r="AA179" s="1">
        <v>17.9615125137808</v>
      </c>
      <c r="AB179" s="1">
        <v>24.0867655044181</v>
      </c>
      <c r="AC179" s="1">
        <v>23.941141625392898</v>
      </c>
    </row>
    <row r="180" spans="1:29" ht="15" customHeight="1" x14ac:dyDescent="0.25">
      <c r="A180">
        <v>17860</v>
      </c>
      <c r="B180" s="2" t="s">
        <v>232</v>
      </c>
      <c r="C180" s="2" t="s">
        <v>162</v>
      </c>
      <c r="D180" s="2" t="s">
        <v>956</v>
      </c>
      <c r="E180" s="2" t="s">
        <v>927</v>
      </c>
      <c r="F180" s="2" t="s">
        <v>920</v>
      </c>
      <c r="G180" s="2" t="str">
        <f t="shared" si="2"/>
        <v>Clinton</v>
      </c>
      <c r="H180" s="2" t="s">
        <v>922</v>
      </c>
      <c r="I180" s="2" t="s">
        <v>922</v>
      </c>
      <c r="J180">
        <v>162642</v>
      </c>
      <c r="K180" s="1">
        <v>80.961252321048704</v>
      </c>
      <c r="L180" s="1">
        <v>9.1876637031025208</v>
      </c>
      <c r="M180" s="1">
        <v>3.7579469017842899</v>
      </c>
      <c r="N180" s="1">
        <v>3.08345937703668</v>
      </c>
      <c r="O180" s="1">
        <v>3.0096776970278301</v>
      </c>
      <c r="P180" s="1">
        <v>21.059136016527098</v>
      </c>
      <c r="Q180" s="1">
        <v>20.940470481179499</v>
      </c>
      <c r="R180" s="1">
        <v>26.637645872529902</v>
      </c>
      <c r="S180" s="1">
        <v>22.095768620651501</v>
      </c>
      <c r="T180" s="1">
        <v>9.2669790091120401</v>
      </c>
      <c r="U180" s="1">
        <v>2.01979526524384</v>
      </c>
      <c r="V180" s="1">
        <v>26.016785706716401</v>
      </c>
      <c r="W180" s="1">
        <v>24.643409702647102</v>
      </c>
      <c r="X180" s="1">
        <v>47.320009325392597</v>
      </c>
      <c r="Y180" s="1">
        <v>21.021416293726901</v>
      </c>
      <c r="Z180" s="1">
        <v>21.249051519891001</v>
      </c>
      <c r="AA180" s="1">
        <v>16.691701379748199</v>
      </c>
      <c r="AB180" s="1">
        <v>22.740294532109001</v>
      </c>
      <c r="AC180" s="1">
        <v>18.297536274525001</v>
      </c>
    </row>
    <row r="181" spans="1:29" ht="15" customHeight="1" x14ac:dyDescent="0.25">
      <c r="A181">
        <v>17900</v>
      </c>
      <c r="B181" s="2" t="s">
        <v>232</v>
      </c>
      <c r="C181" s="2" t="s">
        <v>129</v>
      </c>
      <c r="D181" s="2" t="s">
        <v>973</v>
      </c>
      <c r="E181" s="2" t="s">
        <v>931</v>
      </c>
      <c r="F181" s="2" t="s">
        <v>920</v>
      </c>
      <c r="G181" s="2" t="str">
        <f t="shared" si="2"/>
        <v>Clinton</v>
      </c>
      <c r="H181" s="2" t="s">
        <v>922</v>
      </c>
      <c r="I181" s="2" t="s">
        <v>923</v>
      </c>
      <c r="J181">
        <v>767598</v>
      </c>
      <c r="K181" s="1">
        <v>58.354372992113099</v>
      </c>
      <c r="L181" s="1">
        <v>32.872545264578598</v>
      </c>
      <c r="M181" s="1">
        <v>1.6340584524712201</v>
      </c>
      <c r="N181" s="1">
        <v>2.03830650939685</v>
      </c>
      <c r="O181" s="1">
        <v>5.1007167814402896</v>
      </c>
      <c r="P181" s="1">
        <v>23.4707490118526</v>
      </c>
      <c r="Q181" s="1">
        <v>11.916133184296999</v>
      </c>
      <c r="R181" s="1">
        <v>27.019611828066299</v>
      </c>
      <c r="S181" s="1">
        <v>26.170990544529801</v>
      </c>
      <c r="T181" s="1">
        <v>11.4225154312544</v>
      </c>
      <c r="U181" s="1">
        <v>3.8776931499790699</v>
      </c>
      <c r="V181" s="1">
        <v>34.9815625905768</v>
      </c>
      <c r="W181" s="1">
        <v>31.069852822775399</v>
      </c>
      <c r="X181" s="1">
        <v>30.070891436668699</v>
      </c>
      <c r="Y181" s="1">
        <v>19.181879002198201</v>
      </c>
      <c r="Z181" s="1">
        <v>21.778443767835</v>
      </c>
      <c r="AA181" s="1">
        <v>18.365055092093201</v>
      </c>
      <c r="AB181" s="1">
        <v>22.347796998948699</v>
      </c>
      <c r="AC181" s="1">
        <v>18.3268251389249</v>
      </c>
    </row>
    <row r="182" spans="1:29" ht="15" customHeight="1" x14ac:dyDescent="0.25">
      <c r="A182">
        <v>17980</v>
      </c>
      <c r="B182" s="2" t="s">
        <v>233</v>
      </c>
      <c r="C182" s="2" t="s">
        <v>37</v>
      </c>
      <c r="D182" s="2" t="s">
        <v>943</v>
      </c>
      <c r="E182" s="2" t="s">
        <v>931</v>
      </c>
      <c r="F182" s="2" t="s">
        <v>920</v>
      </c>
      <c r="G182" s="2" t="str">
        <f t="shared" si="2"/>
        <v>Clinton</v>
      </c>
      <c r="H182" s="2" t="s">
        <v>922</v>
      </c>
      <c r="I182" s="2" t="s">
        <v>923</v>
      </c>
      <c r="J182">
        <v>294865</v>
      </c>
      <c r="K182" s="1">
        <v>50.028996320349997</v>
      </c>
      <c r="L182" s="1">
        <v>39.810082580163801</v>
      </c>
      <c r="M182" s="1">
        <v>1.6522815525749099</v>
      </c>
      <c r="N182" s="1">
        <v>2.7785596798534899</v>
      </c>
      <c r="O182" s="1">
        <v>5.7300798670578104</v>
      </c>
      <c r="P182" s="1">
        <v>25.3892459261018</v>
      </c>
      <c r="Q182" s="1">
        <v>11.1668051481186</v>
      </c>
      <c r="R182" s="1">
        <v>26.687467145982101</v>
      </c>
      <c r="S182" s="1">
        <v>24.9968629711902</v>
      </c>
      <c r="T182" s="1">
        <v>11.7596188086073</v>
      </c>
      <c r="U182" s="1">
        <v>5.0772992248724096</v>
      </c>
      <c r="V182" s="1">
        <v>39.841130874847899</v>
      </c>
      <c r="W182" s="1">
        <v>33.905959727530899</v>
      </c>
      <c r="X182" s="1">
        <v>21.175610172748801</v>
      </c>
      <c r="Y182" s="1">
        <v>23.4365054829148</v>
      </c>
      <c r="Z182" s="1">
        <v>24.812235174307599</v>
      </c>
      <c r="AA182" s="1">
        <v>16.927021767989999</v>
      </c>
      <c r="AB182" s="1">
        <v>20.713233555802098</v>
      </c>
      <c r="AC182" s="1">
        <v>14.1110040189856</v>
      </c>
    </row>
    <row r="183" spans="1:29" ht="15" customHeight="1" x14ac:dyDescent="0.25">
      <c r="A183">
        <v>18060</v>
      </c>
      <c r="B183" s="2" t="s">
        <v>233</v>
      </c>
      <c r="C183" s="2" t="s">
        <v>170</v>
      </c>
      <c r="D183" s="2" t="s">
        <v>957</v>
      </c>
      <c r="E183" s="2" t="s">
        <v>931</v>
      </c>
      <c r="F183" s="2" t="s">
        <v>920</v>
      </c>
      <c r="G183" s="2" t="str">
        <f t="shared" si="2"/>
        <v>Clinton</v>
      </c>
      <c r="H183" s="2" t="s">
        <v>922</v>
      </c>
      <c r="I183" s="2" t="s">
        <v>922</v>
      </c>
      <c r="J183">
        <v>59779</v>
      </c>
      <c r="K183" s="1">
        <v>53.274561300791198</v>
      </c>
      <c r="L183" s="1">
        <v>43.332943006741502</v>
      </c>
      <c r="M183" s="1">
        <v>0.65909433078505797</v>
      </c>
      <c r="N183" s="1">
        <v>1.20443634052092</v>
      </c>
      <c r="O183" s="1">
        <v>1.52896502116128</v>
      </c>
      <c r="P183" s="1">
        <v>25.184429314642301</v>
      </c>
      <c r="Q183" s="1">
        <v>10.7897422171666</v>
      </c>
      <c r="R183" s="1">
        <v>25.139262951872698</v>
      </c>
      <c r="S183" s="1">
        <v>25.999096672744599</v>
      </c>
      <c r="T183" s="1">
        <v>12.887468843573799</v>
      </c>
      <c r="U183" s="1">
        <v>6.7760622821043803</v>
      </c>
      <c r="V183" s="1">
        <v>42.729822537943299</v>
      </c>
      <c r="W183" s="1">
        <v>30.393981493617101</v>
      </c>
      <c r="X183" s="1">
        <v>20.100133686335202</v>
      </c>
      <c r="Y183" s="1">
        <v>28.7549617994793</v>
      </c>
      <c r="Z183" s="1">
        <v>23.3642067523155</v>
      </c>
      <c r="AA183" s="1">
        <v>17.004566989628199</v>
      </c>
      <c r="AB183" s="1">
        <v>19.279525374535801</v>
      </c>
      <c r="AC183" s="1">
        <v>11.596739084041101</v>
      </c>
    </row>
    <row r="184" spans="1:29" ht="15" customHeight="1" x14ac:dyDescent="0.25">
      <c r="A184">
        <v>18140</v>
      </c>
      <c r="B184" s="2" t="s">
        <v>233</v>
      </c>
      <c r="C184" s="2" t="s">
        <v>33</v>
      </c>
      <c r="D184" s="2" t="s">
        <v>967</v>
      </c>
      <c r="E184" s="2" t="s">
        <v>927</v>
      </c>
      <c r="F184" s="2" t="s">
        <v>920</v>
      </c>
      <c r="G184" s="2" t="str">
        <f t="shared" si="2"/>
        <v>Clinton</v>
      </c>
      <c r="H184" s="2" t="s">
        <v>922</v>
      </c>
      <c r="I184" s="2" t="s">
        <v>922</v>
      </c>
      <c r="J184">
        <v>1901974</v>
      </c>
      <c r="K184" s="1">
        <v>76.661300312201902</v>
      </c>
      <c r="L184" s="1">
        <v>14.225325898251</v>
      </c>
      <c r="M184" s="1">
        <v>2.9963606232261899</v>
      </c>
      <c r="N184" s="1">
        <v>2.60208604323718</v>
      </c>
      <c r="O184" s="1">
        <v>3.5149271230836998</v>
      </c>
      <c r="P184" s="1">
        <v>24.775470116836502</v>
      </c>
      <c r="Q184" s="1">
        <v>10.29293775835</v>
      </c>
      <c r="R184" s="1">
        <v>28.651706069588801</v>
      </c>
      <c r="S184" s="1">
        <v>25.5698553187373</v>
      </c>
      <c r="T184" s="1">
        <v>10.7100307364875</v>
      </c>
      <c r="U184" s="1">
        <v>2.7856082279210201</v>
      </c>
      <c r="V184" s="1">
        <v>36.693073119799003</v>
      </c>
      <c r="W184" s="1">
        <v>27.882104706836799</v>
      </c>
      <c r="X184" s="1">
        <v>32.639213945443103</v>
      </c>
      <c r="Y184" s="1">
        <v>17.141536998029501</v>
      </c>
      <c r="Z184" s="1">
        <v>20.1238024053815</v>
      </c>
      <c r="AA184" s="1">
        <v>17.2737650336346</v>
      </c>
      <c r="AB184" s="1">
        <v>23.4274648365835</v>
      </c>
      <c r="AC184" s="1">
        <v>22.033430726370899</v>
      </c>
    </row>
    <row r="185" spans="1:29" ht="15" customHeight="1" x14ac:dyDescent="0.25">
      <c r="A185">
        <v>18020</v>
      </c>
      <c r="B185" s="2" t="s">
        <v>233</v>
      </c>
      <c r="C185" s="2" t="s">
        <v>66</v>
      </c>
      <c r="D185" s="2" t="s">
        <v>425</v>
      </c>
      <c r="E185" s="2" t="s">
        <v>927</v>
      </c>
      <c r="F185" s="2" t="s">
        <v>919</v>
      </c>
      <c r="G185" s="2" t="str">
        <f t="shared" si="2"/>
        <v>Trump</v>
      </c>
      <c r="H185" s="2" t="s">
        <v>922</v>
      </c>
      <c r="I185" s="2" t="s">
        <v>923</v>
      </c>
      <c r="J185">
        <v>76794</v>
      </c>
      <c r="K185" s="1">
        <v>87.008099591113904</v>
      </c>
      <c r="L185" s="1">
        <v>1.7709716904966499</v>
      </c>
      <c r="M185" s="1">
        <v>3.4143292444722202</v>
      </c>
      <c r="N185" s="1">
        <v>1.6055941870458601</v>
      </c>
      <c r="O185" s="1">
        <v>6.2010052868713696</v>
      </c>
      <c r="P185" s="1">
        <v>25.210302888246499</v>
      </c>
      <c r="Q185" s="1">
        <v>7.8951480584420697</v>
      </c>
      <c r="R185" s="1">
        <v>26.3614344870693</v>
      </c>
      <c r="S185" s="1">
        <v>26.559366617183599</v>
      </c>
      <c r="T185" s="1">
        <v>13.973747949058501</v>
      </c>
      <c r="U185" s="1">
        <v>3.37860026657909</v>
      </c>
      <c r="V185" s="1">
        <v>41.721560067224303</v>
      </c>
      <c r="W185" s="1">
        <v>28.309540827167901</v>
      </c>
      <c r="X185" s="1">
        <v>26.590298839028701</v>
      </c>
      <c r="Y185" s="1">
        <v>14.5635910224439</v>
      </c>
      <c r="Z185" s="1">
        <v>22.207813798836199</v>
      </c>
      <c r="AA185" s="1">
        <v>18.034912718204499</v>
      </c>
      <c r="AB185" s="1">
        <v>24.7381546134663</v>
      </c>
      <c r="AC185" s="1">
        <v>20.455527847049002</v>
      </c>
    </row>
    <row r="186" spans="1:29" ht="15" customHeight="1" x14ac:dyDescent="0.25">
      <c r="A186">
        <v>18100</v>
      </c>
      <c r="B186" s="2" t="s">
        <v>233</v>
      </c>
      <c r="C186" s="2" t="s">
        <v>117</v>
      </c>
      <c r="D186" s="2" t="s">
        <v>961</v>
      </c>
      <c r="E186" s="2" t="s">
        <v>935</v>
      </c>
      <c r="F186" s="2" t="s">
        <v>919</v>
      </c>
      <c r="G186" s="2" t="str">
        <f t="shared" si="2"/>
        <v>Trump</v>
      </c>
      <c r="H186" s="2" t="s">
        <v>922</v>
      </c>
      <c r="I186" s="2" t="s">
        <v>923</v>
      </c>
      <c r="J186">
        <v>32237</v>
      </c>
      <c r="K186" s="1">
        <v>84.272730092750606</v>
      </c>
      <c r="L186" s="1">
        <v>0.39705927970964999</v>
      </c>
      <c r="M186" s="1">
        <v>0.46220181778701502</v>
      </c>
      <c r="N186" s="1">
        <v>1.0577907373514901</v>
      </c>
      <c r="O186" s="1">
        <v>13.8102180724013</v>
      </c>
      <c r="P186" s="1">
        <v>26.4106461519372</v>
      </c>
      <c r="Q186" s="1">
        <v>7.8977572354747601</v>
      </c>
      <c r="R186" s="1">
        <v>23.7056798089152</v>
      </c>
      <c r="S186" s="1">
        <v>27.089989763315401</v>
      </c>
      <c r="T186" s="1">
        <v>14.8959270403574</v>
      </c>
      <c r="U186" s="1">
        <v>5.5851446667626297</v>
      </c>
      <c r="V186" s="1">
        <v>37.104745453672997</v>
      </c>
      <c r="W186" s="1">
        <v>40.036466580298502</v>
      </c>
      <c r="X186" s="1">
        <v>17.273643299265899</v>
      </c>
      <c r="Y186" s="1">
        <v>13.7162107965028</v>
      </c>
      <c r="Z186" s="1">
        <v>22.435229004572101</v>
      </c>
      <c r="AA186" s="1">
        <v>22.732012513034402</v>
      </c>
      <c r="AB186" s="1">
        <v>27.689099221945899</v>
      </c>
      <c r="AC186" s="1">
        <v>13.427448463944801</v>
      </c>
    </row>
    <row r="187" spans="1:29" ht="15" customHeight="1" x14ac:dyDescent="0.25">
      <c r="A187">
        <v>18180</v>
      </c>
      <c r="B187" s="2" t="s">
        <v>234</v>
      </c>
      <c r="C187" s="2" t="s">
        <v>235</v>
      </c>
      <c r="D187" s="2" t="s">
        <v>962</v>
      </c>
      <c r="E187" s="2" t="s">
        <v>927</v>
      </c>
      <c r="F187" s="2" t="s">
        <v>920</v>
      </c>
      <c r="G187" s="2" t="str">
        <f t="shared" si="2"/>
        <v>Clinton</v>
      </c>
      <c r="H187" s="2" t="s">
        <v>922</v>
      </c>
      <c r="I187" s="2" t="s">
        <v>923</v>
      </c>
      <c r="J187">
        <v>146445</v>
      </c>
      <c r="K187" s="1">
        <v>94.266106729488897</v>
      </c>
      <c r="L187" s="1">
        <v>0.991498514800778</v>
      </c>
      <c r="M187" s="1">
        <v>1.57533545016901</v>
      </c>
      <c r="N187" s="1">
        <v>1.56987264843457</v>
      </c>
      <c r="O187" s="1">
        <v>1.5971866571067601</v>
      </c>
      <c r="P187" s="1">
        <v>21.814333026050701</v>
      </c>
      <c r="Q187" s="1">
        <v>8.9146095803885395</v>
      </c>
      <c r="R187" s="1">
        <v>24.583973505411599</v>
      </c>
      <c r="S187" s="1">
        <v>31.024616750315801</v>
      </c>
      <c r="T187" s="1">
        <v>13.6624671378333</v>
      </c>
      <c r="U187" s="1">
        <v>1.8482978534943499</v>
      </c>
      <c r="V187" s="1">
        <v>34.693475843199799</v>
      </c>
      <c r="W187" s="1">
        <v>30.021553633115801</v>
      </c>
      <c r="X187" s="1">
        <v>33.436672670189999</v>
      </c>
      <c r="Y187" s="1">
        <v>11.759052145952699</v>
      </c>
      <c r="Z187" s="1">
        <v>18.528938906752401</v>
      </c>
      <c r="AA187" s="1">
        <v>15.701453935411701</v>
      </c>
      <c r="AB187" s="1">
        <v>26.869844820355102</v>
      </c>
      <c r="AC187" s="1">
        <v>27.140710191528001</v>
      </c>
    </row>
    <row r="188" spans="1:29" ht="15" customHeight="1" x14ac:dyDescent="0.25">
      <c r="A188">
        <v>18220</v>
      </c>
      <c r="B188" s="2" t="s">
        <v>236</v>
      </c>
      <c r="C188" s="2" t="s">
        <v>66</v>
      </c>
      <c r="D188" s="2" t="s">
        <v>425</v>
      </c>
      <c r="E188" s="2" t="s">
        <v>927</v>
      </c>
      <c r="F188" s="2" t="s">
        <v>919</v>
      </c>
      <c r="G188" s="2" t="str">
        <f t="shared" si="2"/>
        <v>Trump</v>
      </c>
      <c r="H188" s="2" t="s">
        <v>922</v>
      </c>
      <c r="I188" s="2" t="s">
        <v>923</v>
      </c>
      <c r="J188">
        <v>24277</v>
      </c>
      <c r="K188" s="1">
        <v>96.354574288421105</v>
      </c>
      <c r="L188" s="1">
        <v>1.3098817811096899</v>
      </c>
      <c r="M188" s="1">
        <v>0.32541088272850799</v>
      </c>
      <c r="N188" s="1">
        <v>1.0915681509247399</v>
      </c>
      <c r="O188" s="1">
        <v>0.91856489681591602</v>
      </c>
      <c r="P188" s="1">
        <v>23.965069819170399</v>
      </c>
      <c r="Q188" s="1">
        <v>7.3979486757012802</v>
      </c>
      <c r="R188" s="1">
        <v>23.923878568192102</v>
      </c>
      <c r="S188" s="1">
        <v>28.0553610413148</v>
      </c>
      <c r="T188" s="1">
        <v>16.657741895621399</v>
      </c>
      <c r="U188" s="1">
        <v>7.6229409642900103</v>
      </c>
      <c r="V188" s="1">
        <v>58.1760250090177</v>
      </c>
      <c r="W188" s="1">
        <v>25.754478778405701</v>
      </c>
      <c r="X188" s="1">
        <v>8.4465552482866393</v>
      </c>
      <c r="Y188" s="1">
        <v>28.5877584952717</v>
      </c>
      <c r="Z188" s="1">
        <v>25.3455263431362</v>
      </c>
      <c r="AA188" s="1">
        <v>19.089680972669601</v>
      </c>
      <c r="AB188" s="1">
        <v>18.705185493089498</v>
      </c>
      <c r="AC188" s="1">
        <v>8.2718486958328992</v>
      </c>
    </row>
    <row r="189" spans="1:29" ht="15" customHeight="1" x14ac:dyDescent="0.25">
      <c r="A189">
        <v>18260</v>
      </c>
      <c r="B189" s="2" t="s">
        <v>237</v>
      </c>
      <c r="C189" s="2" t="s">
        <v>84</v>
      </c>
      <c r="D189" s="2" t="s">
        <v>975</v>
      </c>
      <c r="E189" s="2" t="s">
        <v>931</v>
      </c>
      <c r="F189" s="2" t="s">
        <v>919</v>
      </c>
      <c r="G189" s="2" t="str">
        <f t="shared" si="2"/>
        <v>Trump</v>
      </c>
      <c r="H189" s="2" t="s">
        <v>922</v>
      </c>
      <c r="I189" s="2" t="s">
        <v>922</v>
      </c>
      <c r="J189">
        <v>106042</v>
      </c>
      <c r="K189" s="1">
        <v>92.200260274230999</v>
      </c>
      <c r="L189" s="1">
        <v>1.4484826766752801</v>
      </c>
      <c r="M189" s="1">
        <v>0.84117613775673805</v>
      </c>
      <c r="N189" s="1">
        <v>1.5267535504800001</v>
      </c>
      <c r="O189" s="1">
        <v>3.9833273608570199</v>
      </c>
      <c r="P189" s="1">
        <v>21.7527017596801</v>
      </c>
      <c r="Q189" s="1">
        <v>12.5110805152675</v>
      </c>
      <c r="R189" s="1">
        <v>24.163067463835102</v>
      </c>
      <c r="S189" s="1">
        <v>26.1726485732068</v>
      </c>
      <c r="T189" s="1">
        <v>15.400501688010401</v>
      </c>
      <c r="U189" s="1">
        <v>9.5021250758955702</v>
      </c>
      <c r="V189" s="1">
        <v>50.699684852690297</v>
      </c>
      <c r="W189" s="1">
        <v>21.967791366698499</v>
      </c>
      <c r="X189" s="1">
        <v>17.830398704715599</v>
      </c>
      <c r="Y189" s="1">
        <v>30.513109602514</v>
      </c>
      <c r="Z189" s="1">
        <v>25.139731810876299</v>
      </c>
      <c r="AA189" s="1">
        <v>17.048480341593301</v>
      </c>
      <c r="AB189" s="1">
        <v>18.274282150310601</v>
      </c>
      <c r="AC189" s="1">
        <v>9.0243960947057804</v>
      </c>
    </row>
    <row r="190" spans="1:29" ht="15" customHeight="1" x14ac:dyDescent="0.25">
      <c r="A190">
        <v>18300</v>
      </c>
      <c r="B190" s="2" t="s">
        <v>238</v>
      </c>
      <c r="C190" s="2" t="s">
        <v>38</v>
      </c>
      <c r="D190" t="s">
        <v>969</v>
      </c>
      <c r="E190" s="2" t="s">
        <v>947</v>
      </c>
      <c r="F190" s="2" t="s">
        <v>919</v>
      </c>
      <c r="G190" s="2" t="str">
        <f t="shared" si="2"/>
        <v>Trump</v>
      </c>
      <c r="H190" s="2" t="s">
        <v>922</v>
      </c>
      <c r="I190" s="2" t="s">
        <v>922</v>
      </c>
      <c r="J190">
        <v>63043</v>
      </c>
      <c r="K190" s="1">
        <v>86.956521739130395</v>
      </c>
      <c r="L190" s="1">
        <v>0.37117522960519</v>
      </c>
      <c r="M190" s="1">
        <v>1.0215249908792401</v>
      </c>
      <c r="N190" s="1">
        <v>6.2719096489697499</v>
      </c>
      <c r="O190" s="1">
        <v>5.3788683914153799</v>
      </c>
      <c r="P190" s="1">
        <v>18.923591834144901</v>
      </c>
      <c r="Q190" s="1">
        <v>7.6868169344732999</v>
      </c>
      <c r="R190" s="1">
        <v>20.363878622527501</v>
      </c>
      <c r="S190" s="1">
        <v>31.6339641197278</v>
      </c>
      <c r="T190" s="1">
        <v>21.391748489126499</v>
      </c>
      <c r="U190" s="1">
        <v>2.6849706601996401</v>
      </c>
      <c r="V190" s="1">
        <v>41.028083926986099</v>
      </c>
      <c r="W190" s="1">
        <v>38.4470476149232</v>
      </c>
      <c r="X190" s="1">
        <v>17.839897797890998</v>
      </c>
      <c r="Y190" s="1">
        <v>25.603191929837799</v>
      </c>
      <c r="Z190" s="1">
        <v>26.2393194564686</v>
      </c>
      <c r="AA190" s="1">
        <v>19.328490232242999</v>
      </c>
      <c r="AB190" s="1">
        <v>19.509165506079</v>
      </c>
      <c r="AC190" s="1">
        <v>9.3198328753717004</v>
      </c>
    </row>
    <row r="191" spans="1:29" ht="15" customHeight="1" x14ac:dyDescent="0.25">
      <c r="A191">
        <v>18380</v>
      </c>
      <c r="B191" s="2" t="s">
        <v>239</v>
      </c>
      <c r="C191" s="2" t="s">
        <v>37</v>
      </c>
      <c r="D191" s="2" t="s">
        <v>943</v>
      </c>
      <c r="E191" s="2" t="s">
        <v>931</v>
      </c>
      <c r="F191" s="2" t="s">
        <v>919</v>
      </c>
      <c r="G191" s="2" t="str">
        <f t="shared" si="2"/>
        <v>Trump</v>
      </c>
      <c r="H191" s="2" t="s">
        <v>922</v>
      </c>
      <c r="I191" s="2" t="s">
        <v>923</v>
      </c>
      <c r="J191">
        <v>23439</v>
      </c>
      <c r="K191" s="1">
        <v>52.118264431076398</v>
      </c>
      <c r="L191" s="1">
        <v>42.804727164128202</v>
      </c>
      <c r="M191" s="1">
        <v>0.78075003199795201</v>
      </c>
      <c r="N191" s="1">
        <v>1.10499594692606</v>
      </c>
      <c r="O191" s="1">
        <v>3.1912624258714102</v>
      </c>
      <c r="P191" s="1">
        <v>26.118861726182899</v>
      </c>
      <c r="Q191" s="1">
        <v>8.6010495328299008</v>
      </c>
      <c r="R191" s="1">
        <v>23.785144417424</v>
      </c>
      <c r="S191" s="1">
        <v>27.531038013567098</v>
      </c>
      <c r="T191" s="1">
        <v>13.963906309996201</v>
      </c>
      <c r="U191" s="1">
        <v>8.7095929852113603</v>
      </c>
      <c r="V191" s="1">
        <v>51.622824237665199</v>
      </c>
      <c r="W191" s="1">
        <v>25.939013218165201</v>
      </c>
      <c r="X191" s="1">
        <v>13.7285695589583</v>
      </c>
      <c r="Y191" s="1">
        <v>32.8262339418526</v>
      </c>
      <c r="Z191" s="1">
        <v>23.213883254451201</v>
      </c>
      <c r="AA191" s="1">
        <v>18.2668469686725</v>
      </c>
      <c r="AB191" s="1">
        <v>17.725940951093101</v>
      </c>
      <c r="AC191" s="1">
        <v>7.9670948839305797</v>
      </c>
    </row>
    <row r="192" spans="1:29" ht="15" customHeight="1" x14ac:dyDescent="0.25">
      <c r="A192">
        <v>18420</v>
      </c>
      <c r="B192" s="2" t="s">
        <v>240</v>
      </c>
      <c r="C192" s="2" t="s">
        <v>170</v>
      </c>
      <c r="D192" s="2" t="s">
        <v>957</v>
      </c>
      <c r="E192" s="2" t="s">
        <v>931</v>
      </c>
      <c r="F192" s="2" t="s">
        <v>919</v>
      </c>
      <c r="G192" s="2" t="str">
        <f t="shared" si="2"/>
        <v>Trump</v>
      </c>
      <c r="H192" s="2" t="s">
        <v>922</v>
      </c>
      <c r="I192" s="2" t="s">
        <v>922</v>
      </c>
      <c r="J192">
        <v>37057</v>
      </c>
      <c r="K192" s="1">
        <v>84.499554739995105</v>
      </c>
      <c r="L192" s="1">
        <v>11.358177942089201</v>
      </c>
      <c r="M192" s="1">
        <v>0.31303127614215898</v>
      </c>
      <c r="N192" s="1">
        <v>1.10370510294951</v>
      </c>
      <c r="O192" s="1">
        <v>2.7255309388239701</v>
      </c>
      <c r="P192" s="1">
        <v>24.343578811020901</v>
      </c>
      <c r="Q192" s="1">
        <v>7.8635615403297603</v>
      </c>
      <c r="R192" s="1">
        <v>25.490460641714101</v>
      </c>
      <c r="S192" s="1">
        <v>26.413363197236698</v>
      </c>
      <c r="T192" s="1">
        <v>15.8890358096986</v>
      </c>
      <c r="U192" s="1">
        <v>8.9809809809809806</v>
      </c>
      <c r="V192" s="1">
        <v>47.559559559559602</v>
      </c>
      <c r="W192" s="1">
        <v>26.3383383383383</v>
      </c>
      <c r="X192" s="1">
        <v>17.121121121121099</v>
      </c>
      <c r="Y192" s="1">
        <v>31.544761366845499</v>
      </c>
      <c r="Z192" s="1">
        <v>25.783676927421599</v>
      </c>
      <c r="AA192" s="1">
        <v>15.4405535159559</v>
      </c>
      <c r="AB192" s="1">
        <v>16.210110138379001</v>
      </c>
      <c r="AC192" s="1">
        <v>11.0208980513979</v>
      </c>
    </row>
    <row r="193" spans="1:29" ht="15" customHeight="1" x14ac:dyDescent="0.25">
      <c r="A193">
        <v>18460</v>
      </c>
      <c r="B193" s="2" t="s">
        <v>241</v>
      </c>
      <c r="C193" s="2" t="s">
        <v>37</v>
      </c>
      <c r="D193" s="2" t="s">
        <v>943</v>
      </c>
      <c r="E193" s="2" t="s">
        <v>931</v>
      </c>
      <c r="F193" s="2" t="s">
        <v>919</v>
      </c>
      <c r="G193" s="2" t="str">
        <f t="shared" si="2"/>
        <v>Trump</v>
      </c>
      <c r="H193" s="2" t="s">
        <v>922</v>
      </c>
      <c r="I193" s="2" t="s">
        <v>923</v>
      </c>
      <c r="J193">
        <v>43041</v>
      </c>
      <c r="K193" s="1">
        <v>80.437257498664096</v>
      </c>
      <c r="L193" s="1">
        <v>3.2805929230268802</v>
      </c>
      <c r="M193" s="1">
        <v>2.2188146186194602</v>
      </c>
      <c r="N193" s="1">
        <v>1.67282358681257</v>
      </c>
      <c r="O193" s="1">
        <v>12.390511372877</v>
      </c>
      <c r="P193" s="1">
        <v>23.939964220162199</v>
      </c>
      <c r="Q193" s="1">
        <v>8.9147556980553393</v>
      </c>
      <c r="R193" s="1">
        <v>25.715015915057698</v>
      </c>
      <c r="S193" s="1">
        <v>26.098371320369001</v>
      </c>
      <c r="T193" s="1">
        <v>15.3318928463558</v>
      </c>
      <c r="U193" s="1">
        <v>9.9313405922740792</v>
      </c>
      <c r="V193" s="1">
        <v>45.599556141202598</v>
      </c>
      <c r="W193" s="1">
        <v>26.5448366738331</v>
      </c>
      <c r="X193" s="1">
        <v>17.924266592690199</v>
      </c>
      <c r="Y193" s="1">
        <v>20.382807253190101</v>
      </c>
      <c r="Z193" s="1">
        <v>27.6024177300201</v>
      </c>
      <c r="AA193" s="1">
        <v>18.193418401611801</v>
      </c>
      <c r="AB193" s="1">
        <v>20.8797850906649</v>
      </c>
      <c r="AC193" s="1">
        <v>12.941571524513099</v>
      </c>
    </row>
    <row r="194" spans="1:29" ht="15" customHeight="1" x14ac:dyDescent="0.25">
      <c r="A194">
        <v>18500</v>
      </c>
      <c r="B194" s="2" t="s">
        <v>242</v>
      </c>
      <c r="C194" s="2" t="s">
        <v>40</v>
      </c>
      <c r="D194" s="2" t="s">
        <v>966</v>
      </c>
      <c r="E194" s="2" t="s">
        <v>927</v>
      </c>
      <c r="F194" s="2" t="s">
        <v>919</v>
      </c>
      <c r="G194" s="2" t="str">
        <f t="shared" ref="G194:G257" si="3">IF(F194="Republicain","Trump","Clinton")</f>
        <v>Trump</v>
      </c>
      <c r="H194" s="2" t="s">
        <v>922</v>
      </c>
      <c r="I194" s="2" t="s">
        <v>922</v>
      </c>
      <c r="J194">
        <v>98990</v>
      </c>
      <c r="K194" s="1">
        <v>94.429740377815904</v>
      </c>
      <c r="L194" s="1">
        <v>1.5021719365592501</v>
      </c>
      <c r="M194" s="1">
        <v>1.16274371148601</v>
      </c>
      <c r="N194" s="1">
        <v>1.52035559147389</v>
      </c>
      <c r="O194" s="1">
        <v>1.3849883826649201</v>
      </c>
      <c r="P194" s="1">
        <v>23.434690372764901</v>
      </c>
      <c r="Q194" s="1">
        <v>7.7654308516011703</v>
      </c>
      <c r="R194" s="1">
        <v>23.545812708354401</v>
      </c>
      <c r="S194" s="1">
        <v>29.375694514597399</v>
      </c>
      <c r="T194" s="1">
        <v>15.878371552682101</v>
      </c>
      <c r="U194" s="1">
        <v>4.2568818120391301</v>
      </c>
      <c r="V194" s="1">
        <v>44.374100296718503</v>
      </c>
      <c r="W194" s="1">
        <v>31.252386967889802</v>
      </c>
      <c r="X194" s="1">
        <v>20.116630923352599</v>
      </c>
      <c r="Y194" s="1">
        <v>19.208587767761902</v>
      </c>
      <c r="Z194" s="1">
        <v>23.965299990307301</v>
      </c>
      <c r="AA194" s="1">
        <v>19.8701172821557</v>
      </c>
      <c r="AB194" s="1">
        <v>21.677813317824899</v>
      </c>
      <c r="AC194" s="1">
        <v>15.2781816419502</v>
      </c>
    </row>
    <row r="195" spans="1:29" ht="15" customHeight="1" x14ac:dyDescent="0.25">
      <c r="A195">
        <v>18580</v>
      </c>
      <c r="B195" s="2" t="s">
        <v>243</v>
      </c>
      <c r="C195" s="2" t="s">
        <v>27</v>
      </c>
      <c r="D195" s="2" t="s">
        <v>976</v>
      </c>
      <c r="E195" s="2" t="s">
        <v>935</v>
      </c>
      <c r="F195" s="2" t="s">
        <v>919</v>
      </c>
      <c r="G195" s="2" t="str">
        <f t="shared" si="3"/>
        <v>Trump</v>
      </c>
      <c r="H195" s="2" t="s">
        <v>923</v>
      </c>
      <c r="I195" s="2" t="s">
        <v>922</v>
      </c>
      <c r="J195">
        <v>428185</v>
      </c>
      <c r="K195" s="1">
        <v>36.327755526232799</v>
      </c>
      <c r="L195" s="1">
        <v>3.1150086995107298</v>
      </c>
      <c r="M195" s="1">
        <v>1.5049569695342</v>
      </c>
      <c r="N195" s="1">
        <v>1.3129838737928701</v>
      </c>
      <c r="O195" s="1">
        <v>57.739294930929397</v>
      </c>
      <c r="P195" s="1">
        <v>25.9357520697829</v>
      </c>
      <c r="Q195" s="1">
        <v>9.8686315494470893</v>
      </c>
      <c r="R195" s="1">
        <v>25.1531464203557</v>
      </c>
      <c r="S195" s="1">
        <v>26.226514240339998</v>
      </c>
      <c r="T195" s="1">
        <v>12.8159557200743</v>
      </c>
      <c r="U195" s="1">
        <v>9.9720575998604701</v>
      </c>
      <c r="V195" s="1">
        <v>37.974048813810597</v>
      </c>
      <c r="W195" s="1">
        <v>32.535636552583703</v>
      </c>
      <c r="X195" s="1">
        <v>19.5182570337453</v>
      </c>
      <c r="Y195" s="1">
        <v>20.4625400835682</v>
      </c>
      <c r="Z195" s="1">
        <v>23.313574968419001</v>
      </c>
      <c r="AA195" s="1">
        <v>17.144430408447501</v>
      </c>
      <c r="AB195" s="1">
        <v>21.324134356881402</v>
      </c>
      <c r="AC195" s="1">
        <v>17.755320182683899</v>
      </c>
    </row>
    <row r="196" spans="1:29" ht="15" customHeight="1" x14ac:dyDescent="0.25">
      <c r="A196">
        <v>18620</v>
      </c>
      <c r="B196" s="2" t="s">
        <v>244</v>
      </c>
      <c r="C196" s="2" t="s">
        <v>27</v>
      </c>
      <c r="D196" s="2" t="s">
        <v>976</v>
      </c>
      <c r="E196" s="2" t="s">
        <v>935</v>
      </c>
      <c r="F196" s="2" t="s">
        <v>919</v>
      </c>
      <c r="G196" s="2" t="str">
        <f t="shared" si="3"/>
        <v>Trump</v>
      </c>
      <c r="H196" s="2" t="s">
        <v>922</v>
      </c>
      <c r="I196" s="2" t="s">
        <v>922</v>
      </c>
      <c r="J196">
        <v>47735</v>
      </c>
      <c r="K196" s="1">
        <v>59.886875458259098</v>
      </c>
      <c r="L196" s="1">
        <v>13.595893998114599</v>
      </c>
      <c r="M196" s="1">
        <v>0.50068084214936603</v>
      </c>
      <c r="N196" s="1">
        <v>2.2499214412904598</v>
      </c>
      <c r="O196" s="1">
        <v>23.766628260186401</v>
      </c>
      <c r="P196" s="1">
        <v>27.072378757724898</v>
      </c>
      <c r="Q196" s="1">
        <v>8.9221745050801307</v>
      </c>
      <c r="R196" s="1">
        <v>23.8022415418456</v>
      </c>
      <c r="S196" s="1">
        <v>25.825913899654299</v>
      </c>
      <c r="T196" s="1">
        <v>14.377291295695001</v>
      </c>
      <c r="U196" s="1">
        <v>8.6086414487713707</v>
      </c>
      <c r="V196" s="1">
        <v>45.900725041829297</v>
      </c>
      <c r="W196" s="1">
        <v>28.9721465831174</v>
      </c>
      <c r="X196" s="1">
        <v>16.518486926281899</v>
      </c>
      <c r="Y196" s="1">
        <v>22.458574623014702</v>
      </c>
      <c r="Z196" s="1">
        <v>25.336849951264298</v>
      </c>
      <c r="AA196" s="1">
        <v>18.473711369760899</v>
      </c>
      <c r="AB196" s="1">
        <v>20.7556906140703</v>
      </c>
      <c r="AC196" s="1">
        <v>12.975173441889799</v>
      </c>
    </row>
    <row r="197" spans="1:29" ht="15" customHeight="1" x14ac:dyDescent="0.25">
      <c r="A197">
        <v>18660</v>
      </c>
      <c r="B197" s="2" t="s">
        <v>245</v>
      </c>
      <c r="C197" s="2" t="s">
        <v>40</v>
      </c>
      <c r="D197" s="2" t="s">
        <v>966</v>
      </c>
      <c r="E197" s="2" t="s">
        <v>927</v>
      </c>
      <c r="F197" s="2" t="s">
        <v>919</v>
      </c>
      <c r="G197" s="2" t="str">
        <f t="shared" si="3"/>
        <v>Trump</v>
      </c>
      <c r="H197" s="2" t="s">
        <v>922</v>
      </c>
      <c r="I197" s="2" t="s">
        <v>922</v>
      </c>
      <c r="J197">
        <v>49336</v>
      </c>
      <c r="K197" s="1">
        <v>93.748986541267996</v>
      </c>
      <c r="L197" s="1">
        <v>1.4289768120642099</v>
      </c>
      <c r="M197" s="1">
        <v>0.83508999513539806</v>
      </c>
      <c r="N197" s="1">
        <v>1.76949894600292</v>
      </c>
      <c r="O197" s="1">
        <v>2.2174477055294299</v>
      </c>
      <c r="P197" s="1">
        <v>21.1022377168802</v>
      </c>
      <c r="Q197" s="1">
        <v>17.407167180152399</v>
      </c>
      <c r="R197" s="1">
        <v>22.060969677314699</v>
      </c>
      <c r="S197" s="1">
        <v>26.339792443651699</v>
      </c>
      <c r="T197" s="1">
        <v>13.089832982001001</v>
      </c>
      <c r="U197" s="1">
        <v>2.6602574655121298</v>
      </c>
      <c r="V197" s="1">
        <v>42.5838738353143</v>
      </c>
      <c r="W197" s="1">
        <v>31.0999901228064</v>
      </c>
      <c r="X197" s="1">
        <v>23.655878576367201</v>
      </c>
      <c r="Y197" s="1">
        <v>19.2037733730136</v>
      </c>
      <c r="Z197" s="1">
        <v>22.219102700881599</v>
      </c>
      <c r="AA197" s="1">
        <v>20.517715761693498</v>
      </c>
      <c r="AB197" s="1">
        <v>22.460553652647501</v>
      </c>
      <c r="AC197" s="1">
        <v>15.598854511763699</v>
      </c>
    </row>
    <row r="198" spans="1:29" ht="15" customHeight="1" x14ac:dyDescent="0.25">
      <c r="A198">
        <v>18700</v>
      </c>
      <c r="B198" s="2" t="s">
        <v>246</v>
      </c>
      <c r="C198" s="2" t="s">
        <v>38</v>
      </c>
      <c r="D198" t="s">
        <v>969</v>
      </c>
      <c r="E198" s="2" t="s">
        <v>947</v>
      </c>
      <c r="F198" s="2" t="s">
        <v>920</v>
      </c>
      <c r="G198" s="2" t="str">
        <f t="shared" si="3"/>
        <v>Clinton</v>
      </c>
      <c r="H198" s="2" t="s">
        <v>922</v>
      </c>
      <c r="I198" s="2" t="s">
        <v>922</v>
      </c>
      <c r="J198">
        <v>85579</v>
      </c>
      <c r="K198" s="1">
        <v>83.609296673249304</v>
      </c>
      <c r="L198" s="1">
        <v>0.835485341029926</v>
      </c>
      <c r="M198" s="1">
        <v>5.14612229635775</v>
      </c>
      <c r="N198" s="1">
        <v>4.0208462356419199</v>
      </c>
      <c r="O198" s="1">
        <v>6.3882494537211203</v>
      </c>
      <c r="P198" s="1">
        <v>17.818623727783699</v>
      </c>
      <c r="Q198" s="1">
        <v>22.968251557040901</v>
      </c>
      <c r="R198" s="1">
        <v>22.212224961731302</v>
      </c>
      <c r="S198" s="1">
        <v>24.988607018076902</v>
      </c>
      <c r="T198" s="1">
        <v>12.0122927353673</v>
      </c>
      <c r="U198" s="1">
        <v>1.8017127148309999</v>
      </c>
      <c r="V198" s="1">
        <v>19.921681862231299</v>
      </c>
      <c r="W198" s="1">
        <v>29.654094891521499</v>
      </c>
      <c r="X198" s="1">
        <v>48.622510531416303</v>
      </c>
      <c r="Y198" s="1">
        <v>23.234433765148299</v>
      </c>
      <c r="Z198" s="1">
        <v>20.2495373410543</v>
      </c>
      <c r="AA198" s="1">
        <v>14.1663184287505</v>
      </c>
      <c r="AB198" s="1">
        <v>20.658468151155201</v>
      </c>
      <c r="AC198" s="1">
        <v>21.691242313891699</v>
      </c>
    </row>
    <row r="199" spans="1:29" ht="15" customHeight="1" x14ac:dyDescent="0.25">
      <c r="A199">
        <v>18740</v>
      </c>
      <c r="B199" s="2" t="s">
        <v>247</v>
      </c>
      <c r="C199" s="2" t="s">
        <v>33</v>
      </c>
      <c r="D199" s="2" t="s">
        <v>967</v>
      </c>
      <c r="E199" s="2" t="s">
        <v>927</v>
      </c>
      <c r="F199" s="2" t="s">
        <v>919</v>
      </c>
      <c r="G199" s="2" t="str">
        <f t="shared" si="3"/>
        <v>Trump</v>
      </c>
      <c r="H199" s="2" t="s">
        <v>922</v>
      </c>
      <c r="I199" s="2" t="s">
        <v>922</v>
      </c>
      <c r="J199">
        <v>36901</v>
      </c>
      <c r="K199" s="1">
        <v>96.561068805723394</v>
      </c>
      <c r="L199" s="1">
        <v>1.0595918809788401</v>
      </c>
      <c r="M199" s="1">
        <v>0.27912522695861902</v>
      </c>
      <c r="N199" s="1">
        <v>1.34413701525704</v>
      </c>
      <c r="O199" s="1">
        <v>0.756077071082084</v>
      </c>
      <c r="P199" s="1">
        <v>24.0616785452969</v>
      </c>
      <c r="Q199" s="1">
        <v>7.7694371426248603</v>
      </c>
      <c r="R199" s="1">
        <v>23.4681986938023</v>
      </c>
      <c r="S199" s="1">
        <v>28.4626432887998</v>
      </c>
      <c r="T199" s="1">
        <v>16.238042329476201</v>
      </c>
      <c r="U199" s="1">
        <v>4.3066013306242796</v>
      </c>
      <c r="V199" s="1">
        <v>58.953826540775303</v>
      </c>
      <c r="W199" s="1">
        <v>24.939245448388501</v>
      </c>
      <c r="X199" s="1">
        <v>11.800326680211899</v>
      </c>
      <c r="Y199" s="1">
        <v>21.534858087627399</v>
      </c>
      <c r="Z199" s="1">
        <v>25.675117112152101</v>
      </c>
      <c r="AA199" s="1">
        <v>23.022871314411699</v>
      </c>
      <c r="AB199" s="1">
        <v>19.7092863047672</v>
      </c>
      <c r="AC199" s="1">
        <v>10.057867181041599</v>
      </c>
    </row>
    <row r="200" spans="1:29" ht="15" customHeight="1" x14ac:dyDescent="0.25">
      <c r="A200">
        <v>18780</v>
      </c>
      <c r="B200" s="2" t="s">
        <v>248</v>
      </c>
      <c r="C200" s="2" t="s">
        <v>156</v>
      </c>
      <c r="D200" s="2" t="s">
        <v>937</v>
      </c>
      <c r="E200" s="2" t="s">
        <v>935</v>
      </c>
      <c r="F200" s="2" t="s">
        <v>919</v>
      </c>
      <c r="G200" s="2" t="str">
        <f t="shared" si="3"/>
        <v>Trump</v>
      </c>
      <c r="H200" s="2" t="s">
        <v>922</v>
      </c>
      <c r="I200" s="2" t="s">
        <v>922</v>
      </c>
      <c r="J200">
        <v>13795</v>
      </c>
      <c r="K200" s="1">
        <v>82.725625226531307</v>
      </c>
      <c r="L200" s="1">
        <v>0.23196810438564699</v>
      </c>
      <c r="M200" s="1">
        <v>0.55092424791591199</v>
      </c>
      <c r="N200" s="1">
        <v>2.1022109459949299</v>
      </c>
      <c r="O200" s="1">
        <v>14.389271475172199</v>
      </c>
      <c r="P200" s="1">
        <v>27.060529177238099</v>
      </c>
      <c r="Q200" s="1">
        <v>8.3363537513591908</v>
      </c>
      <c r="R200" s="1">
        <v>25.661471547662199</v>
      </c>
      <c r="S200" s="1">
        <v>28.401594780717701</v>
      </c>
      <c r="T200" s="1">
        <v>10.5400507430228</v>
      </c>
      <c r="U200" s="1">
        <v>3.32951945080092</v>
      </c>
      <c r="V200" s="1">
        <v>45.091533180778001</v>
      </c>
      <c r="W200" s="1">
        <v>37.219679633867301</v>
      </c>
      <c r="X200" s="1">
        <v>14.3592677345538</v>
      </c>
      <c r="Y200" s="1">
        <v>18.806027083730701</v>
      </c>
      <c r="Z200" s="1">
        <v>18.901392332634</v>
      </c>
      <c r="AA200" s="1">
        <v>19.092122830440601</v>
      </c>
      <c r="AB200" s="1">
        <v>25.8821285523555</v>
      </c>
      <c r="AC200" s="1">
        <v>17.318329200839202</v>
      </c>
    </row>
    <row r="201" spans="1:29" ht="15" customHeight="1" x14ac:dyDescent="0.25">
      <c r="A201">
        <v>18820</v>
      </c>
      <c r="B201" s="2" t="s">
        <v>249</v>
      </c>
      <c r="C201" s="2" t="s">
        <v>66</v>
      </c>
      <c r="D201" s="2" t="s">
        <v>425</v>
      </c>
      <c r="E201" s="2" t="s">
        <v>927</v>
      </c>
      <c r="F201" s="2" t="s">
        <v>919</v>
      </c>
      <c r="G201" s="2" t="str">
        <f t="shared" si="3"/>
        <v>Trump</v>
      </c>
      <c r="H201" s="2" t="s">
        <v>922</v>
      </c>
      <c r="I201" s="2" t="s">
        <v>923</v>
      </c>
      <c r="J201">
        <v>38124</v>
      </c>
      <c r="K201" s="1">
        <v>92.786696044486405</v>
      </c>
      <c r="L201" s="1">
        <v>0.80526702339733502</v>
      </c>
      <c r="M201" s="1">
        <v>0.548211100619033</v>
      </c>
      <c r="N201" s="1">
        <v>1.2983947119924499</v>
      </c>
      <c r="O201" s="1">
        <v>4.5614311195047703</v>
      </c>
      <c r="P201" s="1">
        <v>23.971776308886799</v>
      </c>
      <c r="Q201" s="1">
        <v>9.6789423984891396</v>
      </c>
      <c r="R201" s="1">
        <v>23.5652082677578</v>
      </c>
      <c r="S201" s="1">
        <v>27.234812716399102</v>
      </c>
      <c r="T201" s="1">
        <v>15.549260308467099</v>
      </c>
      <c r="U201" s="1">
        <v>3.2383878974116498</v>
      </c>
      <c r="V201" s="1">
        <v>54.5325611629831</v>
      </c>
      <c r="W201" s="1">
        <v>24.658235827128401</v>
      </c>
      <c r="X201" s="1">
        <v>17.5708151124769</v>
      </c>
      <c r="Y201" s="1">
        <v>16.864006570392199</v>
      </c>
      <c r="Z201" s="1">
        <v>25.364451440695401</v>
      </c>
      <c r="AA201" s="1">
        <v>21.6959824789542</v>
      </c>
      <c r="AB201" s="1">
        <v>23.578126069399801</v>
      </c>
      <c r="AC201" s="1">
        <v>12.497433440558501</v>
      </c>
    </row>
    <row r="202" spans="1:29" ht="15" customHeight="1" x14ac:dyDescent="0.25">
      <c r="A202">
        <v>18860</v>
      </c>
      <c r="B202" s="2" t="s">
        <v>250</v>
      </c>
      <c r="C202" s="2" t="s">
        <v>98</v>
      </c>
      <c r="D202" s="2" t="s">
        <v>936</v>
      </c>
      <c r="E202" s="2" t="s">
        <v>935</v>
      </c>
      <c r="F202" s="2" t="s">
        <v>919</v>
      </c>
      <c r="G202" s="2" t="str">
        <f t="shared" si="3"/>
        <v>Trump</v>
      </c>
      <c r="H202" s="2" t="s">
        <v>923</v>
      </c>
      <c r="I202" s="2" t="s">
        <v>923</v>
      </c>
      <c r="J202">
        <v>28610</v>
      </c>
      <c r="K202" s="1">
        <v>64.708144005592402</v>
      </c>
      <c r="L202" s="1">
        <v>3.3799370849353401</v>
      </c>
      <c r="M202" s="1">
        <v>3.27857392520098</v>
      </c>
      <c r="N202" s="1">
        <v>10.8318769660958</v>
      </c>
      <c r="O202" s="1">
        <v>17.801468018175498</v>
      </c>
      <c r="P202" s="1">
        <v>21.454037049982499</v>
      </c>
      <c r="Q202" s="1">
        <v>8.8046137714086008</v>
      </c>
      <c r="R202" s="1">
        <v>27.658161481999301</v>
      </c>
      <c r="S202" s="1">
        <v>28.545962950017501</v>
      </c>
      <c r="T202" s="1">
        <v>13.5372247465921</v>
      </c>
      <c r="U202" s="1">
        <v>6.4573399614487199</v>
      </c>
      <c r="V202" s="1">
        <v>44.435426600385497</v>
      </c>
      <c r="W202" s="1">
        <v>35.274424267018397</v>
      </c>
      <c r="X202" s="1">
        <v>13.832809171147399</v>
      </c>
      <c r="Y202" s="1">
        <v>24.8789034319283</v>
      </c>
      <c r="Z202" s="1">
        <v>25.394207976914402</v>
      </c>
      <c r="AA202" s="1">
        <v>14.6346490776049</v>
      </c>
      <c r="AB202" s="1">
        <v>21.591260434917</v>
      </c>
      <c r="AC202" s="1">
        <v>13.500979078635501</v>
      </c>
    </row>
    <row r="203" spans="1:29" ht="15" customHeight="1" x14ac:dyDescent="0.25">
      <c r="A203">
        <v>18880</v>
      </c>
      <c r="B203" s="2" t="s">
        <v>251</v>
      </c>
      <c r="C203" s="2" t="s">
        <v>72</v>
      </c>
      <c r="D203" s="2" t="s">
        <v>942</v>
      </c>
      <c r="E203" s="2" t="s">
        <v>931</v>
      </c>
      <c r="F203" s="2" t="s">
        <v>919</v>
      </c>
      <c r="G203" s="2" t="str">
        <f t="shared" si="3"/>
        <v>Trump</v>
      </c>
      <c r="H203" s="2" t="s">
        <v>923</v>
      </c>
      <c r="I203" s="2" t="s">
        <v>923</v>
      </c>
      <c r="J203">
        <v>235865</v>
      </c>
      <c r="K203" s="1">
        <v>79.010026922180103</v>
      </c>
      <c r="L203" s="1">
        <v>8.2589616941894697</v>
      </c>
      <c r="M203" s="1">
        <v>2.4081572085727001</v>
      </c>
      <c r="N203" s="1">
        <v>3.8712823013164299</v>
      </c>
      <c r="O203" s="1">
        <v>6.4515718737413303</v>
      </c>
      <c r="P203" s="1">
        <v>21.926949738197699</v>
      </c>
      <c r="Q203" s="1">
        <v>9.5664893053229605</v>
      </c>
      <c r="R203" s="1">
        <v>25.745235622071899</v>
      </c>
      <c r="S203" s="1">
        <v>28.278040404468701</v>
      </c>
      <c r="T203" s="1">
        <v>14.4832849299387</v>
      </c>
      <c r="U203" s="1">
        <v>2.9824894269433901</v>
      </c>
      <c r="V203" s="1">
        <v>35.5462796917747</v>
      </c>
      <c r="W203" s="1">
        <v>34.988707791929599</v>
      </c>
      <c r="X203" s="1">
        <v>26.482523089352298</v>
      </c>
      <c r="Y203" s="1">
        <v>16.342716122296199</v>
      </c>
      <c r="Z203" s="1">
        <v>21.9323131439901</v>
      </c>
      <c r="AA203" s="1">
        <v>18.979318491019701</v>
      </c>
      <c r="AB203" s="1">
        <v>23.494236387221999</v>
      </c>
      <c r="AC203" s="1">
        <v>19.251415855472001</v>
      </c>
    </row>
    <row r="204" spans="1:29" ht="15" customHeight="1" x14ac:dyDescent="0.25">
      <c r="A204">
        <v>18900</v>
      </c>
      <c r="B204" s="2" t="s">
        <v>252</v>
      </c>
      <c r="C204" s="2" t="s">
        <v>84</v>
      </c>
      <c r="D204" s="2" t="s">
        <v>975</v>
      </c>
      <c r="E204" s="2" t="s">
        <v>931</v>
      </c>
      <c r="F204" s="2" t="s">
        <v>919</v>
      </c>
      <c r="G204" s="2" t="str">
        <f t="shared" si="3"/>
        <v>Trump</v>
      </c>
      <c r="H204" s="2" t="s">
        <v>922</v>
      </c>
      <c r="I204" s="2" t="s">
        <v>922</v>
      </c>
      <c r="J204">
        <v>56053</v>
      </c>
      <c r="K204" s="1">
        <v>95.823595525663194</v>
      </c>
      <c r="L204" s="1">
        <v>0.26046777157333201</v>
      </c>
      <c r="M204" s="1">
        <v>0.42281412234849203</v>
      </c>
      <c r="N204" s="1">
        <v>1.1614008170838299</v>
      </c>
      <c r="O204" s="1">
        <v>2.3317217633311298</v>
      </c>
      <c r="P204" s="1">
        <v>19.051611867339801</v>
      </c>
      <c r="Q204" s="1">
        <v>6.6205198651276502</v>
      </c>
      <c r="R204" s="1">
        <v>19.973953222842699</v>
      </c>
      <c r="S204" s="1">
        <v>28.390987101493199</v>
      </c>
      <c r="T204" s="1">
        <v>25.9629279431966</v>
      </c>
      <c r="U204" s="1">
        <v>8.38297566927438</v>
      </c>
      <c r="V204" s="1">
        <v>49.1255771669179</v>
      </c>
      <c r="W204" s="1">
        <v>25.735065432187401</v>
      </c>
      <c r="X204" s="1">
        <v>16.756381731620401</v>
      </c>
      <c r="Y204" s="1">
        <v>24.308637760327802</v>
      </c>
      <c r="Z204" s="1">
        <v>28.529361556845299</v>
      </c>
      <c r="AA204" s="1">
        <v>21.479173779446899</v>
      </c>
      <c r="AB204" s="1">
        <v>16.6951177876408</v>
      </c>
      <c r="AC204" s="1">
        <v>8.9877091157391593</v>
      </c>
    </row>
    <row r="205" spans="1:29" ht="15" customHeight="1" x14ac:dyDescent="0.25">
      <c r="A205">
        <v>18980</v>
      </c>
      <c r="B205" s="2" t="s">
        <v>253</v>
      </c>
      <c r="C205" s="2" t="s">
        <v>46</v>
      </c>
      <c r="D205" s="2" t="s">
        <v>930</v>
      </c>
      <c r="E205" s="2" t="s">
        <v>931</v>
      </c>
      <c r="F205" s="2" t="s">
        <v>919</v>
      </c>
      <c r="G205" s="2" t="str">
        <f t="shared" si="3"/>
        <v>Trump</v>
      </c>
      <c r="H205" s="2" t="s">
        <v>922</v>
      </c>
      <c r="I205" s="2" t="s">
        <v>923</v>
      </c>
      <c r="J205">
        <v>80406</v>
      </c>
      <c r="K205" s="1">
        <v>92.739347809864896</v>
      </c>
      <c r="L205" s="1">
        <v>1.0210680794965501</v>
      </c>
      <c r="M205" s="1">
        <v>0.42161032758749301</v>
      </c>
      <c r="N205" s="1">
        <v>1.5222744571300599</v>
      </c>
      <c r="O205" s="1">
        <v>4.2956993259209497</v>
      </c>
      <c r="P205" s="1">
        <v>23.183593264184299</v>
      </c>
      <c r="Q205" s="1">
        <v>8.6063229112255293</v>
      </c>
      <c r="R205" s="1">
        <v>24.784220083078399</v>
      </c>
      <c r="S205" s="1">
        <v>27.494216849488801</v>
      </c>
      <c r="T205" s="1">
        <v>15.931646892023</v>
      </c>
      <c r="U205" s="1">
        <v>7.60392578160564</v>
      </c>
      <c r="V205" s="1">
        <v>46.211693585098097</v>
      </c>
      <c r="W205" s="1">
        <v>32.018062965458199</v>
      </c>
      <c r="X205" s="1">
        <v>14.166317667838101</v>
      </c>
      <c r="Y205" s="1">
        <v>24.9081087991818</v>
      </c>
      <c r="Z205" s="1">
        <v>25.8190302681625</v>
      </c>
      <c r="AA205" s="1">
        <v>18.144916418960001</v>
      </c>
      <c r="AB205" s="1">
        <v>19.5128967302714</v>
      </c>
      <c r="AC205" s="1">
        <v>11.6150477834244</v>
      </c>
    </row>
    <row r="206" spans="1:29" ht="15" customHeight="1" x14ac:dyDescent="0.25">
      <c r="A206">
        <v>19000</v>
      </c>
      <c r="B206" s="2" t="s">
        <v>254</v>
      </c>
      <c r="C206" s="2" t="s">
        <v>42</v>
      </c>
      <c r="D206" s="2" t="s">
        <v>959</v>
      </c>
      <c r="E206" s="2" t="s">
        <v>931</v>
      </c>
      <c r="F206" s="2" t="s">
        <v>919</v>
      </c>
      <c r="G206" s="2" t="str">
        <f t="shared" si="3"/>
        <v>Trump</v>
      </c>
      <c r="H206" s="2" t="s">
        <v>922</v>
      </c>
      <c r="I206" s="2" t="s">
        <v>923</v>
      </c>
      <c r="J206">
        <v>40271</v>
      </c>
      <c r="K206" s="1">
        <v>81.435772640361506</v>
      </c>
      <c r="L206" s="1">
        <v>1.8102356534478901</v>
      </c>
      <c r="M206" s="1">
        <v>0.84179682650045895</v>
      </c>
      <c r="N206" s="1">
        <v>10.851481214769899</v>
      </c>
      <c r="O206" s="1">
        <v>5.0607136649201703</v>
      </c>
      <c r="P206" s="1">
        <v>17.687666062427098</v>
      </c>
      <c r="Q206" s="1">
        <v>19.507834421792399</v>
      </c>
      <c r="R206" s="1">
        <v>22.2542276079561</v>
      </c>
      <c r="S206" s="1">
        <v>25.442626207444601</v>
      </c>
      <c r="T206" s="1">
        <v>15.1076457003799</v>
      </c>
      <c r="U206" s="1">
        <v>6.6713981547196601</v>
      </c>
      <c r="V206" s="1">
        <v>37.540414793785999</v>
      </c>
      <c r="W206" s="1">
        <v>28.767447362195401</v>
      </c>
      <c r="X206" s="1">
        <v>27.0207396892989</v>
      </c>
      <c r="Y206" s="1">
        <v>26.333740909968501</v>
      </c>
      <c r="Z206" s="1">
        <v>27.981208571980201</v>
      </c>
      <c r="AA206" s="1">
        <v>16.172211854044701</v>
      </c>
      <c r="AB206" s="1">
        <v>18.810734281485299</v>
      </c>
      <c r="AC206" s="1">
        <v>10.7021043825214</v>
      </c>
    </row>
    <row r="207" spans="1:29" ht="15" customHeight="1" x14ac:dyDescent="0.25">
      <c r="A207">
        <v>19060</v>
      </c>
      <c r="B207" s="2" t="s">
        <v>255</v>
      </c>
      <c r="C207" s="2" t="s">
        <v>100</v>
      </c>
      <c r="D207" s="2" t="s">
        <v>953</v>
      </c>
      <c r="E207" s="2" t="s">
        <v>927</v>
      </c>
      <c r="F207" s="2" t="s">
        <v>919</v>
      </c>
      <c r="G207" s="2" t="str">
        <f t="shared" si="3"/>
        <v>Trump</v>
      </c>
      <c r="H207" s="2" t="s">
        <v>922</v>
      </c>
      <c r="I207" s="2" t="s">
        <v>922</v>
      </c>
      <c r="J207">
        <v>103299</v>
      </c>
      <c r="K207" s="1">
        <v>89.968925159004399</v>
      </c>
      <c r="L207" s="1">
        <v>6.5131317824954698</v>
      </c>
      <c r="M207" s="1">
        <v>0.65441098171327905</v>
      </c>
      <c r="N207" s="1">
        <v>1.6176342462172899</v>
      </c>
      <c r="O207" s="1">
        <v>1.2458978305695101</v>
      </c>
      <c r="P207" s="1">
        <v>18.770752863047999</v>
      </c>
      <c r="Q207" s="1">
        <v>11.910086254465201</v>
      </c>
      <c r="R207" s="1">
        <v>24.152218317699099</v>
      </c>
      <c r="S207" s="1">
        <v>27.4562193244852</v>
      </c>
      <c r="T207" s="1">
        <v>17.7107232403024</v>
      </c>
      <c r="U207" s="1">
        <v>3.8566912539515301</v>
      </c>
      <c r="V207" s="1">
        <v>53.497716894977202</v>
      </c>
      <c r="W207" s="1">
        <v>27.193537056550799</v>
      </c>
      <c r="X207" s="1">
        <v>15.4520547945205</v>
      </c>
      <c r="Y207" s="1">
        <v>25.7804632426989</v>
      </c>
      <c r="Z207" s="1">
        <v>27.0040281973817</v>
      </c>
      <c r="AA207" s="1">
        <v>16.792547834843901</v>
      </c>
      <c r="AB207" s="1">
        <v>18.464249748237702</v>
      </c>
      <c r="AC207" s="1">
        <v>11.958710976837899</v>
      </c>
    </row>
    <row r="208" spans="1:29" ht="15" customHeight="1" x14ac:dyDescent="0.25">
      <c r="A208">
        <v>19100</v>
      </c>
      <c r="B208" s="2" t="s">
        <v>256</v>
      </c>
      <c r="C208" s="2" t="s">
        <v>27</v>
      </c>
      <c r="D208" s="2" t="s">
        <v>976</v>
      </c>
      <c r="E208" s="2" t="s">
        <v>935</v>
      </c>
      <c r="F208" s="2" t="s">
        <v>920</v>
      </c>
      <c r="G208" s="2" t="str">
        <f t="shared" si="3"/>
        <v>Clinton</v>
      </c>
      <c r="H208" s="2" t="s">
        <v>922</v>
      </c>
      <c r="I208" s="2" t="s">
        <v>922</v>
      </c>
      <c r="J208">
        <v>6426214</v>
      </c>
      <c r="K208" s="1">
        <v>50.550899798855099</v>
      </c>
      <c r="L208" s="1">
        <v>14.6524687786619</v>
      </c>
      <c r="M208" s="1">
        <v>5.2615894833256398</v>
      </c>
      <c r="N208" s="1">
        <v>2.1668590557363898</v>
      </c>
      <c r="O208" s="1">
        <v>27.3681828834209</v>
      </c>
      <c r="P208" s="1">
        <v>27.789690788386402</v>
      </c>
      <c r="Q208" s="1">
        <v>9.3713343502099402</v>
      </c>
      <c r="R208" s="1">
        <v>29.8526006136739</v>
      </c>
      <c r="S208" s="1">
        <v>24.091572425070201</v>
      </c>
      <c r="T208" s="1">
        <v>8.8948018226595007</v>
      </c>
      <c r="U208" s="1">
        <v>7.8229870674033704</v>
      </c>
      <c r="V208" s="1">
        <v>31.576272007963802</v>
      </c>
      <c r="W208" s="1">
        <v>29.3070457715455</v>
      </c>
      <c r="X208" s="1">
        <v>31.293695153087299</v>
      </c>
      <c r="Y208" s="1">
        <v>14.505044800434399</v>
      </c>
      <c r="Z208" s="1">
        <v>19.7628455063807</v>
      </c>
      <c r="AA208" s="1">
        <v>17.066174314417601</v>
      </c>
      <c r="AB208" s="1">
        <v>22.744762421938599</v>
      </c>
      <c r="AC208" s="1">
        <v>25.921172956828698</v>
      </c>
    </row>
    <row r="209" spans="1:29" ht="15" customHeight="1" x14ac:dyDescent="0.25">
      <c r="A209">
        <v>19140</v>
      </c>
      <c r="B209" s="2" t="s">
        <v>257</v>
      </c>
      <c r="C209" s="2" t="s">
        <v>37</v>
      </c>
      <c r="D209" s="2" t="s">
        <v>943</v>
      </c>
      <c r="E209" s="2" t="s">
        <v>931</v>
      </c>
      <c r="F209" s="2" t="s">
        <v>919</v>
      </c>
      <c r="G209" s="2" t="str">
        <f t="shared" si="3"/>
        <v>Trump</v>
      </c>
      <c r="H209" s="2" t="s">
        <v>922</v>
      </c>
      <c r="I209" s="2" t="s">
        <v>923</v>
      </c>
      <c r="J209">
        <v>142227</v>
      </c>
      <c r="K209" s="1">
        <v>68.541134946247894</v>
      </c>
      <c r="L209" s="1">
        <v>2.7020186040625198</v>
      </c>
      <c r="M209" s="1">
        <v>0.98574813502358904</v>
      </c>
      <c r="N209" s="1">
        <v>1.31690888509214</v>
      </c>
      <c r="O209" s="1">
        <v>26.454189429573798</v>
      </c>
      <c r="P209" s="1">
        <v>28.075541212287401</v>
      </c>
      <c r="Q209" s="1">
        <v>9.40257475725425</v>
      </c>
      <c r="R209" s="1">
        <v>27.292989376138099</v>
      </c>
      <c r="S209" s="1">
        <v>24.168406842582598</v>
      </c>
      <c r="T209" s="1">
        <v>11.0604878117376</v>
      </c>
      <c r="U209" s="1">
        <v>14.610858096225799</v>
      </c>
      <c r="V209" s="1">
        <v>48.2696036434143</v>
      </c>
      <c r="W209" s="1">
        <v>24.219912521982199</v>
      </c>
      <c r="X209" s="1">
        <v>12.899625738377599</v>
      </c>
      <c r="Y209" s="1">
        <v>22.6878523833931</v>
      </c>
      <c r="Z209" s="1">
        <v>26.595592004100499</v>
      </c>
      <c r="AA209" s="1">
        <v>20.192721681189099</v>
      </c>
      <c r="AB209" s="1">
        <v>18.343413634033801</v>
      </c>
      <c r="AC209" s="1">
        <v>12.180420297283399</v>
      </c>
    </row>
    <row r="210" spans="1:29" ht="15" customHeight="1" x14ac:dyDescent="0.25">
      <c r="A210">
        <v>19260</v>
      </c>
      <c r="B210" s="2" t="s">
        <v>258</v>
      </c>
      <c r="C210" s="2" t="s">
        <v>135</v>
      </c>
      <c r="D210" s="2" t="s">
        <v>978</v>
      </c>
      <c r="E210" s="2" t="s">
        <v>927</v>
      </c>
      <c r="F210" s="2" t="s">
        <v>920</v>
      </c>
      <c r="G210" s="2" t="str">
        <f t="shared" si="3"/>
        <v>Clinton</v>
      </c>
      <c r="H210" s="2" t="s">
        <v>922</v>
      </c>
      <c r="I210" s="2" t="s">
        <v>923</v>
      </c>
      <c r="J210">
        <v>106561</v>
      </c>
      <c r="K210" s="1">
        <v>63.209804712793598</v>
      </c>
      <c r="L210" s="1">
        <v>32.552247069753498</v>
      </c>
      <c r="M210" s="1">
        <v>0.53490489015681197</v>
      </c>
      <c r="N210" s="1">
        <v>1.2847101660082001</v>
      </c>
      <c r="O210" s="1">
        <v>2.4183331612879</v>
      </c>
      <c r="P210" s="1">
        <v>21.346458835784201</v>
      </c>
      <c r="Q210" s="1">
        <v>8.0704948339448794</v>
      </c>
      <c r="R210" s="1">
        <v>22.420960764257099</v>
      </c>
      <c r="S210" s="1">
        <v>30.208988279013901</v>
      </c>
      <c r="T210" s="1">
        <v>17.953097286999899</v>
      </c>
      <c r="U210" s="1">
        <v>9.2987012987012996</v>
      </c>
      <c r="V210" s="1">
        <v>45.607725607725598</v>
      </c>
      <c r="W210" s="1">
        <v>30.216450216450198</v>
      </c>
      <c r="X210" s="1">
        <v>14.8771228771229</v>
      </c>
      <c r="Y210" s="1">
        <v>27.403559190892</v>
      </c>
      <c r="Z210" s="1">
        <v>25.745551011385</v>
      </c>
      <c r="AA210" s="1">
        <v>18.017022217309599</v>
      </c>
      <c r="AB210" s="1">
        <v>19.144467779374398</v>
      </c>
      <c r="AC210" s="1">
        <v>9.6893998010390199</v>
      </c>
    </row>
    <row r="211" spans="1:29" ht="15" customHeight="1" x14ac:dyDescent="0.25">
      <c r="A211">
        <v>19180</v>
      </c>
      <c r="B211" s="2" t="s">
        <v>258</v>
      </c>
      <c r="C211" s="2" t="s">
        <v>146</v>
      </c>
      <c r="D211" s="2" t="s">
        <v>948</v>
      </c>
      <c r="E211" s="2" t="s">
        <v>927</v>
      </c>
      <c r="F211" s="2" t="s">
        <v>919</v>
      </c>
      <c r="G211" s="2" t="str">
        <f t="shared" si="3"/>
        <v>Trump</v>
      </c>
      <c r="H211" s="2" t="s">
        <v>922</v>
      </c>
      <c r="I211" s="2" t="s">
        <v>923</v>
      </c>
      <c r="J211">
        <v>81625</v>
      </c>
      <c r="K211" s="1">
        <v>80.355283307810097</v>
      </c>
      <c r="L211" s="1">
        <v>12.733843797856</v>
      </c>
      <c r="M211" s="1">
        <v>0.68483920367534501</v>
      </c>
      <c r="N211" s="1">
        <v>2.0104134762634001</v>
      </c>
      <c r="O211" s="1">
        <v>4.2156202143951003</v>
      </c>
      <c r="P211" s="1">
        <v>24.414088820827001</v>
      </c>
      <c r="Q211" s="1">
        <v>8.0722817764165402</v>
      </c>
      <c r="R211" s="1">
        <v>23.690045941807</v>
      </c>
      <c r="S211" s="1">
        <v>27.527105666156199</v>
      </c>
      <c r="T211" s="1">
        <v>16.296477794793301</v>
      </c>
      <c r="U211" s="1">
        <v>3.9747297073287502</v>
      </c>
      <c r="V211" s="1">
        <v>49.608605160886299</v>
      </c>
      <c r="W211" s="1">
        <v>32.506953014200697</v>
      </c>
      <c r="X211" s="1">
        <v>13.909712117584199</v>
      </c>
      <c r="Y211" s="1">
        <v>23.133414932680498</v>
      </c>
      <c r="Z211" s="1">
        <v>25.600225967423</v>
      </c>
      <c r="AA211" s="1">
        <v>18.6203433449455</v>
      </c>
      <c r="AB211" s="1">
        <v>21.9878856353765</v>
      </c>
      <c r="AC211" s="1">
        <v>10.6581301195744</v>
      </c>
    </row>
    <row r="212" spans="1:29" ht="15" customHeight="1" x14ac:dyDescent="0.25">
      <c r="A212">
        <v>19220</v>
      </c>
      <c r="B212" s="2" t="s">
        <v>258</v>
      </c>
      <c r="C212" s="2" t="s">
        <v>104</v>
      </c>
      <c r="D212" s="2" t="s">
        <v>950</v>
      </c>
      <c r="E212" s="2" t="s">
        <v>927</v>
      </c>
      <c r="F212" s="2" t="s">
        <v>919</v>
      </c>
      <c r="G212" s="2" t="str">
        <f t="shared" si="3"/>
        <v>Trump</v>
      </c>
      <c r="H212" s="2" t="s">
        <v>922</v>
      </c>
      <c r="I212" s="2" t="s">
        <v>923</v>
      </c>
      <c r="J212">
        <v>53174</v>
      </c>
      <c r="K212" s="1">
        <v>90.472787452514396</v>
      </c>
      <c r="L212" s="1">
        <v>5.01372851393538</v>
      </c>
      <c r="M212" s="1">
        <v>0.47015458682814898</v>
      </c>
      <c r="N212" s="1">
        <v>1.8467672170609699</v>
      </c>
      <c r="O212" s="1">
        <v>2.1965622296611098</v>
      </c>
      <c r="P212" s="1">
        <v>23.052619701357798</v>
      </c>
      <c r="Q212" s="1">
        <v>9.3466731861435992</v>
      </c>
      <c r="R212" s="1">
        <v>24.5345469590401</v>
      </c>
      <c r="S212" s="1">
        <v>27.479595290931702</v>
      </c>
      <c r="T212" s="1">
        <v>15.586564862526799</v>
      </c>
      <c r="U212" s="1">
        <v>8.6319081795079509</v>
      </c>
      <c r="V212" s="1">
        <v>50.844759697282797</v>
      </c>
      <c r="W212" s="1">
        <v>23.9409087101008</v>
      </c>
      <c r="X212" s="1">
        <v>16.582423413108401</v>
      </c>
      <c r="Y212" s="1">
        <v>27.2309899569584</v>
      </c>
      <c r="Z212" s="1">
        <v>25.518890483022499</v>
      </c>
      <c r="AA212" s="1">
        <v>19.010043041606899</v>
      </c>
      <c r="AB212" s="1">
        <v>18.3309421329507</v>
      </c>
      <c r="AC212" s="1">
        <v>9.9091343854615008</v>
      </c>
    </row>
    <row r="213" spans="1:29" ht="15" customHeight="1" x14ac:dyDescent="0.25">
      <c r="A213">
        <v>19300</v>
      </c>
      <c r="B213" s="2" t="s">
        <v>259</v>
      </c>
      <c r="C213" s="2" t="s">
        <v>46</v>
      </c>
      <c r="D213" s="2" t="s">
        <v>930</v>
      </c>
      <c r="E213" s="2" t="s">
        <v>931</v>
      </c>
      <c r="F213" s="2" t="s">
        <v>919</v>
      </c>
      <c r="G213" s="2" t="str">
        <f t="shared" si="3"/>
        <v>Trump</v>
      </c>
      <c r="H213" s="2" t="s">
        <v>922</v>
      </c>
      <c r="I213" s="2" t="s">
        <v>923</v>
      </c>
      <c r="J213">
        <v>182265</v>
      </c>
      <c r="K213" s="1">
        <v>83.504786985981994</v>
      </c>
      <c r="L213" s="1">
        <v>9.3084245466765392</v>
      </c>
      <c r="M213" s="1">
        <v>0.73519326255726603</v>
      </c>
      <c r="N213" s="1">
        <v>2.0667709104874801</v>
      </c>
      <c r="O213" s="1">
        <v>4.3848242942967701</v>
      </c>
      <c r="P213" s="1">
        <v>22.987408443749501</v>
      </c>
      <c r="Q213" s="1">
        <v>7.5900474583710498</v>
      </c>
      <c r="R213" s="1">
        <v>24.419938002359199</v>
      </c>
      <c r="S213" s="1">
        <v>28.231421282199001</v>
      </c>
      <c r="T213" s="1">
        <v>16.771184813321302</v>
      </c>
      <c r="U213" s="1">
        <v>4.0158402149743502</v>
      </c>
      <c r="V213" s="1">
        <v>36.4230657416065</v>
      </c>
      <c r="W213" s="1">
        <v>31.819503264687199</v>
      </c>
      <c r="X213" s="1">
        <v>27.741590778732</v>
      </c>
      <c r="Y213" s="1">
        <v>16.408021882860702</v>
      </c>
      <c r="Z213" s="1">
        <v>22.886283350056999</v>
      </c>
      <c r="AA213" s="1">
        <v>17.922777693777402</v>
      </c>
      <c r="AB213" s="1">
        <v>23.634039394647498</v>
      </c>
      <c r="AC213" s="1">
        <v>19.1488776786573</v>
      </c>
    </row>
    <row r="214" spans="1:29" ht="15" customHeight="1" x14ac:dyDescent="0.25">
      <c r="A214">
        <v>19340</v>
      </c>
      <c r="B214" s="2" t="s">
        <v>260</v>
      </c>
      <c r="C214" s="2" t="s">
        <v>60</v>
      </c>
      <c r="D214" s="2" t="s">
        <v>945</v>
      </c>
      <c r="E214" s="2" t="s">
        <v>927</v>
      </c>
      <c r="F214" s="2" t="s">
        <v>920</v>
      </c>
      <c r="G214" s="2" t="str">
        <f t="shared" si="3"/>
        <v>Clinton</v>
      </c>
      <c r="H214" s="2" t="s">
        <v>922</v>
      </c>
      <c r="I214" s="2" t="s">
        <v>923</v>
      </c>
      <c r="J214">
        <v>379690</v>
      </c>
      <c r="K214" s="1">
        <v>81.9228844583739</v>
      </c>
      <c r="L214" s="1">
        <v>6.6190839895704396</v>
      </c>
      <c r="M214" s="1">
        <v>1.5570597066027501</v>
      </c>
      <c r="N214" s="1">
        <v>2.2568411072190502</v>
      </c>
      <c r="O214" s="1">
        <v>7.6441307382338204</v>
      </c>
      <c r="P214" s="1">
        <v>23.589770602333498</v>
      </c>
      <c r="Q214" s="1">
        <v>8.7192183096736802</v>
      </c>
      <c r="R214" s="1">
        <v>24.798914904263999</v>
      </c>
      <c r="S214" s="1">
        <v>27.8506149753747</v>
      </c>
      <c r="T214" s="1">
        <v>15.041481208354201</v>
      </c>
      <c r="U214" s="1">
        <v>3.4450412579791401</v>
      </c>
      <c r="V214" s="1">
        <v>37.680990191499298</v>
      </c>
      <c r="W214" s="1">
        <v>33.946364627121298</v>
      </c>
      <c r="X214" s="1">
        <v>24.927603923400302</v>
      </c>
      <c r="Y214" s="1">
        <v>16.9641358112384</v>
      </c>
      <c r="Z214" s="1">
        <v>22.3973602303987</v>
      </c>
      <c r="AA214" s="1">
        <v>18.470638374811099</v>
      </c>
      <c r="AB214" s="1">
        <v>24.186049515052101</v>
      </c>
      <c r="AC214" s="1">
        <v>17.9818160684997</v>
      </c>
    </row>
    <row r="215" spans="1:29" ht="15" customHeight="1" x14ac:dyDescent="0.25">
      <c r="A215">
        <v>19380</v>
      </c>
      <c r="B215" s="2" t="s">
        <v>261</v>
      </c>
      <c r="C215" s="2" t="s">
        <v>33</v>
      </c>
      <c r="D215" s="2" t="s">
        <v>967</v>
      </c>
      <c r="E215" s="2" t="s">
        <v>927</v>
      </c>
      <c r="F215" s="2" t="s">
        <v>919</v>
      </c>
      <c r="G215" s="2" t="str">
        <f t="shared" si="3"/>
        <v>Trump</v>
      </c>
      <c r="H215" s="2" t="s">
        <v>922</v>
      </c>
      <c r="I215" s="2" t="s">
        <v>922</v>
      </c>
      <c r="J215">
        <v>799232</v>
      </c>
      <c r="K215" s="1">
        <v>77.857868553811699</v>
      </c>
      <c r="L215" s="1">
        <v>15.599225256245999</v>
      </c>
      <c r="M215" s="1">
        <v>1.88568525784753</v>
      </c>
      <c r="N215" s="1">
        <v>2.5355591367713002</v>
      </c>
      <c r="O215" s="1">
        <v>2.1216617953235102</v>
      </c>
      <c r="P215" s="1">
        <v>22.9195027226137</v>
      </c>
      <c r="Q215" s="1">
        <v>10.2439592008328</v>
      </c>
      <c r="R215" s="1">
        <v>24.3960452033953</v>
      </c>
      <c r="S215" s="1">
        <v>27.579976777706602</v>
      </c>
      <c r="T215" s="1">
        <v>14.860516095451599</v>
      </c>
      <c r="U215" s="1">
        <v>2.9590842896907801</v>
      </c>
      <c r="V215" s="1">
        <v>38.228063911285403</v>
      </c>
      <c r="W215" s="1">
        <v>32.843424080578899</v>
      </c>
      <c r="X215" s="1">
        <v>25.969427718444901</v>
      </c>
      <c r="Y215" s="1">
        <v>20.057344292192699</v>
      </c>
      <c r="Z215" s="1">
        <v>22.7516692268619</v>
      </c>
      <c r="AA215" s="1">
        <v>18.120061934283601</v>
      </c>
      <c r="AB215" s="1">
        <v>21.958824717409499</v>
      </c>
      <c r="AC215" s="1">
        <v>17.112099829252301</v>
      </c>
    </row>
    <row r="216" spans="1:29" ht="15" customHeight="1" x14ac:dyDescent="0.25">
      <c r="A216">
        <v>19420</v>
      </c>
      <c r="B216" s="2" t="s">
        <v>261</v>
      </c>
      <c r="C216" s="2" t="s">
        <v>84</v>
      </c>
      <c r="D216" s="2" t="s">
        <v>975</v>
      </c>
      <c r="E216" s="2" t="s">
        <v>931</v>
      </c>
      <c r="F216" s="2" t="s">
        <v>919</v>
      </c>
      <c r="G216" s="2" t="str">
        <f t="shared" si="3"/>
        <v>Trump</v>
      </c>
      <c r="H216" s="2" t="s">
        <v>922</v>
      </c>
      <c r="I216" s="2" t="s">
        <v>922</v>
      </c>
      <c r="J216">
        <v>31809</v>
      </c>
      <c r="K216" s="1">
        <v>92.121726555377407</v>
      </c>
      <c r="L216" s="1">
        <v>1.9145524851457101</v>
      </c>
      <c r="M216" s="1">
        <v>0.40240183595837697</v>
      </c>
      <c r="N216" s="1">
        <v>1.82967084787324</v>
      </c>
      <c r="O216" s="1">
        <v>3.7316482756452598</v>
      </c>
      <c r="P216" s="1">
        <v>23.439906944575402</v>
      </c>
      <c r="Q216" s="1">
        <v>9.3464113930019792</v>
      </c>
      <c r="R216" s="1">
        <v>24.147253921846001</v>
      </c>
      <c r="S216" s="1">
        <v>27.360181080826202</v>
      </c>
      <c r="T216" s="1">
        <v>15.7062466597504</v>
      </c>
      <c r="U216" s="1">
        <v>10.6578204404291</v>
      </c>
      <c r="V216" s="1">
        <v>50.616412572934301</v>
      </c>
      <c r="W216" s="1">
        <v>27.493882928665499</v>
      </c>
      <c r="X216" s="1">
        <v>11.231884057971</v>
      </c>
      <c r="Y216" s="1">
        <v>27.827768900849399</v>
      </c>
      <c r="Z216" s="1">
        <v>26.7765536960727</v>
      </c>
      <c r="AA216" s="1">
        <v>18.198637625094602</v>
      </c>
      <c r="AB216" s="1">
        <v>17.399714069464299</v>
      </c>
      <c r="AC216" s="1">
        <v>9.7973257085190504</v>
      </c>
    </row>
    <row r="217" spans="1:29" ht="15" customHeight="1" x14ac:dyDescent="0.25">
      <c r="A217">
        <v>19460</v>
      </c>
      <c r="B217" s="2" t="s">
        <v>262</v>
      </c>
      <c r="C217" s="2" t="s">
        <v>46</v>
      </c>
      <c r="D217" s="2" t="s">
        <v>930</v>
      </c>
      <c r="E217" s="2" t="s">
        <v>931</v>
      </c>
      <c r="F217" s="2" t="s">
        <v>919</v>
      </c>
      <c r="G217" s="2" t="str">
        <f t="shared" si="3"/>
        <v>Trump</v>
      </c>
      <c r="H217" s="2" t="s">
        <v>922</v>
      </c>
      <c r="I217" s="2" t="s">
        <v>923</v>
      </c>
      <c r="J217">
        <v>153829</v>
      </c>
      <c r="K217" s="1">
        <v>77.361875849157201</v>
      </c>
      <c r="L217" s="1">
        <v>11.6857029558796</v>
      </c>
      <c r="M217" s="1">
        <v>0.45895117305579602</v>
      </c>
      <c r="N217" s="1">
        <v>4.1682647615209101</v>
      </c>
      <c r="O217" s="1">
        <v>6.3252052603865296</v>
      </c>
      <c r="P217" s="1">
        <v>23.784852010999199</v>
      </c>
      <c r="Q217" s="1">
        <v>8.3696832196790005</v>
      </c>
      <c r="R217" s="1">
        <v>25.782524751509801</v>
      </c>
      <c r="S217" s="1">
        <v>27.845854812811599</v>
      </c>
      <c r="T217" s="1">
        <v>14.2170852050004</v>
      </c>
      <c r="U217" s="1">
        <v>7.2981560229225302</v>
      </c>
      <c r="V217" s="1">
        <v>45.216314541597498</v>
      </c>
      <c r="W217" s="1">
        <v>29.416281904834999</v>
      </c>
      <c r="X217" s="1">
        <v>18.069247530645001</v>
      </c>
      <c r="Y217" s="1">
        <v>21.3028790399839</v>
      </c>
      <c r="Z217" s="1">
        <v>24.245785643456198</v>
      </c>
      <c r="AA217" s="1">
        <v>17.686011529605501</v>
      </c>
      <c r="AB217" s="1">
        <v>21.539857812736301</v>
      </c>
      <c r="AC217" s="1">
        <v>15.2254659742181</v>
      </c>
    </row>
    <row r="218" spans="1:29" ht="15" customHeight="1" x14ac:dyDescent="0.25">
      <c r="A218">
        <v>19500</v>
      </c>
      <c r="B218" s="2" t="s">
        <v>262</v>
      </c>
      <c r="C218" s="2" t="s">
        <v>146</v>
      </c>
      <c r="D218" s="2" t="s">
        <v>948</v>
      </c>
      <c r="E218" s="2" t="s">
        <v>927</v>
      </c>
      <c r="F218" s="2" t="s">
        <v>919</v>
      </c>
      <c r="G218" s="2" t="str">
        <f t="shared" si="3"/>
        <v>Trump</v>
      </c>
      <c r="H218" s="2" t="s">
        <v>922</v>
      </c>
      <c r="I218" s="2" t="s">
        <v>923</v>
      </c>
      <c r="J218">
        <v>110768</v>
      </c>
      <c r="K218" s="1">
        <v>78.381843131590401</v>
      </c>
      <c r="L218" s="1">
        <v>16.174346381626499</v>
      </c>
      <c r="M218" s="1">
        <v>0.99938610429004804</v>
      </c>
      <c r="N218" s="1">
        <v>2.5738480427560302</v>
      </c>
      <c r="O218" s="1">
        <v>1.87057633973711</v>
      </c>
      <c r="P218" s="1">
        <v>22.826086956521699</v>
      </c>
      <c r="Q218" s="1">
        <v>9.3456593962155097</v>
      </c>
      <c r="R218" s="1">
        <v>23.276578073089699</v>
      </c>
      <c r="S218" s="1">
        <v>28.173299147768301</v>
      </c>
      <c r="T218" s="1">
        <v>16.378376426404699</v>
      </c>
      <c r="U218" s="1">
        <v>3.4954042893299602</v>
      </c>
      <c r="V218" s="1">
        <v>43.174370587451698</v>
      </c>
      <c r="W218" s="1">
        <v>31.437325163181001</v>
      </c>
      <c r="X218" s="1">
        <v>21.892899960037301</v>
      </c>
      <c r="Y218" s="1">
        <v>19.5766960997471</v>
      </c>
      <c r="Z218" s="1">
        <v>24.1780183697919</v>
      </c>
      <c r="AA218" s="1">
        <v>18.070284421174101</v>
      </c>
      <c r="AB218" s="1">
        <v>22.3210720149088</v>
      </c>
      <c r="AC218" s="1">
        <v>15.853929094378101</v>
      </c>
    </row>
    <row r="219" spans="1:29" ht="15" customHeight="1" x14ac:dyDescent="0.25">
      <c r="A219">
        <v>19540</v>
      </c>
      <c r="B219" s="2" t="s">
        <v>262</v>
      </c>
      <c r="C219" s="2" t="s">
        <v>66</v>
      </c>
      <c r="D219" s="2" t="s">
        <v>425</v>
      </c>
      <c r="E219" s="2" t="s">
        <v>927</v>
      </c>
      <c r="F219" s="2" t="s">
        <v>919</v>
      </c>
      <c r="G219" s="2" t="str">
        <f t="shared" si="3"/>
        <v>Trump</v>
      </c>
      <c r="H219" s="2" t="s">
        <v>922</v>
      </c>
      <c r="I219" s="2" t="s">
        <v>923</v>
      </c>
      <c r="J219">
        <v>34387</v>
      </c>
      <c r="K219" s="1">
        <v>94.573530694739304</v>
      </c>
      <c r="L219" s="1">
        <v>0.29662372408177501</v>
      </c>
      <c r="M219" s="1">
        <v>0.22682990665076899</v>
      </c>
      <c r="N219" s="1">
        <v>0.79681274900398402</v>
      </c>
      <c r="O219" s="1">
        <v>4.1062029255241796</v>
      </c>
      <c r="P219" s="1">
        <v>31.157123331491601</v>
      </c>
      <c r="Q219" s="1">
        <v>8.5613749382033895</v>
      </c>
      <c r="R219" s="1">
        <v>22.915636723180299</v>
      </c>
      <c r="S219" s="1">
        <v>23.552505307238199</v>
      </c>
      <c r="T219" s="1">
        <v>13.8133596998866</v>
      </c>
      <c r="U219" s="1">
        <v>8.1593472522198205</v>
      </c>
      <c r="V219" s="1">
        <v>49.695224382049403</v>
      </c>
      <c r="W219" s="1">
        <v>27.607391408687299</v>
      </c>
      <c r="X219" s="1">
        <v>14.538036957043399</v>
      </c>
      <c r="Y219" s="1">
        <v>16.253957944304599</v>
      </c>
      <c r="Z219" s="1">
        <v>27.011447592758</v>
      </c>
      <c r="AA219" s="1">
        <v>21.149630591864899</v>
      </c>
      <c r="AB219" s="1">
        <v>24.0886579524235</v>
      </c>
      <c r="AC219" s="1">
        <v>11.496305918649</v>
      </c>
    </row>
    <row r="220" spans="1:29" ht="15" customHeight="1" x14ac:dyDescent="0.25">
      <c r="A220">
        <v>19580</v>
      </c>
      <c r="B220" s="2" t="s">
        <v>263</v>
      </c>
      <c r="C220" s="2" t="s">
        <v>33</v>
      </c>
      <c r="D220" s="2" t="s">
        <v>967</v>
      </c>
      <c r="E220" s="2" t="s">
        <v>927</v>
      </c>
      <c r="F220" s="2" t="s">
        <v>919</v>
      </c>
      <c r="G220" s="2" t="str">
        <f t="shared" si="3"/>
        <v>Trump</v>
      </c>
      <c r="H220" s="2" t="s">
        <v>922</v>
      </c>
      <c r="I220" s="2" t="s">
        <v>922</v>
      </c>
      <c r="J220">
        <v>39037</v>
      </c>
      <c r="K220" s="1">
        <v>87.980633757717001</v>
      </c>
      <c r="L220" s="1">
        <v>1.7060737249276301</v>
      </c>
      <c r="M220" s="1">
        <v>0.29971565437917902</v>
      </c>
      <c r="N220" s="1">
        <v>1.28083612982555</v>
      </c>
      <c r="O220" s="1">
        <v>8.7327407331505995</v>
      </c>
      <c r="P220" s="1">
        <v>24.599738709429499</v>
      </c>
      <c r="Q220" s="1">
        <v>8.7045623382944406</v>
      </c>
      <c r="R220" s="1">
        <v>23.6083715449445</v>
      </c>
      <c r="S220" s="1">
        <v>28.083612982555</v>
      </c>
      <c r="T220" s="1">
        <v>15.003714424776501</v>
      </c>
      <c r="U220" s="1">
        <v>2.7621974644640801</v>
      </c>
      <c r="V220" s="1">
        <v>52.339608144448697</v>
      </c>
      <c r="W220" s="1">
        <v>28.4671532846715</v>
      </c>
      <c r="X220" s="1">
        <v>16.431041106415702</v>
      </c>
      <c r="Y220" s="1">
        <v>18.8798849823552</v>
      </c>
      <c r="Z220" s="1">
        <v>23.271467781989301</v>
      </c>
      <c r="AA220" s="1">
        <v>20.036596523330299</v>
      </c>
      <c r="AB220" s="1">
        <v>24.8529603973337</v>
      </c>
      <c r="AC220" s="1">
        <v>12.959090314991499</v>
      </c>
    </row>
    <row r="221" spans="1:29" ht="15" customHeight="1" x14ac:dyDescent="0.25">
      <c r="A221">
        <v>19620</v>
      </c>
      <c r="B221" s="2" t="s">
        <v>264</v>
      </c>
      <c r="C221" s="2" t="s">
        <v>27</v>
      </c>
      <c r="D221" s="2" t="s">
        <v>976</v>
      </c>
      <c r="E221" s="2" t="s">
        <v>935</v>
      </c>
      <c r="F221" s="2" t="s">
        <v>920</v>
      </c>
      <c r="G221" s="2" t="str">
        <f t="shared" si="3"/>
        <v>Clinton</v>
      </c>
      <c r="H221" s="2" t="s">
        <v>922</v>
      </c>
      <c r="I221" s="2" t="s">
        <v>922</v>
      </c>
      <c r="J221">
        <v>48879</v>
      </c>
      <c r="K221" s="1">
        <v>17.4880828167516</v>
      </c>
      <c r="L221" s="1">
        <v>1.1518238916508099</v>
      </c>
      <c r="M221" s="1">
        <v>0.42349475234763401</v>
      </c>
      <c r="N221" s="1">
        <v>0.74060434951615195</v>
      </c>
      <c r="O221" s="1">
        <v>80.195994189733796</v>
      </c>
      <c r="P221" s="1">
        <v>29.7960269236277</v>
      </c>
      <c r="Q221" s="1">
        <v>10.3991489187586</v>
      </c>
      <c r="R221" s="1">
        <v>25.949794390228899</v>
      </c>
      <c r="S221" s="1">
        <v>21.473434399230801</v>
      </c>
      <c r="T221" s="1">
        <v>12.381595368154001</v>
      </c>
      <c r="U221" s="1">
        <v>23.341608054061499</v>
      </c>
      <c r="V221" s="1">
        <v>37.563784305612998</v>
      </c>
      <c r="W221" s="1">
        <v>23.245069645566101</v>
      </c>
      <c r="X221" s="1">
        <v>15.8495379947593</v>
      </c>
      <c r="Y221" s="1">
        <v>24.988257397839401</v>
      </c>
      <c r="Z221" s="1">
        <v>24.183050392538401</v>
      </c>
      <c r="AA221" s="1">
        <v>19.573240287190501</v>
      </c>
      <c r="AB221" s="1">
        <v>18.452660538146699</v>
      </c>
      <c r="AC221" s="1">
        <v>12.802791384284999</v>
      </c>
    </row>
    <row r="222" spans="1:29" ht="15" customHeight="1" x14ac:dyDescent="0.25">
      <c r="A222">
        <v>19660</v>
      </c>
      <c r="B222" s="2" t="s">
        <v>265</v>
      </c>
      <c r="C222" s="2" t="s">
        <v>72</v>
      </c>
      <c r="D222" s="2" t="s">
        <v>942</v>
      </c>
      <c r="E222" s="2" t="s">
        <v>931</v>
      </c>
      <c r="F222" s="2" t="s">
        <v>919</v>
      </c>
      <c r="G222" s="2" t="str">
        <f t="shared" si="3"/>
        <v>Trump</v>
      </c>
      <c r="H222" s="2" t="s">
        <v>923</v>
      </c>
      <c r="I222" s="2" t="s">
        <v>923</v>
      </c>
      <c r="J222">
        <v>590289</v>
      </c>
      <c r="K222" s="1">
        <v>75.529444051981301</v>
      </c>
      <c r="L222" s="1">
        <v>10.167561990821399</v>
      </c>
      <c r="M222" s="1">
        <v>1.59040741060735</v>
      </c>
      <c r="N222" s="1">
        <v>1.9605650791392</v>
      </c>
      <c r="O222" s="1">
        <v>10.7520214674507</v>
      </c>
      <c r="P222" s="1">
        <v>19.026104162537301</v>
      </c>
      <c r="Q222" s="1">
        <v>8.5863026415874302</v>
      </c>
      <c r="R222" s="1">
        <v>21.553340821191</v>
      </c>
      <c r="S222" s="1">
        <v>29.201797763468399</v>
      </c>
      <c r="T222" s="1">
        <v>21.632454611215898</v>
      </c>
      <c r="U222" s="1">
        <v>3.54582753109842</v>
      </c>
      <c r="V222" s="1">
        <v>41.218843166758603</v>
      </c>
      <c r="W222" s="1">
        <v>33.818073066103402</v>
      </c>
      <c r="X222" s="1">
        <v>21.417256236039599</v>
      </c>
      <c r="Y222" s="1">
        <v>20.530073205935999</v>
      </c>
      <c r="Z222" s="1">
        <v>24.7387663027977</v>
      </c>
      <c r="AA222" s="1">
        <v>19.789803026767299</v>
      </c>
      <c r="AB222" s="1">
        <v>21.307075997614501</v>
      </c>
      <c r="AC222" s="1">
        <v>13.6342814668845</v>
      </c>
    </row>
    <row r="223" spans="1:29" ht="15" customHeight="1" x14ac:dyDescent="0.25">
      <c r="A223">
        <v>19700</v>
      </c>
      <c r="B223" s="2" t="s">
        <v>266</v>
      </c>
      <c r="C223" s="2" t="s">
        <v>35</v>
      </c>
      <c r="D223" s="2" t="s">
        <v>964</v>
      </c>
      <c r="E223" s="2" t="s">
        <v>935</v>
      </c>
      <c r="F223" s="2" t="s">
        <v>920</v>
      </c>
      <c r="G223" s="2" t="str">
        <f t="shared" si="3"/>
        <v>Clinton</v>
      </c>
      <c r="H223" s="2" t="s">
        <v>922</v>
      </c>
      <c r="I223" s="2" t="s">
        <v>922</v>
      </c>
      <c r="J223">
        <v>25095</v>
      </c>
      <c r="K223" s="1">
        <v>35.851763299462</v>
      </c>
      <c r="L223" s="1">
        <v>0.75313807531380705</v>
      </c>
      <c r="M223" s="1">
        <v>0.44630404463040402</v>
      </c>
      <c r="N223" s="1">
        <v>1.49033672046224</v>
      </c>
      <c r="O223" s="1">
        <v>61.458457860131503</v>
      </c>
      <c r="P223" s="1">
        <v>26.4793783622235</v>
      </c>
      <c r="Q223" s="1">
        <v>8.6830045825861699</v>
      </c>
      <c r="R223" s="1">
        <v>20.9085475194262</v>
      </c>
      <c r="S223" s="1">
        <v>24.375373580394498</v>
      </c>
      <c r="T223" s="1">
        <v>19.553695955369601</v>
      </c>
      <c r="U223" s="1">
        <v>18.318710721174799</v>
      </c>
      <c r="V223" s="1">
        <v>43.419824528654097</v>
      </c>
      <c r="W223" s="1">
        <v>24.933109327359801</v>
      </c>
      <c r="X223" s="1">
        <v>13.328355422811301</v>
      </c>
      <c r="Y223" s="1">
        <v>34.321801208127397</v>
      </c>
      <c r="Z223" s="1">
        <v>28.303130148270199</v>
      </c>
      <c r="AA223" s="1">
        <v>17.111477210324001</v>
      </c>
      <c r="AB223" s="1">
        <v>14.5085118066996</v>
      </c>
      <c r="AC223" s="1">
        <v>5.7550796265787998</v>
      </c>
    </row>
    <row r="224" spans="1:29" ht="15" customHeight="1" x14ac:dyDescent="0.25">
      <c r="A224">
        <v>19740</v>
      </c>
      <c r="B224" s="2" t="s">
        <v>267</v>
      </c>
      <c r="C224" s="2" t="s">
        <v>156</v>
      </c>
      <c r="D224" s="2" t="s">
        <v>937</v>
      </c>
      <c r="E224" s="2" t="s">
        <v>935</v>
      </c>
      <c r="F224" s="2" t="s">
        <v>920</v>
      </c>
      <c r="G224" s="2" t="str">
        <f t="shared" si="3"/>
        <v>Clinton</v>
      </c>
      <c r="H224" s="2" t="s">
        <v>922</v>
      </c>
      <c r="I224" s="2" t="s">
        <v>922</v>
      </c>
      <c r="J224">
        <v>2543482</v>
      </c>
      <c r="K224" s="1">
        <v>65.803846852464503</v>
      </c>
      <c r="L224" s="1">
        <v>5.3208161095694804</v>
      </c>
      <c r="M224" s="1">
        <v>3.6152801553146401</v>
      </c>
      <c r="N224" s="1">
        <v>2.8053668160419498</v>
      </c>
      <c r="O224" s="1">
        <v>22.454690066609501</v>
      </c>
      <c r="P224" s="1">
        <v>24.944505209787199</v>
      </c>
      <c r="Q224" s="1">
        <v>8.6319462846601596</v>
      </c>
      <c r="R224" s="1">
        <v>30.177331705119201</v>
      </c>
      <c r="S224" s="1">
        <v>26.1987307163959</v>
      </c>
      <c r="T224" s="1">
        <v>10.047486084037599</v>
      </c>
      <c r="U224" s="1">
        <v>4.5170019704844799</v>
      </c>
      <c r="V224" s="1">
        <v>27.372681475975799</v>
      </c>
      <c r="W224" s="1">
        <v>29.353515265521501</v>
      </c>
      <c r="X224" s="1">
        <v>38.756801288018302</v>
      </c>
      <c r="Y224" s="1">
        <v>13.963644865509201</v>
      </c>
      <c r="Z224" s="1">
        <v>17.751628867091799</v>
      </c>
      <c r="AA224" s="1">
        <v>16.563337726270401</v>
      </c>
      <c r="AB224" s="1">
        <v>23.660212479604802</v>
      </c>
      <c r="AC224" s="1">
        <v>28.061176061523799</v>
      </c>
    </row>
    <row r="225" spans="1:29" ht="15" customHeight="1" x14ac:dyDescent="0.25">
      <c r="A225">
        <v>19760</v>
      </c>
      <c r="B225" s="2" t="s">
        <v>268</v>
      </c>
      <c r="C225" s="2" t="s">
        <v>49</v>
      </c>
      <c r="D225" s="2" t="s">
        <v>951</v>
      </c>
      <c r="E225" s="2" t="s">
        <v>931</v>
      </c>
      <c r="F225" s="2" t="s">
        <v>919</v>
      </c>
      <c r="G225" s="2" t="str">
        <f t="shared" si="3"/>
        <v>Trump</v>
      </c>
      <c r="H225" s="2" t="s">
        <v>922</v>
      </c>
      <c r="I225" s="2" t="s">
        <v>923</v>
      </c>
      <c r="J225">
        <v>35654</v>
      </c>
      <c r="K225" s="1">
        <v>80.580019072193906</v>
      </c>
      <c r="L225" s="1">
        <v>12.893363998429299</v>
      </c>
      <c r="M225" s="1">
        <v>0.608627362988725</v>
      </c>
      <c r="N225" s="1">
        <v>3.1048409715599901</v>
      </c>
      <c r="O225" s="1">
        <v>2.8131485948280699</v>
      </c>
      <c r="P225" s="1">
        <v>26.070006170415699</v>
      </c>
      <c r="Q225" s="1">
        <v>8.4422505188758592</v>
      </c>
      <c r="R225" s="1">
        <v>26.583272564088201</v>
      </c>
      <c r="S225" s="1">
        <v>25.9409883883996</v>
      </c>
      <c r="T225" s="1">
        <v>12.9634823582207</v>
      </c>
      <c r="U225" s="1">
        <v>5.1860395574351701</v>
      </c>
      <c r="V225" s="1">
        <v>51.915929770601103</v>
      </c>
      <c r="W225" s="1">
        <v>27.194668717160098</v>
      </c>
      <c r="X225" s="1">
        <v>15.7033619548037</v>
      </c>
      <c r="Y225" s="1">
        <v>19.675925925925899</v>
      </c>
      <c r="Z225" s="1">
        <v>24.089506172839499</v>
      </c>
      <c r="AA225" s="1">
        <v>16.7746913580247</v>
      </c>
      <c r="AB225" s="1">
        <v>23.233024691358001</v>
      </c>
      <c r="AC225" s="1">
        <v>16.226851851851901</v>
      </c>
    </row>
    <row r="226" spans="1:29" ht="15" customHeight="1" x14ac:dyDescent="0.25">
      <c r="A226">
        <v>19780</v>
      </c>
      <c r="B226" s="2" t="s">
        <v>269</v>
      </c>
      <c r="C226" s="2" t="s">
        <v>60</v>
      </c>
      <c r="D226" s="2" t="s">
        <v>945</v>
      </c>
      <c r="E226" s="2" t="s">
        <v>927</v>
      </c>
      <c r="F226" s="2" t="s">
        <v>920</v>
      </c>
      <c r="G226" s="2" t="str">
        <f t="shared" si="3"/>
        <v>Clinton</v>
      </c>
      <c r="H226" s="2" t="s">
        <v>922</v>
      </c>
      <c r="I226" s="2" t="s">
        <v>923</v>
      </c>
      <c r="J226">
        <v>569633</v>
      </c>
      <c r="K226" s="1">
        <v>83.638763905883295</v>
      </c>
      <c r="L226" s="1">
        <v>4.6535225311735804</v>
      </c>
      <c r="M226" s="1">
        <v>3.0031616848040801</v>
      </c>
      <c r="N226" s="1">
        <v>2.0328878418209602</v>
      </c>
      <c r="O226" s="1">
        <v>6.6716640363181199</v>
      </c>
      <c r="P226" s="1">
        <v>25.990945047074199</v>
      </c>
      <c r="Q226" s="1">
        <v>8.7059562911558892</v>
      </c>
      <c r="R226" s="1">
        <v>29.022546095468499</v>
      </c>
      <c r="S226" s="1">
        <v>25.101600504184301</v>
      </c>
      <c r="T226" s="1">
        <v>11.178952062117199</v>
      </c>
      <c r="U226" s="1">
        <v>2.9066158686671901</v>
      </c>
      <c r="V226" s="1">
        <v>31.645566233599499</v>
      </c>
      <c r="W226" s="1">
        <v>31.448652640140399</v>
      </c>
      <c r="X226" s="1">
        <v>33.9991652575929</v>
      </c>
      <c r="Y226" s="1">
        <v>13.4095134731205</v>
      </c>
      <c r="Z226" s="1">
        <v>19.0829915754077</v>
      </c>
      <c r="AA226" s="1">
        <v>17.5826668683113</v>
      </c>
      <c r="AB226" s="1">
        <v>25.621613927710399</v>
      </c>
      <c r="AC226" s="1">
        <v>24.303214155450199</v>
      </c>
    </row>
    <row r="227" spans="1:29" ht="15" customHeight="1" x14ac:dyDescent="0.25">
      <c r="A227">
        <v>19820</v>
      </c>
      <c r="B227" s="2" t="s">
        <v>270</v>
      </c>
      <c r="C227" s="2" t="s">
        <v>31</v>
      </c>
      <c r="D227" s="2" t="s">
        <v>924</v>
      </c>
      <c r="E227" s="2" t="s">
        <v>927</v>
      </c>
      <c r="F227" s="2" t="s">
        <v>920</v>
      </c>
      <c r="G227" s="2" t="str">
        <f t="shared" si="3"/>
        <v>Clinton</v>
      </c>
      <c r="H227" s="2" t="s">
        <v>923</v>
      </c>
      <c r="I227" s="2" t="s">
        <v>922</v>
      </c>
      <c r="J227">
        <v>4296250</v>
      </c>
      <c r="K227" s="1">
        <v>67.876496945010203</v>
      </c>
      <c r="L227" s="1">
        <v>22.640418970032002</v>
      </c>
      <c r="M227" s="1">
        <v>3.2716438754728001</v>
      </c>
      <c r="N227" s="1">
        <v>2.2995402967704401</v>
      </c>
      <c r="O227" s="1">
        <v>3.9118999127145799</v>
      </c>
      <c r="P227" s="1">
        <v>24.2946523130637</v>
      </c>
      <c r="Q227" s="1">
        <v>8.6405353505964495</v>
      </c>
      <c r="R227" s="1">
        <v>25.588734361361698</v>
      </c>
      <c r="S227" s="1">
        <v>28.276171079429702</v>
      </c>
      <c r="T227" s="1">
        <v>13.1999068955484</v>
      </c>
      <c r="U227" s="1">
        <v>3.7185382603336699</v>
      </c>
      <c r="V227" s="1">
        <v>36.706992182079702</v>
      </c>
      <c r="W227" s="1">
        <v>31.989318657849299</v>
      </c>
      <c r="X227" s="1">
        <v>27.5851508997373</v>
      </c>
      <c r="Y227" s="1">
        <v>19.0652877364715</v>
      </c>
      <c r="Z227" s="1">
        <v>20.386574194571502</v>
      </c>
      <c r="AA227" s="1">
        <v>16.8134897240001</v>
      </c>
      <c r="AB227" s="1">
        <v>22.056870580630001</v>
      </c>
      <c r="AC227" s="1">
        <v>21.677777764326901</v>
      </c>
    </row>
    <row r="228" spans="1:29" ht="15" customHeight="1" x14ac:dyDescent="0.25">
      <c r="A228">
        <v>19860</v>
      </c>
      <c r="B228" s="2" t="s">
        <v>271</v>
      </c>
      <c r="C228" s="2" t="s">
        <v>141</v>
      </c>
      <c r="D228" s="2" t="s">
        <v>960</v>
      </c>
      <c r="E228" s="2" t="s">
        <v>947</v>
      </c>
      <c r="F228" s="2" t="s">
        <v>919</v>
      </c>
      <c r="G228" s="2" t="str">
        <f t="shared" si="3"/>
        <v>Trump</v>
      </c>
      <c r="H228" s="2" t="s">
        <v>922</v>
      </c>
      <c r="I228" s="2" t="s">
        <v>923</v>
      </c>
      <c r="J228">
        <v>24199</v>
      </c>
      <c r="K228" s="1">
        <v>94.074135294846897</v>
      </c>
      <c r="L228" s="1">
        <v>0.76862680276044504</v>
      </c>
      <c r="M228" s="1">
        <v>1.1901318236290801</v>
      </c>
      <c r="N228" s="1">
        <v>2.0909954956816401</v>
      </c>
      <c r="O228" s="1">
        <v>1.87611058308195</v>
      </c>
      <c r="P228" s="1">
        <v>21.4306376296541</v>
      </c>
      <c r="Q228" s="1">
        <v>12.236042811686399</v>
      </c>
      <c r="R228" s="1">
        <v>23.5381627339973</v>
      </c>
      <c r="S228" s="1">
        <v>26.782098433819598</v>
      </c>
      <c r="T228" s="1">
        <v>16.013058390842598</v>
      </c>
      <c r="U228" s="1">
        <v>6.4045424018560304</v>
      </c>
      <c r="V228" s="1">
        <v>36.7910128823493</v>
      </c>
      <c r="W228" s="1">
        <v>33.2559985347091</v>
      </c>
      <c r="X228" s="1">
        <v>23.548446181085499</v>
      </c>
      <c r="Y228" s="1">
        <v>15.3365718251214</v>
      </c>
      <c r="Z228" s="1">
        <v>18.52879944483</v>
      </c>
      <c r="AA228" s="1">
        <v>17.240011896500398</v>
      </c>
      <c r="AB228" s="1">
        <v>26.2119559829483</v>
      </c>
      <c r="AC228" s="1">
        <v>22.682660850599799</v>
      </c>
    </row>
    <row r="229" spans="1:29" ht="15" customHeight="1" x14ac:dyDescent="0.25">
      <c r="A229">
        <v>19940</v>
      </c>
      <c r="B229" s="2" t="s">
        <v>272</v>
      </c>
      <c r="C229" s="2" t="s">
        <v>146</v>
      </c>
      <c r="D229" s="2" t="s">
        <v>948</v>
      </c>
      <c r="E229" s="2" t="s">
        <v>927</v>
      </c>
      <c r="F229" s="2" t="s">
        <v>919</v>
      </c>
      <c r="G229" s="2" t="str">
        <f t="shared" si="3"/>
        <v>Trump</v>
      </c>
      <c r="H229" s="2" t="s">
        <v>922</v>
      </c>
      <c r="I229" s="2" t="s">
        <v>923</v>
      </c>
      <c r="J229">
        <v>36031</v>
      </c>
      <c r="K229" s="1">
        <v>88.323943271072096</v>
      </c>
      <c r="L229" s="1">
        <v>4.7431378535150301</v>
      </c>
      <c r="M229" s="1">
        <v>0.67719463795065404</v>
      </c>
      <c r="N229" s="1">
        <v>1.2544753129249799</v>
      </c>
      <c r="O229" s="1">
        <v>5.0012489245372</v>
      </c>
      <c r="P229" s="1">
        <v>21.464849712747402</v>
      </c>
      <c r="Q229" s="1">
        <v>8.0930310010823998</v>
      </c>
      <c r="R229" s="1">
        <v>24.778662818128801</v>
      </c>
      <c r="S229" s="1">
        <v>29.9991673836419</v>
      </c>
      <c r="T229" s="1">
        <v>15.664289084399501</v>
      </c>
      <c r="U229" s="1">
        <v>3.95932148886566</v>
      </c>
      <c r="V229" s="1">
        <v>45.763325026127497</v>
      </c>
      <c r="W229" s="1">
        <v>35.416834150655198</v>
      </c>
      <c r="X229" s="1">
        <v>14.860519334351601</v>
      </c>
      <c r="Y229" s="1">
        <v>17.426567295045999</v>
      </c>
      <c r="Z229" s="1">
        <v>22.943153587607799</v>
      </c>
      <c r="AA229" s="1">
        <v>18.522577816746999</v>
      </c>
      <c r="AB229" s="1">
        <v>25.610112523746899</v>
      </c>
      <c r="AC229" s="1">
        <v>15.4975887768523</v>
      </c>
    </row>
    <row r="230" spans="1:29" ht="15" customHeight="1" x14ac:dyDescent="0.25">
      <c r="A230">
        <v>19980</v>
      </c>
      <c r="B230" s="2" t="s">
        <v>273</v>
      </c>
      <c r="C230" s="2" t="s">
        <v>77</v>
      </c>
      <c r="D230" s="2" t="s">
        <v>949</v>
      </c>
      <c r="E230" s="2" t="s">
        <v>935</v>
      </c>
      <c r="F230" s="2" t="s">
        <v>919</v>
      </c>
      <c r="G230" s="2" t="str">
        <f t="shared" si="3"/>
        <v>Trump</v>
      </c>
      <c r="H230" s="2" t="s">
        <v>922</v>
      </c>
      <c r="I230" s="2" t="s">
        <v>923</v>
      </c>
      <c r="J230">
        <v>33848</v>
      </c>
      <c r="K230" s="1">
        <v>44.011463011108503</v>
      </c>
      <c r="L230" s="1">
        <v>1.7874025053178899</v>
      </c>
      <c r="M230" s="1">
        <v>1.38856062396597</v>
      </c>
      <c r="N230" s="1">
        <v>1.6396832900023599</v>
      </c>
      <c r="O230" s="1">
        <v>51.1728905696053</v>
      </c>
      <c r="P230" s="1">
        <v>30.932403687071599</v>
      </c>
      <c r="Q230" s="1">
        <v>10.8248640983219</v>
      </c>
      <c r="R230" s="1">
        <v>26.976483100921801</v>
      </c>
      <c r="S230" s="1">
        <v>21.289293311273902</v>
      </c>
      <c r="T230" s="1">
        <v>9.9769558024107798</v>
      </c>
      <c r="U230" s="1">
        <v>15.742242952747899</v>
      </c>
      <c r="V230" s="1">
        <v>37.183127154735303</v>
      </c>
      <c r="W230" s="1">
        <v>29.436219833705099</v>
      </c>
      <c r="X230" s="1">
        <v>17.638410058811601</v>
      </c>
      <c r="Y230" s="1">
        <v>15.6820038115982</v>
      </c>
      <c r="Z230" s="1">
        <v>22.887739359288499</v>
      </c>
      <c r="AA230" s="1">
        <v>22.343225338052498</v>
      </c>
      <c r="AB230" s="1">
        <v>26.073146383519401</v>
      </c>
      <c r="AC230" s="1">
        <v>13.013885107541499</v>
      </c>
    </row>
    <row r="231" spans="1:29" ht="15" customHeight="1" x14ac:dyDescent="0.25">
      <c r="A231">
        <v>20020</v>
      </c>
      <c r="B231" s="2" t="s">
        <v>274</v>
      </c>
      <c r="C231" s="2" t="s">
        <v>46</v>
      </c>
      <c r="D231" s="2" t="s">
        <v>930</v>
      </c>
      <c r="E231" s="2" t="s">
        <v>931</v>
      </c>
      <c r="F231" s="2" t="s">
        <v>919</v>
      </c>
      <c r="G231" s="2" t="str">
        <f t="shared" si="3"/>
        <v>Trump</v>
      </c>
      <c r="H231" s="2" t="s">
        <v>922</v>
      </c>
      <c r="I231" s="2" t="s">
        <v>923</v>
      </c>
      <c r="J231">
        <v>145639</v>
      </c>
      <c r="K231" s="1">
        <v>71.515184806267598</v>
      </c>
      <c r="L231" s="1">
        <v>22.9856013842446</v>
      </c>
      <c r="M231" s="1">
        <v>0.62826578045715797</v>
      </c>
      <c r="N231" s="1">
        <v>1.9156956584431399</v>
      </c>
      <c r="O231" s="1">
        <v>2.9552523705875502</v>
      </c>
      <c r="P231" s="1">
        <v>23.9187305598088</v>
      </c>
      <c r="Q231" s="1">
        <v>8.1420498630174603</v>
      </c>
      <c r="R231" s="1">
        <v>24.9630936768311</v>
      </c>
      <c r="S231" s="1">
        <v>27.600436696214601</v>
      </c>
      <c r="T231" s="1">
        <v>15.375689204127999</v>
      </c>
      <c r="U231" s="1">
        <v>6.67959165126776</v>
      </c>
      <c r="V231" s="1">
        <v>47.169125443034098</v>
      </c>
      <c r="W231" s="1">
        <v>28.908545636303099</v>
      </c>
      <c r="X231" s="1">
        <v>17.2427372693951</v>
      </c>
      <c r="Y231" s="1">
        <v>25.415916075023802</v>
      </c>
      <c r="Z231" s="1">
        <v>24.5028434177528</v>
      </c>
      <c r="AA231" s="1">
        <v>16.988096499593802</v>
      </c>
      <c r="AB231" s="1">
        <v>19.884497191904199</v>
      </c>
      <c r="AC231" s="1">
        <v>13.208646815725301</v>
      </c>
    </row>
    <row r="232" spans="1:29" ht="15" customHeight="1" x14ac:dyDescent="0.25">
      <c r="A232">
        <v>20060</v>
      </c>
      <c r="B232" s="2" t="s">
        <v>275</v>
      </c>
      <c r="C232" s="2" t="s">
        <v>37</v>
      </c>
      <c r="D232" s="2" t="s">
        <v>943</v>
      </c>
      <c r="E232" s="2" t="s">
        <v>931</v>
      </c>
      <c r="F232" s="2" t="s">
        <v>920</v>
      </c>
      <c r="G232" s="2" t="str">
        <f t="shared" si="3"/>
        <v>Clinton</v>
      </c>
      <c r="H232" s="2" t="s">
        <v>922</v>
      </c>
      <c r="I232" s="2" t="s">
        <v>923</v>
      </c>
      <c r="J232">
        <v>42356</v>
      </c>
      <c r="K232" s="1">
        <v>61.164888091415598</v>
      </c>
      <c r="L232" s="1">
        <v>26.506280101992601</v>
      </c>
      <c r="M232" s="1">
        <v>0.71300406081782997</v>
      </c>
      <c r="N232" s="1">
        <v>1.34101426008122</v>
      </c>
      <c r="O232" s="1">
        <v>10.2748134856927</v>
      </c>
      <c r="P232" s="1">
        <v>26.208801586552099</v>
      </c>
      <c r="Q232" s="1">
        <v>10.3503635848522</v>
      </c>
      <c r="R232" s="1">
        <v>27.677306638965</v>
      </c>
      <c r="S232" s="1">
        <v>24.688355840966999</v>
      </c>
      <c r="T232" s="1">
        <v>11.075172348663701</v>
      </c>
      <c r="U232" s="1">
        <v>8.43351142772336</v>
      </c>
      <c r="V232" s="1">
        <v>56.901157613535197</v>
      </c>
      <c r="W232" s="1">
        <v>23.319234194122899</v>
      </c>
      <c r="X232" s="1">
        <v>11.346096764618601</v>
      </c>
      <c r="Y232" s="1">
        <v>27.926036304524501</v>
      </c>
      <c r="Z232" s="1">
        <v>28.2985640747765</v>
      </c>
      <c r="AA232" s="1">
        <v>19.561094554321301</v>
      </c>
      <c r="AB232" s="1">
        <v>13.6819290165267</v>
      </c>
      <c r="AC232" s="1">
        <v>10.532376049851001</v>
      </c>
    </row>
    <row r="233" spans="1:29" ht="15" customHeight="1" x14ac:dyDescent="0.25">
      <c r="A233">
        <v>20100</v>
      </c>
      <c r="B233" s="2" t="s">
        <v>276</v>
      </c>
      <c r="C233" s="2" t="s">
        <v>277</v>
      </c>
      <c r="D233" s="2" t="s">
        <v>941</v>
      </c>
      <c r="E233" s="2" t="s">
        <v>927</v>
      </c>
      <c r="F233" s="2" t="s">
        <v>920</v>
      </c>
      <c r="G233" s="2" t="str">
        <f t="shared" si="3"/>
        <v>Clinton</v>
      </c>
      <c r="H233" s="2" t="s">
        <v>923</v>
      </c>
      <c r="I233" s="2" t="s">
        <v>922</v>
      </c>
      <c r="J233">
        <v>162310</v>
      </c>
      <c r="K233" s="1">
        <v>65.239972891380702</v>
      </c>
      <c r="L233" s="1">
        <v>23.296161665947899</v>
      </c>
      <c r="M233" s="1">
        <v>2.0121988786889302</v>
      </c>
      <c r="N233" s="1">
        <v>3.6935493808144901</v>
      </c>
      <c r="O233" s="1">
        <v>5.75811718316801</v>
      </c>
      <c r="P233" s="1">
        <v>24.877703160618601</v>
      </c>
      <c r="Q233" s="1">
        <v>10.956194935617001</v>
      </c>
      <c r="R233" s="1">
        <v>25.005852997350701</v>
      </c>
      <c r="S233" s="1">
        <v>25.617029141765801</v>
      </c>
      <c r="T233" s="1">
        <v>13.543219764647899</v>
      </c>
      <c r="U233" s="1">
        <v>4.8844688630664104</v>
      </c>
      <c r="V233" s="1">
        <v>43.968834351130397</v>
      </c>
      <c r="W233" s="1">
        <v>30.690889599326098</v>
      </c>
      <c r="X233" s="1">
        <v>20.455807186476999</v>
      </c>
      <c r="Y233" s="1">
        <v>16.061297910613</v>
      </c>
      <c r="Z233" s="1">
        <v>19.037982565379799</v>
      </c>
      <c r="AA233" s="1">
        <v>17.913726304137299</v>
      </c>
      <c r="AB233" s="1">
        <v>28.116784281167799</v>
      </c>
      <c r="AC233" s="1">
        <v>18.870208938702099</v>
      </c>
    </row>
    <row r="234" spans="1:29" ht="15" customHeight="1" x14ac:dyDescent="0.25">
      <c r="A234">
        <v>20140</v>
      </c>
      <c r="B234" s="2" t="s">
        <v>278</v>
      </c>
      <c r="C234" s="2" t="s">
        <v>37</v>
      </c>
      <c r="D234" s="2" t="s">
        <v>943</v>
      </c>
      <c r="E234" s="2" t="s">
        <v>931</v>
      </c>
      <c r="F234" s="2" t="s">
        <v>919</v>
      </c>
      <c r="G234" s="2" t="str">
        <f t="shared" si="3"/>
        <v>Trump</v>
      </c>
      <c r="H234" s="2" t="s">
        <v>922</v>
      </c>
      <c r="I234" s="2" t="s">
        <v>923</v>
      </c>
      <c r="J234">
        <v>58414</v>
      </c>
      <c r="K234" s="1">
        <v>60.155099804841299</v>
      </c>
      <c r="L234" s="1">
        <v>35.4863560105454</v>
      </c>
      <c r="M234" s="1">
        <v>0.85595918786592295</v>
      </c>
      <c r="N234" s="1">
        <v>1.2274454753997299</v>
      </c>
      <c r="O234" s="1">
        <v>2.27513952134762</v>
      </c>
      <c r="P234" s="1">
        <v>24.934091142534299</v>
      </c>
      <c r="Q234" s="1">
        <v>8.3490259184442106</v>
      </c>
      <c r="R234" s="1">
        <v>25.629130003081499</v>
      </c>
      <c r="S234" s="1">
        <v>26.925052213510501</v>
      </c>
      <c r="T234" s="1">
        <v>14.1627007224296</v>
      </c>
      <c r="U234" s="1">
        <v>7.4595264530455196</v>
      </c>
      <c r="V234" s="1">
        <v>54.930413901727398</v>
      </c>
      <c r="W234" s="1">
        <v>22.7607219396318</v>
      </c>
      <c r="X234" s="1">
        <v>14.8493377055953</v>
      </c>
      <c r="Y234" s="1">
        <v>31.317970584007998</v>
      </c>
      <c r="Z234" s="1">
        <v>22.847697983040302</v>
      </c>
      <c r="AA234" s="1">
        <v>16.150050304220802</v>
      </c>
      <c r="AB234" s="1">
        <v>19.125185646529001</v>
      </c>
      <c r="AC234" s="1">
        <v>10.559095482201901</v>
      </c>
    </row>
    <row r="235" spans="1:29" ht="15" customHeight="1" x14ac:dyDescent="0.25">
      <c r="A235">
        <v>20180</v>
      </c>
      <c r="B235" s="2" t="s">
        <v>279</v>
      </c>
      <c r="C235" s="2" t="s">
        <v>55</v>
      </c>
      <c r="D235" s="2" t="s">
        <v>970</v>
      </c>
      <c r="E235" s="2" t="s">
        <v>927</v>
      </c>
      <c r="F235" s="2" t="s">
        <v>920</v>
      </c>
      <c r="G235" s="2" t="str">
        <f t="shared" si="3"/>
        <v>Clinton</v>
      </c>
      <c r="H235" s="2" t="s">
        <v>922</v>
      </c>
      <c r="I235" s="2" t="s">
        <v>922</v>
      </c>
      <c r="J235">
        <v>81642</v>
      </c>
      <c r="K235" s="1">
        <v>94.352171676343104</v>
      </c>
      <c r="L235" s="1">
        <v>2.0785870017882999</v>
      </c>
      <c r="M235" s="1">
        <v>0.47034614536635599</v>
      </c>
      <c r="N235" s="1">
        <v>0.76308762646676997</v>
      </c>
      <c r="O235" s="1">
        <v>2.3358075500355202</v>
      </c>
      <c r="P235" s="1">
        <v>19.960314543984701</v>
      </c>
      <c r="Q235" s="1">
        <v>7.8929962519291497</v>
      </c>
      <c r="R235" s="1">
        <v>25.1965899904461</v>
      </c>
      <c r="S235" s="1">
        <v>29.486048847407002</v>
      </c>
      <c r="T235" s="1">
        <v>17.464050366233099</v>
      </c>
      <c r="U235" s="1">
        <v>4.0505167255915104</v>
      </c>
      <c r="V235" s="1">
        <v>59.880677182485698</v>
      </c>
      <c r="W235" s="1">
        <v>23.165964101169401</v>
      </c>
      <c r="X235" s="1">
        <v>12.9028419907533</v>
      </c>
      <c r="Y235" s="1">
        <v>24.001849853553299</v>
      </c>
      <c r="Z235" s="1">
        <v>24.963773701248702</v>
      </c>
      <c r="AA235" s="1">
        <v>21.131493756744302</v>
      </c>
      <c r="AB235" s="1">
        <v>20.2990596577771</v>
      </c>
      <c r="AC235" s="1">
        <v>9.6038230306767396</v>
      </c>
    </row>
    <row r="236" spans="1:29" ht="15" customHeight="1" x14ac:dyDescent="0.25">
      <c r="A236">
        <v>20220</v>
      </c>
      <c r="B236" s="2" t="s">
        <v>280</v>
      </c>
      <c r="C236" s="2" t="s">
        <v>60</v>
      </c>
      <c r="D236" s="2" t="s">
        <v>945</v>
      </c>
      <c r="E236" s="2" t="s">
        <v>927</v>
      </c>
      <c r="F236" s="2" t="s">
        <v>919</v>
      </c>
      <c r="G236" s="2" t="str">
        <f t="shared" si="3"/>
        <v>Trump</v>
      </c>
      <c r="H236" s="2" t="s">
        <v>922</v>
      </c>
      <c r="I236" s="2" t="s">
        <v>923</v>
      </c>
      <c r="J236">
        <v>93653</v>
      </c>
      <c r="K236" s="1">
        <v>92.875828857591301</v>
      </c>
      <c r="L236" s="1">
        <v>2.6010912624261899</v>
      </c>
      <c r="M236" s="1">
        <v>0.93002893660640895</v>
      </c>
      <c r="N236" s="1">
        <v>1.6635879256404</v>
      </c>
      <c r="O236" s="1">
        <v>1.92946301773568</v>
      </c>
      <c r="P236" s="1">
        <v>23.760050398812599</v>
      </c>
      <c r="Q236" s="1">
        <v>10.5666663107428</v>
      </c>
      <c r="R236" s="1">
        <v>23.5230051359807</v>
      </c>
      <c r="S236" s="1">
        <v>26.822418929452301</v>
      </c>
      <c r="T236" s="1">
        <v>15.327859225011499</v>
      </c>
      <c r="U236" s="1">
        <v>3.8792684900469299</v>
      </c>
      <c r="V236" s="1">
        <v>41.765657873442301</v>
      </c>
      <c r="W236" s="1">
        <v>27.973782165398902</v>
      </c>
      <c r="X236" s="1">
        <v>26.381291471111801</v>
      </c>
      <c r="Y236" s="1">
        <v>15.148835838490999</v>
      </c>
      <c r="Z236" s="1">
        <v>23.0340540685368</v>
      </c>
      <c r="AA236" s="1">
        <v>19.888540578195801</v>
      </c>
      <c r="AB236" s="1">
        <v>26.0456019076709</v>
      </c>
      <c r="AC236" s="1">
        <v>15.882967607105501</v>
      </c>
    </row>
    <row r="237" spans="1:29" ht="15" customHeight="1" x14ac:dyDescent="0.25">
      <c r="A237">
        <v>20260</v>
      </c>
      <c r="B237" s="2" t="s">
        <v>281</v>
      </c>
      <c r="C237" s="2" t="s">
        <v>44</v>
      </c>
      <c r="D237" s="2" t="s">
        <v>955</v>
      </c>
      <c r="E237" s="2" t="s">
        <v>947</v>
      </c>
      <c r="F237" s="2" t="s">
        <v>920</v>
      </c>
      <c r="G237" s="2" t="str">
        <f t="shared" si="3"/>
        <v>Clinton</v>
      </c>
      <c r="H237" s="2" t="s">
        <v>923</v>
      </c>
      <c r="I237" s="2" t="s">
        <v>922</v>
      </c>
      <c r="J237">
        <v>279771</v>
      </c>
      <c r="K237" s="1">
        <v>91.889795582815907</v>
      </c>
      <c r="L237" s="1">
        <v>1.3071404827519699</v>
      </c>
      <c r="M237" s="1">
        <v>0.81852658066775996</v>
      </c>
      <c r="N237" s="1">
        <v>4.77390437178979</v>
      </c>
      <c r="O237" s="1">
        <v>1.2106329819745401</v>
      </c>
      <c r="P237" s="1">
        <v>20.5124905726469</v>
      </c>
      <c r="Q237" s="1">
        <v>11.524782768764499</v>
      </c>
      <c r="R237" s="1">
        <v>23.1124741306283</v>
      </c>
      <c r="S237" s="1">
        <v>29.303966458282002</v>
      </c>
      <c r="T237" s="1">
        <v>15.5462860696784</v>
      </c>
      <c r="U237" s="1">
        <v>1.98808727571479</v>
      </c>
      <c r="V237" s="1">
        <v>36.299577103554299</v>
      </c>
      <c r="W237" s="1">
        <v>37.014761877175701</v>
      </c>
      <c r="X237" s="1">
        <v>24.6975737435552</v>
      </c>
      <c r="Y237" s="1">
        <v>20.852656209084099</v>
      </c>
      <c r="Z237" s="1">
        <v>22.6172676820152</v>
      </c>
      <c r="AA237" s="1">
        <v>17.788026997119498</v>
      </c>
      <c r="AB237" s="1">
        <v>23.666404804743902</v>
      </c>
      <c r="AC237" s="1">
        <v>15.075644307037299</v>
      </c>
    </row>
    <row r="238" spans="1:29" ht="15" customHeight="1" x14ac:dyDescent="0.25">
      <c r="A238">
        <v>20300</v>
      </c>
      <c r="B238" s="2" t="s">
        <v>282</v>
      </c>
      <c r="C238" s="2" t="s">
        <v>27</v>
      </c>
      <c r="D238" s="2" t="s">
        <v>976</v>
      </c>
      <c r="E238" s="2" t="s">
        <v>935</v>
      </c>
      <c r="F238" s="2" t="s">
        <v>919</v>
      </c>
      <c r="G238" s="2" t="str">
        <f t="shared" si="3"/>
        <v>Trump</v>
      </c>
      <c r="H238" s="2" t="s">
        <v>922</v>
      </c>
      <c r="I238" s="2" t="s">
        <v>922</v>
      </c>
      <c r="J238">
        <v>21904</v>
      </c>
      <c r="K238" s="1">
        <v>38.2121986851717</v>
      </c>
      <c r="L238" s="1">
        <v>1.31026296566837</v>
      </c>
      <c r="M238" s="1">
        <v>6.0399926953980998</v>
      </c>
      <c r="N238" s="1">
        <v>1.7439737034331599</v>
      </c>
      <c r="O238" s="1">
        <v>52.693571950328703</v>
      </c>
      <c r="P238" s="1">
        <v>31.953067932797701</v>
      </c>
      <c r="Q238" s="1">
        <v>9.8201241782322892</v>
      </c>
      <c r="R238" s="1">
        <v>26.8215850986121</v>
      </c>
      <c r="S238" s="1">
        <v>21.785975164353498</v>
      </c>
      <c r="T238" s="1">
        <v>9.6192476260043804</v>
      </c>
      <c r="U238" s="1">
        <v>17.7241324545382</v>
      </c>
      <c r="V238" s="1">
        <v>43.444770904470701</v>
      </c>
      <c r="W238" s="1">
        <v>25.6491701739061</v>
      </c>
      <c r="X238" s="1">
        <v>13.181926467084899</v>
      </c>
      <c r="Y238" s="1">
        <v>12.4430063244595</v>
      </c>
      <c r="Z238" s="1">
        <v>28.386527430504501</v>
      </c>
      <c r="AA238" s="1">
        <v>23.121047212825399</v>
      </c>
      <c r="AB238" s="1">
        <v>22.238564494778601</v>
      </c>
      <c r="AC238" s="1">
        <v>13.810854537432</v>
      </c>
    </row>
    <row r="239" spans="1:29" ht="15" customHeight="1" x14ac:dyDescent="0.25">
      <c r="A239">
        <v>20340</v>
      </c>
      <c r="B239" s="2" t="s">
        <v>283</v>
      </c>
      <c r="C239" s="2" t="s">
        <v>29</v>
      </c>
      <c r="D239" s="2" t="s">
        <v>968</v>
      </c>
      <c r="E239" s="2" t="s">
        <v>935</v>
      </c>
      <c r="F239" s="2" t="s">
        <v>919</v>
      </c>
      <c r="G239" s="2" t="str">
        <f t="shared" si="3"/>
        <v>Trump</v>
      </c>
      <c r="H239" s="2" t="s">
        <v>922</v>
      </c>
      <c r="I239" s="2" t="s">
        <v>922</v>
      </c>
      <c r="J239">
        <v>45048</v>
      </c>
      <c r="K239" s="1">
        <v>82.518646776771405</v>
      </c>
      <c r="L239" s="1">
        <v>1.8668975315219301</v>
      </c>
      <c r="M239" s="1">
        <v>0.46616941928609501</v>
      </c>
      <c r="N239" s="1">
        <v>8.9548925590481296</v>
      </c>
      <c r="O239" s="1">
        <v>6.1933937133723997</v>
      </c>
      <c r="P239" s="1">
        <v>24.0277037826319</v>
      </c>
      <c r="Q239" s="1">
        <v>7.6318593500266401</v>
      </c>
      <c r="R239" s="1">
        <v>23.317350381815</v>
      </c>
      <c r="S239" s="1">
        <v>27.712662049369602</v>
      </c>
      <c r="T239" s="1">
        <v>17.310424436157</v>
      </c>
      <c r="U239" s="1">
        <v>4.0679627511844503</v>
      </c>
      <c r="V239" s="1">
        <v>51.396830583238</v>
      </c>
      <c r="W239" s="1">
        <v>27.766704786799501</v>
      </c>
      <c r="X239" s="1">
        <v>16.768501878778</v>
      </c>
      <c r="Y239" s="1">
        <v>21.2570462232244</v>
      </c>
      <c r="Z239" s="1">
        <v>22.9086809470124</v>
      </c>
      <c r="AA239" s="1">
        <v>19.267192784667401</v>
      </c>
      <c r="AB239" s="1">
        <v>23.630214205186</v>
      </c>
      <c r="AC239" s="1">
        <v>12.9368658399098</v>
      </c>
    </row>
    <row r="240" spans="1:29" ht="15" customHeight="1" x14ac:dyDescent="0.25">
      <c r="A240">
        <v>20380</v>
      </c>
      <c r="B240" s="2" t="s">
        <v>284</v>
      </c>
      <c r="C240" s="2" t="s">
        <v>42</v>
      </c>
      <c r="D240" s="2" t="s">
        <v>959</v>
      </c>
      <c r="E240" s="2" t="s">
        <v>931</v>
      </c>
      <c r="F240" s="2" t="s">
        <v>920</v>
      </c>
      <c r="G240" s="2" t="str">
        <f t="shared" si="3"/>
        <v>Clinton</v>
      </c>
      <c r="H240" s="2" t="s">
        <v>922</v>
      </c>
      <c r="I240" s="2" t="s">
        <v>923</v>
      </c>
      <c r="J240">
        <v>114678</v>
      </c>
      <c r="K240" s="1">
        <v>64.273007900381899</v>
      </c>
      <c r="L240" s="1">
        <v>20.571513280664099</v>
      </c>
      <c r="M240" s="1">
        <v>0.85718272031252696</v>
      </c>
      <c r="N240" s="1">
        <v>3.5211636059226699</v>
      </c>
      <c r="O240" s="1">
        <v>10.7771324927187</v>
      </c>
      <c r="P240" s="1">
        <v>27.753361586354799</v>
      </c>
      <c r="Q240" s="1">
        <v>10.1309754268473</v>
      </c>
      <c r="R240" s="1">
        <v>28.549503828110002</v>
      </c>
      <c r="S240" s="1">
        <v>23.1482934826209</v>
      </c>
      <c r="T240" s="1">
        <v>10.417865676066899</v>
      </c>
      <c r="U240" s="1">
        <v>6.9622281359285498</v>
      </c>
      <c r="V240" s="1">
        <v>39.846460368104999</v>
      </c>
      <c r="W240" s="1">
        <v>35.634570102963501</v>
      </c>
      <c r="X240" s="1">
        <v>17.556741393002898</v>
      </c>
      <c r="Y240" s="1">
        <v>20.510732790525498</v>
      </c>
      <c r="Z240" s="1">
        <v>25.973353071798702</v>
      </c>
      <c r="AA240" s="1">
        <v>16.886257093510999</v>
      </c>
      <c r="AB240" s="1">
        <v>23.301258327165101</v>
      </c>
      <c r="AC240" s="1">
        <v>13.3283987169998</v>
      </c>
    </row>
    <row r="241" spans="1:29" ht="15" customHeight="1" x14ac:dyDescent="0.25">
      <c r="A241">
        <v>20420</v>
      </c>
      <c r="B241" s="2" t="s">
        <v>285</v>
      </c>
      <c r="C241" s="2" t="s">
        <v>156</v>
      </c>
      <c r="D241" s="2" t="s">
        <v>937</v>
      </c>
      <c r="E241" s="2" t="s">
        <v>935</v>
      </c>
      <c r="F241" s="2" t="s">
        <v>919</v>
      </c>
      <c r="G241" s="2" t="str">
        <f t="shared" si="3"/>
        <v>Trump</v>
      </c>
      <c r="H241" s="2" t="s">
        <v>922</v>
      </c>
      <c r="I241" s="2" t="s">
        <v>922</v>
      </c>
      <c r="J241">
        <v>51334</v>
      </c>
      <c r="K241" s="1">
        <v>80.346359138192994</v>
      </c>
      <c r="L241" s="1">
        <v>0.34285269022480203</v>
      </c>
      <c r="M241" s="1">
        <v>0.518175088635213</v>
      </c>
      <c r="N241" s="1">
        <v>6.99536369657537</v>
      </c>
      <c r="O241" s="1">
        <v>11.7972493863716</v>
      </c>
      <c r="P241" s="1">
        <v>20.477656134335898</v>
      </c>
      <c r="Q241" s="1">
        <v>11.828417812755699</v>
      </c>
      <c r="R241" s="1">
        <v>25.941870884793701</v>
      </c>
      <c r="S241" s="1">
        <v>30.104803833716399</v>
      </c>
      <c r="T241" s="1">
        <v>11.6472513343983</v>
      </c>
      <c r="U241" s="1">
        <v>1.7593123209169099</v>
      </c>
      <c r="V241" s="1">
        <v>24</v>
      </c>
      <c r="W241" s="1">
        <v>32.618911174785097</v>
      </c>
      <c r="X241" s="1">
        <v>41.621776504297998</v>
      </c>
      <c r="Y241" s="1">
        <v>12.3884140550807</v>
      </c>
      <c r="Z241" s="1">
        <v>21.457739791073099</v>
      </c>
      <c r="AA241" s="1">
        <v>18.105413105413099</v>
      </c>
      <c r="AB241" s="1">
        <v>25.5982905982906</v>
      </c>
      <c r="AC241" s="1">
        <v>22.450142450142401</v>
      </c>
    </row>
    <row r="242" spans="1:29" ht="15" customHeight="1" x14ac:dyDescent="0.25">
      <c r="A242">
        <v>20460</v>
      </c>
      <c r="B242" s="2" t="s">
        <v>286</v>
      </c>
      <c r="C242" s="2" t="s">
        <v>29</v>
      </c>
      <c r="D242" s="2" t="s">
        <v>968</v>
      </c>
      <c r="E242" s="2" t="s">
        <v>935</v>
      </c>
      <c r="F242" s="2" t="s">
        <v>919</v>
      </c>
      <c r="G242" s="2" t="str">
        <f t="shared" si="3"/>
        <v>Trump</v>
      </c>
      <c r="H242" s="2" t="s">
        <v>922</v>
      </c>
      <c r="I242" s="2" t="s">
        <v>922</v>
      </c>
      <c r="J242">
        <v>42416</v>
      </c>
      <c r="K242" s="1">
        <v>73.778762731044907</v>
      </c>
      <c r="L242" s="1">
        <v>1.5088645794040001</v>
      </c>
      <c r="M242" s="1">
        <v>0.50452659373821196</v>
      </c>
      <c r="N242" s="1">
        <v>19.240380988306299</v>
      </c>
      <c r="O242" s="1">
        <v>4.9674651075065999</v>
      </c>
      <c r="P242" s="1">
        <v>23.370897774424702</v>
      </c>
      <c r="Q242" s="1">
        <v>11.6795548849491</v>
      </c>
      <c r="R242" s="1">
        <v>24.236137306676699</v>
      </c>
      <c r="S242" s="1">
        <v>24.964635986420198</v>
      </c>
      <c r="T242" s="1">
        <v>15.748774047529199</v>
      </c>
      <c r="U242" s="1">
        <v>5.23192705695058</v>
      </c>
      <c r="V242" s="1">
        <v>44.8766191475505</v>
      </c>
      <c r="W242" s="1">
        <v>29.0216368767639</v>
      </c>
      <c r="X242" s="1">
        <v>20.869816918735101</v>
      </c>
      <c r="Y242" s="1">
        <v>26.7349676789852</v>
      </c>
      <c r="Z242" s="1">
        <v>26.064154165142099</v>
      </c>
      <c r="AA242" s="1">
        <v>18.1485547017929</v>
      </c>
      <c r="AB242" s="1">
        <v>19.191364800585401</v>
      </c>
      <c r="AC242" s="1">
        <v>9.8609586534943308</v>
      </c>
    </row>
    <row r="243" spans="1:29" ht="15" customHeight="1" x14ac:dyDescent="0.25">
      <c r="A243">
        <v>20500</v>
      </c>
      <c r="B243" s="2" t="s">
        <v>287</v>
      </c>
      <c r="C243" s="2" t="s">
        <v>42</v>
      </c>
      <c r="D243" s="2" t="s">
        <v>959</v>
      </c>
      <c r="E243" s="2" t="s">
        <v>931</v>
      </c>
      <c r="F243" s="2" t="s">
        <v>920</v>
      </c>
      <c r="G243" s="2" t="str">
        <f t="shared" si="3"/>
        <v>Clinton</v>
      </c>
      <c r="H243" s="2" t="s">
        <v>922</v>
      </c>
      <c r="I243" s="2" t="s">
        <v>923</v>
      </c>
      <c r="J243">
        <v>504357</v>
      </c>
      <c r="K243" s="1">
        <v>55.299519982869299</v>
      </c>
      <c r="L243" s="1">
        <v>26.737608479707799</v>
      </c>
      <c r="M243" s="1">
        <v>4.3590155385966698</v>
      </c>
      <c r="N243" s="1">
        <v>2.3191905733438798</v>
      </c>
      <c r="O243" s="1">
        <v>11.2846654254823</v>
      </c>
      <c r="P243" s="1">
        <v>22.0567970703292</v>
      </c>
      <c r="Q243" s="1">
        <v>12.597822574089401</v>
      </c>
      <c r="R243" s="1">
        <v>28.899569154388701</v>
      </c>
      <c r="S243" s="1">
        <v>25.2176533685465</v>
      </c>
      <c r="T243" s="1">
        <v>11.2281578326463</v>
      </c>
      <c r="U243" s="1">
        <v>5.52009431316917</v>
      </c>
      <c r="V243" s="1">
        <v>27.094533273432798</v>
      </c>
      <c r="W243" s="1">
        <v>23.682314170191901</v>
      </c>
      <c r="X243" s="1">
        <v>43.7030582432062</v>
      </c>
      <c r="Y243" s="1">
        <v>18.5686259902158</v>
      </c>
      <c r="Z243" s="1">
        <v>20.5259628995009</v>
      </c>
      <c r="AA243" s="1">
        <v>16.919714917181999</v>
      </c>
      <c r="AB243" s="1">
        <v>20.758896421565002</v>
      </c>
      <c r="AC243" s="1">
        <v>23.226799771536399</v>
      </c>
    </row>
    <row r="244" spans="1:29" ht="15" customHeight="1" x14ac:dyDescent="0.25">
      <c r="A244">
        <v>20540</v>
      </c>
      <c r="B244" s="2" t="s">
        <v>288</v>
      </c>
      <c r="C244" s="2" t="s">
        <v>84</v>
      </c>
      <c r="D244" s="2" t="s">
        <v>975</v>
      </c>
      <c r="E244" s="2" t="s">
        <v>931</v>
      </c>
      <c r="F244" s="2" t="s">
        <v>919</v>
      </c>
      <c r="G244" s="2" t="str">
        <f t="shared" si="3"/>
        <v>Trump</v>
      </c>
      <c r="H244" s="2" t="s">
        <v>922</v>
      </c>
      <c r="I244" s="2" t="s">
        <v>922</v>
      </c>
      <c r="J244">
        <v>38335</v>
      </c>
      <c r="K244" s="1">
        <v>80.980826920568703</v>
      </c>
      <c r="L244" s="1">
        <v>14.172427285770199</v>
      </c>
      <c r="M244" s="1">
        <v>0.49041346028433502</v>
      </c>
      <c r="N244" s="1">
        <v>1.74253293335072</v>
      </c>
      <c r="O244" s="1">
        <v>2.6137994000260898</v>
      </c>
      <c r="P244" s="1">
        <v>24.917177514021098</v>
      </c>
      <c r="Q244" s="1">
        <v>7.9222642493804596</v>
      </c>
      <c r="R244" s="1">
        <v>24.885874527194499</v>
      </c>
      <c r="S244" s="1">
        <v>27.883135515847101</v>
      </c>
      <c r="T244" s="1">
        <v>14.391548193556799</v>
      </c>
      <c r="U244" s="1">
        <v>8.0034255907197593</v>
      </c>
      <c r="V244" s="1">
        <v>50.052551675814499</v>
      </c>
      <c r="W244" s="1">
        <v>24.2633033594145</v>
      </c>
      <c r="X244" s="1">
        <v>17.680719374051201</v>
      </c>
      <c r="Y244" s="1">
        <v>23.6875543369224</v>
      </c>
      <c r="Z244" s="1">
        <v>27.900755701197099</v>
      </c>
      <c r="AA244" s="1">
        <v>17.742259078445802</v>
      </c>
      <c r="AB244" s="1">
        <v>19.8221092757306</v>
      </c>
      <c r="AC244" s="1">
        <v>10.847321607704099</v>
      </c>
    </row>
    <row r="245" spans="1:29" ht="15" customHeight="1" x14ac:dyDescent="0.25">
      <c r="A245">
        <v>20580</v>
      </c>
      <c r="B245" s="2" t="s">
        <v>289</v>
      </c>
      <c r="C245" s="2" t="s">
        <v>27</v>
      </c>
      <c r="D245" s="2" t="s">
        <v>976</v>
      </c>
      <c r="E245" s="2" t="s">
        <v>935</v>
      </c>
      <c r="F245" s="2" t="s">
        <v>920</v>
      </c>
      <c r="G245" s="2" t="str">
        <f t="shared" si="3"/>
        <v>Clinton</v>
      </c>
      <c r="H245" s="2" t="s">
        <v>922</v>
      </c>
      <c r="I245" s="2" t="s">
        <v>922</v>
      </c>
      <c r="J245">
        <v>54258</v>
      </c>
      <c r="K245" s="1">
        <v>2.8604076818165098</v>
      </c>
      <c r="L245" s="1">
        <v>0.138228464005308</v>
      </c>
      <c r="M245" s="1">
        <v>0.25802646614324198</v>
      </c>
      <c r="N245" s="1">
        <v>1.0634376497475</v>
      </c>
      <c r="O245" s="1">
        <v>95.679899738287403</v>
      </c>
      <c r="P245" s="1">
        <v>33.7701352795901</v>
      </c>
      <c r="Q245" s="1">
        <v>10.223377197832599</v>
      </c>
      <c r="R245" s="1">
        <v>24.641527516679599</v>
      </c>
      <c r="S245" s="1">
        <v>20.809834494452399</v>
      </c>
      <c r="T245" s="1">
        <v>10.555125511445301</v>
      </c>
      <c r="U245" s="1">
        <v>29.169415490170199</v>
      </c>
      <c r="V245" s="1">
        <v>37.062937062937102</v>
      </c>
      <c r="W245" s="1">
        <v>21.295685446628799</v>
      </c>
      <c r="X245" s="1">
        <v>12.4719620002639</v>
      </c>
      <c r="Y245" s="1">
        <v>32.748575867426197</v>
      </c>
      <c r="Z245" s="1">
        <v>27.032625582599699</v>
      </c>
      <c r="AA245" s="1">
        <v>16.073278094251702</v>
      </c>
      <c r="AB245" s="1">
        <v>15.613671672708399</v>
      </c>
      <c r="AC245" s="1">
        <v>8.5318487830139809</v>
      </c>
    </row>
    <row r="246" spans="1:29" ht="15" customHeight="1" x14ac:dyDescent="0.25">
      <c r="A246">
        <v>20700</v>
      </c>
      <c r="B246" s="2" t="s">
        <v>291</v>
      </c>
      <c r="C246" s="2" t="s">
        <v>55</v>
      </c>
      <c r="D246" s="2" t="s">
        <v>970</v>
      </c>
      <c r="E246" s="2" t="s">
        <v>927</v>
      </c>
      <c r="F246" s="2" t="s">
        <v>920</v>
      </c>
      <c r="G246" s="2" t="str">
        <f t="shared" si="3"/>
        <v>Clinton</v>
      </c>
      <c r="H246" s="2" t="s">
        <v>922</v>
      </c>
      <c r="I246" s="2" t="s">
        <v>922</v>
      </c>
      <c r="J246">
        <v>169842</v>
      </c>
      <c r="K246" s="1">
        <v>70.501407190212106</v>
      </c>
      <c r="L246" s="1">
        <v>12.0470790499405</v>
      </c>
      <c r="M246" s="1">
        <v>1.99891664017145</v>
      </c>
      <c r="N246" s="1">
        <v>2.32981241389056</v>
      </c>
      <c r="O246" s="1">
        <v>13.122784705785399</v>
      </c>
      <c r="P246" s="1">
        <v>23.889261784481999</v>
      </c>
      <c r="Q246" s="1">
        <v>10.4114412218415</v>
      </c>
      <c r="R246" s="1">
        <v>22.753500312054701</v>
      </c>
      <c r="S246" s="1">
        <v>30.168627312443299</v>
      </c>
      <c r="T246" s="1">
        <v>12.777169369178401</v>
      </c>
      <c r="U246" s="1">
        <v>2.7449751555575501</v>
      </c>
      <c r="V246" s="1">
        <v>44.668069295850302</v>
      </c>
      <c r="W246" s="1">
        <v>29.347777429607401</v>
      </c>
      <c r="X246" s="1">
        <v>23.2391781189847</v>
      </c>
      <c r="Y246" s="1">
        <v>14.602269852779999</v>
      </c>
      <c r="Z246" s="1">
        <v>19.676554410698301</v>
      </c>
      <c r="AA246" s="1">
        <v>17.3915243090103</v>
      </c>
      <c r="AB246" s="1">
        <v>26.518153763132599</v>
      </c>
      <c r="AC246" s="1">
        <v>21.811497664378798</v>
      </c>
    </row>
    <row r="247" spans="1:29" ht="15" customHeight="1" x14ac:dyDescent="0.25">
      <c r="A247">
        <v>20660</v>
      </c>
      <c r="B247" s="2" t="s">
        <v>290</v>
      </c>
      <c r="C247" s="2" t="s">
        <v>100</v>
      </c>
      <c r="D247" s="2" t="s">
        <v>953</v>
      </c>
      <c r="E247" s="2" t="s">
        <v>927</v>
      </c>
      <c r="F247" s="2" t="s">
        <v>920</v>
      </c>
      <c r="G247" s="2" t="str">
        <f t="shared" si="3"/>
        <v>Clinton</v>
      </c>
      <c r="H247" s="2" t="s">
        <v>922</v>
      </c>
      <c r="I247" s="2" t="s">
        <v>922</v>
      </c>
      <c r="J247">
        <v>37782</v>
      </c>
      <c r="K247" s="1">
        <v>78.950293790694005</v>
      </c>
      <c r="L247" s="1">
        <v>12.646233656238399</v>
      </c>
      <c r="M247" s="1">
        <v>1.2254512730930101</v>
      </c>
      <c r="N247" s="1">
        <v>1.69128156264888</v>
      </c>
      <c r="O247" s="1">
        <v>5.48673971732571</v>
      </c>
      <c r="P247" s="1">
        <v>19.5198771901964</v>
      </c>
      <c r="Q247" s="1">
        <v>6.6380816261711901</v>
      </c>
      <c r="R247" s="1">
        <v>20.2953787517866</v>
      </c>
      <c r="S247" s="1">
        <v>29.836959398655399</v>
      </c>
      <c r="T247" s="1">
        <v>23.709703033190401</v>
      </c>
      <c r="U247" s="1">
        <v>3.6272580933643401</v>
      </c>
      <c r="V247" s="1">
        <v>35.607225898765897</v>
      </c>
      <c r="W247" s="1">
        <v>28.238240028617401</v>
      </c>
      <c r="X247" s="1">
        <v>32.527275979252401</v>
      </c>
      <c r="Y247" s="1">
        <v>12.5126135216953</v>
      </c>
      <c r="Z247" s="1">
        <v>18.718466195761899</v>
      </c>
      <c r="AA247" s="1">
        <v>16.593087790110999</v>
      </c>
      <c r="AB247" s="1">
        <v>25.113521695257301</v>
      </c>
      <c r="AC247" s="1">
        <v>27.0623107971746</v>
      </c>
    </row>
    <row r="248" spans="1:29" ht="15" customHeight="1" x14ac:dyDescent="0.25">
      <c r="A248">
        <v>20740</v>
      </c>
      <c r="B248" s="2" t="s">
        <v>292</v>
      </c>
      <c r="C248" s="2" t="s">
        <v>70</v>
      </c>
      <c r="D248" s="2" t="s">
        <v>980</v>
      </c>
      <c r="E248" s="2" t="s">
        <v>927</v>
      </c>
      <c r="F248" s="2" t="s">
        <v>920</v>
      </c>
      <c r="G248" s="2" t="str">
        <f t="shared" si="3"/>
        <v>Clinton</v>
      </c>
      <c r="H248" s="2" t="s">
        <v>922</v>
      </c>
      <c r="I248" s="2" t="s">
        <v>922</v>
      </c>
      <c r="J248">
        <v>161151</v>
      </c>
      <c r="K248" s="1">
        <v>93.046893906956797</v>
      </c>
      <c r="L248" s="1">
        <v>1.1157237621857801</v>
      </c>
      <c r="M248" s="1">
        <v>2.5106887329275001</v>
      </c>
      <c r="N248" s="1">
        <v>1.71081780441946</v>
      </c>
      <c r="O248" s="1">
        <v>1.61587579351043</v>
      </c>
      <c r="P248" s="1">
        <v>22.079292092509501</v>
      </c>
      <c r="Q248" s="1">
        <v>13.4916941253855</v>
      </c>
      <c r="R248" s="1">
        <v>24.817097008395901</v>
      </c>
      <c r="S248" s="1">
        <v>26.3510620473965</v>
      </c>
      <c r="T248" s="1">
        <v>13.2608547263126</v>
      </c>
      <c r="U248" s="1">
        <v>3.5488228483211102</v>
      </c>
      <c r="V248" s="1">
        <v>37.736395214203</v>
      </c>
      <c r="W248" s="1">
        <v>32.705519104592803</v>
      </c>
      <c r="X248" s="1">
        <v>26.009262832883099</v>
      </c>
      <c r="Y248" s="1">
        <v>19.185919620864901</v>
      </c>
      <c r="Z248" s="1">
        <v>21.9764287718642</v>
      </c>
      <c r="AA248" s="1">
        <v>18.6184641287064</v>
      </c>
      <c r="AB248" s="1">
        <v>23.932903064883199</v>
      </c>
      <c r="AC248" s="1">
        <v>16.286284413681301</v>
      </c>
    </row>
    <row r="249" spans="1:29" ht="15" customHeight="1" x14ac:dyDescent="0.25">
      <c r="A249">
        <v>20780</v>
      </c>
      <c r="B249" s="2" t="s">
        <v>293</v>
      </c>
      <c r="C249" s="2" t="s">
        <v>156</v>
      </c>
      <c r="D249" s="2" t="s">
        <v>937</v>
      </c>
      <c r="E249" s="2" t="s">
        <v>935</v>
      </c>
      <c r="F249" s="2" t="s">
        <v>919</v>
      </c>
      <c r="G249" s="2" t="str">
        <f t="shared" si="3"/>
        <v>Trump</v>
      </c>
      <c r="H249" s="2" t="s">
        <v>922</v>
      </c>
      <c r="I249" s="2" t="s">
        <v>922</v>
      </c>
      <c r="J249">
        <v>52197</v>
      </c>
      <c r="K249" s="1">
        <v>67.254823074122996</v>
      </c>
      <c r="L249" s="1">
        <v>0.465543996781424</v>
      </c>
      <c r="M249" s="1">
        <v>0.99047837998352395</v>
      </c>
      <c r="N249" s="1">
        <v>1.2318715634998201</v>
      </c>
      <c r="O249" s="1">
        <v>30.057282985612201</v>
      </c>
      <c r="P249" s="1">
        <v>24.5224821349886</v>
      </c>
      <c r="Q249" s="1">
        <v>8.4698354311550492</v>
      </c>
      <c r="R249" s="1">
        <v>36.0959442113531</v>
      </c>
      <c r="S249" s="1">
        <v>25.2830622449566</v>
      </c>
      <c r="T249" s="1">
        <v>5.6286759775466004</v>
      </c>
      <c r="U249" s="1">
        <v>7.7851694672248701</v>
      </c>
      <c r="V249" s="1">
        <v>22.7131960773069</v>
      </c>
      <c r="W249" s="1">
        <v>22.002064575328301</v>
      </c>
      <c r="X249" s="1">
        <v>47.499569880139902</v>
      </c>
      <c r="Y249" s="1">
        <v>9.6430705709784306</v>
      </c>
      <c r="Z249" s="1">
        <v>15.4615092084533</v>
      </c>
      <c r="AA249" s="1">
        <v>16.5752159504536</v>
      </c>
      <c r="AB249" s="1">
        <v>24.5287119030803</v>
      </c>
      <c r="AC249" s="1">
        <v>33.791492367034301</v>
      </c>
    </row>
    <row r="250" spans="1:29" ht="15" customHeight="1" x14ac:dyDescent="0.25">
      <c r="A250">
        <v>20820</v>
      </c>
      <c r="B250" s="2" t="s">
        <v>294</v>
      </c>
      <c r="C250" s="2" t="s">
        <v>146</v>
      </c>
      <c r="D250" s="2" t="s">
        <v>948</v>
      </c>
      <c r="E250" s="2" t="s">
        <v>927</v>
      </c>
      <c r="F250" s="2" t="s">
        <v>919</v>
      </c>
      <c r="G250" s="2" t="str">
        <f t="shared" si="3"/>
        <v>Trump</v>
      </c>
      <c r="H250" s="2" t="s">
        <v>922</v>
      </c>
      <c r="I250" s="2" t="s">
        <v>923</v>
      </c>
      <c r="J250">
        <v>34242</v>
      </c>
      <c r="K250" s="1">
        <v>96.825535891595095</v>
      </c>
      <c r="L250" s="1">
        <v>0.22194965247357001</v>
      </c>
      <c r="M250" s="1">
        <v>0.42929735412651099</v>
      </c>
      <c r="N250" s="1">
        <v>0.77974417382162298</v>
      </c>
      <c r="O250" s="1">
        <v>1.74347292798318</v>
      </c>
      <c r="P250" s="1">
        <v>24.653933765551098</v>
      </c>
      <c r="Q250" s="1">
        <v>8.4924945972782009</v>
      </c>
      <c r="R250" s="1">
        <v>23.8800303720577</v>
      </c>
      <c r="S250" s="1">
        <v>27.799193972314701</v>
      </c>
      <c r="T250" s="1">
        <v>15.1743472927983</v>
      </c>
      <c r="U250" s="1">
        <v>4.1653931799327601</v>
      </c>
      <c r="V250" s="1">
        <v>41.850412609701799</v>
      </c>
      <c r="W250" s="1">
        <v>34.672313670698202</v>
      </c>
      <c r="X250" s="1">
        <v>19.3118805396673</v>
      </c>
      <c r="Y250" s="1">
        <v>17.547460236018502</v>
      </c>
      <c r="Z250" s="1">
        <v>20.9924503408341</v>
      </c>
      <c r="AA250" s="1">
        <v>20.2301546580664</v>
      </c>
      <c r="AB250" s="1">
        <v>24.686652495785399</v>
      </c>
      <c r="AC250" s="1">
        <v>16.543282269295599</v>
      </c>
    </row>
    <row r="251" spans="1:29" ht="15" customHeight="1" x14ac:dyDescent="0.25">
      <c r="A251">
        <v>20900</v>
      </c>
      <c r="B251" s="2" t="s">
        <v>295</v>
      </c>
      <c r="C251" s="2" t="s">
        <v>27</v>
      </c>
      <c r="D251" s="2" t="s">
        <v>976</v>
      </c>
      <c r="E251" s="2" t="s">
        <v>935</v>
      </c>
      <c r="F251" s="2" t="s">
        <v>919</v>
      </c>
      <c r="G251" s="2" t="str">
        <f t="shared" si="3"/>
        <v>Trump</v>
      </c>
      <c r="H251" s="2" t="s">
        <v>922</v>
      </c>
      <c r="I251" s="2" t="s">
        <v>922</v>
      </c>
      <c r="J251">
        <v>41280</v>
      </c>
      <c r="K251" s="1">
        <v>47.676841085271299</v>
      </c>
      <c r="L251" s="1">
        <v>13.7306201550388</v>
      </c>
      <c r="M251" s="1">
        <v>0.37306201550387602</v>
      </c>
      <c r="N251" s="1">
        <v>0.80426356589147296</v>
      </c>
      <c r="O251" s="1">
        <v>37.4152131782946</v>
      </c>
      <c r="P251" s="1">
        <v>26.821705426356601</v>
      </c>
      <c r="Q251" s="1">
        <v>8.6627906976744207</v>
      </c>
      <c r="R251" s="1">
        <v>23.679748062015499</v>
      </c>
      <c r="S251" s="1">
        <v>26.254844961240298</v>
      </c>
      <c r="T251" s="1">
        <v>14.580910852713201</v>
      </c>
      <c r="U251" s="1">
        <v>14.0769550277537</v>
      </c>
      <c r="V251" s="1">
        <v>45.236566854208398</v>
      </c>
      <c r="W251" s="1">
        <v>25.068912132311301</v>
      </c>
      <c r="X251" s="1">
        <v>15.617565985726699</v>
      </c>
      <c r="Y251" s="1">
        <v>27.291979778658298</v>
      </c>
      <c r="Z251" s="1">
        <v>22.024866785079901</v>
      </c>
      <c r="AA251" s="1">
        <v>16.7714168602268</v>
      </c>
      <c r="AB251" s="1">
        <v>19.039486268615899</v>
      </c>
      <c r="AC251" s="1">
        <v>14.872250307419</v>
      </c>
    </row>
    <row r="252" spans="1:29" ht="15" customHeight="1" x14ac:dyDescent="0.25">
      <c r="A252">
        <v>20940</v>
      </c>
      <c r="B252" s="2" t="s">
        <v>296</v>
      </c>
      <c r="C252" s="2" t="s">
        <v>98</v>
      </c>
      <c r="D252" s="2" t="s">
        <v>936</v>
      </c>
      <c r="E252" s="2" t="s">
        <v>935</v>
      </c>
      <c r="F252" s="2" t="s">
        <v>920</v>
      </c>
      <c r="G252" s="2" t="str">
        <f t="shared" si="3"/>
        <v>Clinton</v>
      </c>
      <c r="H252" s="2" t="s">
        <v>922</v>
      </c>
      <c r="I252" s="2" t="s">
        <v>923</v>
      </c>
      <c r="J252">
        <v>174528</v>
      </c>
      <c r="K252" s="1">
        <v>13.7095480381371</v>
      </c>
      <c r="L252" s="1">
        <v>2.93018885221856</v>
      </c>
      <c r="M252" s="1">
        <v>1.2611156949028199</v>
      </c>
      <c r="N252" s="1">
        <v>1.7275165016501699</v>
      </c>
      <c r="O252" s="1">
        <v>80.371630913091295</v>
      </c>
      <c r="P252" s="1">
        <v>29.277823615694899</v>
      </c>
      <c r="Q252" s="1">
        <v>10.9094242757609</v>
      </c>
      <c r="R252" s="1">
        <v>27.008846718005099</v>
      </c>
      <c r="S252" s="1">
        <v>22.403281994866202</v>
      </c>
      <c r="T252" s="1">
        <v>10.4006233956729</v>
      </c>
      <c r="U252" s="1">
        <v>20.465718231777402</v>
      </c>
      <c r="V252" s="1">
        <v>37.339553211833199</v>
      </c>
      <c r="W252" s="1">
        <v>28.9929398584108</v>
      </c>
      <c r="X252" s="1">
        <v>13.2017886979785</v>
      </c>
      <c r="Y252" s="1">
        <v>27.205391420464</v>
      </c>
      <c r="Z252" s="1">
        <v>21.430061759305602</v>
      </c>
      <c r="AA252" s="1">
        <v>15.996912034718701</v>
      </c>
      <c r="AB252" s="1">
        <v>19.881906192622299</v>
      </c>
      <c r="AC252" s="1">
        <v>15.4857285928893</v>
      </c>
    </row>
    <row r="253" spans="1:29" ht="15" customHeight="1" x14ac:dyDescent="0.25">
      <c r="A253">
        <v>20980</v>
      </c>
      <c r="B253" s="2" t="s">
        <v>297</v>
      </c>
      <c r="C253" s="2" t="s">
        <v>75</v>
      </c>
      <c r="D253" s="2" t="s">
        <v>932</v>
      </c>
      <c r="E253" s="2" t="s">
        <v>931</v>
      </c>
      <c r="F253" s="2" t="s">
        <v>919</v>
      </c>
      <c r="G253" s="2" t="str">
        <f t="shared" si="3"/>
        <v>Trump</v>
      </c>
      <c r="H253" s="2" t="s">
        <v>922</v>
      </c>
      <c r="I253" s="2" t="s">
        <v>923</v>
      </c>
      <c r="J253">
        <v>41639</v>
      </c>
      <c r="K253" s="1">
        <v>61.773817815029197</v>
      </c>
      <c r="L253" s="1">
        <v>32.839405365162499</v>
      </c>
      <c r="M253" s="1">
        <v>0.47071255313528199</v>
      </c>
      <c r="N253" s="1">
        <v>1.4097360647469901</v>
      </c>
      <c r="O253" s="1">
        <v>3.5063282019260802</v>
      </c>
      <c r="P253" s="1">
        <v>24.1624438627248</v>
      </c>
      <c r="Q253" s="1">
        <v>7.7547491534378796</v>
      </c>
      <c r="R253" s="1">
        <v>24.172050241360299</v>
      </c>
      <c r="S253" s="1">
        <v>28.346021758447598</v>
      </c>
      <c r="T253" s="1">
        <v>15.5647349840294</v>
      </c>
      <c r="U253" s="1">
        <v>5.3848882582476101</v>
      </c>
      <c r="V253" s="1">
        <v>48.343384178786799</v>
      </c>
      <c r="W253" s="1">
        <v>30.1844625753813</v>
      </c>
      <c r="X253" s="1">
        <v>16.087264987584199</v>
      </c>
      <c r="Y253" s="1">
        <v>28.793891293891299</v>
      </c>
      <c r="Z253" s="1">
        <v>21.813371813371798</v>
      </c>
      <c r="AA253" s="1">
        <v>18.157768157768199</v>
      </c>
      <c r="AB253" s="1">
        <v>19.221981721981699</v>
      </c>
      <c r="AC253" s="1">
        <v>12.012987012987001</v>
      </c>
    </row>
    <row r="254" spans="1:29" ht="15" customHeight="1" x14ac:dyDescent="0.25">
      <c r="A254">
        <v>21340</v>
      </c>
      <c r="B254" s="2" t="s">
        <v>306</v>
      </c>
      <c r="C254" s="2" t="s">
        <v>27</v>
      </c>
      <c r="D254" s="2" t="s">
        <v>976</v>
      </c>
      <c r="E254" s="2" t="s">
        <v>935</v>
      </c>
      <c r="F254" s="2" t="s">
        <v>920</v>
      </c>
      <c r="G254" s="2" t="str">
        <f t="shared" si="3"/>
        <v>Clinton</v>
      </c>
      <c r="H254" s="2" t="s">
        <v>922</v>
      </c>
      <c r="I254" s="2" t="s">
        <v>922</v>
      </c>
      <c r="J254">
        <v>804123</v>
      </c>
      <c r="K254" s="1">
        <v>13.166393698476501</v>
      </c>
      <c r="L254" s="1">
        <v>2.5716215056651799</v>
      </c>
      <c r="M254" s="1">
        <v>0.94065211416661398</v>
      </c>
      <c r="N254" s="1">
        <v>1.13216510409477</v>
      </c>
      <c r="O254" s="1">
        <v>82.189167577597004</v>
      </c>
      <c r="P254" s="1">
        <v>30.077488145470301</v>
      </c>
      <c r="Q254" s="1">
        <v>11.1546367906402</v>
      </c>
      <c r="R254" s="1">
        <v>26.3957130936436</v>
      </c>
      <c r="S254" s="1">
        <v>22.088287488356901</v>
      </c>
      <c r="T254" s="1">
        <v>10.283874481889001</v>
      </c>
      <c r="U254" s="1">
        <v>16.748946570566599</v>
      </c>
      <c r="V254" s="1">
        <v>34.150141972476597</v>
      </c>
      <c r="W254" s="1">
        <v>28.87422063136</v>
      </c>
      <c r="X254" s="1">
        <v>20.226690825596901</v>
      </c>
      <c r="Y254" s="1">
        <v>25.4395064747577</v>
      </c>
      <c r="Z254" s="1">
        <v>24.960260015856601</v>
      </c>
      <c r="AA254" s="1">
        <v>17.726202356393699</v>
      </c>
      <c r="AB254" s="1">
        <v>18.498913313585</v>
      </c>
      <c r="AC254" s="1">
        <v>13.3751178394071</v>
      </c>
    </row>
    <row r="255" spans="1:29" ht="15" customHeight="1" x14ac:dyDescent="0.25">
      <c r="A255">
        <v>21020</v>
      </c>
      <c r="B255" s="2" t="s">
        <v>298</v>
      </c>
      <c r="C255" s="2" t="s">
        <v>42</v>
      </c>
      <c r="D255" s="2" t="s">
        <v>959</v>
      </c>
      <c r="E255" s="2" t="s">
        <v>931</v>
      </c>
      <c r="F255" s="2" t="s">
        <v>919</v>
      </c>
      <c r="G255" s="2" t="str">
        <f t="shared" si="3"/>
        <v>Trump</v>
      </c>
      <c r="H255" s="2" t="s">
        <v>923</v>
      </c>
      <c r="I255" s="2" t="s">
        <v>923</v>
      </c>
      <c r="J255">
        <v>64094</v>
      </c>
      <c r="K255" s="1">
        <v>62.533154429431796</v>
      </c>
      <c r="L255" s="1">
        <v>31.021624489031701</v>
      </c>
      <c r="M255" s="1">
        <v>0.98293131962430202</v>
      </c>
      <c r="N255" s="1">
        <v>2.11876306674572</v>
      </c>
      <c r="O255" s="1">
        <v>3.3435266951664699</v>
      </c>
      <c r="P255" s="1">
        <v>22.662027646893598</v>
      </c>
      <c r="Q255" s="1">
        <v>10.5236059537554</v>
      </c>
      <c r="R255" s="1">
        <v>24.230037132961002</v>
      </c>
      <c r="S255" s="1">
        <v>27.476830904608899</v>
      </c>
      <c r="T255" s="1">
        <v>15.107498361781101</v>
      </c>
      <c r="U255" s="1">
        <v>5.2739146776921597</v>
      </c>
      <c r="V255" s="1">
        <v>41.434880661529803</v>
      </c>
      <c r="W255" s="1">
        <v>33.2949633527532</v>
      </c>
      <c r="X255" s="1">
        <v>19.9962413080248</v>
      </c>
      <c r="Y255" s="1">
        <v>21.766910887715099</v>
      </c>
      <c r="Z255" s="1">
        <v>20.433634349974401</v>
      </c>
      <c r="AA255" s="1">
        <v>20.0204464133583</v>
      </c>
      <c r="AB255" s="1">
        <v>22.929800647469801</v>
      </c>
      <c r="AC255" s="1">
        <v>14.849207701482401</v>
      </c>
    </row>
    <row r="256" spans="1:29" ht="15" customHeight="1" x14ac:dyDescent="0.25">
      <c r="A256">
        <v>21060</v>
      </c>
      <c r="B256" s="2" t="s">
        <v>299</v>
      </c>
      <c r="C256" s="2" t="s">
        <v>104</v>
      </c>
      <c r="D256" s="2" t="s">
        <v>950</v>
      </c>
      <c r="E256" s="2" t="s">
        <v>927</v>
      </c>
      <c r="F256" s="2" t="s">
        <v>919</v>
      </c>
      <c r="G256" s="2" t="str">
        <f t="shared" si="3"/>
        <v>Trump</v>
      </c>
      <c r="H256" s="2" t="s">
        <v>922</v>
      </c>
      <c r="I256" s="2" t="s">
        <v>923</v>
      </c>
      <c r="J256">
        <v>148338</v>
      </c>
      <c r="K256" s="1">
        <v>81.664846499211293</v>
      </c>
      <c r="L256" s="1">
        <v>8.9107308983537603</v>
      </c>
      <c r="M256" s="1">
        <v>1.5141096684598701</v>
      </c>
      <c r="N256" s="1">
        <v>3.4765198398252601</v>
      </c>
      <c r="O256" s="1">
        <v>4.4337930941498502</v>
      </c>
      <c r="P256" s="1">
        <v>26.018956706979999</v>
      </c>
      <c r="Q256" s="1">
        <v>9.6098100284485408</v>
      </c>
      <c r="R256" s="1">
        <v>27.092855505669501</v>
      </c>
      <c r="S256" s="1">
        <v>25.9549137779935</v>
      </c>
      <c r="T256" s="1">
        <v>11.3234639809085</v>
      </c>
      <c r="U256" s="1">
        <v>5.0347894323829498</v>
      </c>
      <c r="V256" s="1">
        <v>44.039759351294798</v>
      </c>
      <c r="W256" s="1">
        <v>33.532827622286199</v>
      </c>
      <c r="X256" s="1">
        <v>17.392623594036099</v>
      </c>
      <c r="Y256" s="1">
        <v>18.759875068895798</v>
      </c>
      <c r="Z256" s="1">
        <v>22.6364137424215</v>
      </c>
      <c r="AA256" s="1">
        <v>19.786882234062102</v>
      </c>
      <c r="AB256" s="1">
        <v>24.295425316920799</v>
      </c>
      <c r="AC256" s="1">
        <v>14.5214036376998</v>
      </c>
    </row>
    <row r="257" spans="1:29" ht="15" customHeight="1" x14ac:dyDescent="0.25">
      <c r="A257">
        <v>21120</v>
      </c>
      <c r="B257" s="2" t="s">
        <v>300</v>
      </c>
      <c r="C257" s="2" t="s">
        <v>29</v>
      </c>
      <c r="D257" s="2" t="s">
        <v>968</v>
      </c>
      <c r="E257" s="2" t="s">
        <v>935</v>
      </c>
      <c r="F257" s="2" t="s">
        <v>919</v>
      </c>
      <c r="G257" s="2" t="str">
        <f t="shared" si="3"/>
        <v>Trump</v>
      </c>
      <c r="H257" s="2" t="s">
        <v>922</v>
      </c>
      <c r="I257" s="2" t="s">
        <v>922</v>
      </c>
      <c r="J257">
        <v>22119</v>
      </c>
      <c r="K257" s="1">
        <v>78.932139789321397</v>
      </c>
      <c r="L257" s="1">
        <v>3.8066820380668198</v>
      </c>
      <c r="M257" s="1">
        <v>0.78213300782133</v>
      </c>
      <c r="N257" s="1">
        <v>4.6385460463854598</v>
      </c>
      <c r="O257" s="1">
        <v>11.840499118405001</v>
      </c>
      <c r="P257" s="1">
        <v>24.133098241330998</v>
      </c>
      <c r="Q257" s="1">
        <v>9.7653600976536001</v>
      </c>
      <c r="R257" s="1">
        <v>28.174872281748701</v>
      </c>
      <c r="S257" s="1">
        <v>25.209096252091001</v>
      </c>
      <c r="T257" s="1">
        <v>12.717573127175701</v>
      </c>
      <c r="U257" s="1">
        <v>6.5347885402455699</v>
      </c>
      <c r="V257" s="1">
        <v>48.124147339699903</v>
      </c>
      <c r="W257" s="1">
        <v>29.7203274215553</v>
      </c>
      <c r="X257" s="1">
        <v>15.6207366984993</v>
      </c>
      <c r="Y257" s="1">
        <v>18.865535578627501</v>
      </c>
      <c r="Z257" s="1">
        <v>20.587490503925</v>
      </c>
      <c r="AA257" s="1">
        <v>17.0043048873132</v>
      </c>
      <c r="AB257" s="1">
        <v>25.297543681944799</v>
      </c>
      <c r="AC257" s="1">
        <v>18.245125348189401</v>
      </c>
    </row>
    <row r="258" spans="1:29" ht="15" customHeight="1" x14ac:dyDescent="0.25">
      <c r="A258">
        <v>21140</v>
      </c>
      <c r="B258" s="2" t="s">
        <v>301</v>
      </c>
      <c r="C258" s="2" t="s">
        <v>66</v>
      </c>
      <c r="D258" s="2" t="s">
        <v>425</v>
      </c>
      <c r="E258" s="2" t="s">
        <v>927</v>
      </c>
      <c r="F258" s="2" t="s">
        <v>919</v>
      </c>
      <c r="G258" s="2" t="str">
        <f t="shared" ref="G258:G321" si="4">IF(F258="Republicain","Trump","Clinton")</f>
        <v>Trump</v>
      </c>
      <c r="H258" s="2" t="s">
        <v>922</v>
      </c>
      <c r="I258" s="2" t="s">
        <v>923</v>
      </c>
      <c r="J258">
        <v>197559</v>
      </c>
      <c r="K258" s="1">
        <v>77.219969730561502</v>
      </c>
      <c r="L258" s="1">
        <v>5.5623889572229102</v>
      </c>
      <c r="M258" s="1">
        <v>0.95110827651486396</v>
      </c>
      <c r="N258" s="1">
        <v>2.1512560804620402</v>
      </c>
      <c r="O258" s="1">
        <v>14.1152769552387</v>
      </c>
      <c r="P258" s="1">
        <v>28.4345436046953</v>
      </c>
      <c r="Q258" s="1">
        <v>8.9102495963231192</v>
      </c>
      <c r="R258" s="1">
        <v>25.941617440865802</v>
      </c>
      <c r="S258" s="1">
        <v>24.584554487520201</v>
      </c>
      <c r="T258" s="1">
        <v>12.1290348705956</v>
      </c>
      <c r="U258" s="1">
        <v>7.5348379340116702</v>
      </c>
      <c r="V258" s="1">
        <v>48.762617908352198</v>
      </c>
      <c r="W258" s="1">
        <v>25.552928645778699</v>
      </c>
      <c r="X258" s="1">
        <v>18.149615511857402</v>
      </c>
      <c r="Y258" s="1">
        <v>17.233220735166299</v>
      </c>
      <c r="Z258" s="1">
        <v>24.549251008395</v>
      </c>
      <c r="AA258" s="1">
        <v>21.389375864083998</v>
      </c>
      <c r="AB258" s="1">
        <v>23.682672709910101</v>
      </c>
      <c r="AC258" s="1">
        <v>13.1454796824447</v>
      </c>
    </row>
    <row r="259" spans="1:29" ht="15" customHeight="1" x14ac:dyDescent="0.25">
      <c r="A259">
        <v>21180</v>
      </c>
      <c r="B259" s="2" t="s">
        <v>302</v>
      </c>
      <c r="C259" s="2" t="s">
        <v>121</v>
      </c>
      <c r="D259" s="2" t="s">
        <v>981</v>
      </c>
      <c r="E259" s="2" t="s">
        <v>927</v>
      </c>
      <c r="F259" s="2" t="s">
        <v>919</v>
      </c>
      <c r="G259" s="2" t="str">
        <f t="shared" si="4"/>
        <v>Trump</v>
      </c>
      <c r="H259" s="2" t="s">
        <v>922</v>
      </c>
      <c r="I259" s="2" t="s">
        <v>922</v>
      </c>
      <c r="J259">
        <v>29405</v>
      </c>
      <c r="K259" s="1">
        <v>96.833871790511793</v>
      </c>
      <c r="L259" s="1">
        <v>1.1664682877061701</v>
      </c>
      <c r="M259" s="1">
        <v>0.33667743581023601</v>
      </c>
      <c r="N259" s="1">
        <v>1.01003230743071</v>
      </c>
      <c r="O259" s="1">
        <v>0.65295017854106396</v>
      </c>
      <c r="P259" s="1">
        <v>19.404863118517302</v>
      </c>
      <c r="Q259" s="1">
        <v>8.3693249447372899</v>
      </c>
      <c r="R259" s="1">
        <v>24.3836082298929</v>
      </c>
      <c r="S259" s="1">
        <v>30.001700391090001</v>
      </c>
      <c r="T259" s="1">
        <v>17.8405033157626</v>
      </c>
      <c r="U259" s="1">
        <v>7.5037921880925298</v>
      </c>
      <c r="V259" s="1">
        <v>56.617368221463799</v>
      </c>
      <c r="W259" s="1">
        <v>17.851725445582101</v>
      </c>
      <c r="X259" s="1">
        <v>18.027114144861599</v>
      </c>
      <c r="Y259" s="1">
        <v>26.801922050186899</v>
      </c>
      <c r="Z259" s="1">
        <v>26.018864566648901</v>
      </c>
      <c r="AA259" s="1">
        <v>19.069229400249199</v>
      </c>
      <c r="AB259" s="1">
        <v>19.789998220323898</v>
      </c>
      <c r="AC259" s="1">
        <v>8.3199857625912106</v>
      </c>
    </row>
    <row r="260" spans="1:29" ht="15" customHeight="1" x14ac:dyDescent="0.25">
      <c r="A260">
        <v>21220</v>
      </c>
      <c r="B260" s="2" t="s">
        <v>303</v>
      </c>
      <c r="C260" s="2" t="s">
        <v>195</v>
      </c>
      <c r="D260" s="2" t="s">
        <v>965</v>
      </c>
      <c r="E260" s="2" t="s">
        <v>935</v>
      </c>
      <c r="F260" s="2" t="s">
        <v>919</v>
      </c>
      <c r="G260" s="2" t="str">
        <f t="shared" si="4"/>
        <v>Trump</v>
      </c>
      <c r="H260" s="2" t="s">
        <v>922</v>
      </c>
      <c r="I260" s="2" t="s">
        <v>922</v>
      </c>
      <c r="J260">
        <v>50805</v>
      </c>
      <c r="K260" s="1">
        <v>69.662434799724394</v>
      </c>
      <c r="L260" s="1">
        <v>0.651510678082866</v>
      </c>
      <c r="M260" s="1">
        <v>0.88967621297116395</v>
      </c>
      <c r="N260" s="1">
        <v>6.3655152051963402</v>
      </c>
      <c r="O260" s="1">
        <v>22.4308631040252</v>
      </c>
      <c r="P260" s="1">
        <v>28.9558114358823</v>
      </c>
      <c r="Q260" s="1">
        <v>9.37309319948824</v>
      </c>
      <c r="R260" s="1">
        <v>26.221828560181098</v>
      </c>
      <c r="S260" s="1">
        <v>26.788701899419301</v>
      </c>
      <c r="T260" s="1">
        <v>8.6605649050290303</v>
      </c>
      <c r="U260" s="1">
        <v>6.6687938736439003</v>
      </c>
      <c r="V260" s="1">
        <v>39.0874282067645</v>
      </c>
      <c r="W260" s="1">
        <v>38.091895341416702</v>
      </c>
      <c r="X260" s="1">
        <v>16.151882578174899</v>
      </c>
      <c r="Y260" s="1">
        <v>11.5910213489929</v>
      </c>
      <c r="Z260" s="1">
        <v>15.4162779210801</v>
      </c>
      <c r="AA260" s="1">
        <v>15.251632731463699</v>
      </c>
      <c r="AB260" s="1">
        <v>31.507601119587299</v>
      </c>
      <c r="AC260" s="1">
        <v>26.233466878876001</v>
      </c>
    </row>
    <row r="261" spans="1:29" ht="15" customHeight="1" x14ac:dyDescent="0.25">
      <c r="A261">
        <v>21260</v>
      </c>
      <c r="B261" s="2" t="s">
        <v>304</v>
      </c>
      <c r="C261" s="2" t="s">
        <v>25</v>
      </c>
      <c r="D261" s="2" t="s">
        <v>878</v>
      </c>
      <c r="E261" s="2" t="s">
        <v>927</v>
      </c>
      <c r="F261" s="2" t="s">
        <v>919</v>
      </c>
      <c r="G261" s="2" t="str">
        <f t="shared" si="4"/>
        <v>Trump</v>
      </c>
      <c r="H261" s="2" t="s">
        <v>922</v>
      </c>
      <c r="I261" s="2" t="s">
        <v>922</v>
      </c>
      <c r="J261">
        <v>40915</v>
      </c>
      <c r="K261" s="1">
        <v>86.066234877184399</v>
      </c>
      <c r="L261" s="1">
        <v>0.82854698765733803</v>
      </c>
      <c r="M261" s="1">
        <v>1.9430526701698601</v>
      </c>
      <c r="N261" s="1">
        <v>3.5341561774410399</v>
      </c>
      <c r="O261" s="1">
        <v>7.6280092875473597</v>
      </c>
      <c r="P261" s="1">
        <v>18.2915801050959</v>
      </c>
      <c r="Q261" s="1">
        <v>23.067334718318499</v>
      </c>
      <c r="R261" s="1">
        <v>21.7206403519492</v>
      </c>
      <c r="S261" s="1">
        <v>24.181840400831</v>
      </c>
      <c r="T261" s="1">
        <v>12.7386044238054</v>
      </c>
      <c r="U261" s="1">
        <v>3.0913756000662098</v>
      </c>
      <c r="V261" s="1">
        <v>35.035590134083797</v>
      </c>
      <c r="W261" s="1">
        <v>30.201953318986899</v>
      </c>
      <c r="X261" s="1">
        <v>31.6710809468631</v>
      </c>
      <c r="Y261" s="1">
        <v>24.710588520516399</v>
      </c>
      <c r="Z261" s="1">
        <v>23.619613309897598</v>
      </c>
      <c r="AA261" s="1">
        <v>15.8312625007576</v>
      </c>
      <c r="AB261" s="1">
        <v>22.055882174677301</v>
      </c>
      <c r="AC261" s="1">
        <v>13.7826534941512</v>
      </c>
    </row>
    <row r="262" spans="1:29" ht="15" customHeight="1" x14ac:dyDescent="0.25">
      <c r="A262">
        <v>21300</v>
      </c>
      <c r="B262" s="2" t="s">
        <v>305</v>
      </c>
      <c r="C262" s="2" t="s">
        <v>40</v>
      </c>
      <c r="D262" s="2" t="s">
        <v>966</v>
      </c>
      <c r="E262" s="2" t="s">
        <v>927</v>
      </c>
      <c r="F262" s="2" t="s">
        <v>919</v>
      </c>
      <c r="G262" s="2" t="str">
        <f t="shared" si="4"/>
        <v>Trump</v>
      </c>
      <c r="H262" s="2" t="s">
        <v>922</v>
      </c>
      <c r="I262" s="2" t="s">
        <v>922</v>
      </c>
      <c r="J262">
        <v>88830</v>
      </c>
      <c r="K262" s="1">
        <v>87.406281661600801</v>
      </c>
      <c r="L262" s="1">
        <v>6.2231228188675001</v>
      </c>
      <c r="M262" s="1">
        <v>1.1719013846673401</v>
      </c>
      <c r="N262" s="1">
        <v>2.6770235280873602</v>
      </c>
      <c r="O262" s="1">
        <v>2.5216706067769898</v>
      </c>
      <c r="P262" s="1">
        <v>22.3798266351458</v>
      </c>
      <c r="Q262" s="1">
        <v>8.9339187211527609</v>
      </c>
      <c r="R262" s="1">
        <v>24.121355397951099</v>
      </c>
      <c r="S262" s="1">
        <v>28.868625464370101</v>
      </c>
      <c r="T262" s="1">
        <v>15.696273781380199</v>
      </c>
      <c r="U262" s="1">
        <v>2.4604858472722499</v>
      </c>
      <c r="V262" s="1">
        <v>45.3018864821302</v>
      </c>
      <c r="W262" s="1">
        <v>31.609677472409999</v>
      </c>
      <c r="X262" s="1">
        <v>20.627950198187499</v>
      </c>
      <c r="Y262" s="1">
        <v>20.633532663883599</v>
      </c>
      <c r="Z262" s="1">
        <v>23.363985106623002</v>
      </c>
      <c r="AA262" s="1">
        <v>17.336116439129</v>
      </c>
      <c r="AB262" s="1">
        <v>22.275188987927301</v>
      </c>
      <c r="AC262" s="1">
        <v>16.391176802437101</v>
      </c>
    </row>
    <row r="263" spans="1:29" ht="15" customHeight="1" x14ac:dyDescent="0.25">
      <c r="A263">
        <v>21380</v>
      </c>
      <c r="B263" s="2" t="s">
        <v>307</v>
      </c>
      <c r="C263" s="2" t="s">
        <v>77</v>
      </c>
      <c r="D263" s="2" t="s">
        <v>949</v>
      </c>
      <c r="E263" s="2" t="s">
        <v>935</v>
      </c>
      <c r="F263" s="2" t="s">
        <v>919</v>
      </c>
      <c r="G263" s="2" t="str">
        <f t="shared" si="4"/>
        <v>Trump</v>
      </c>
      <c r="H263" s="2" t="s">
        <v>922</v>
      </c>
      <c r="I263" s="2" t="s">
        <v>923</v>
      </c>
      <c r="J263">
        <v>33690</v>
      </c>
      <c r="K263" s="1">
        <v>73.327396853665803</v>
      </c>
      <c r="L263" s="1">
        <v>2.1697833184921298</v>
      </c>
      <c r="M263" s="1">
        <v>2.2528940338379302</v>
      </c>
      <c r="N263" s="1">
        <v>2.1994657168299199</v>
      </c>
      <c r="O263" s="1">
        <v>20.050460077174201</v>
      </c>
      <c r="P263" s="1">
        <v>23.567824280201801</v>
      </c>
      <c r="Q263" s="1">
        <v>16.271890768774099</v>
      </c>
      <c r="R263" s="1">
        <v>23.475808845354699</v>
      </c>
      <c r="S263" s="1">
        <v>24.179281685960198</v>
      </c>
      <c r="T263" s="1">
        <v>12.505194419709101</v>
      </c>
      <c r="U263" s="1">
        <v>6.6073634791203402</v>
      </c>
      <c r="V263" s="1">
        <v>39.0956263899185</v>
      </c>
      <c r="W263" s="1">
        <v>30.2149740548554</v>
      </c>
      <c r="X263" s="1">
        <v>24.082036076105801</v>
      </c>
      <c r="Y263" s="1">
        <v>23.2191573204001</v>
      </c>
      <c r="Z263" s="1">
        <v>27.887238557138499</v>
      </c>
      <c r="AA263" s="1">
        <v>20.1045771445893</v>
      </c>
      <c r="AB263" s="1">
        <v>20.172779630190998</v>
      </c>
      <c r="AC263" s="1">
        <v>8.6162473476811208</v>
      </c>
    </row>
    <row r="264" spans="1:29" ht="15" customHeight="1" x14ac:dyDescent="0.25">
      <c r="A264">
        <v>21420</v>
      </c>
      <c r="B264" s="2" t="s">
        <v>308</v>
      </c>
      <c r="C264" s="2" t="s">
        <v>29</v>
      </c>
      <c r="D264" s="2" t="s">
        <v>968</v>
      </c>
      <c r="E264" s="2" t="s">
        <v>935</v>
      </c>
      <c r="F264" s="2" t="s">
        <v>919</v>
      </c>
      <c r="G264" s="2" t="str">
        <f t="shared" si="4"/>
        <v>Trump</v>
      </c>
      <c r="H264" s="2" t="s">
        <v>922</v>
      </c>
      <c r="I264" s="2" t="s">
        <v>922</v>
      </c>
      <c r="J264">
        <v>60580</v>
      </c>
      <c r="K264" s="1">
        <v>80.462198745460498</v>
      </c>
      <c r="L264" s="1">
        <v>2.9135028062066701</v>
      </c>
      <c r="M264" s="1">
        <v>0.95245955760977197</v>
      </c>
      <c r="N264" s="1">
        <v>6.83558930340046</v>
      </c>
      <c r="O264" s="1">
        <v>8.8362495873225502</v>
      </c>
      <c r="P264" s="1">
        <v>24.674810168372399</v>
      </c>
      <c r="Q264" s="1">
        <v>9.0046219874546107</v>
      </c>
      <c r="R264" s="1">
        <v>24.915813799934</v>
      </c>
      <c r="S264" s="1">
        <v>26.059755694948802</v>
      </c>
      <c r="T264" s="1">
        <v>15.344998349290201</v>
      </c>
      <c r="U264" s="1">
        <v>3.77984418195526</v>
      </c>
      <c r="V264" s="1">
        <v>46.561950238753496</v>
      </c>
      <c r="W264" s="1">
        <v>28.087459160593099</v>
      </c>
      <c r="X264" s="1">
        <v>21.570746418698199</v>
      </c>
      <c r="Y264" s="1">
        <v>19.112284672450599</v>
      </c>
      <c r="Z264" s="1">
        <v>26.0991659331908</v>
      </c>
      <c r="AA264" s="1">
        <v>19.552370174776801</v>
      </c>
      <c r="AB264" s="1">
        <v>23.047906450396098</v>
      </c>
      <c r="AC264" s="1">
        <v>12.1882727691856</v>
      </c>
    </row>
    <row r="265" spans="1:29" ht="15" customHeight="1" x14ac:dyDescent="0.25">
      <c r="A265">
        <v>21460</v>
      </c>
      <c r="B265" s="2" t="s">
        <v>309</v>
      </c>
      <c r="C265" s="2" t="s">
        <v>46</v>
      </c>
      <c r="D265" s="2" t="s">
        <v>930</v>
      </c>
      <c r="E265" s="2" t="s">
        <v>931</v>
      </c>
      <c r="F265" s="2" t="s">
        <v>920</v>
      </c>
      <c r="G265" s="2" t="str">
        <f t="shared" si="4"/>
        <v>Clinton</v>
      </c>
      <c r="H265" s="2" t="s">
        <v>922</v>
      </c>
      <c r="I265" s="2" t="s">
        <v>923</v>
      </c>
      <c r="J265">
        <v>49948</v>
      </c>
      <c r="K265" s="1">
        <v>72.343236966445104</v>
      </c>
      <c r="L265" s="1">
        <v>16.531192440137701</v>
      </c>
      <c r="M265" s="1">
        <v>1.2593096820693499</v>
      </c>
      <c r="N265" s="1">
        <v>3.4996396252102202</v>
      </c>
      <c r="O265" s="1">
        <v>6.3666212861375797</v>
      </c>
      <c r="P265" s="1">
        <v>24.193160887322801</v>
      </c>
      <c r="Q265" s="1">
        <v>8.6209658044366204</v>
      </c>
      <c r="R265" s="1">
        <v>27.050132137422899</v>
      </c>
      <c r="S265" s="1">
        <v>25.700728757908202</v>
      </c>
      <c r="T265" s="1">
        <v>14.4350124129094</v>
      </c>
      <c r="U265" s="1">
        <v>7.7673680744709497</v>
      </c>
      <c r="V265" s="1">
        <v>40.031129336406401</v>
      </c>
      <c r="W265" s="1">
        <v>29.623754078242399</v>
      </c>
      <c r="X265" s="1">
        <v>22.577748510880301</v>
      </c>
      <c r="Y265" s="1">
        <v>23.818545416271999</v>
      </c>
      <c r="Z265" s="1">
        <v>21.424060625197299</v>
      </c>
      <c r="AA265" s="1">
        <v>15.2247131880855</v>
      </c>
      <c r="AB265" s="1">
        <v>23.05546784549</v>
      </c>
      <c r="AC265" s="1">
        <v>16.4772129249553</v>
      </c>
    </row>
    <row r="266" spans="1:29" ht="15" customHeight="1" x14ac:dyDescent="0.25">
      <c r="A266">
        <v>21500</v>
      </c>
      <c r="B266" s="2" t="s">
        <v>310</v>
      </c>
      <c r="C266" s="2" t="s">
        <v>55</v>
      </c>
      <c r="D266" s="2" t="s">
        <v>970</v>
      </c>
      <c r="E266" s="2" t="s">
        <v>927</v>
      </c>
      <c r="F266" s="2" t="s">
        <v>920</v>
      </c>
      <c r="G266" s="2" t="str">
        <f t="shared" si="4"/>
        <v>Clinton</v>
      </c>
      <c r="H266" s="2" t="s">
        <v>923</v>
      </c>
      <c r="I266" s="2" t="s">
        <v>922</v>
      </c>
      <c r="J266">
        <v>280566</v>
      </c>
      <c r="K266" s="1">
        <v>86.534719103526399</v>
      </c>
      <c r="L266" s="1">
        <v>6.9448899724129101</v>
      </c>
      <c r="M266" s="1">
        <v>1.08209832980475</v>
      </c>
      <c r="N266" s="1">
        <v>2.0458644311855299</v>
      </c>
      <c r="O266" s="1">
        <v>3.3924281630703601</v>
      </c>
      <c r="P266" s="1">
        <v>22.742598889387899</v>
      </c>
      <c r="Q266" s="1">
        <v>11.6485960522658</v>
      </c>
      <c r="R266" s="1">
        <v>23.733809513625999</v>
      </c>
      <c r="S266" s="1">
        <v>27.324408517069099</v>
      </c>
      <c r="T266" s="1">
        <v>14.550587027651201</v>
      </c>
      <c r="U266" s="1">
        <v>2.6562169261914699</v>
      </c>
      <c r="V266" s="1">
        <v>48.662936167210297</v>
      </c>
      <c r="W266" s="1">
        <v>24.483437993563001</v>
      </c>
      <c r="X266" s="1">
        <v>24.197408913035201</v>
      </c>
      <c r="Y266" s="1">
        <v>21.125442636185198</v>
      </c>
      <c r="Z266" s="1">
        <v>23.272113461644299</v>
      </c>
      <c r="AA266" s="1">
        <v>18.885198979872701</v>
      </c>
      <c r="AB266" s="1">
        <v>21.696053428251702</v>
      </c>
      <c r="AC266" s="1">
        <v>15.021191494046199</v>
      </c>
    </row>
    <row r="267" spans="1:29" ht="15" customHeight="1" x14ac:dyDescent="0.25">
      <c r="A267">
        <v>21540</v>
      </c>
      <c r="B267" s="2" t="s">
        <v>311</v>
      </c>
      <c r="C267" s="2" t="s">
        <v>31</v>
      </c>
      <c r="D267" s="2" t="s">
        <v>924</v>
      </c>
      <c r="E267" s="2" t="s">
        <v>927</v>
      </c>
      <c r="F267" s="2" t="s">
        <v>919</v>
      </c>
      <c r="G267" s="2" t="str">
        <f t="shared" si="4"/>
        <v>Trump</v>
      </c>
      <c r="H267" s="2" t="s">
        <v>923</v>
      </c>
      <c r="I267" s="2" t="s">
        <v>922</v>
      </c>
      <c r="J267">
        <v>37069</v>
      </c>
      <c r="K267" s="1">
        <v>94.202703067252997</v>
      </c>
      <c r="L267" s="1">
        <v>0.19153470554911101</v>
      </c>
      <c r="M267" s="1">
        <v>0.39116242682565</v>
      </c>
      <c r="N267" s="1">
        <v>4.3567401332649904</v>
      </c>
      <c r="O267" s="1">
        <v>0.85785966710728601</v>
      </c>
      <c r="P267" s="1">
        <v>20.874585232944</v>
      </c>
      <c r="Q267" s="1">
        <v>7.2513420917748004</v>
      </c>
      <c r="R267" s="1">
        <v>21.079608298038799</v>
      </c>
      <c r="S267" s="1">
        <v>31.6463891661496</v>
      </c>
      <c r="T267" s="1">
        <v>19.148075211092799</v>
      </c>
      <c r="U267" s="1">
        <v>2.2903056243898798</v>
      </c>
      <c r="V267" s="1">
        <v>44.957573026958002</v>
      </c>
      <c r="W267" s="1">
        <v>34.853946083952799</v>
      </c>
      <c r="X267" s="1">
        <v>17.898175264699301</v>
      </c>
      <c r="Y267" s="1">
        <v>24.52243170929</v>
      </c>
      <c r="Z267" s="1">
        <v>22.8423869080953</v>
      </c>
      <c r="AA267" s="1">
        <v>20.558770456101101</v>
      </c>
      <c r="AB267" s="1">
        <v>21.765913757700201</v>
      </c>
      <c r="AC267" s="1">
        <v>10.3104971688134</v>
      </c>
    </row>
    <row r="268" spans="1:29" ht="15" customHeight="1" x14ac:dyDescent="0.25">
      <c r="A268">
        <v>21580</v>
      </c>
      <c r="B268" s="2" t="s">
        <v>312</v>
      </c>
      <c r="C268" s="2" t="s">
        <v>35</v>
      </c>
      <c r="D268" s="2" t="s">
        <v>964</v>
      </c>
      <c r="E268" s="2" t="s">
        <v>935</v>
      </c>
      <c r="F268" s="2" t="s">
        <v>919</v>
      </c>
      <c r="G268" s="2" t="str">
        <f t="shared" si="4"/>
        <v>Trump</v>
      </c>
      <c r="H268" s="2" t="s">
        <v>922</v>
      </c>
      <c r="I268" s="2" t="s">
        <v>922</v>
      </c>
      <c r="J268">
        <v>40246</v>
      </c>
      <c r="K268" s="1">
        <v>12.7913333002037</v>
      </c>
      <c r="L268" s="1">
        <v>0.25592605476320601</v>
      </c>
      <c r="M268" s="1">
        <v>0.34289121900313102</v>
      </c>
      <c r="N268" s="1">
        <v>15.290960592356999</v>
      </c>
      <c r="O268" s="1">
        <v>71.318888833672901</v>
      </c>
      <c r="P268" s="1">
        <v>24.631019231724899</v>
      </c>
      <c r="Q268" s="1">
        <v>8.9002633802116993</v>
      </c>
      <c r="R268" s="1">
        <v>23.898027133131201</v>
      </c>
      <c r="S268" s="1">
        <v>28.5096655568255</v>
      </c>
      <c r="T268" s="1">
        <v>14.0610246981066</v>
      </c>
      <c r="U268" s="1">
        <v>9.7230516572111103</v>
      </c>
      <c r="V268" s="1">
        <v>42.419378919080302</v>
      </c>
      <c r="W268" s="1">
        <v>32.005822633622003</v>
      </c>
      <c r="X268" s="1">
        <v>15.851746790086599</v>
      </c>
      <c r="Y268" s="1">
        <v>24.119259308777298</v>
      </c>
      <c r="Z268" s="1">
        <v>24.854602580386398</v>
      </c>
      <c r="AA268" s="1">
        <v>19.439802125810498</v>
      </c>
      <c r="AB268" s="1">
        <v>18.410321545557899</v>
      </c>
      <c r="AC268" s="1">
        <v>13.176014439467901</v>
      </c>
    </row>
    <row r="269" spans="1:29" ht="15" customHeight="1" x14ac:dyDescent="0.25">
      <c r="A269">
        <v>21660</v>
      </c>
      <c r="B269" s="2" t="s">
        <v>313</v>
      </c>
      <c r="C269" s="2" t="s">
        <v>38</v>
      </c>
      <c r="D269" t="s">
        <v>969</v>
      </c>
      <c r="E269" s="2" t="s">
        <v>947</v>
      </c>
      <c r="F269" s="2" t="s">
        <v>920</v>
      </c>
      <c r="G269" s="2" t="str">
        <f t="shared" si="4"/>
        <v>Clinton</v>
      </c>
      <c r="H269" s="2" t="s">
        <v>922</v>
      </c>
      <c r="I269" s="2" t="s">
        <v>922</v>
      </c>
      <c r="J269">
        <v>351715</v>
      </c>
      <c r="K269" s="1">
        <v>84.673101801174198</v>
      </c>
      <c r="L269" s="1">
        <v>0.88196409024352096</v>
      </c>
      <c r="M269" s="1">
        <v>2.3226191660861799</v>
      </c>
      <c r="N269" s="1">
        <v>4.6824843978789596</v>
      </c>
      <c r="O269" s="1">
        <v>7.4398305446170898</v>
      </c>
      <c r="P269" s="1">
        <v>19.814053992579201</v>
      </c>
      <c r="Q269" s="1">
        <v>12.5806405754659</v>
      </c>
      <c r="R269" s="1">
        <v>24.6713958745007</v>
      </c>
      <c r="S269" s="1">
        <v>27.927156931037899</v>
      </c>
      <c r="T269" s="1">
        <v>15.006752626416301</v>
      </c>
      <c r="U269" s="1">
        <v>2.7401022520809599</v>
      </c>
      <c r="V269" s="1">
        <v>31.752651371107401</v>
      </c>
      <c r="W269" s="1">
        <v>38.019182828410898</v>
      </c>
      <c r="X269" s="1">
        <v>27.488063548400699</v>
      </c>
      <c r="Y269" s="1">
        <v>22.852193519116799</v>
      </c>
      <c r="Z269" s="1">
        <v>24.271003753247999</v>
      </c>
      <c r="AA269" s="1">
        <v>17.3020608493614</v>
      </c>
      <c r="AB269" s="1">
        <v>21.459504791234199</v>
      </c>
      <c r="AC269" s="1">
        <v>14.115237087039599</v>
      </c>
    </row>
    <row r="270" spans="1:29" ht="15" customHeight="1" x14ac:dyDescent="0.25">
      <c r="A270">
        <v>21700</v>
      </c>
      <c r="B270" s="2" t="s">
        <v>314</v>
      </c>
      <c r="C270" s="2" t="s">
        <v>98</v>
      </c>
      <c r="D270" s="2" t="s">
        <v>936</v>
      </c>
      <c r="E270" s="2" t="s">
        <v>935</v>
      </c>
      <c r="F270" s="2" t="s">
        <v>920</v>
      </c>
      <c r="G270" s="2" t="str">
        <f t="shared" si="4"/>
        <v>Clinton</v>
      </c>
      <c r="H270" s="2" t="s">
        <v>923</v>
      </c>
      <c r="I270" s="2" t="s">
        <v>923</v>
      </c>
      <c r="J270">
        <v>134623</v>
      </c>
      <c r="K270" s="1">
        <v>77.221574322366905</v>
      </c>
      <c r="L270" s="1">
        <v>1.03474146319722</v>
      </c>
      <c r="M270" s="1">
        <v>2.1199943546050801</v>
      </c>
      <c r="N270" s="1">
        <v>9.8103592996739</v>
      </c>
      <c r="O270" s="1">
        <v>9.8133305601568797</v>
      </c>
      <c r="P270" s="1">
        <v>20.101319982469601</v>
      </c>
      <c r="Q270" s="1">
        <v>12.369357390638999</v>
      </c>
      <c r="R270" s="1">
        <v>26.045326578667801</v>
      </c>
      <c r="S270" s="1">
        <v>28.3175980330256</v>
      </c>
      <c r="T270" s="1">
        <v>13.166398015198</v>
      </c>
      <c r="U270" s="1">
        <v>2.6358942539942798</v>
      </c>
      <c r="V270" s="1">
        <v>32.850621579098998</v>
      </c>
      <c r="W270" s="1">
        <v>38.124626055354902</v>
      </c>
      <c r="X270" s="1">
        <v>26.388858111551801</v>
      </c>
      <c r="Y270" s="1">
        <v>23.998724370157799</v>
      </c>
      <c r="Z270" s="1">
        <v>25.201193089087699</v>
      </c>
      <c r="AA270" s="1">
        <v>17.8137955615585</v>
      </c>
      <c r="AB270" s="1">
        <v>19.9354681373928</v>
      </c>
      <c r="AC270" s="1">
        <v>13.0508188418031</v>
      </c>
    </row>
    <row r="271" spans="1:29" ht="15" customHeight="1" x14ac:dyDescent="0.25">
      <c r="A271">
        <v>21740</v>
      </c>
      <c r="B271" s="2" t="s">
        <v>315</v>
      </c>
      <c r="C271" s="2" t="s">
        <v>197</v>
      </c>
      <c r="D271" s="2" t="s">
        <v>982</v>
      </c>
      <c r="E271" s="2" t="s">
        <v>947</v>
      </c>
      <c r="F271" s="2" t="s">
        <v>919</v>
      </c>
      <c r="G271" s="2" t="str">
        <f t="shared" si="4"/>
        <v>Trump</v>
      </c>
      <c r="H271" s="2" t="s">
        <v>922</v>
      </c>
      <c r="I271" s="2" t="s">
        <v>923</v>
      </c>
      <c r="J271">
        <v>21118</v>
      </c>
      <c r="K271" s="1">
        <v>88.531110900653502</v>
      </c>
      <c r="L271" s="1">
        <v>0.22729425134955999</v>
      </c>
      <c r="M271" s="1">
        <v>0.27938251728383401</v>
      </c>
      <c r="N271" s="1">
        <v>2.1782365754332802</v>
      </c>
      <c r="O271" s="1">
        <v>8.7839757552798599</v>
      </c>
      <c r="P271" s="1">
        <v>30.168576569750901</v>
      </c>
      <c r="Q271" s="1">
        <v>7.6096221233071297</v>
      </c>
      <c r="R271" s="1">
        <v>26.077280045458799</v>
      </c>
      <c r="S271" s="1">
        <v>27.270574865044001</v>
      </c>
      <c r="T271" s="1">
        <v>8.8739463964390595</v>
      </c>
      <c r="U271" s="1">
        <v>2.6563576513817702</v>
      </c>
      <c r="V271" s="1">
        <v>44.025109086733501</v>
      </c>
      <c r="W271" s="1">
        <v>35.045548495751397</v>
      </c>
      <c r="X271" s="1">
        <v>18.272984766133401</v>
      </c>
      <c r="Y271" s="1">
        <v>15.6573320457994</v>
      </c>
      <c r="Z271" s="1">
        <v>18.775003448751601</v>
      </c>
      <c r="AA271" s="1">
        <v>15.809077114084699</v>
      </c>
      <c r="AB271" s="1">
        <v>27.396882328597101</v>
      </c>
      <c r="AC271" s="1">
        <v>22.3617050627673</v>
      </c>
    </row>
    <row r="272" spans="1:29" ht="15" customHeight="1" x14ac:dyDescent="0.25">
      <c r="A272">
        <v>21780</v>
      </c>
      <c r="B272" s="2" t="s">
        <v>316</v>
      </c>
      <c r="C272" s="2" t="s">
        <v>66</v>
      </c>
      <c r="D272" s="2" t="s">
        <v>425</v>
      </c>
      <c r="E272" s="2" t="s">
        <v>927</v>
      </c>
      <c r="F272" s="2" t="s">
        <v>919</v>
      </c>
      <c r="G272" s="2" t="str">
        <f t="shared" si="4"/>
        <v>Trump</v>
      </c>
      <c r="H272" s="2" t="s">
        <v>922</v>
      </c>
      <c r="I272" s="2" t="s">
        <v>923</v>
      </c>
      <c r="J272">
        <v>311552</v>
      </c>
      <c r="K272" s="1">
        <v>88.265843262120001</v>
      </c>
      <c r="L272" s="1">
        <v>6.6781789235825801</v>
      </c>
      <c r="M272" s="1">
        <v>1.0290417009038599</v>
      </c>
      <c r="N272" s="1">
        <v>2.12516690632703</v>
      </c>
      <c r="O272" s="1">
        <v>1.9017692070665599</v>
      </c>
      <c r="P272" s="1">
        <v>23.2176330115037</v>
      </c>
      <c r="Q272" s="1">
        <v>9.9472961175020504</v>
      </c>
      <c r="R272" s="1">
        <v>24.6572000821693</v>
      </c>
      <c r="S272" s="1">
        <v>28.011375308134799</v>
      </c>
      <c r="T272" s="1">
        <v>14.1664954806902</v>
      </c>
      <c r="U272" s="1">
        <v>2.90962132698693</v>
      </c>
      <c r="V272" s="1">
        <v>43.619849144962899</v>
      </c>
      <c r="W272" s="1">
        <v>31.597028961864002</v>
      </c>
      <c r="X272" s="1">
        <v>21.873500566186198</v>
      </c>
      <c r="Y272" s="1">
        <v>19.489775580978201</v>
      </c>
      <c r="Z272" s="1">
        <v>22.793478694144401</v>
      </c>
      <c r="AA272" s="1">
        <v>18.211822856459499</v>
      </c>
      <c r="AB272" s="1">
        <v>23.522142942559899</v>
      </c>
      <c r="AC272" s="1">
        <v>15.982779925858001</v>
      </c>
    </row>
    <row r="273" spans="1:29" ht="15" customHeight="1" x14ac:dyDescent="0.25">
      <c r="A273">
        <v>21820</v>
      </c>
      <c r="B273" s="2" t="s">
        <v>317</v>
      </c>
      <c r="C273" s="2" t="s">
        <v>63</v>
      </c>
      <c r="D273" s="2" t="s">
        <v>928</v>
      </c>
      <c r="E273" s="2" t="s">
        <v>929</v>
      </c>
      <c r="F273" s="2" t="s">
        <v>919</v>
      </c>
      <c r="G273" s="2" t="str">
        <f t="shared" si="4"/>
        <v>Trump</v>
      </c>
      <c r="H273" s="2" t="s">
        <v>922</v>
      </c>
      <c r="I273" s="2" t="s">
        <v>922</v>
      </c>
      <c r="J273">
        <v>97581</v>
      </c>
      <c r="K273" s="1">
        <v>74.050276180813896</v>
      </c>
      <c r="L273" s="1">
        <v>4.2569762556235302</v>
      </c>
      <c r="M273" s="1">
        <v>2.57427163074779</v>
      </c>
      <c r="N273" s="1">
        <v>13.3273895532942</v>
      </c>
      <c r="O273" s="1">
        <v>5.7910863795205998</v>
      </c>
      <c r="P273" s="1">
        <v>25.620766337709199</v>
      </c>
      <c r="Q273" s="1">
        <v>13.401174408952601</v>
      </c>
      <c r="R273" s="1">
        <v>29.418636824791701</v>
      </c>
      <c r="S273" s="1">
        <v>25.0263883337945</v>
      </c>
      <c r="T273" s="1">
        <v>6.5330340947520504</v>
      </c>
      <c r="U273" s="1">
        <v>2.18024239962083</v>
      </c>
      <c r="V273" s="1">
        <v>30.002031281738802</v>
      </c>
      <c r="W273" s="1">
        <v>39.2274358453517</v>
      </c>
      <c r="X273" s="1">
        <v>28.590290473288601</v>
      </c>
      <c r="Y273" s="1">
        <v>10.8673754896475</v>
      </c>
      <c r="Z273" s="1">
        <v>17.006155567991001</v>
      </c>
      <c r="AA273" s="1">
        <v>14.9916060436486</v>
      </c>
      <c r="AB273" s="1">
        <v>27.6636821488528</v>
      </c>
      <c r="AC273" s="1">
        <v>29.4711807498601</v>
      </c>
    </row>
    <row r="274" spans="1:29" ht="15" customHeight="1" x14ac:dyDescent="0.25">
      <c r="A274">
        <v>21840</v>
      </c>
      <c r="B274" s="2" t="s">
        <v>318</v>
      </c>
      <c r="C274" s="2" t="s">
        <v>60</v>
      </c>
      <c r="D274" s="2" t="s">
        <v>945</v>
      </c>
      <c r="E274" s="2" t="s">
        <v>927</v>
      </c>
      <c r="F274" s="2" t="s">
        <v>919</v>
      </c>
      <c r="G274" s="2" t="str">
        <f t="shared" si="4"/>
        <v>Trump</v>
      </c>
      <c r="H274" s="2" t="s">
        <v>922</v>
      </c>
      <c r="I274" s="2" t="s">
        <v>923</v>
      </c>
      <c r="J274">
        <v>16843</v>
      </c>
      <c r="K274" s="1">
        <v>86.320726711393505</v>
      </c>
      <c r="L274" s="1">
        <v>1.1814997328266901</v>
      </c>
      <c r="M274" s="1">
        <v>8.4308021136377107</v>
      </c>
      <c r="N274" s="1">
        <v>1.6327257614439199</v>
      </c>
      <c r="O274" s="1">
        <v>2.43424568069821</v>
      </c>
      <c r="P274" s="1">
        <v>18.203407943953</v>
      </c>
      <c r="Q274" s="1">
        <v>11.1440954699282</v>
      </c>
      <c r="R274" s="1">
        <v>22.044766371786501</v>
      </c>
      <c r="S274" s="1">
        <v>33.758831562073297</v>
      </c>
      <c r="T274" s="1">
        <v>14.8488986522591</v>
      </c>
      <c r="U274" s="1">
        <v>2.0158203623373301</v>
      </c>
      <c r="V274" s="1">
        <v>37.662669048226597</v>
      </c>
      <c r="W274" s="1">
        <v>30.237305435060001</v>
      </c>
      <c r="X274" s="1">
        <v>30.0842051543761</v>
      </c>
      <c r="Y274" s="1">
        <v>23.641145528930402</v>
      </c>
      <c r="Z274" s="1">
        <v>20.309760374050299</v>
      </c>
      <c r="AA274" s="1">
        <v>18.804792518994699</v>
      </c>
      <c r="AB274" s="1">
        <v>22.413793103448299</v>
      </c>
      <c r="AC274" s="1">
        <v>14.8305084745763</v>
      </c>
    </row>
    <row r="275" spans="1:29" ht="15" customHeight="1" x14ac:dyDescent="0.25">
      <c r="A275">
        <v>21900</v>
      </c>
      <c r="B275" s="2" t="s">
        <v>319</v>
      </c>
      <c r="C275" s="2" t="s">
        <v>121</v>
      </c>
      <c r="D275" s="2" t="s">
        <v>981</v>
      </c>
      <c r="E275" s="2" t="s">
        <v>927</v>
      </c>
      <c r="F275" s="2" t="s">
        <v>919</v>
      </c>
      <c r="G275" s="2" t="str">
        <f t="shared" si="4"/>
        <v>Trump</v>
      </c>
      <c r="H275" s="2" t="s">
        <v>922</v>
      </c>
      <c r="I275" s="2" t="s">
        <v>922</v>
      </c>
      <c r="J275">
        <v>56418</v>
      </c>
      <c r="K275" s="1">
        <v>93.718316849232494</v>
      </c>
      <c r="L275" s="1">
        <v>3.2578255166790702</v>
      </c>
      <c r="M275" s="1">
        <v>0.49806799248466799</v>
      </c>
      <c r="N275" s="1">
        <v>1.61473288666738</v>
      </c>
      <c r="O275" s="1">
        <v>0.91105675493636795</v>
      </c>
      <c r="P275" s="1">
        <v>19.860682760821</v>
      </c>
      <c r="Q275" s="1">
        <v>10.1403807295544</v>
      </c>
      <c r="R275" s="1">
        <v>25.1391399907831</v>
      </c>
      <c r="S275" s="1">
        <v>27.948527065830099</v>
      </c>
      <c r="T275" s="1">
        <v>16.911269453011499</v>
      </c>
      <c r="U275" s="1">
        <v>4.4380211797206703</v>
      </c>
      <c r="V275" s="1">
        <v>50.286488975290297</v>
      </c>
      <c r="W275" s="1">
        <v>25.2928838184888</v>
      </c>
      <c r="X275" s="1">
        <v>19.9826060265002</v>
      </c>
      <c r="Y275" s="1">
        <v>25.4646105179913</v>
      </c>
      <c r="Z275" s="1">
        <v>23.509511884363601</v>
      </c>
      <c r="AA275" s="1">
        <v>17.024735292825401</v>
      </c>
      <c r="AB275" s="1">
        <v>21.514871930055801</v>
      </c>
      <c r="AC275" s="1">
        <v>12.4862703747638</v>
      </c>
    </row>
    <row r="276" spans="1:29" ht="15" customHeight="1" x14ac:dyDescent="0.25">
      <c r="A276">
        <v>21980</v>
      </c>
      <c r="B276" s="2" t="s">
        <v>320</v>
      </c>
      <c r="C276" s="2" t="s">
        <v>195</v>
      </c>
      <c r="D276" s="2" t="s">
        <v>965</v>
      </c>
      <c r="E276" s="2" t="s">
        <v>935</v>
      </c>
      <c r="F276" s="2" t="s">
        <v>919</v>
      </c>
      <c r="G276" s="2" t="str">
        <f t="shared" si="4"/>
        <v>Trump</v>
      </c>
      <c r="H276" s="2" t="s">
        <v>922</v>
      </c>
      <c r="I276" s="2" t="s">
        <v>922</v>
      </c>
      <c r="J276">
        <v>24877</v>
      </c>
      <c r="K276" s="1">
        <v>76.496362101539603</v>
      </c>
      <c r="L276" s="1">
        <v>1.47123849338747</v>
      </c>
      <c r="M276" s="1">
        <v>2.5445190336455399</v>
      </c>
      <c r="N276" s="1">
        <v>7.3923704626763698</v>
      </c>
      <c r="O276" s="1">
        <v>12.095509908751101</v>
      </c>
      <c r="P276" s="1">
        <v>25.220082807412499</v>
      </c>
      <c r="Q276" s="1">
        <v>8.3329983518913107</v>
      </c>
      <c r="R276" s="1">
        <v>23.929734292720202</v>
      </c>
      <c r="S276" s="1">
        <v>27.3184065602766</v>
      </c>
      <c r="T276" s="1">
        <v>15.198777987699501</v>
      </c>
      <c r="U276" s="1">
        <v>3.1953167876089998</v>
      </c>
      <c r="V276" s="1">
        <v>42.258674309409102</v>
      </c>
      <c r="W276" s="1">
        <v>37.880358558448698</v>
      </c>
      <c r="X276" s="1">
        <v>16.665650344533201</v>
      </c>
      <c r="Y276" s="1">
        <v>14.521201605031999</v>
      </c>
      <c r="Z276" s="1">
        <v>19.249539095542801</v>
      </c>
      <c r="AA276" s="1">
        <v>22.698188916603399</v>
      </c>
      <c r="AB276" s="1">
        <v>26.363734952825101</v>
      </c>
      <c r="AC276" s="1">
        <v>17.167335429996701</v>
      </c>
    </row>
    <row r="277" spans="1:29" ht="15" customHeight="1" x14ac:dyDescent="0.25">
      <c r="A277">
        <v>22020</v>
      </c>
      <c r="B277" s="2" t="s">
        <v>321</v>
      </c>
      <c r="C277" s="2" t="s">
        <v>141</v>
      </c>
      <c r="D277" s="2" t="s">
        <v>960</v>
      </c>
      <c r="E277" s="2" t="s">
        <v>947</v>
      </c>
      <c r="F277" s="2" t="s">
        <v>919</v>
      </c>
      <c r="G277" s="2" t="str">
        <f t="shared" si="4"/>
        <v>Trump</v>
      </c>
      <c r="H277" s="2" t="s">
        <v>922</v>
      </c>
      <c r="I277" s="2" t="s">
        <v>923</v>
      </c>
      <c r="J277">
        <v>208777</v>
      </c>
      <c r="K277" s="1">
        <v>90.509969967956195</v>
      </c>
      <c r="L277" s="1">
        <v>2.0102789100331901</v>
      </c>
      <c r="M277" s="1">
        <v>2.0883526442088902</v>
      </c>
      <c r="N277" s="1">
        <v>2.9624910789981702</v>
      </c>
      <c r="O277" s="1">
        <v>2.4289073988035099</v>
      </c>
      <c r="P277" s="1">
        <v>22.226586261896699</v>
      </c>
      <c r="Q277" s="1">
        <v>16.565043084247801</v>
      </c>
      <c r="R277" s="1">
        <v>27.890045359402599</v>
      </c>
      <c r="S277" s="1">
        <v>22.958946627262598</v>
      </c>
      <c r="T277" s="1">
        <v>10.3593786671904</v>
      </c>
      <c r="U277" s="1">
        <v>2.52965289359248</v>
      </c>
      <c r="V277" s="1">
        <v>26.460823890646701</v>
      </c>
      <c r="W277" s="1">
        <v>35.832852756433198</v>
      </c>
      <c r="X277" s="1">
        <v>35.176670459327603</v>
      </c>
      <c r="Y277" s="1">
        <v>16.957774945166001</v>
      </c>
      <c r="Z277" s="1">
        <v>22.330933269025401</v>
      </c>
      <c r="AA277" s="1">
        <v>17.728321907189901</v>
      </c>
      <c r="AB277" s="1">
        <v>24.2130889631493</v>
      </c>
      <c r="AC277" s="1">
        <v>18.7698809154695</v>
      </c>
    </row>
    <row r="278" spans="1:29" ht="15" customHeight="1" x14ac:dyDescent="0.25">
      <c r="A278">
        <v>22060</v>
      </c>
      <c r="B278" s="2" t="s">
        <v>322</v>
      </c>
      <c r="C278" s="2" t="s">
        <v>44</v>
      </c>
      <c r="D278" s="2" t="s">
        <v>955</v>
      </c>
      <c r="E278" s="2" t="s">
        <v>947</v>
      </c>
      <c r="F278" s="2" t="s">
        <v>919</v>
      </c>
      <c r="G278" s="2" t="str">
        <f t="shared" si="4"/>
        <v>Trump</v>
      </c>
      <c r="H278" s="2" t="s">
        <v>922</v>
      </c>
      <c r="I278" s="2" t="s">
        <v>922</v>
      </c>
      <c r="J278">
        <v>64142</v>
      </c>
      <c r="K278" s="1">
        <v>85.070624551775794</v>
      </c>
      <c r="L278" s="1">
        <v>3.1508216145427301</v>
      </c>
      <c r="M278" s="1">
        <v>2.0096036918087998</v>
      </c>
      <c r="N278" s="1">
        <v>1.78354276449128</v>
      </c>
      <c r="O278" s="1">
        <v>7.9854073773814296</v>
      </c>
      <c r="P278" s="1">
        <v>23.6397368338998</v>
      </c>
      <c r="Q278" s="1">
        <v>14.427364285491601</v>
      </c>
      <c r="R278" s="1">
        <v>24.433288640828199</v>
      </c>
      <c r="S278" s="1">
        <v>25.2128090798541</v>
      </c>
      <c r="T278" s="1">
        <v>12.2868011599264</v>
      </c>
      <c r="U278" s="1">
        <v>3.6301214247847899</v>
      </c>
      <c r="V278" s="1">
        <v>38.477267563678602</v>
      </c>
      <c r="W278" s="1">
        <v>29.957337237775501</v>
      </c>
      <c r="X278" s="1">
        <v>27.9352737737611</v>
      </c>
      <c r="Y278" s="1">
        <v>14.2831669044223</v>
      </c>
      <c r="Z278" s="1">
        <v>17.978780313837401</v>
      </c>
      <c r="AA278" s="1">
        <v>17.247681883024299</v>
      </c>
      <c r="AB278" s="1">
        <v>28.7357346647646</v>
      </c>
      <c r="AC278" s="1">
        <v>21.754636233951501</v>
      </c>
    </row>
    <row r="279" spans="1:29" ht="15" customHeight="1" x14ac:dyDescent="0.25">
      <c r="A279">
        <v>22100</v>
      </c>
      <c r="B279" s="2" t="s">
        <v>323</v>
      </c>
      <c r="C279" s="2" t="s">
        <v>162</v>
      </c>
      <c r="D279" s="2" t="s">
        <v>956</v>
      </c>
      <c r="E279" s="2" t="s">
        <v>927</v>
      </c>
      <c r="F279" s="2" t="s">
        <v>919</v>
      </c>
      <c r="G279" s="2" t="str">
        <f t="shared" si="4"/>
        <v>Trump</v>
      </c>
      <c r="H279" s="2" t="s">
        <v>922</v>
      </c>
      <c r="I279" s="2" t="s">
        <v>922</v>
      </c>
      <c r="J279">
        <v>65359</v>
      </c>
      <c r="K279" s="1">
        <v>92.766107192582496</v>
      </c>
      <c r="L279" s="1">
        <v>4.2213008154959502</v>
      </c>
      <c r="M279" s="1">
        <v>0.370262702917731</v>
      </c>
      <c r="N279" s="1">
        <v>1.4519805994583801</v>
      </c>
      <c r="O279" s="1">
        <v>1.19034868954543</v>
      </c>
      <c r="P279" s="1">
        <v>22.044400924126698</v>
      </c>
      <c r="Q279" s="1">
        <v>9.3988586116678707</v>
      </c>
      <c r="R279" s="1">
        <v>27.540201043467601</v>
      </c>
      <c r="S279" s="1">
        <v>26.704814945149099</v>
      </c>
      <c r="T279" s="1">
        <v>14.311724475588701</v>
      </c>
      <c r="U279" s="1">
        <v>6.2976298292505097</v>
      </c>
      <c r="V279" s="1">
        <v>48.446025049148503</v>
      </c>
      <c r="W279" s="1">
        <v>30.763623511740398</v>
      </c>
      <c r="X279" s="1">
        <v>14.492721609860601</v>
      </c>
      <c r="Y279" s="1">
        <v>26.341661588462301</v>
      </c>
      <c r="Z279" s="1">
        <v>27.418240910014202</v>
      </c>
      <c r="AA279" s="1">
        <v>16.7946374162096</v>
      </c>
      <c r="AB279" s="1">
        <v>18.874669916717401</v>
      </c>
      <c r="AC279" s="1">
        <v>10.5707901685964</v>
      </c>
    </row>
    <row r="280" spans="1:29" ht="15" customHeight="1" x14ac:dyDescent="0.25">
      <c r="A280">
        <v>22140</v>
      </c>
      <c r="B280" s="2" t="s">
        <v>323</v>
      </c>
      <c r="C280" s="2" t="s">
        <v>35</v>
      </c>
      <c r="D280" s="2" t="s">
        <v>964</v>
      </c>
      <c r="E280" s="2" t="s">
        <v>935</v>
      </c>
      <c r="F280" s="2" t="s">
        <v>919</v>
      </c>
      <c r="G280" s="2" t="str">
        <f t="shared" si="4"/>
        <v>Trump</v>
      </c>
      <c r="H280" s="2" t="s">
        <v>922</v>
      </c>
      <c r="I280" s="2" t="s">
        <v>922</v>
      </c>
      <c r="J280">
        <v>130044</v>
      </c>
      <c r="K280" s="1">
        <v>42.488696133616301</v>
      </c>
      <c r="L280" s="1">
        <v>0.47445479991387501</v>
      </c>
      <c r="M280" s="1">
        <v>0.34219187351973201</v>
      </c>
      <c r="N280" s="1">
        <v>37.642644028175098</v>
      </c>
      <c r="O280" s="1">
        <v>19.052013164775001</v>
      </c>
      <c r="P280" s="1">
        <v>28.9525083817785</v>
      </c>
      <c r="Q280" s="1">
        <v>9.7874565531666207</v>
      </c>
      <c r="R280" s="1">
        <v>25.427547599274099</v>
      </c>
      <c r="S280" s="1">
        <v>25.003075882009199</v>
      </c>
      <c r="T280" s="1">
        <v>10.8294115837716</v>
      </c>
      <c r="U280" s="1">
        <v>7.1331478587852697</v>
      </c>
      <c r="V280" s="1">
        <v>43.909193693865397</v>
      </c>
      <c r="W280" s="1">
        <v>33.339685201417701</v>
      </c>
      <c r="X280" s="1">
        <v>15.6179732459316</v>
      </c>
      <c r="Y280" s="1">
        <v>20.358450384053999</v>
      </c>
      <c r="Z280" s="1">
        <v>20.963843889832699</v>
      </c>
      <c r="AA280" s="1">
        <v>17.3601971716398</v>
      </c>
      <c r="AB280" s="1">
        <v>23.196381996123598</v>
      </c>
      <c r="AC280" s="1">
        <v>18.1211265583499</v>
      </c>
    </row>
    <row r="281" spans="1:29" ht="15" customHeight="1" x14ac:dyDescent="0.25">
      <c r="A281">
        <v>22180</v>
      </c>
      <c r="B281" s="2" t="s">
        <v>324</v>
      </c>
      <c r="C281" s="2" t="s">
        <v>42</v>
      </c>
      <c r="D281" s="2" t="s">
        <v>959</v>
      </c>
      <c r="E281" s="2" t="s">
        <v>931</v>
      </c>
      <c r="F281" s="2" t="s">
        <v>920</v>
      </c>
      <c r="G281" s="2" t="str">
        <f t="shared" si="4"/>
        <v>Clinton</v>
      </c>
      <c r="H281" s="2" t="s">
        <v>922</v>
      </c>
      <c r="I281" s="2" t="s">
        <v>923</v>
      </c>
      <c r="J281">
        <v>366383</v>
      </c>
      <c r="K281" s="1">
        <v>46.369782440779197</v>
      </c>
      <c r="L281" s="1">
        <v>35.299399808397197</v>
      </c>
      <c r="M281" s="1">
        <v>2.0066433213331401</v>
      </c>
      <c r="N281" s="1">
        <v>6.4948428284063402</v>
      </c>
      <c r="O281" s="1">
        <v>9.8293316010841103</v>
      </c>
      <c r="P281" s="1">
        <v>27.219057652784102</v>
      </c>
      <c r="Q281" s="1">
        <v>12.191886632294599</v>
      </c>
      <c r="R281" s="1">
        <v>28.866241064678199</v>
      </c>
      <c r="S281" s="1">
        <v>22.529429585979699</v>
      </c>
      <c r="T281" s="1">
        <v>9.1933850642633494</v>
      </c>
      <c r="U281" s="1">
        <v>4.0047416862734497</v>
      </c>
      <c r="V281" s="1">
        <v>34.594928378902203</v>
      </c>
      <c r="W281" s="1">
        <v>39.794106246225098</v>
      </c>
      <c r="X281" s="1">
        <v>21.606223688599201</v>
      </c>
      <c r="Y281" s="1">
        <v>19.732946470866899</v>
      </c>
      <c r="Z281" s="1">
        <v>24.059243249644702</v>
      </c>
      <c r="AA281" s="1">
        <v>19.624881572714401</v>
      </c>
      <c r="AB281" s="1">
        <v>21.9416153481762</v>
      </c>
      <c r="AC281" s="1">
        <v>14.641313358597801</v>
      </c>
    </row>
    <row r="282" spans="1:29" ht="15" customHeight="1" x14ac:dyDescent="0.25">
      <c r="A282">
        <v>22220</v>
      </c>
      <c r="B282" s="2" t="s">
        <v>324</v>
      </c>
      <c r="C282" s="2" t="s">
        <v>933</v>
      </c>
      <c r="D282" s="2" t="s">
        <v>932</v>
      </c>
      <c r="E282" s="2" t="s">
        <v>931</v>
      </c>
      <c r="F282" s="2" t="s">
        <v>919</v>
      </c>
      <c r="G282" s="2" t="str">
        <f t="shared" si="4"/>
        <v>Trump</v>
      </c>
      <c r="H282" s="2" t="s">
        <v>922</v>
      </c>
      <c r="I282" s="2" t="s">
        <v>923</v>
      </c>
      <c r="J282">
        <v>463204</v>
      </c>
      <c r="K282" s="1">
        <v>76.273520954050497</v>
      </c>
      <c r="L282" s="1">
        <v>1.86289410281431</v>
      </c>
      <c r="M282" s="1">
        <v>2.3497206414452401</v>
      </c>
      <c r="N282" s="1">
        <v>4.5988376611600899</v>
      </c>
      <c r="O282" s="1">
        <v>14.9150266405299</v>
      </c>
      <c r="P282" s="1">
        <v>26.6854344953843</v>
      </c>
      <c r="Q282" s="1">
        <v>11.2233486757455</v>
      </c>
      <c r="R282" s="1">
        <v>28.274799008644099</v>
      </c>
      <c r="S282" s="1">
        <v>22.597602784086501</v>
      </c>
      <c r="T282" s="1">
        <v>11.218815036139601</v>
      </c>
      <c r="U282" s="1">
        <v>7.81370843000773</v>
      </c>
      <c r="V282" s="1">
        <v>39.609918793503503</v>
      </c>
      <c r="W282" s="1">
        <v>26.078610098331701</v>
      </c>
      <c r="X282" s="1">
        <v>26.497762678157098</v>
      </c>
      <c r="Y282" s="1">
        <v>19.4350406302446</v>
      </c>
      <c r="Z282" s="1">
        <v>24.048837034943698</v>
      </c>
      <c r="AA282" s="1">
        <v>18.758542732405601</v>
      </c>
      <c r="AB282" s="1">
        <v>20.1968937615705</v>
      </c>
      <c r="AC282" s="1">
        <v>17.5606858408356</v>
      </c>
    </row>
    <row r="283" spans="1:29" ht="15" customHeight="1" x14ac:dyDescent="0.25">
      <c r="A283">
        <v>22260</v>
      </c>
      <c r="B283" s="2" t="s">
        <v>325</v>
      </c>
      <c r="C283" s="2" t="s">
        <v>44</v>
      </c>
      <c r="D283" s="2" t="s">
        <v>955</v>
      </c>
      <c r="E283" s="2" t="s">
        <v>947</v>
      </c>
      <c r="F283" s="2" t="s">
        <v>919</v>
      </c>
      <c r="G283" s="2" t="str">
        <f t="shared" si="4"/>
        <v>Trump</v>
      </c>
      <c r="H283" s="2" t="s">
        <v>922</v>
      </c>
      <c r="I283" s="2" t="s">
        <v>922</v>
      </c>
      <c r="J283">
        <v>57303</v>
      </c>
      <c r="K283" s="1">
        <v>94.661710556166298</v>
      </c>
      <c r="L283" s="1">
        <v>0.73643613772402805</v>
      </c>
      <c r="M283" s="1">
        <v>0.46070886341029299</v>
      </c>
      <c r="N283" s="1">
        <v>1.54093153936094</v>
      </c>
      <c r="O283" s="1">
        <v>2.6002129033383898</v>
      </c>
      <c r="P283" s="1">
        <v>21.7388269375076</v>
      </c>
      <c r="Q283" s="1">
        <v>6.5685915222588704</v>
      </c>
      <c r="R283" s="1">
        <v>19.976266513096999</v>
      </c>
      <c r="S283" s="1">
        <v>30.719159555346099</v>
      </c>
      <c r="T283" s="1">
        <v>20.9971554717903</v>
      </c>
      <c r="U283" s="1">
        <v>4.6948127925116996</v>
      </c>
      <c r="V283" s="1">
        <v>38.226404056162202</v>
      </c>
      <c r="W283" s="1">
        <v>34.962460998439902</v>
      </c>
      <c r="X283" s="1">
        <v>22.116322152886099</v>
      </c>
      <c r="Y283" s="1">
        <v>18.832499795031602</v>
      </c>
      <c r="Z283" s="1">
        <v>22.763794375666102</v>
      </c>
      <c r="AA283" s="1">
        <v>19.787652701483999</v>
      </c>
      <c r="AB283" s="1">
        <v>24.169877838812798</v>
      </c>
      <c r="AC283" s="1">
        <v>14.446175289005501</v>
      </c>
    </row>
    <row r="284" spans="1:29" ht="15" customHeight="1" x14ac:dyDescent="0.25">
      <c r="A284">
        <v>22280</v>
      </c>
      <c r="B284" s="2" t="s">
        <v>326</v>
      </c>
      <c r="C284" s="2" t="s">
        <v>195</v>
      </c>
      <c r="D284" s="2" t="s">
        <v>965</v>
      </c>
      <c r="E284" s="2" t="s">
        <v>935</v>
      </c>
      <c r="F284" s="2" t="s">
        <v>919</v>
      </c>
      <c r="G284" s="2" t="str">
        <f t="shared" si="4"/>
        <v>Trump</v>
      </c>
      <c r="H284" s="2" t="s">
        <v>922</v>
      </c>
      <c r="I284" s="2" t="s">
        <v>922</v>
      </c>
      <c r="J284">
        <v>51980</v>
      </c>
      <c r="K284" s="1">
        <v>78.172373989996203</v>
      </c>
      <c r="L284" s="1">
        <v>0.69834551750673302</v>
      </c>
      <c r="M284" s="1">
        <v>1.3485956136975801</v>
      </c>
      <c r="N284" s="1">
        <v>5.0173143516737202</v>
      </c>
      <c r="O284" s="1">
        <v>14.763370527125799</v>
      </c>
      <c r="P284" s="1">
        <v>24.871104270873399</v>
      </c>
      <c r="Q284" s="1">
        <v>6.7949211235090399</v>
      </c>
      <c r="R284" s="1">
        <v>23.4801846864179</v>
      </c>
      <c r="S284" s="1">
        <v>29.049634474798001</v>
      </c>
      <c r="T284" s="1">
        <v>15.804155444401699</v>
      </c>
      <c r="U284" s="1">
        <v>4.9862047387433499</v>
      </c>
      <c r="V284" s="1">
        <v>41.914839150098103</v>
      </c>
      <c r="W284" s="1">
        <v>38.404869585004398</v>
      </c>
      <c r="X284" s="1">
        <v>14.6940865261541</v>
      </c>
      <c r="Y284" s="1">
        <v>17.354970886348902</v>
      </c>
      <c r="Z284" s="1">
        <v>23.118395514341199</v>
      </c>
      <c r="AA284" s="1">
        <v>23.932499460858299</v>
      </c>
      <c r="AB284" s="1">
        <v>24.029544964416701</v>
      </c>
      <c r="AC284" s="1">
        <v>11.5645891740349</v>
      </c>
    </row>
    <row r="285" spans="1:29" ht="15" customHeight="1" x14ac:dyDescent="0.25">
      <c r="A285">
        <v>22300</v>
      </c>
      <c r="B285" s="2" t="s">
        <v>327</v>
      </c>
      <c r="C285" s="2" t="s">
        <v>33</v>
      </c>
      <c r="D285" s="2" t="s">
        <v>967</v>
      </c>
      <c r="E285" s="2" t="s">
        <v>927</v>
      </c>
      <c r="F285" s="2" t="s">
        <v>919</v>
      </c>
      <c r="G285" s="2" t="str">
        <f t="shared" si="4"/>
        <v>Trump</v>
      </c>
      <c r="H285" s="2" t="s">
        <v>922</v>
      </c>
      <c r="I285" s="2" t="s">
        <v>922</v>
      </c>
      <c r="J285">
        <v>74782</v>
      </c>
      <c r="K285" s="1">
        <v>90.781204033056099</v>
      </c>
      <c r="L285" s="1">
        <v>1.44954668235672</v>
      </c>
      <c r="M285" s="1">
        <v>1.68222299483833</v>
      </c>
      <c r="N285" s="1">
        <v>1.5899548019576899</v>
      </c>
      <c r="O285" s="1">
        <v>4.4970714877911799</v>
      </c>
      <c r="P285" s="1">
        <v>23.572517450723399</v>
      </c>
      <c r="Q285" s="1">
        <v>10.2792115749779</v>
      </c>
      <c r="R285" s="1">
        <v>24.4229894894493</v>
      </c>
      <c r="S285" s="1">
        <v>27.453130432457002</v>
      </c>
      <c r="T285" s="1">
        <v>14.272151052392299</v>
      </c>
      <c r="U285" s="1">
        <v>1.9174723132273399</v>
      </c>
      <c r="V285" s="1">
        <v>44.529978091773401</v>
      </c>
      <c r="W285" s="1">
        <v>28.924888951420002</v>
      </c>
      <c r="X285" s="1">
        <v>24.627660643579301</v>
      </c>
      <c r="Y285" s="1">
        <v>17.576296882209501</v>
      </c>
      <c r="Z285" s="1">
        <v>22.599037637597998</v>
      </c>
      <c r="AA285" s="1">
        <v>19.5570496341705</v>
      </c>
      <c r="AB285" s="1">
        <v>23.541625469646</v>
      </c>
      <c r="AC285" s="1">
        <v>16.725990376376</v>
      </c>
    </row>
    <row r="286" spans="1:29" ht="15" customHeight="1" x14ac:dyDescent="0.25">
      <c r="A286">
        <v>22340</v>
      </c>
      <c r="B286" s="2" t="s">
        <v>328</v>
      </c>
      <c r="C286" s="2" t="s">
        <v>37</v>
      </c>
      <c r="D286" s="2" t="s">
        <v>943</v>
      </c>
      <c r="E286" s="2" t="s">
        <v>931</v>
      </c>
      <c r="F286" s="2" t="s">
        <v>919</v>
      </c>
      <c r="G286" s="2" t="str">
        <f t="shared" si="4"/>
        <v>Trump</v>
      </c>
      <c r="H286" s="2" t="s">
        <v>922</v>
      </c>
      <c r="I286" s="2" t="s">
        <v>923</v>
      </c>
      <c r="J286">
        <v>17634</v>
      </c>
      <c r="K286" s="1">
        <v>57.6386526029262</v>
      </c>
      <c r="L286" s="1">
        <v>34.518543722354501</v>
      </c>
      <c r="M286" s="1">
        <v>0.68050357264375605</v>
      </c>
      <c r="N286" s="1">
        <v>1.3439945559714199</v>
      </c>
      <c r="O286" s="1">
        <v>5.8183055461041198</v>
      </c>
      <c r="P286" s="1">
        <v>26.471588975842099</v>
      </c>
      <c r="Q286" s="1">
        <v>8.5913576046274205</v>
      </c>
      <c r="R286" s="1">
        <v>24.6002041510718</v>
      </c>
      <c r="S286" s="1">
        <v>26.341159124418699</v>
      </c>
      <c r="T286" s="1">
        <v>13.9956901440399</v>
      </c>
      <c r="U286" s="1">
        <v>8.3051450952465693</v>
      </c>
      <c r="V286" s="1">
        <v>53.605127292148801</v>
      </c>
      <c r="W286" s="1">
        <v>27.728324728502798</v>
      </c>
      <c r="X286" s="1">
        <v>10.3614028841018</v>
      </c>
      <c r="Y286" s="1">
        <v>35.7355475481748</v>
      </c>
      <c r="Z286" s="1">
        <v>27.447908506971601</v>
      </c>
      <c r="AA286" s="1">
        <v>16.042613191289401</v>
      </c>
      <c r="AB286" s="1">
        <v>14.084286385712</v>
      </c>
      <c r="AC286" s="1">
        <v>6.68964436785211</v>
      </c>
    </row>
    <row r="287" spans="1:29" ht="15" customHeight="1" x14ac:dyDescent="0.25">
      <c r="A287">
        <v>22380</v>
      </c>
      <c r="B287" s="2" t="s">
        <v>329</v>
      </c>
      <c r="C287" s="2" t="s">
        <v>330</v>
      </c>
      <c r="D287" s="2" t="s">
        <v>934</v>
      </c>
      <c r="E287" s="2" t="s">
        <v>935</v>
      </c>
      <c r="F287" s="2" t="s">
        <v>920</v>
      </c>
      <c r="G287" s="2" t="str">
        <f t="shared" si="4"/>
        <v>Clinton</v>
      </c>
      <c r="H287" s="2" t="s">
        <v>922</v>
      </c>
      <c r="I287" s="2" t="s">
        <v>923</v>
      </c>
      <c r="J287">
        <v>134421</v>
      </c>
      <c r="K287" s="1">
        <v>55.222770251672003</v>
      </c>
      <c r="L287" s="1">
        <v>1.11217741275545</v>
      </c>
      <c r="M287" s="1">
        <v>1.3294053756481501</v>
      </c>
      <c r="N287" s="1">
        <v>28.8213895150311</v>
      </c>
      <c r="O287" s="1">
        <v>13.5142574448933</v>
      </c>
      <c r="P287" s="1">
        <v>23.648090700113801</v>
      </c>
      <c r="Q287" s="1">
        <v>17.6817610343622</v>
      </c>
      <c r="R287" s="1">
        <v>25.016924438889799</v>
      </c>
      <c r="S287" s="1">
        <v>24.782586054262399</v>
      </c>
      <c r="T287" s="1">
        <v>8.8706377723718806</v>
      </c>
      <c r="U287" s="1">
        <v>5.0312292018635096</v>
      </c>
      <c r="V287" s="1">
        <v>30.140019454256901</v>
      </c>
      <c r="W287" s="1">
        <v>34.175497875390398</v>
      </c>
      <c r="X287" s="1">
        <v>30.653253468489201</v>
      </c>
      <c r="Y287" s="1">
        <v>20.5520801434883</v>
      </c>
      <c r="Z287" s="1">
        <v>21.4445076337548</v>
      </c>
      <c r="AA287" s="1">
        <v>17.946979307931201</v>
      </c>
      <c r="AB287" s="1">
        <v>21.7660440089243</v>
      </c>
      <c r="AC287" s="1">
        <v>18.290388905901398</v>
      </c>
    </row>
    <row r="288" spans="1:29" ht="15" customHeight="1" x14ac:dyDescent="0.25">
      <c r="A288">
        <v>22420</v>
      </c>
      <c r="B288" s="2" t="s">
        <v>331</v>
      </c>
      <c r="C288" s="2" t="s">
        <v>31</v>
      </c>
      <c r="D288" s="2" t="s">
        <v>924</v>
      </c>
      <c r="E288" s="2" t="s">
        <v>927</v>
      </c>
      <c r="F288" s="2" t="s">
        <v>920</v>
      </c>
      <c r="G288" s="2" t="str">
        <f t="shared" si="4"/>
        <v>Clinton</v>
      </c>
      <c r="H288" s="2" t="s">
        <v>922</v>
      </c>
      <c r="I288" s="2" t="s">
        <v>922</v>
      </c>
      <c r="J288">
        <v>425790</v>
      </c>
      <c r="K288" s="1">
        <v>72.731393409896896</v>
      </c>
      <c r="L288" s="1">
        <v>20.5152774842058</v>
      </c>
      <c r="M288" s="1">
        <v>0.900443880786303</v>
      </c>
      <c r="N288" s="1">
        <v>2.8037295380351801</v>
      </c>
      <c r="O288" s="1">
        <v>3.0491556870757899</v>
      </c>
      <c r="P288" s="1">
        <v>25.030883768994102</v>
      </c>
      <c r="Q288" s="1">
        <v>8.94361070011038</v>
      </c>
      <c r="R288" s="1">
        <v>24.726743230230898</v>
      </c>
      <c r="S288" s="1">
        <v>27.632635806383401</v>
      </c>
      <c r="T288" s="1">
        <v>13.666126494281199</v>
      </c>
      <c r="U288" s="1">
        <v>2.9417204316372798</v>
      </c>
      <c r="V288" s="1">
        <v>42.118067164126003</v>
      </c>
      <c r="W288" s="1">
        <v>35.976767842027002</v>
      </c>
      <c r="X288" s="1">
        <v>18.963444562209698</v>
      </c>
      <c r="Y288" s="1">
        <v>22.605868282187199</v>
      </c>
      <c r="Z288" s="1">
        <v>24.157080523601699</v>
      </c>
      <c r="AA288" s="1">
        <v>18.675850131621701</v>
      </c>
      <c r="AB288" s="1">
        <v>20.418785234334599</v>
      </c>
      <c r="AC288" s="1">
        <v>14.1424158282548</v>
      </c>
    </row>
    <row r="289" spans="1:29" ht="15" customHeight="1" x14ac:dyDescent="0.25">
      <c r="A289">
        <v>22500</v>
      </c>
      <c r="B289" s="2" t="s">
        <v>332</v>
      </c>
      <c r="C289" s="2" t="s">
        <v>129</v>
      </c>
      <c r="D289" s="2" t="s">
        <v>973</v>
      </c>
      <c r="E289" s="2" t="s">
        <v>931</v>
      </c>
      <c r="F289" s="2" t="s">
        <v>919</v>
      </c>
      <c r="G289" s="2" t="str">
        <f t="shared" si="4"/>
        <v>Trump</v>
      </c>
      <c r="H289" s="2" t="s">
        <v>922</v>
      </c>
      <c r="I289" s="2" t="s">
        <v>923</v>
      </c>
      <c r="J289">
        <v>205566</v>
      </c>
      <c r="K289" s="1">
        <v>54.5313913779516</v>
      </c>
      <c r="L289" s="1">
        <v>41.187258593347103</v>
      </c>
      <c r="M289" s="1">
        <v>0.90530535205238205</v>
      </c>
      <c r="N289" s="1">
        <v>1.3474991000457299</v>
      </c>
      <c r="O289" s="1">
        <v>2.02854557660313</v>
      </c>
      <c r="P289" s="1">
        <v>24.497241761769899</v>
      </c>
      <c r="Q289" s="1">
        <v>9.3964955294163399</v>
      </c>
      <c r="R289" s="1">
        <v>24.928246889076998</v>
      </c>
      <c r="S289" s="1">
        <v>27.649514024692799</v>
      </c>
      <c r="T289" s="1">
        <v>13.528501795043899</v>
      </c>
      <c r="U289" s="1">
        <v>6.84727575558815</v>
      </c>
      <c r="V289" s="1">
        <v>46.848307526770803</v>
      </c>
      <c r="W289" s="1">
        <v>27.009558623027701</v>
      </c>
      <c r="X289" s="1">
        <v>19.294858094613399</v>
      </c>
      <c r="Y289" s="1">
        <v>24.913039030129401</v>
      </c>
      <c r="Z289" s="1">
        <v>24.244206864801299</v>
      </c>
      <c r="AA289" s="1">
        <v>18.713233413473802</v>
      </c>
      <c r="AB289" s="1">
        <v>18.770781114123501</v>
      </c>
      <c r="AC289" s="1">
        <v>13.358739577472001</v>
      </c>
    </row>
    <row r="290" spans="1:29" ht="15" customHeight="1" x14ac:dyDescent="0.25">
      <c r="A290">
        <v>22520</v>
      </c>
      <c r="B290" s="2" t="s">
        <v>333</v>
      </c>
      <c r="C290" s="2" t="s">
        <v>46</v>
      </c>
      <c r="D290" s="2" t="s">
        <v>930</v>
      </c>
      <c r="E290" s="2" t="s">
        <v>931</v>
      </c>
      <c r="F290" s="2" t="s">
        <v>919</v>
      </c>
      <c r="G290" s="2" t="str">
        <f t="shared" si="4"/>
        <v>Trump</v>
      </c>
      <c r="H290" s="2" t="s">
        <v>922</v>
      </c>
      <c r="I290" s="2" t="s">
        <v>923</v>
      </c>
      <c r="J290">
        <v>147137</v>
      </c>
      <c r="K290" s="1">
        <v>83.297878847604593</v>
      </c>
      <c r="L290" s="1">
        <v>12.160095693129501</v>
      </c>
      <c r="M290" s="1">
        <v>0.61099519495436205</v>
      </c>
      <c r="N290" s="1">
        <v>1.77317737890537</v>
      </c>
      <c r="O290" s="1">
        <v>2.1578528854061201</v>
      </c>
      <c r="P290" s="1">
        <v>21.759312749342399</v>
      </c>
      <c r="Q290" s="1">
        <v>9.9050544730421297</v>
      </c>
      <c r="R290" s="1">
        <v>23.550160734553501</v>
      </c>
      <c r="S290" s="1">
        <v>27.783630222173901</v>
      </c>
      <c r="T290" s="1">
        <v>17.001841820888</v>
      </c>
      <c r="U290" s="1">
        <v>5.9450916464554098</v>
      </c>
      <c r="V290" s="1">
        <v>44.849111367341301</v>
      </c>
      <c r="W290" s="1">
        <v>28.7821557790943</v>
      </c>
      <c r="X290" s="1">
        <v>20.4236412071091</v>
      </c>
      <c r="Y290" s="1">
        <v>25.583007377333299</v>
      </c>
      <c r="Z290" s="1">
        <v>23.909491508639899</v>
      </c>
      <c r="AA290" s="1">
        <v>16.6592398210955</v>
      </c>
      <c r="AB290" s="1">
        <v>21.237477513161998</v>
      </c>
      <c r="AC290" s="1">
        <v>12.610783779769299</v>
      </c>
    </row>
    <row r="291" spans="1:29" ht="15" customHeight="1" x14ac:dyDescent="0.25">
      <c r="A291">
        <v>22540</v>
      </c>
      <c r="B291" s="2" t="s">
        <v>334</v>
      </c>
      <c r="C291" s="2" t="s">
        <v>70</v>
      </c>
      <c r="D291" s="2" t="s">
        <v>980</v>
      </c>
      <c r="E291" s="2" t="s">
        <v>927</v>
      </c>
      <c r="F291" s="2" t="s">
        <v>919</v>
      </c>
      <c r="G291" s="2" t="str">
        <f t="shared" si="4"/>
        <v>Trump</v>
      </c>
      <c r="H291" s="2" t="s">
        <v>922</v>
      </c>
      <c r="I291" s="2" t="s">
        <v>922</v>
      </c>
      <c r="J291">
        <v>101633</v>
      </c>
      <c r="K291" s="1">
        <v>91.897316816388397</v>
      </c>
      <c r="L291" s="1">
        <v>1.2063011029882</v>
      </c>
      <c r="M291" s="1">
        <v>1.11085966172405</v>
      </c>
      <c r="N291" s="1">
        <v>1.48770576485984</v>
      </c>
      <c r="O291" s="1">
        <v>4.2978166540395302</v>
      </c>
      <c r="P291" s="1">
        <v>22.6737378607342</v>
      </c>
      <c r="Q291" s="1">
        <v>9.0836637706256802</v>
      </c>
      <c r="R291" s="1">
        <v>24.761642379935701</v>
      </c>
      <c r="S291" s="1">
        <v>28.500585439768599</v>
      </c>
      <c r="T291" s="1">
        <v>14.9803705489359</v>
      </c>
      <c r="U291" s="1">
        <v>3.6102953878044599</v>
      </c>
      <c r="V291" s="1">
        <v>45.877238440720902</v>
      </c>
      <c r="W291" s="1">
        <v>31.418782748891601</v>
      </c>
      <c r="X291" s="1">
        <v>19.093683422583101</v>
      </c>
      <c r="Y291" s="1">
        <v>15.132620503202901</v>
      </c>
      <c r="Z291" s="1">
        <v>21.202231044645298</v>
      </c>
      <c r="AA291" s="1">
        <v>19.602016708478502</v>
      </c>
      <c r="AB291" s="1">
        <v>28.450690503446399</v>
      </c>
      <c r="AC291" s="1">
        <v>15.612441240227</v>
      </c>
    </row>
    <row r="292" spans="1:29" ht="15" customHeight="1" x14ac:dyDescent="0.25">
      <c r="A292">
        <v>22580</v>
      </c>
      <c r="B292" s="2" t="s">
        <v>335</v>
      </c>
      <c r="C292" s="2" t="s">
        <v>42</v>
      </c>
      <c r="D292" s="2" t="s">
        <v>959</v>
      </c>
      <c r="E292" s="2" t="s">
        <v>931</v>
      </c>
      <c r="F292" s="2" t="s">
        <v>919</v>
      </c>
      <c r="G292" s="2" t="str">
        <f t="shared" si="4"/>
        <v>Trump</v>
      </c>
      <c r="H292" s="2" t="s">
        <v>922</v>
      </c>
      <c r="I292" s="2" t="s">
        <v>923</v>
      </c>
      <c r="J292">
        <v>67810</v>
      </c>
      <c r="K292" s="1">
        <v>84.138032738534093</v>
      </c>
      <c r="L292" s="1">
        <v>10.0339183011355</v>
      </c>
      <c r="M292" s="1">
        <v>0.42619082731160601</v>
      </c>
      <c r="N292" s="1">
        <v>1.86698127119894</v>
      </c>
      <c r="O292" s="1">
        <v>3.5348768618197899</v>
      </c>
      <c r="P292" s="1">
        <v>22.450965934228002</v>
      </c>
      <c r="Q292" s="1">
        <v>7.5962247456127399</v>
      </c>
      <c r="R292" s="1">
        <v>23.480312638253899</v>
      </c>
      <c r="S292" s="1">
        <v>29.180061937767299</v>
      </c>
      <c r="T292" s="1">
        <v>17.292434744137999</v>
      </c>
      <c r="U292" s="1">
        <v>7.2588165479823701</v>
      </c>
      <c r="V292" s="1">
        <v>43.3663953882672</v>
      </c>
      <c r="W292" s="1">
        <v>33.437182095625602</v>
      </c>
      <c r="X292" s="1">
        <v>15.937605968124799</v>
      </c>
      <c r="Y292" s="1">
        <v>28.0388151174668</v>
      </c>
      <c r="Z292" s="1">
        <v>25.8281044797899</v>
      </c>
      <c r="AA292" s="1">
        <v>19.374726397198302</v>
      </c>
      <c r="AB292" s="1">
        <v>18.0796731358529</v>
      </c>
      <c r="AC292" s="1">
        <v>8.6786808696920996</v>
      </c>
    </row>
    <row r="293" spans="1:29" ht="15" customHeight="1" x14ac:dyDescent="0.25">
      <c r="A293">
        <v>22620</v>
      </c>
      <c r="B293" s="2" t="s">
        <v>336</v>
      </c>
      <c r="C293" s="2" t="s">
        <v>75</v>
      </c>
      <c r="D293" s="2" t="s">
        <v>932</v>
      </c>
      <c r="E293" s="2" t="s">
        <v>931</v>
      </c>
      <c r="F293" s="2" t="s">
        <v>919</v>
      </c>
      <c r="G293" s="2" t="str">
        <f t="shared" si="4"/>
        <v>Trump</v>
      </c>
      <c r="H293" s="2" t="s">
        <v>922</v>
      </c>
      <c r="I293" s="2" t="s">
        <v>923</v>
      </c>
      <c r="J293">
        <v>28258</v>
      </c>
      <c r="K293" s="1">
        <v>42.370302215301898</v>
      </c>
      <c r="L293" s="1">
        <v>51.542925897091102</v>
      </c>
      <c r="M293" s="1">
        <v>0.47066317503007998</v>
      </c>
      <c r="N293" s="1">
        <v>1.5500035388208599</v>
      </c>
      <c r="O293" s="1">
        <v>4.0661051737560996</v>
      </c>
      <c r="P293" s="1">
        <v>23.628706914856</v>
      </c>
      <c r="Q293" s="1">
        <v>8.4577818670818896</v>
      </c>
      <c r="R293" s="1">
        <v>28.462736216292701</v>
      </c>
      <c r="S293" s="1">
        <v>27.252459480501098</v>
      </c>
      <c r="T293" s="1">
        <v>12.198315521268301</v>
      </c>
      <c r="U293" s="1">
        <v>8.2626337144964896</v>
      </c>
      <c r="V293" s="1">
        <v>52.705907150761398</v>
      </c>
      <c r="W293" s="1">
        <v>27.786267587079099</v>
      </c>
      <c r="X293" s="1">
        <v>11.245191547663</v>
      </c>
      <c r="Y293" s="1">
        <v>34.640950201590897</v>
      </c>
      <c r="Z293" s="1">
        <v>27.350986161054799</v>
      </c>
      <c r="AA293" s="1">
        <v>15.3644982020268</v>
      </c>
      <c r="AB293" s="1">
        <v>14.7215865751335</v>
      </c>
      <c r="AC293" s="1">
        <v>7.9219788601939598</v>
      </c>
    </row>
    <row r="294" spans="1:29" ht="15" customHeight="1" x14ac:dyDescent="0.25">
      <c r="A294">
        <v>22660</v>
      </c>
      <c r="B294" s="2" t="s">
        <v>337</v>
      </c>
      <c r="C294" s="2" t="s">
        <v>156</v>
      </c>
      <c r="D294" s="2" t="s">
        <v>937</v>
      </c>
      <c r="E294" s="2" t="s">
        <v>935</v>
      </c>
      <c r="F294" s="2" t="s">
        <v>919</v>
      </c>
      <c r="G294" s="2" t="str">
        <f t="shared" si="4"/>
        <v>Trump</v>
      </c>
      <c r="H294" s="2" t="s">
        <v>922</v>
      </c>
      <c r="I294" s="2" t="s">
        <v>922</v>
      </c>
      <c r="J294">
        <v>299630</v>
      </c>
      <c r="K294" s="1">
        <v>84.453158895971697</v>
      </c>
      <c r="L294" s="1">
        <v>0.75392984681106701</v>
      </c>
      <c r="M294" s="1">
        <v>1.8940026032106301</v>
      </c>
      <c r="N294" s="1">
        <v>2.3432233087474601</v>
      </c>
      <c r="O294" s="1">
        <v>10.555685345259199</v>
      </c>
      <c r="P294" s="1">
        <v>21.3787003971565</v>
      </c>
      <c r="Q294" s="1">
        <v>13.948536528385</v>
      </c>
      <c r="R294" s="1">
        <v>26.264392751059599</v>
      </c>
      <c r="S294" s="1">
        <v>26.546740980542701</v>
      </c>
      <c r="T294" s="1">
        <v>11.861629342856199</v>
      </c>
      <c r="U294" s="1">
        <v>2.3387258971992</v>
      </c>
      <c r="V294" s="1">
        <v>22.608543182626899</v>
      </c>
      <c r="W294" s="1">
        <v>31.504984296757801</v>
      </c>
      <c r="X294" s="1">
        <v>43.547746623416103</v>
      </c>
      <c r="Y294" s="1">
        <v>16.188470213612799</v>
      </c>
      <c r="Z294" s="1">
        <v>18.1570916810402</v>
      </c>
      <c r="AA294" s="1">
        <v>17.006103224094499</v>
      </c>
      <c r="AB294" s="1">
        <v>24.389677590553301</v>
      </c>
      <c r="AC294" s="1">
        <v>24.258657290699201</v>
      </c>
    </row>
    <row r="295" spans="1:29" ht="15" customHeight="1" x14ac:dyDescent="0.25">
      <c r="A295">
        <v>22700</v>
      </c>
      <c r="B295" s="2" t="s">
        <v>338</v>
      </c>
      <c r="C295" s="2" t="s">
        <v>60</v>
      </c>
      <c r="D295" s="2" t="s">
        <v>945</v>
      </c>
      <c r="E295" s="2" t="s">
        <v>927</v>
      </c>
      <c r="F295" s="2" t="s">
        <v>919</v>
      </c>
      <c r="G295" s="2" t="str">
        <f t="shared" si="4"/>
        <v>Trump</v>
      </c>
      <c r="H295" s="2" t="s">
        <v>922</v>
      </c>
      <c r="I295" s="2" t="s">
        <v>923</v>
      </c>
      <c r="J295">
        <v>38013</v>
      </c>
      <c r="K295" s="1">
        <v>89.995527845737001</v>
      </c>
      <c r="L295" s="1">
        <v>3.77502433378055</v>
      </c>
      <c r="M295" s="1">
        <v>0.63399363375687301</v>
      </c>
      <c r="N295" s="1">
        <v>1.79149238418436</v>
      </c>
      <c r="O295" s="1">
        <v>3.8039618025412398</v>
      </c>
      <c r="P295" s="1">
        <v>22.147686317838598</v>
      </c>
      <c r="Q295" s="1">
        <v>11.1119880041039</v>
      </c>
      <c r="R295" s="1">
        <v>22.323941809381001</v>
      </c>
      <c r="S295" s="1">
        <v>27.745771183542502</v>
      </c>
      <c r="T295" s="1">
        <v>16.670612685134</v>
      </c>
      <c r="U295" s="1">
        <v>4.2558212712397703</v>
      </c>
      <c r="V295" s="1">
        <v>41.555223410950298</v>
      </c>
      <c r="W295" s="1">
        <v>35.442888609188202</v>
      </c>
      <c r="X295" s="1">
        <v>18.7460667086218</v>
      </c>
      <c r="Y295" s="1">
        <v>21.501771255060699</v>
      </c>
      <c r="Z295" s="1">
        <v>26.1007085020243</v>
      </c>
      <c r="AA295" s="1">
        <v>20.20495951417</v>
      </c>
      <c r="AB295" s="1">
        <v>18.4084008097166</v>
      </c>
      <c r="AC295" s="1">
        <v>13.7841599190283</v>
      </c>
    </row>
    <row r="296" spans="1:29" ht="15" customHeight="1" x14ac:dyDescent="0.25">
      <c r="A296">
        <v>22780</v>
      </c>
      <c r="B296" s="2" t="s">
        <v>339</v>
      </c>
      <c r="C296" s="2" t="s">
        <v>162</v>
      </c>
      <c r="D296" s="2" t="s">
        <v>956</v>
      </c>
      <c r="E296" s="2" t="s">
        <v>927</v>
      </c>
      <c r="F296" s="2" t="s">
        <v>919</v>
      </c>
      <c r="G296" s="2" t="str">
        <f t="shared" si="4"/>
        <v>Trump</v>
      </c>
      <c r="H296" s="2" t="s">
        <v>922</v>
      </c>
      <c r="I296" s="2" t="s">
        <v>922</v>
      </c>
      <c r="J296">
        <v>52274</v>
      </c>
      <c r="K296" s="1">
        <v>72.431801660481298</v>
      </c>
      <c r="L296" s="1">
        <v>10.865822397367699</v>
      </c>
      <c r="M296" s="1">
        <v>2.4773309867237998</v>
      </c>
      <c r="N296" s="1">
        <v>5.2243945364808502</v>
      </c>
      <c r="O296" s="1">
        <v>9.0006504189463197</v>
      </c>
      <c r="P296" s="1">
        <v>23.983242147147699</v>
      </c>
      <c r="Q296" s="1">
        <v>22.674752266901301</v>
      </c>
      <c r="R296" s="1">
        <v>28.7446914335999</v>
      </c>
      <c r="S296" s="1">
        <v>17.389141829590201</v>
      </c>
      <c r="T296" s="1">
        <v>7.2081723227608396</v>
      </c>
      <c r="U296" s="1">
        <v>3.3675819956853998</v>
      </c>
      <c r="V296" s="1">
        <v>39.504186624739503</v>
      </c>
      <c r="W296" s="1">
        <v>37.021463307616401</v>
      </c>
      <c r="X296" s="1">
        <v>20.1067680719588</v>
      </c>
      <c r="Y296" s="1">
        <v>16.846927089960602</v>
      </c>
      <c r="Z296" s="1">
        <v>23.8579972006617</v>
      </c>
      <c r="AA296" s="1">
        <v>19.888026466471601</v>
      </c>
      <c r="AB296" s="1">
        <v>28.063366840564999</v>
      </c>
      <c r="AC296" s="1">
        <v>11.343682402341299</v>
      </c>
    </row>
    <row r="297" spans="1:29" ht="15" customHeight="1" x14ac:dyDescent="0.25">
      <c r="A297">
        <v>22800</v>
      </c>
      <c r="B297" s="2" t="s">
        <v>340</v>
      </c>
      <c r="C297" s="2" t="s">
        <v>60</v>
      </c>
      <c r="D297" s="2" t="s">
        <v>945</v>
      </c>
      <c r="E297" s="2" t="s">
        <v>927</v>
      </c>
      <c r="F297" s="2" t="s">
        <v>919</v>
      </c>
      <c r="G297" s="2" t="str">
        <f t="shared" si="4"/>
        <v>Trump</v>
      </c>
      <c r="H297" s="2" t="s">
        <v>922</v>
      </c>
      <c r="I297" s="2" t="s">
        <v>923</v>
      </c>
      <c r="J297">
        <v>62105</v>
      </c>
      <c r="K297" s="1">
        <v>94.069720634409506</v>
      </c>
      <c r="L297" s="1">
        <v>1.8742452298526699</v>
      </c>
      <c r="M297" s="1">
        <v>0.39932372594799098</v>
      </c>
      <c r="N297" s="1">
        <v>1.5328878512197099</v>
      </c>
      <c r="O297" s="1">
        <v>2.12382255857016</v>
      </c>
      <c r="P297" s="1">
        <v>22.341196361001501</v>
      </c>
      <c r="Q297" s="1">
        <v>7.4696079220674703</v>
      </c>
      <c r="R297" s="1">
        <v>22.5392480476612</v>
      </c>
      <c r="S297" s="1">
        <v>29.7367361726109</v>
      </c>
      <c r="T297" s="1">
        <v>17.913211496658899</v>
      </c>
      <c r="U297" s="1">
        <v>3.3269677656857599</v>
      </c>
      <c r="V297" s="1">
        <v>48.756413501138901</v>
      </c>
      <c r="W297" s="1">
        <v>32.367761084140497</v>
      </c>
      <c r="X297" s="1">
        <v>15.548857649034799</v>
      </c>
      <c r="Y297" s="1">
        <v>20.735211942204799</v>
      </c>
      <c r="Z297" s="1">
        <v>26.766185040312902</v>
      </c>
      <c r="AA297" s="1">
        <v>19.418056996886701</v>
      </c>
      <c r="AB297" s="1">
        <v>22.746866767781601</v>
      </c>
      <c r="AC297" s="1">
        <v>10.3336792528139</v>
      </c>
    </row>
    <row r="298" spans="1:29" ht="15" customHeight="1" x14ac:dyDescent="0.25">
      <c r="A298">
        <v>22820</v>
      </c>
      <c r="B298" s="2" t="s">
        <v>341</v>
      </c>
      <c r="C298" s="2" t="s">
        <v>156</v>
      </c>
      <c r="D298" s="2" t="s">
        <v>937</v>
      </c>
      <c r="E298" s="2" t="s">
        <v>935</v>
      </c>
      <c r="F298" s="2" t="s">
        <v>920</v>
      </c>
      <c r="G298" s="2" t="str">
        <f t="shared" si="4"/>
        <v>Clinton</v>
      </c>
      <c r="H298" s="2" t="s">
        <v>922</v>
      </c>
      <c r="I298" s="2" t="s">
        <v>922</v>
      </c>
      <c r="J298">
        <v>28159</v>
      </c>
      <c r="K298" s="1">
        <v>61.685429170070002</v>
      </c>
      <c r="L298" s="1">
        <v>2.6812031677261299</v>
      </c>
      <c r="M298" s="1">
        <v>0.47942043396427397</v>
      </c>
      <c r="N298" s="1">
        <v>1.39564615220711</v>
      </c>
      <c r="O298" s="1">
        <v>33.758301076032502</v>
      </c>
      <c r="P298" s="1">
        <v>27.966191981249299</v>
      </c>
      <c r="Q298" s="1">
        <v>8.7396569480450292</v>
      </c>
      <c r="R298" s="1">
        <v>24.4042757200185</v>
      </c>
      <c r="S298" s="1">
        <v>24.809119642032702</v>
      </c>
      <c r="T298" s="1">
        <v>14.080755708654401</v>
      </c>
      <c r="U298" s="1">
        <v>12.515330583119599</v>
      </c>
      <c r="V298" s="1">
        <v>39.931987958523798</v>
      </c>
      <c r="W298" s="1">
        <v>32.969115843460798</v>
      </c>
      <c r="X298" s="1">
        <v>14.5835656148958</v>
      </c>
      <c r="Y298" s="1">
        <v>19.7540280293641</v>
      </c>
      <c r="Z298" s="1">
        <v>27.047382972638001</v>
      </c>
      <c r="AA298" s="1">
        <v>21.470111545428502</v>
      </c>
      <c r="AB298" s="1">
        <v>21.002955477166601</v>
      </c>
      <c r="AC298" s="1">
        <v>10.725521975402801</v>
      </c>
    </row>
    <row r="299" spans="1:29" ht="15" customHeight="1" x14ac:dyDescent="0.25">
      <c r="A299">
        <v>22860</v>
      </c>
      <c r="B299" s="2" t="s">
        <v>342</v>
      </c>
      <c r="C299" s="2" t="s">
        <v>49</v>
      </c>
      <c r="D299" s="2" t="s">
        <v>951</v>
      </c>
      <c r="E299" s="2" t="s">
        <v>931</v>
      </c>
      <c r="F299" s="2" t="s">
        <v>919</v>
      </c>
      <c r="G299" s="2" t="str">
        <f t="shared" si="4"/>
        <v>Trump</v>
      </c>
      <c r="H299" s="2" t="s">
        <v>922</v>
      </c>
      <c r="I299" s="2" t="s">
        <v>923</v>
      </c>
      <c r="J299">
        <v>52334</v>
      </c>
      <c r="K299" s="1">
        <v>72.216914434211006</v>
      </c>
      <c r="L299" s="1">
        <v>13.9106508197348</v>
      </c>
      <c r="M299" s="1">
        <v>1.6834180456299901</v>
      </c>
      <c r="N299" s="1">
        <v>4.9757327932128304</v>
      </c>
      <c r="O299" s="1">
        <v>7.2132839072113697</v>
      </c>
      <c r="P299" s="1">
        <v>27.729583062636099</v>
      </c>
      <c r="Q299" s="1">
        <v>13.421485076623201</v>
      </c>
      <c r="R299" s="1">
        <v>29.563954599304498</v>
      </c>
      <c r="S299" s="1">
        <v>19.8666259028547</v>
      </c>
      <c r="T299" s="1">
        <v>9.41835135858142</v>
      </c>
      <c r="U299" s="1">
        <v>4.7569091564764099</v>
      </c>
      <c r="V299" s="1">
        <v>46.923253450480303</v>
      </c>
      <c r="W299" s="1">
        <v>30.4724125495853</v>
      </c>
      <c r="X299" s="1">
        <v>17.847424843458001</v>
      </c>
      <c r="Y299" s="1">
        <v>17.1823204419889</v>
      </c>
      <c r="Z299" s="1">
        <v>24.773480662983399</v>
      </c>
      <c r="AA299" s="1">
        <v>20.939226519337002</v>
      </c>
      <c r="AB299" s="1">
        <v>24.038674033149199</v>
      </c>
      <c r="AC299" s="1">
        <v>13.066298342541399</v>
      </c>
    </row>
    <row r="300" spans="1:29" ht="15" customHeight="1" x14ac:dyDescent="0.25">
      <c r="A300">
        <v>22900</v>
      </c>
      <c r="B300" s="2" t="s">
        <v>343</v>
      </c>
      <c r="C300" s="2" t="s">
        <v>75</v>
      </c>
      <c r="D300" s="2" t="s">
        <v>982</v>
      </c>
      <c r="E300" s="2" t="s">
        <v>947</v>
      </c>
      <c r="F300" s="2" t="s">
        <v>920</v>
      </c>
      <c r="G300" s="2" t="str">
        <f t="shared" si="4"/>
        <v>Clinton</v>
      </c>
      <c r="H300" s="2" t="s">
        <v>922</v>
      </c>
      <c r="I300" s="2" t="s">
        <v>923</v>
      </c>
      <c r="J300">
        <v>280467</v>
      </c>
      <c r="K300" s="1">
        <v>74.814862354572895</v>
      </c>
      <c r="L300" s="1">
        <v>3.6646022526714401</v>
      </c>
      <c r="M300" s="1">
        <v>2.27121194293803</v>
      </c>
      <c r="N300" s="1">
        <v>10.657581818894901</v>
      </c>
      <c r="O300" s="1">
        <v>8.5917416309227104</v>
      </c>
      <c r="P300" s="1">
        <v>25.5299197410034</v>
      </c>
      <c r="Q300" s="1">
        <v>9.0028416890400695</v>
      </c>
      <c r="R300" s="1">
        <v>25.134507803057001</v>
      </c>
      <c r="S300" s="1">
        <v>26.526828468233301</v>
      </c>
      <c r="T300" s="1">
        <v>13.805902298666201</v>
      </c>
      <c r="U300" s="1">
        <v>7.1467926442750898</v>
      </c>
      <c r="V300" s="1">
        <v>46.414056831757698</v>
      </c>
      <c r="W300" s="1">
        <v>30.952523825369699</v>
      </c>
      <c r="X300" s="1">
        <v>15.486626698597499</v>
      </c>
      <c r="Y300" s="1">
        <v>24.8745067384937</v>
      </c>
      <c r="Z300" s="1">
        <v>26.363473691149999</v>
      </c>
      <c r="AA300" s="1">
        <v>18.479765683126001</v>
      </c>
      <c r="AB300" s="1">
        <v>19.287819854776298</v>
      </c>
      <c r="AC300" s="1">
        <v>10.994434032454</v>
      </c>
    </row>
    <row r="301" spans="1:29" ht="15" customHeight="1" x14ac:dyDescent="0.25">
      <c r="A301">
        <v>23060</v>
      </c>
      <c r="B301" s="2" t="s">
        <v>344</v>
      </c>
      <c r="C301" s="2" t="s">
        <v>66</v>
      </c>
      <c r="D301" s="2" t="s">
        <v>425</v>
      </c>
      <c r="E301" s="2" t="s">
        <v>927</v>
      </c>
      <c r="F301" s="2" t="s">
        <v>919</v>
      </c>
      <c r="G301" s="2" t="str">
        <f t="shared" si="4"/>
        <v>Trump</v>
      </c>
      <c r="H301" s="2" t="s">
        <v>922</v>
      </c>
      <c r="I301" s="2" t="s">
        <v>923</v>
      </c>
      <c r="J301">
        <v>416257</v>
      </c>
      <c r="K301" s="1">
        <v>79.407673624707797</v>
      </c>
      <c r="L301" s="1">
        <v>9.8936474341572591</v>
      </c>
      <c r="M301" s="1">
        <v>2.3586390138784501</v>
      </c>
      <c r="N301" s="1">
        <v>2.5330504952469299</v>
      </c>
      <c r="O301" s="1">
        <v>5.8069894320095496</v>
      </c>
      <c r="P301" s="1">
        <v>26.675827673768801</v>
      </c>
      <c r="Q301" s="1">
        <v>9.1899956036775308</v>
      </c>
      <c r="R301" s="1">
        <v>25.696144449222501</v>
      </c>
      <c r="S301" s="1">
        <v>26.155716300266398</v>
      </c>
      <c r="T301" s="1">
        <v>12.2823159730647</v>
      </c>
      <c r="U301" s="1">
        <v>3.84372748617908</v>
      </c>
      <c r="V301" s="1">
        <v>39.125614522324398</v>
      </c>
      <c r="W301" s="1">
        <v>32.2687212336361</v>
      </c>
      <c r="X301" s="1">
        <v>24.7619367578605</v>
      </c>
      <c r="Y301" s="1">
        <v>16.3480042212428</v>
      </c>
      <c r="Z301" s="1">
        <v>23.1460674157303</v>
      </c>
      <c r="AA301" s="1">
        <v>20.197405177230099</v>
      </c>
      <c r="AB301" s="1">
        <v>24.480104289527599</v>
      </c>
      <c r="AC301" s="1">
        <v>15.8284188962692</v>
      </c>
    </row>
    <row r="302" spans="1:29" ht="15" customHeight="1" x14ac:dyDescent="0.25">
      <c r="A302">
        <v>23140</v>
      </c>
      <c r="B302" s="2" t="s">
        <v>345</v>
      </c>
      <c r="C302" s="2" t="s">
        <v>66</v>
      </c>
      <c r="D302" s="2" t="s">
        <v>425</v>
      </c>
      <c r="E302" s="2" t="s">
        <v>927</v>
      </c>
      <c r="F302" s="2" t="s">
        <v>919</v>
      </c>
      <c r="G302" s="2" t="str">
        <f t="shared" si="4"/>
        <v>Trump</v>
      </c>
      <c r="H302" s="2" t="s">
        <v>922</v>
      </c>
      <c r="I302" s="2" t="s">
        <v>923</v>
      </c>
      <c r="J302">
        <v>33224</v>
      </c>
      <c r="K302" s="1">
        <v>85.326872140621205</v>
      </c>
      <c r="L302" s="1">
        <v>0.41536238863472202</v>
      </c>
      <c r="M302" s="1">
        <v>0.195641704791717</v>
      </c>
      <c r="N302" s="1">
        <v>0.83373464965085498</v>
      </c>
      <c r="O302" s="1">
        <v>13.2283891163015</v>
      </c>
      <c r="P302" s="1">
        <v>26.6343607031062</v>
      </c>
      <c r="Q302" s="1">
        <v>8.3433662412713705</v>
      </c>
      <c r="R302" s="1">
        <v>24.4341439922947</v>
      </c>
      <c r="S302" s="1">
        <v>26.2129785697086</v>
      </c>
      <c r="T302" s="1">
        <v>14.375150493619101</v>
      </c>
      <c r="U302" s="1">
        <v>7.73679056102225</v>
      </c>
      <c r="V302" s="1">
        <v>54.185515086508403</v>
      </c>
      <c r="W302" s="1">
        <v>24.656064916289701</v>
      </c>
      <c r="X302" s="1">
        <v>13.4216294361796</v>
      </c>
      <c r="Y302" s="1">
        <v>17.554966207545601</v>
      </c>
      <c r="Z302" s="1">
        <v>23.637608007528399</v>
      </c>
      <c r="AA302" s="1">
        <v>19.180426041577601</v>
      </c>
      <c r="AB302" s="1">
        <v>25.810591154076501</v>
      </c>
      <c r="AC302" s="1">
        <v>13.816408589271999</v>
      </c>
    </row>
    <row r="303" spans="1:29" ht="15" customHeight="1" x14ac:dyDescent="0.25">
      <c r="A303">
        <v>23180</v>
      </c>
      <c r="B303" s="2" t="s">
        <v>345</v>
      </c>
      <c r="C303" s="2" t="s">
        <v>104</v>
      </c>
      <c r="D303" s="2" t="s">
        <v>950</v>
      </c>
      <c r="E303" s="2" t="s">
        <v>927</v>
      </c>
      <c r="F303" s="2" t="s">
        <v>919</v>
      </c>
      <c r="G303" s="2" t="str">
        <f t="shared" si="4"/>
        <v>Trump</v>
      </c>
      <c r="H303" s="2" t="s">
        <v>922</v>
      </c>
      <c r="I303" s="2" t="s">
        <v>923</v>
      </c>
      <c r="J303">
        <v>70706</v>
      </c>
      <c r="K303" s="1">
        <v>86.753599411648196</v>
      </c>
      <c r="L303" s="1">
        <v>7.7857607558057298</v>
      </c>
      <c r="M303" s="1">
        <v>1.1257884762254999</v>
      </c>
      <c r="N303" s="1">
        <v>1.98427290470399</v>
      </c>
      <c r="O303" s="1">
        <v>2.35057845161655</v>
      </c>
      <c r="P303" s="1">
        <v>22.785902186518801</v>
      </c>
      <c r="Q303" s="1">
        <v>8.9511498316974496</v>
      </c>
      <c r="R303" s="1">
        <v>26.198625293468702</v>
      </c>
      <c r="S303" s="1">
        <v>28.683562922524299</v>
      </c>
      <c r="T303" s="1">
        <v>13.3807597657907</v>
      </c>
      <c r="U303" s="1">
        <v>5.4162341706456303</v>
      </c>
      <c r="V303" s="1">
        <v>42.823334025327</v>
      </c>
      <c r="W303" s="1">
        <v>26.674278596636899</v>
      </c>
      <c r="X303" s="1">
        <v>25.086153207390499</v>
      </c>
      <c r="Y303" s="1">
        <v>17.682573251014801</v>
      </c>
      <c r="Z303" s="1">
        <v>23.310707098270601</v>
      </c>
      <c r="AA303" s="1">
        <v>18.1225909881639</v>
      </c>
      <c r="AB303" s="1">
        <v>24.316949210355801</v>
      </c>
      <c r="AC303" s="1">
        <v>16.567179452194999</v>
      </c>
    </row>
    <row r="304" spans="1:29" ht="15" customHeight="1" x14ac:dyDescent="0.25">
      <c r="A304">
        <v>23240</v>
      </c>
      <c r="B304" s="2" t="s">
        <v>346</v>
      </c>
      <c r="C304" s="2" t="s">
        <v>27</v>
      </c>
      <c r="D304" s="2" t="s">
        <v>976</v>
      </c>
      <c r="E304" s="2" t="s">
        <v>935</v>
      </c>
      <c r="F304" s="2" t="s">
        <v>920</v>
      </c>
      <c r="G304" s="2" t="str">
        <f t="shared" si="4"/>
        <v>Clinton</v>
      </c>
      <c r="H304" s="2" t="s">
        <v>922</v>
      </c>
      <c r="I304" s="2" t="s">
        <v>922</v>
      </c>
      <c r="J304">
        <v>24837</v>
      </c>
      <c r="K304" s="1">
        <v>78.399162539759203</v>
      </c>
      <c r="L304" s="1">
        <v>0.18923380440471901</v>
      </c>
      <c r="M304" s="1">
        <v>0.35431010186415401</v>
      </c>
      <c r="N304" s="1">
        <v>1.0508515521198201</v>
      </c>
      <c r="O304" s="1">
        <v>20.006442001852101</v>
      </c>
      <c r="P304" s="1">
        <v>20.296332085195498</v>
      </c>
      <c r="Q304" s="1">
        <v>5.63272536940854</v>
      </c>
      <c r="R304" s="1">
        <v>18.005395176551101</v>
      </c>
      <c r="S304" s="1">
        <v>29.548657245238999</v>
      </c>
      <c r="T304" s="1">
        <v>26.516890123605901</v>
      </c>
      <c r="U304" s="1">
        <v>7.4233195562323298</v>
      </c>
      <c r="V304" s="1">
        <v>35.6536871872961</v>
      </c>
      <c r="W304" s="1">
        <v>28.921035457907301</v>
      </c>
      <c r="X304" s="1">
        <v>28.001957798564298</v>
      </c>
      <c r="Y304" s="1">
        <v>14.8775014026557</v>
      </c>
      <c r="Z304" s="1">
        <v>22.274172433140102</v>
      </c>
      <c r="AA304" s="1">
        <v>19.487563119506301</v>
      </c>
      <c r="AB304" s="1">
        <v>25.921077239573599</v>
      </c>
      <c r="AC304" s="1">
        <v>17.439685805124402</v>
      </c>
    </row>
    <row r="305" spans="1:29" ht="15" customHeight="1" x14ac:dyDescent="0.25">
      <c r="A305">
        <v>23300</v>
      </c>
      <c r="B305" s="2" t="s">
        <v>347</v>
      </c>
      <c r="C305" s="2" t="s">
        <v>146</v>
      </c>
      <c r="D305" s="2" t="s">
        <v>948</v>
      </c>
      <c r="E305" s="2" t="s">
        <v>927</v>
      </c>
      <c r="F305" s="2" t="s">
        <v>919</v>
      </c>
      <c r="G305" s="2" t="str">
        <f t="shared" si="4"/>
        <v>Trump</v>
      </c>
      <c r="H305" s="2" t="s">
        <v>922</v>
      </c>
      <c r="I305" s="2" t="s">
        <v>923</v>
      </c>
      <c r="J305">
        <v>47711</v>
      </c>
      <c r="K305" s="1">
        <v>85.120831674037404</v>
      </c>
      <c r="L305" s="1">
        <v>8.8574961748863004</v>
      </c>
      <c r="M305" s="1">
        <v>0.61830605101548897</v>
      </c>
      <c r="N305" s="1">
        <v>2.4564565823394999</v>
      </c>
      <c r="O305" s="1">
        <v>2.9469095177212798</v>
      </c>
      <c r="P305" s="1">
        <v>22.659344805181199</v>
      </c>
      <c r="Q305" s="1">
        <v>7.8556307769696696</v>
      </c>
      <c r="R305" s="1">
        <v>21.898513969524799</v>
      </c>
      <c r="S305" s="1">
        <v>28.8109660246065</v>
      </c>
      <c r="T305" s="1">
        <v>18.7755444237178</v>
      </c>
      <c r="U305" s="1">
        <v>3.0890131479522398</v>
      </c>
      <c r="V305" s="1">
        <v>43.808372374187698</v>
      </c>
      <c r="W305" s="1">
        <v>34.7649992443706</v>
      </c>
      <c r="X305" s="1">
        <v>18.337615233489501</v>
      </c>
      <c r="Y305" s="1">
        <v>20.582692405643598</v>
      </c>
      <c r="Z305" s="1">
        <v>24.469006264962101</v>
      </c>
      <c r="AA305" s="1">
        <v>19.548718993531299</v>
      </c>
      <c r="AB305" s="1">
        <v>22.640452299699501</v>
      </c>
      <c r="AC305" s="1">
        <v>12.759130036163601</v>
      </c>
    </row>
    <row r="306" spans="1:29" ht="15" customHeight="1" x14ac:dyDescent="0.25">
      <c r="A306">
        <v>23340</v>
      </c>
      <c r="B306" s="2" t="s">
        <v>348</v>
      </c>
      <c r="C306" s="2" t="s">
        <v>117</v>
      </c>
      <c r="D306" s="2" t="s">
        <v>961</v>
      </c>
      <c r="E306" s="2" t="s">
        <v>935</v>
      </c>
      <c r="F306" s="2" t="s">
        <v>919</v>
      </c>
      <c r="G306" s="2" t="str">
        <f t="shared" si="4"/>
        <v>Trump</v>
      </c>
      <c r="H306" s="2" t="s">
        <v>922</v>
      </c>
      <c r="I306" s="2" t="s">
        <v>923</v>
      </c>
      <c r="J306">
        <v>36691</v>
      </c>
      <c r="K306" s="1">
        <v>87.541904009157605</v>
      </c>
      <c r="L306" s="1">
        <v>0.49875991387533702</v>
      </c>
      <c r="M306" s="1">
        <v>0.49058352184459397</v>
      </c>
      <c r="N306" s="1">
        <v>1.41451582131858</v>
      </c>
      <c r="O306" s="1">
        <v>10.054236733803901</v>
      </c>
      <c r="P306" s="1">
        <v>23.896868441852199</v>
      </c>
      <c r="Q306" s="1">
        <v>8.4543893597885003</v>
      </c>
      <c r="R306" s="1">
        <v>23.065601918726699</v>
      </c>
      <c r="S306" s="1">
        <v>26.2135128505628</v>
      </c>
      <c r="T306" s="1">
        <v>18.369627429069801</v>
      </c>
      <c r="U306" s="1">
        <v>4.8102383053839404</v>
      </c>
      <c r="V306" s="1">
        <v>47.476530530369899</v>
      </c>
      <c r="W306" s="1">
        <v>30.209419882853201</v>
      </c>
      <c r="X306" s="1">
        <v>17.503811281392899</v>
      </c>
      <c r="Y306" s="1">
        <v>18.0867063362323</v>
      </c>
      <c r="Z306" s="1">
        <v>25.070293598378299</v>
      </c>
      <c r="AA306" s="1">
        <v>21.820440724514501</v>
      </c>
      <c r="AB306" s="1">
        <v>22.552801935526102</v>
      </c>
      <c r="AC306" s="1">
        <v>12.469757405348901</v>
      </c>
    </row>
    <row r="307" spans="1:29" ht="15" customHeight="1" x14ac:dyDescent="0.25">
      <c r="A307">
        <v>23380</v>
      </c>
      <c r="B307" s="2" t="s">
        <v>348</v>
      </c>
      <c r="C307" s="2" t="s">
        <v>33</v>
      </c>
      <c r="D307" s="2" t="s">
        <v>967</v>
      </c>
      <c r="E307" s="2" t="s">
        <v>927</v>
      </c>
      <c r="F307" s="2" t="s">
        <v>919</v>
      </c>
      <c r="G307" s="2" t="str">
        <f t="shared" si="4"/>
        <v>Trump</v>
      </c>
      <c r="H307" s="2" t="s">
        <v>922</v>
      </c>
      <c r="I307" s="2" t="s">
        <v>922</v>
      </c>
      <c r="J307">
        <v>60944</v>
      </c>
      <c r="K307" s="1">
        <v>86.188960357049098</v>
      </c>
      <c r="L307" s="1">
        <v>2.66474140194277</v>
      </c>
      <c r="M307" s="1">
        <v>0.30355736413756901</v>
      </c>
      <c r="N307" s="1">
        <v>1.9247177736938801</v>
      </c>
      <c r="O307" s="1">
        <v>8.9180231031766901</v>
      </c>
      <c r="P307" s="1">
        <v>24.396166972958799</v>
      </c>
      <c r="Q307" s="1">
        <v>7.6398004725649802</v>
      </c>
      <c r="R307" s="1">
        <v>23.890784982935202</v>
      </c>
      <c r="S307" s="1">
        <v>28.7887240745602</v>
      </c>
      <c r="T307" s="1">
        <v>15.2845234969808</v>
      </c>
      <c r="U307" s="1">
        <v>4.2412385575924496</v>
      </c>
      <c r="V307" s="1">
        <v>49.122044296307003</v>
      </c>
      <c r="W307" s="1">
        <v>33.318841629833599</v>
      </c>
      <c r="X307" s="1">
        <v>13.3178755162669</v>
      </c>
      <c r="Y307" s="1">
        <v>17.368751307257899</v>
      </c>
      <c r="Z307" s="1">
        <v>25.408910269818001</v>
      </c>
      <c r="AA307" s="1">
        <v>19.422714913198099</v>
      </c>
      <c r="AB307" s="1">
        <v>24.266889772014199</v>
      </c>
      <c r="AC307" s="1">
        <v>13.5327337377118</v>
      </c>
    </row>
    <row r="308" spans="1:29" ht="15" customHeight="1" x14ac:dyDescent="0.25">
      <c r="A308">
        <v>23420</v>
      </c>
      <c r="B308" s="2" t="s">
        <v>349</v>
      </c>
      <c r="C308" s="2" t="s">
        <v>98</v>
      </c>
      <c r="D308" s="2" t="s">
        <v>936</v>
      </c>
      <c r="E308" s="2" t="s">
        <v>935</v>
      </c>
      <c r="F308" s="2" t="s">
        <v>919</v>
      </c>
      <c r="G308" s="2" t="str">
        <f t="shared" si="4"/>
        <v>Trump</v>
      </c>
      <c r="H308" s="2" t="s">
        <v>922</v>
      </c>
      <c r="I308" s="2" t="s">
        <v>923</v>
      </c>
      <c r="J308">
        <v>930450</v>
      </c>
      <c r="K308" s="1">
        <v>32.728464721371402</v>
      </c>
      <c r="L308" s="1">
        <v>4.8369068730184299</v>
      </c>
      <c r="M308" s="1">
        <v>9.3348379816217992</v>
      </c>
      <c r="N308" s="1">
        <v>2.79402439679725</v>
      </c>
      <c r="O308" s="1">
        <v>50.305766027191098</v>
      </c>
      <c r="P308" s="1">
        <v>29.8250308990274</v>
      </c>
      <c r="Q308" s="1">
        <v>11.662958783384401</v>
      </c>
      <c r="R308" s="1">
        <v>26.556827341608901</v>
      </c>
      <c r="S308" s="1">
        <v>21.914772421946399</v>
      </c>
      <c r="T308" s="1">
        <v>10.040410554033</v>
      </c>
      <c r="U308" s="1">
        <v>16.408054193151099</v>
      </c>
      <c r="V308" s="1">
        <v>33.455033320870101</v>
      </c>
      <c r="W308" s="1">
        <v>30.719532847999599</v>
      </c>
      <c r="X308" s="1">
        <v>19.417379637979199</v>
      </c>
      <c r="Y308" s="1">
        <v>21.3635825304268</v>
      </c>
      <c r="Z308" s="1">
        <v>23.104200193672899</v>
      </c>
      <c r="AA308" s="1">
        <v>16.762109780480799</v>
      </c>
      <c r="AB308" s="1">
        <v>20.402184741641801</v>
      </c>
      <c r="AC308" s="1">
        <v>18.367922753777702</v>
      </c>
    </row>
    <row r="309" spans="1:29" ht="15" customHeight="1" x14ac:dyDescent="0.25">
      <c r="A309">
        <v>23460</v>
      </c>
      <c r="B309" s="2" t="s">
        <v>350</v>
      </c>
      <c r="C309" s="2" t="s">
        <v>46</v>
      </c>
      <c r="D309" s="2" t="s">
        <v>930</v>
      </c>
      <c r="E309" s="2" t="s">
        <v>931</v>
      </c>
      <c r="F309" s="2" t="s">
        <v>919</v>
      </c>
      <c r="G309" s="2" t="str">
        <f t="shared" si="4"/>
        <v>Trump</v>
      </c>
      <c r="H309" s="2" t="s">
        <v>922</v>
      </c>
      <c r="I309" s="2" t="s">
        <v>923</v>
      </c>
      <c r="J309">
        <v>104430</v>
      </c>
      <c r="K309" s="1">
        <v>79.277027674039999</v>
      </c>
      <c r="L309" s="1">
        <v>15.0493153308436</v>
      </c>
      <c r="M309" s="1">
        <v>0.629129560471129</v>
      </c>
      <c r="N309" s="1">
        <v>1.74375179546107</v>
      </c>
      <c r="O309" s="1">
        <v>3.3007756391841401</v>
      </c>
      <c r="P309" s="1">
        <v>22.968495643014499</v>
      </c>
      <c r="Q309" s="1">
        <v>8.5157521784927699</v>
      </c>
      <c r="R309" s="1">
        <v>24.898975390213501</v>
      </c>
      <c r="S309" s="1">
        <v>27.809058699607402</v>
      </c>
      <c r="T309" s="1">
        <v>15.8077180886718</v>
      </c>
      <c r="U309" s="1">
        <v>6.3334407351890496</v>
      </c>
      <c r="V309" s="1">
        <v>44.519003123993102</v>
      </c>
      <c r="W309" s="1">
        <v>33.975876609276703</v>
      </c>
      <c r="X309" s="1">
        <v>15.1716795315411</v>
      </c>
      <c r="Y309" s="1">
        <v>25.6262327416174</v>
      </c>
      <c r="Z309" s="1">
        <v>26.755424063116401</v>
      </c>
      <c r="AA309" s="1">
        <v>17.426035502958602</v>
      </c>
      <c r="AB309" s="1">
        <v>18.703155818540399</v>
      </c>
      <c r="AC309" s="1">
        <v>11.4891518737673</v>
      </c>
    </row>
    <row r="310" spans="1:29" ht="15" customHeight="1" x14ac:dyDescent="0.25">
      <c r="A310">
        <v>23500</v>
      </c>
      <c r="B310" s="2" t="s">
        <v>351</v>
      </c>
      <c r="C310" s="2" t="s">
        <v>129</v>
      </c>
      <c r="D310" s="2" t="s">
        <v>973</v>
      </c>
      <c r="E310" s="2" t="s">
        <v>931</v>
      </c>
      <c r="F310" s="2" t="s">
        <v>919</v>
      </c>
      <c r="G310" s="2" t="str">
        <f t="shared" si="4"/>
        <v>Trump</v>
      </c>
      <c r="H310" s="2" t="s">
        <v>922</v>
      </c>
      <c r="I310" s="2" t="s">
        <v>923</v>
      </c>
      <c r="J310">
        <v>55342</v>
      </c>
      <c r="K310" s="1">
        <v>73.974558201727405</v>
      </c>
      <c r="L310" s="1">
        <v>20.263091323045799</v>
      </c>
      <c r="M310" s="1">
        <v>0.55653933721224402</v>
      </c>
      <c r="N310" s="1">
        <v>1.5340970691337501</v>
      </c>
      <c r="O310" s="1">
        <v>3.6717140688807799</v>
      </c>
      <c r="P310" s="1">
        <v>24.672039319142801</v>
      </c>
      <c r="Q310" s="1">
        <v>9.4503270572079092</v>
      </c>
      <c r="R310" s="1">
        <v>25.438184380759601</v>
      </c>
      <c r="S310" s="1">
        <v>26.992157854793799</v>
      </c>
      <c r="T310" s="1">
        <v>13.447291388095801</v>
      </c>
      <c r="U310" s="1">
        <v>9.5193525298684101</v>
      </c>
      <c r="V310" s="1">
        <v>52.832681825689598</v>
      </c>
      <c r="W310" s="1">
        <v>24.949072289819998</v>
      </c>
      <c r="X310" s="1">
        <v>12.698893354621999</v>
      </c>
      <c r="Y310" s="1">
        <v>30.298578199052098</v>
      </c>
      <c r="Z310" s="1">
        <v>26.312796208530798</v>
      </c>
      <c r="AA310" s="1">
        <v>18.720379146919399</v>
      </c>
      <c r="AB310" s="1">
        <v>16.4265402843602</v>
      </c>
      <c r="AC310" s="1">
        <v>8.24170616113744</v>
      </c>
    </row>
    <row r="311" spans="1:29" ht="15" customHeight="1" x14ac:dyDescent="0.25">
      <c r="A311">
        <v>23540</v>
      </c>
      <c r="B311" s="2" t="s">
        <v>352</v>
      </c>
      <c r="C311" s="2" t="s">
        <v>72</v>
      </c>
      <c r="D311" s="2" t="s">
        <v>942</v>
      </c>
      <c r="E311" s="2" t="s">
        <v>931</v>
      </c>
      <c r="F311" s="2" t="s">
        <v>920</v>
      </c>
      <c r="G311" s="2" t="str">
        <f t="shared" si="4"/>
        <v>Clinton</v>
      </c>
      <c r="H311" s="2" t="s">
        <v>922</v>
      </c>
      <c r="I311" s="2" t="s">
        <v>923</v>
      </c>
      <c r="J311">
        <v>264275</v>
      </c>
      <c r="K311" s="1">
        <v>65.215400624349599</v>
      </c>
      <c r="L311" s="1">
        <v>19.034717623687399</v>
      </c>
      <c r="M311" s="1">
        <v>4.9785261564657999</v>
      </c>
      <c r="N311" s="1">
        <v>2.5991864535048701</v>
      </c>
      <c r="O311" s="1">
        <v>8.1721691419922404</v>
      </c>
      <c r="P311" s="1">
        <v>18.131113423517199</v>
      </c>
      <c r="Q311" s="1">
        <v>22.504588023838799</v>
      </c>
      <c r="R311" s="1">
        <v>24.9910131491817</v>
      </c>
      <c r="S311" s="1">
        <v>23.217103396083601</v>
      </c>
      <c r="T311" s="1">
        <v>11.1561820073787</v>
      </c>
      <c r="U311" s="1">
        <v>3.5535615277255599</v>
      </c>
      <c r="V311" s="1">
        <v>28.959996940980002</v>
      </c>
      <c r="W311" s="1">
        <v>28.3921663597025</v>
      </c>
      <c r="X311" s="1">
        <v>39.094275171591903</v>
      </c>
      <c r="Y311" s="1">
        <v>26.0723657896534</v>
      </c>
      <c r="Z311" s="1">
        <v>21.8316797877218</v>
      </c>
      <c r="AA311" s="1">
        <v>16.4057088784181</v>
      </c>
      <c r="AB311" s="1">
        <v>18.119738164222898</v>
      </c>
      <c r="AC311" s="1">
        <v>17.570507379983798</v>
      </c>
    </row>
    <row r="312" spans="1:29" ht="15" customHeight="1" x14ac:dyDescent="0.25">
      <c r="A312">
        <v>23580</v>
      </c>
      <c r="B312" s="2" t="s">
        <v>352</v>
      </c>
      <c r="C312" s="2" t="s">
        <v>37</v>
      </c>
      <c r="D312" s="2" t="s">
        <v>943</v>
      </c>
      <c r="E312" s="2" t="s">
        <v>931</v>
      </c>
      <c r="F312" s="2" t="s">
        <v>919</v>
      </c>
      <c r="G312" s="2" t="str">
        <f t="shared" si="4"/>
        <v>Trump</v>
      </c>
      <c r="H312" s="2" t="s">
        <v>922</v>
      </c>
      <c r="I312" s="2" t="s">
        <v>923</v>
      </c>
      <c r="J312">
        <v>179684</v>
      </c>
      <c r="K312" s="1">
        <v>63.6116738273859</v>
      </c>
      <c r="L312" s="1">
        <v>7.09968611562521</v>
      </c>
      <c r="M312" s="1">
        <v>1.77033013512611</v>
      </c>
      <c r="N312" s="1">
        <v>1.41359275171969</v>
      </c>
      <c r="O312" s="1">
        <v>26.1047171701431</v>
      </c>
      <c r="P312" s="1">
        <v>27.9190133790432</v>
      </c>
      <c r="Q312" s="1">
        <v>9.3057812604349905</v>
      </c>
      <c r="R312" s="1">
        <v>27.7158789875559</v>
      </c>
      <c r="S312" s="1">
        <v>23.9231094588277</v>
      </c>
      <c r="T312" s="1">
        <v>11.136216914138201</v>
      </c>
      <c r="U312" s="1">
        <v>10.919130901193199</v>
      </c>
      <c r="V312" s="1">
        <v>40.823199416145698</v>
      </c>
      <c r="W312" s="1">
        <v>26.1608940708891</v>
      </c>
      <c r="X312" s="1">
        <v>22.096775611772099</v>
      </c>
      <c r="Y312" s="1">
        <v>15.7064629307801</v>
      </c>
      <c r="Z312" s="1">
        <v>22.2382529429124</v>
      </c>
      <c r="AA312" s="1">
        <v>18.9002196937404</v>
      </c>
      <c r="AB312" s="1">
        <v>23.367872249729501</v>
      </c>
      <c r="AC312" s="1">
        <v>19.7871921828377</v>
      </c>
    </row>
    <row r="313" spans="1:29" ht="15" customHeight="1" x14ac:dyDescent="0.25">
      <c r="A313">
        <v>23620</v>
      </c>
      <c r="B313" s="2" t="s">
        <v>352</v>
      </c>
      <c r="C313" s="2" t="s">
        <v>27</v>
      </c>
      <c r="D313" s="2" t="s">
        <v>976</v>
      </c>
      <c r="E313" s="2" t="s">
        <v>935</v>
      </c>
      <c r="F313" s="2" t="s">
        <v>919</v>
      </c>
      <c r="G313" s="2" t="str">
        <f t="shared" si="4"/>
        <v>Trump</v>
      </c>
      <c r="H313" s="2" t="s">
        <v>922</v>
      </c>
      <c r="I313" s="2" t="s">
        <v>922</v>
      </c>
      <c r="J313">
        <v>38437</v>
      </c>
      <c r="K313" s="1">
        <v>78.713219033743499</v>
      </c>
      <c r="L313" s="1">
        <v>2.64848973645186</v>
      </c>
      <c r="M313" s="1">
        <v>0.72326144079923005</v>
      </c>
      <c r="N313" s="1">
        <v>2.3128756146421399</v>
      </c>
      <c r="O313" s="1">
        <v>15.6021541743632</v>
      </c>
      <c r="P313" s="1">
        <v>25.576918073731001</v>
      </c>
      <c r="Q313" s="1">
        <v>8.7025522283216699</v>
      </c>
      <c r="R313" s="1">
        <v>22.418503004917099</v>
      </c>
      <c r="S313" s="1">
        <v>27.431901553190901</v>
      </c>
      <c r="T313" s="1">
        <v>15.8701251398392</v>
      </c>
      <c r="U313" s="1">
        <v>7.1702025841442003</v>
      </c>
      <c r="V313" s="1">
        <v>42.223640133992703</v>
      </c>
      <c r="W313" s="1">
        <v>33.1831233051523</v>
      </c>
      <c r="X313" s="1">
        <v>17.423033976710801</v>
      </c>
      <c r="Y313" s="1">
        <v>20.436192973980301</v>
      </c>
      <c r="Z313" s="1">
        <v>19.856442818689999</v>
      </c>
      <c r="AA313" s="1">
        <v>19.525157015667101</v>
      </c>
      <c r="AB313" s="1">
        <v>23.983711781351399</v>
      </c>
      <c r="AC313" s="1">
        <v>16.198495410311299</v>
      </c>
    </row>
    <row r="314" spans="1:29" ht="15" customHeight="1" x14ac:dyDescent="0.25">
      <c r="A314">
        <v>23660</v>
      </c>
      <c r="B314" s="2" t="s">
        <v>353</v>
      </c>
      <c r="C314" s="2" t="s">
        <v>146</v>
      </c>
      <c r="D314" s="2" t="s">
        <v>948</v>
      </c>
      <c r="E314" s="2" t="s">
        <v>927</v>
      </c>
      <c r="F314" s="2" t="s">
        <v>919</v>
      </c>
      <c r="G314" s="2" t="str">
        <f t="shared" si="4"/>
        <v>Trump</v>
      </c>
      <c r="H314" s="2" t="s">
        <v>922</v>
      </c>
      <c r="I314" s="2" t="s">
        <v>923</v>
      </c>
      <c r="J314">
        <v>52919</v>
      </c>
      <c r="K314" s="1">
        <v>85.285058296642006</v>
      </c>
      <c r="L314" s="1">
        <v>7.0692945822861404</v>
      </c>
      <c r="M314" s="1">
        <v>0.62548423061660297</v>
      </c>
      <c r="N314" s="1">
        <v>2.1863602864755598</v>
      </c>
      <c r="O314" s="1">
        <v>4.8338026039796702</v>
      </c>
      <c r="P314" s="1">
        <v>20.5597233507814</v>
      </c>
      <c r="Q314" s="1">
        <v>9.9964096071354298</v>
      </c>
      <c r="R314" s="1">
        <v>23.012528581416898</v>
      </c>
      <c r="S314" s="1">
        <v>27.984277858614099</v>
      </c>
      <c r="T314" s="1">
        <v>18.447060602052201</v>
      </c>
      <c r="U314" s="1">
        <v>4.3841961852860996</v>
      </c>
      <c r="V314" s="1">
        <v>47.231607629427799</v>
      </c>
      <c r="W314" s="1">
        <v>31.460490463215301</v>
      </c>
      <c r="X314" s="1">
        <v>16.9237057220708</v>
      </c>
      <c r="Y314" s="1">
        <v>25.772911299227101</v>
      </c>
      <c r="Z314" s="1">
        <v>23.734817813765201</v>
      </c>
      <c r="AA314" s="1">
        <v>18.388847994111199</v>
      </c>
      <c r="AB314" s="1">
        <v>21.9911667280088</v>
      </c>
      <c r="AC314" s="1">
        <v>10.1122561648877</v>
      </c>
    </row>
    <row r="315" spans="1:29" ht="15" customHeight="1" x14ac:dyDescent="0.25">
      <c r="A315">
        <v>23700</v>
      </c>
      <c r="B315" s="2" t="s">
        <v>354</v>
      </c>
      <c r="C315" s="2" t="s">
        <v>35</v>
      </c>
      <c r="D315" s="2" t="s">
        <v>964</v>
      </c>
      <c r="E315" s="2" t="s">
        <v>935</v>
      </c>
      <c r="F315" s="2" t="s">
        <v>920</v>
      </c>
      <c r="G315" s="2" t="str">
        <f t="shared" si="4"/>
        <v>Clinton</v>
      </c>
      <c r="H315" s="2" t="s">
        <v>922</v>
      </c>
      <c r="I315" s="2" t="s">
        <v>922</v>
      </c>
      <c r="J315">
        <v>71492</v>
      </c>
      <c r="K315" s="1">
        <v>10.328428355620201</v>
      </c>
      <c r="L315" s="1">
        <v>0.443406255245342</v>
      </c>
      <c r="M315" s="1">
        <v>0.758126783416326</v>
      </c>
      <c r="N315" s="1">
        <v>75.219604990768204</v>
      </c>
      <c r="O315" s="1">
        <v>13.2504336149499</v>
      </c>
      <c r="P315" s="1">
        <v>31.294410563419699</v>
      </c>
      <c r="Q315" s="1">
        <v>11.468416046550701</v>
      </c>
      <c r="R315" s="1">
        <v>24.281038437867199</v>
      </c>
      <c r="S315" s="1">
        <v>23.426397359145099</v>
      </c>
      <c r="T315" s="1">
        <v>9.5297375930173995</v>
      </c>
      <c r="U315" s="1">
        <v>11.684789248625499</v>
      </c>
      <c r="V315" s="1">
        <v>48.686621869273097</v>
      </c>
      <c r="W315" s="1">
        <v>27.394013439218099</v>
      </c>
      <c r="X315" s="1">
        <v>12.234575442883299</v>
      </c>
      <c r="Y315" s="1">
        <v>33.365681013814402</v>
      </c>
      <c r="Z315" s="1">
        <v>25.299691745633101</v>
      </c>
      <c r="AA315" s="1">
        <v>15.6695969859573</v>
      </c>
      <c r="AB315" s="1">
        <v>15.760931613197901</v>
      </c>
      <c r="AC315" s="1">
        <v>9.9040986413974199</v>
      </c>
    </row>
    <row r="316" spans="1:29" ht="15" customHeight="1" x14ac:dyDescent="0.25">
      <c r="A316">
        <v>23780</v>
      </c>
      <c r="B316" s="2" t="s">
        <v>355</v>
      </c>
      <c r="C316" s="2" t="s">
        <v>77</v>
      </c>
      <c r="D316" s="2" t="s">
        <v>949</v>
      </c>
      <c r="E316" s="2" t="s">
        <v>935</v>
      </c>
      <c r="F316" s="2" t="s">
        <v>919</v>
      </c>
      <c r="G316" s="2" t="str">
        <f t="shared" si="4"/>
        <v>Trump</v>
      </c>
      <c r="H316" s="2" t="s">
        <v>922</v>
      </c>
      <c r="I316" s="2" t="s">
        <v>923</v>
      </c>
      <c r="J316">
        <v>40753</v>
      </c>
      <c r="K316" s="1">
        <v>48.524035040365099</v>
      </c>
      <c r="L316" s="1">
        <v>1.7741025200598699</v>
      </c>
      <c r="M316" s="1">
        <v>2.9862832184133699</v>
      </c>
      <c r="N316" s="1">
        <v>1.7691949058965</v>
      </c>
      <c r="O316" s="1">
        <v>44.946384315265099</v>
      </c>
      <c r="P316" s="1">
        <v>31.808701199911699</v>
      </c>
      <c r="Q316" s="1">
        <v>10.6249846637057</v>
      </c>
      <c r="R316" s="1">
        <v>25.5171398424656</v>
      </c>
      <c r="S316" s="1">
        <v>23.1565774298825</v>
      </c>
      <c r="T316" s="1">
        <v>8.8925968640345499</v>
      </c>
      <c r="U316" s="1">
        <v>15.6381576149364</v>
      </c>
      <c r="V316" s="1">
        <v>37.477140305363001</v>
      </c>
      <c r="W316" s="1">
        <v>28.056819631693099</v>
      </c>
      <c r="X316" s="1">
        <v>18.8278824480075</v>
      </c>
      <c r="Y316" s="1">
        <v>12.9937706119458</v>
      </c>
      <c r="Z316" s="1">
        <v>27.064858922682301</v>
      </c>
      <c r="AA316" s="1">
        <v>20.850128252107002</v>
      </c>
      <c r="AB316" s="1">
        <v>23.803591058995998</v>
      </c>
      <c r="AC316" s="1">
        <v>15.287651154269</v>
      </c>
    </row>
    <row r="317" spans="1:29" ht="15" customHeight="1" x14ac:dyDescent="0.25">
      <c r="A317">
        <v>23820</v>
      </c>
      <c r="B317" s="2" t="s">
        <v>356</v>
      </c>
      <c r="C317" s="2" t="s">
        <v>195</v>
      </c>
      <c r="D317" s="2" t="s">
        <v>965</v>
      </c>
      <c r="E317" s="2" t="s">
        <v>935</v>
      </c>
      <c r="F317" s="2" t="s">
        <v>919</v>
      </c>
      <c r="G317" s="2" t="str">
        <f t="shared" si="4"/>
        <v>Trump</v>
      </c>
      <c r="H317" s="2" t="s">
        <v>922</v>
      </c>
      <c r="I317" s="2" t="s">
        <v>922</v>
      </c>
      <c r="J317">
        <v>46997</v>
      </c>
      <c r="K317" s="1">
        <v>83.184033023384501</v>
      </c>
      <c r="L317" s="1">
        <v>0.37023639806796199</v>
      </c>
      <c r="M317" s="1">
        <v>1.48732897844543</v>
      </c>
      <c r="N317" s="1">
        <v>4.1002617188331199</v>
      </c>
      <c r="O317" s="1">
        <v>10.858139881269</v>
      </c>
      <c r="P317" s="1">
        <v>20.182139285486301</v>
      </c>
      <c r="Q317" s="1">
        <v>6.3493414473264203</v>
      </c>
      <c r="R317" s="1">
        <v>19.862969976807001</v>
      </c>
      <c r="S317" s="1">
        <v>33.436176777241101</v>
      </c>
      <c r="T317" s="1">
        <v>20.169372513139098</v>
      </c>
      <c r="U317" s="1">
        <v>2.00075172752768</v>
      </c>
      <c r="V317" s="1">
        <v>31.508948448839199</v>
      </c>
      <c r="W317" s="1">
        <v>40.954693960158401</v>
      </c>
      <c r="X317" s="1">
        <v>25.5356058634747</v>
      </c>
      <c r="Y317" s="1">
        <v>12.0617913242484</v>
      </c>
      <c r="Z317" s="1">
        <v>17.699989597420199</v>
      </c>
      <c r="AA317" s="1">
        <v>19.270779153229999</v>
      </c>
      <c r="AB317" s="1">
        <v>25.782794132945</v>
      </c>
      <c r="AC317" s="1">
        <v>25.184645792156498</v>
      </c>
    </row>
    <row r="318" spans="1:29" ht="15" customHeight="1" x14ac:dyDescent="0.25">
      <c r="A318">
        <v>23860</v>
      </c>
      <c r="B318" s="2" t="s">
        <v>357</v>
      </c>
      <c r="C318" s="2" t="s">
        <v>129</v>
      </c>
      <c r="D318" s="2" t="s">
        <v>973</v>
      </c>
      <c r="E318" s="2" t="s">
        <v>931</v>
      </c>
      <c r="F318" s="2" t="s">
        <v>919</v>
      </c>
      <c r="G318" s="2" t="str">
        <f t="shared" si="4"/>
        <v>Trump</v>
      </c>
      <c r="H318" s="2" t="s">
        <v>923</v>
      </c>
      <c r="I318" s="2" t="s">
        <v>923</v>
      </c>
      <c r="J318">
        <v>60158</v>
      </c>
      <c r="K318" s="1">
        <v>62.021676252535002</v>
      </c>
      <c r="L318" s="1">
        <v>33.4585591276306</v>
      </c>
      <c r="M318" s="1">
        <v>0.44715582299943502</v>
      </c>
      <c r="N318" s="1">
        <v>0.96911466471624697</v>
      </c>
      <c r="O318" s="1">
        <v>3.1034941321187501</v>
      </c>
      <c r="P318" s="1">
        <v>21.643006748894599</v>
      </c>
      <c r="Q318" s="1">
        <v>6.9018251936567001</v>
      </c>
      <c r="R318" s="1">
        <v>20.9448452408657</v>
      </c>
      <c r="S318" s="1">
        <v>30.695834303002101</v>
      </c>
      <c r="T318" s="1">
        <v>19.814488513580901</v>
      </c>
      <c r="U318" s="1">
        <v>5.7075822337855397</v>
      </c>
      <c r="V318" s="1">
        <v>42.817320200706199</v>
      </c>
      <c r="W318" s="1">
        <v>28.614569782568299</v>
      </c>
      <c r="X318" s="1">
        <v>22.86052778294</v>
      </c>
      <c r="Y318" s="1">
        <v>24.104467599839001</v>
      </c>
      <c r="Z318" s="1">
        <v>24.104467599839001</v>
      </c>
      <c r="AA318" s="1">
        <v>15.5851706095434</v>
      </c>
      <c r="AB318" s="1">
        <v>19.9543848665087</v>
      </c>
      <c r="AC318" s="1">
        <v>16.2515093242699</v>
      </c>
    </row>
    <row r="319" spans="1:29" ht="15" customHeight="1" x14ac:dyDescent="0.25">
      <c r="A319">
        <v>23900</v>
      </c>
      <c r="B319" s="2" t="s">
        <v>358</v>
      </c>
      <c r="C319" s="2" t="s">
        <v>55</v>
      </c>
      <c r="D319" s="2" t="s">
        <v>970</v>
      </c>
      <c r="E319" s="2" t="s">
        <v>927</v>
      </c>
      <c r="F319" s="2" t="s">
        <v>919</v>
      </c>
      <c r="G319" s="2" t="str">
        <f t="shared" si="4"/>
        <v>Trump</v>
      </c>
      <c r="H319" s="2" t="s">
        <v>922</v>
      </c>
      <c r="I319" s="2" t="s">
        <v>922</v>
      </c>
      <c r="J319">
        <v>101407</v>
      </c>
      <c r="K319" s="1">
        <v>90.555878785488204</v>
      </c>
      <c r="L319" s="1">
        <v>1.4298815663613</v>
      </c>
      <c r="M319" s="1">
        <v>0.72677428579881098</v>
      </c>
      <c r="N319" s="1">
        <v>1.2573096531797601</v>
      </c>
      <c r="O319" s="1">
        <v>6.0301557091719502</v>
      </c>
      <c r="P319" s="1">
        <v>22.126677645527401</v>
      </c>
      <c r="Q319" s="1">
        <v>9.7222085260386404</v>
      </c>
      <c r="R319" s="1">
        <v>23.476683069216101</v>
      </c>
      <c r="S319" s="1">
        <v>28.941789028370799</v>
      </c>
      <c r="T319" s="1">
        <v>15.732641730847</v>
      </c>
      <c r="U319" s="1">
        <v>5.6962300523241503</v>
      </c>
      <c r="V319" s="1">
        <v>51.277665850158698</v>
      </c>
      <c r="W319" s="1">
        <v>23.683562100503</v>
      </c>
      <c r="X319" s="1">
        <v>19.342541997014202</v>
      </c>
      <c r="Y319" s="1">
        <v>12.924708155963501</v>
      </c>
      <c r="Z319" s="1">
        <v>20.331148311613699</v>
      </c>
      <c r="AA319" s="1">
        <v>18.270611893134198</v>
      </c>
      <c r="AB319" s="1">
        <v>27.6853568723721</v>
      </c>
      <c r="AC319" s="1">
        <v>20.788174766916502</v>
      </c>
    </row>
    <row r="320" spans="1:29" ht="15" customHeight="1" x14ac:dyDescent="0.25">
      <c r="A320">
        <v>23940</v>
      </c>
      <c r="B320" s="2" t="s">
        <v>359</v>
      </c>
      <c r="C320" s="2" t="s">
        <v>197</v>
      </c>
      <c r="D320" s="2" t="s">
        <v>982</v>
      </c>
      <c r="E320" s="2" t="s">
        <v>947</v>
      </c>
      <c r="F320" s="2" t="s">
        <v>919</v>
      </c>
      <c r="G320" s="2" t="str">
        <f t="shared" si="4"/>
        <v>Trump</v>
      </c>
      <c r="H320" s="2" t="s">
        <v>922</v>
      </c>
      <c r="I320" s="2" t="s">
        <v>923</v>
      </c>
      <c r="J320">
        <v>46133</v>
      </c>
      <c r="K320" s="1">
        <v>88.942839182363997</v>
      </c>
      <c r="L320" s="1">
        <v>0.29046452647779197</v>
      </c>
      <c r="M320" s="1">
        <v>0.54191142999588104</v>
      </c>
      <c r="N320" s="1">
        <v>2.3974161663017801</v>
      </c>
      <c r="O320" s="1">
        <v>7.8273686948605103</v>
      </c>
      <c r="P320" s="1">
        <v>28.140376736826099</v>
      </c>
      <c r="Q320" s="1">
        <v>9.7934233628855694</v>
      </c>
      <c r="R320" s="1">
        <v>29.575358203455199</v>
      </c>
      <c r="S320" s="1">
        <v>26.820280493356201</v>
      </c>
      <c r="T320" s="1">
        <v>5.6705612034769004</v>
      </c>
      <c r="U320" s="1">
        <v>2.9808970680848099</v>
      </c>
      <c r="V320" s="1">
        <v>41.3791896998111</v>
      </c>
      <c r="W320" s="1">
        <v>37.415156392134897</v>
      </c>
      <c r="X320" s="1">
        <v>18.224756839969199</v>
      </c>
      <c r="Y320" s="1">
        <v>8.2305012694101691</v>
      </c>
      <c r="Z320" s="1">
        <v>10.462301470154101</v>
      </c>
      <c r="AA320" s="1">
        <v>16.655842238885299</v>
      </c>
      <c r="AB320" s="1">
        <v>31.292436677097498</v>
      </c>
      <c r="AC320" s="1">
        <v>33.358918344453002</v>
      </c>
    </row>
    <row r="321" spans="1:29" ht="15" customHeight="1" x14ac:dyDescent="0.25">
      <c r="A321">
        <v>23980</v>
      </c>
      <c r="B321" s="2" t="s">
        <v>360</v>
      </c>
      <c r="C321" s="2" t="s">
        <v>104</v>
      </c>
      <c r="D321" s="2" t="s">
        <v>950</v>
      </c>
      <c r="E321" s="2" t="s">
        <v>927</v>
      </c>
      <c r="F321" s="2" t="s">
        <v>919</v>
      </c>
      <c r="G321" s="2" t="str">
        <f t="shared" si="4"/>
        <v>Trump</v>
      </c>
      <c r="H321" s="2" t="s">
        <v>922</v>
      </c>
      <c r="I321" s="2" t="s">
        <v>923</v>
      </c>
      <c r="J321">
        <v>52272</v>
      </c>
      <c r="K321" s="1">
        <v>92.452938475665704</v>
      </c>
      <c r="L321" s="1">
        <v>3.3861340679522498</v>
      </c>
      <c r="M321" s="1">
        <v>0.36922252831343699</v>
      </c>
      <c r="N321" s="1">
        <v>1.4481940618304301</v>
      </c>
      <c r="O321" s="1">
        <v>2.3435108662381401</v>
      </c>
      <c r="P321" s="1">
        <v>24.171640648913399</v>
      </c>
      <c r="Q321" s="1">
        <v>7.7957606366697298</v>
      </c>
      <c r="R321" s="1">
        <v>24.8890419344965</v>
      </c>
      <c r="S321" s="1">
        <v>27.5635139271503</v>
      </c>
      <c r="T321" s="1">
        <v>15.5800428527701</v>
      </c>
      <c r="U321" s="1">
        <v>12.045899804086201</v>
      </c>
      <c r="V321" s="1">
        <v>52.888329135180498</v>
      </c>
      <c r="W321" s="1">
        <v>22.698012874335301</v>
      </c>
      <c r="X321" s="1">
        <v>12.367758186398</v>
      </c>
      <c r="Y321" s="1">
        <v>28.675162298629498</v>
      </c>
      <c r="Z321" s="1">
        <v>25.030055301755201</v>
      </c>
      <c r="AA321" s="1">
        <v>16.619379658571798</v>
      </c>
      <c r="AB321" s="1">
        <v>20.822313056023098</v>
      </c>
      <c r="AC321" s="1">
        <v>8.8530896850204392</v>
      </c>
    </row>
    <row r="322" spans="1:29" ht="15" customHeight="1" x14ac:dyDescent="0.25">
      <c r="A322">
        <v>24020</v>
      </c>
      <c r="B322" s="2" t="s">
        <v>361</v>
      </c>
      <c r="C322" s="2" t="s">
        <v>40</v>
      </c>
      <c r="D322" s="2" t="s">
        <v>966</v>
      </c>
      <c r="E322" s="2" t="s">
        <v>927</v>
      </c>
      <c r="F322" s="2" t="s">
        <v>919</v>
      </c>
      <c r="G322" s="2" t="str">
        <f t="shared" ref="G322:G385" si="5">IF(F322="Republicain","Trump","Clinton")</f>
        <v>Trump</v>
      </c>
      <c r="H322" s="2" t="s">
        <v>922</v>
      </c>
      <c r="I322" s="2" t="s">
        <v>922</v>
      </c>
      <c r="J322">
        <v>128923</v>
      </c>
      <c r="K322" s="1">
        <v>94.305127867021397</v>
      </c>
      <c r="L322" s="1">
        <v>1.7762540431110001</v>
      </c>
      <c r="M322" s="1">
        <v>0.54994066225576499</v>
      </c>
      <c r="N322" s="1">
        <v>1.3333540175143299</v>
      </c>
      <c r="O322" s="1">
        <v>2.0353234100975</v>
      </c>
      <c r="P322" s="1">
        <v>20.835692622728299</v>
      </c>
      <c r="Q322" s="1">
        <v>8.1234535342801504</v>
      </c>
      <c r="R322" s="1">
        <v>24.1733437788447</v>
      </c>
      <c r="S322" s="1">
        <v>30.614397741287402</v>
      </c>
      <c r="T322" s="1">
        <v>16.253112322859401</v>
      </c>
      <c r="U322" s="1">
        <v>3.4896401308615101</v>
      </c>
      <c r="V322" s="1">
        <v>46.2322791712105</v>
      </c>
      <c r="W322" s="1">
        <v>27.933478735005501</v>
      </c>
      <c r="X322" s="1">
        <v>22.344601962922599</v>
      </c>
      <c r="Y322" s="1">
        <v>16.115243385745199</v>
      </c>
      <c r="Z322" s="1">
        <v>21.800207136804399</v>
      </c>
      <c r="AA322" s="1">
        <v>18.791074286790298</v>
      </c>
      <c r="AB322" s="1">
        <v>26.3515676489973</v>
      </c>
      <c r="AC322" s="1">
        <v>16.941907541662701</v>
      </c>
    </row>
    <row r="323" spans="1:29" ht="15" customHeight="1" x14ac:dyDescent="0.25">
      <c r="A323">
        <v>24060</v>
      </c>
      <c r="B323" s="2" t="s">
        <v>362</v>
      </c>
      <c r="C323" s="2" t="s">
        <v>156</v>
      </c>
      <c r="D323" s="2" t="s">
        <v>937</v>
      </c>
      <c r="E323" s="2" t="s">
        <v>935</v>
      </c>
      <c r="F323" s="2" t="s">
        <v>919</v>
      </c>
      <c r="G323" s="2" t="str">
        <f t="shared" si="5"/>
        <v>Trump</v>
      </c>
      <c r="H323" s="2" t="s">
        <v>922</v>
      </c>
      <c r="I323" s="2" t="s">
        <v>922</v>
      </c>
      <c r="J323">
        <v>73537</v>
      </c>
      <c r="K323" s="1">
        <v>73.229802684362994</v>
      </c>
      <c r="L323" s="1">
        <v>0.43243537266954002</v>
      </c>
      <c r="M323" s="1">
        <v>0.74248337571562595</v>
      </c>
      <c r="N323" s="1">
        <v>1.74469994696547</v>
      </c>
      <c r="O323" s="1">
        <v>23.850578620286399</v>
      </c>
      <c r="P323" s="1">
        <v>24.7698437521248</v>
      </c>
      <c r="Q323" s="1">
        <v>7.8123937609638698</v>
      </c>
      <c r="R323" s="1">
        <v>30.2405591742932</v>
      </c>
      <c r="S323" s="1">
        <v>28.091980907570299</v>
      </c>
      <c r="T323" s="1">
        <v>9.0852224050477997</v>
      </c>
      <c r="U323" s="1">
        <v>4.9945579876647699</v>
      </c>
      <c r="V323" s="1">
        <v>28.433506671503999</v>
      </c>
      <c r="W323" s="1">
        <v>33.454266940782801</v>
      </c>
      <c r="X323" s="1">
        <v>33.117668400048402</v>
      </c>
      <c r="Y323" s="1">
        <v>11.2386400666208</v>
      </c>
      <c r="Z323" s="1">
        <v>17.4915818820377</v>
      </c>
      <c r="AA323" s="1">
        <v>19.4684818422101</v>
      </c>
      <c r="AB323" s="1">
        <v>25.956768890980801</v>
      </c>
      <c r="AC323" s="1">
        <v>25.8445273181506</v>
      </c>
    </row>
    <row r="324" spans="1:29" ht="15" customHeight="1" x14ac:dyDescent="0.25">
      <c r="A324">
        <v>24100</v>
      </c>
      <c r="B324" s="2" t="s">
        <v>363</v>
      </c>
      <c r="C324" s="2" t="s">
        <v>40</v>
      </c>
      <c r="D324" s="2" t="s">
        <v>966</v>
      </c>
      <c r="E324" s="2" t="s">
        <v>927</v>
      </c>
      <c r="F324" s="2" t="s">
        <v>920</v>
      </c>
      <c r="G324" s="2" t="str">
        <f t="shared" si="5"/>
        <v>Clinton</v>
      </c>
      <c r="H324" s="2" t="s">
        <v>922</v>
      </c>
      <c r="I324" s="2" t="s">
        <v>922</v>
      </c>
      <c r="J324">
        <v>55531</v>
      </c>
      <c r="K324" s="1">
        <v>93.839477048855599</v>
      </c>
      <c r="L324" s="1">
        <v>1.7665808287263001</v>
      </c>
      <c r="M324" s="1">
        <v>0.57625470457942396</v>
      </c>
      <c r="N324" s="1">
        <v>1.5432821307017699</v>
      </c>
      <c r="O324" s="1">
        <v>2.27440528713691</v>
      </c>
      <c r="P324" s="1">
        <v>22.196610902018701</v>
      </c>
      <c r="Q324" s="1">
        <v>7.9072950244007796</v>
      </c>
      <c r="R324" s="1">
        <v>24.447605841782099</v>
      </c>
      <c r="S324" s="1">
        <v>29.419603464731399</v>
      </c>
      <c r="T324" s="1">
        <v>16.028884767067002</v>
      </c>
      <c r="U324" s="1">
        <v>4.1824702634362803</v>
      </c>
      <c r="V324" s="1">
        <v>50.5611889465129</v>
      </c>
      <c r="W324" s="1">
        <v>30.750574089841798</v>
      </c>
      <c r="X324" s="1">
        <v>14.505766700209</v>
      </c>
      <c r="Y324" s="1">
        <v>19.776997912131801</v>
      </c>
      <c r="Z324" s="1">
        <v>24.6723823908311</v>
      </c>
      <c r="AA324" s="1">
        <v>19.501577006796701</v>
      </c>
      <c r="AB324" s="1">
        <v>22.828839234152198</v>
      </c>
      <c r="AC324" s="1">
        <v>13.2202034560881</v>
      </c>
    </row>
    <row r="325" spans="1:29" ht="15" customHeight="1" x14ac:dyDescent="0.25">
      <c r="A325">
        <v>24140</v>
      </c>
      <c r="B325" s="2" t="s">
        <v>364</v>
      </c>
      <c r="C325" s="2" t="s">
        <v>42</v>
      </c>
      <c r="D325" s="2" t="s">
        <v>959</v>
      </c>
      <c r="E325" s="2" t="s">
        <v>931</v>
      </c>
      <c r="F325" s="2" t="s">
        <v>920</v>
      </c>
      <c r="G325" s="2" t="str">
        <f t="shared" si="5"/>
        <v>Clinton</v>
      </c>
      <c r="H325" s="2" t="s">
        <v>922</v>
      </c>
      <c r="I325" s="2" t="s">
        <v>923</v>
      </c>
      <c r="J325">
        <v>122623</v>
      </c>
      <c r="K325" s="1">
        <v>55.630672875398602</v>
      </c>
      <c r="L325" s="1">
        <v>31.076551707265399</v>
      </c>
      <c r="M325" s="1">
        <v>1.14578831051271</v>
      </c>
      <c r="N325" s="1">
        <v>2.2287825285631602</v>
      </c>
      <c r="O325" s="1">
        <v>9.9182045782601893</v>
      </c>
      <c r="P325" s="1">
        <v>24.859936553501399</v>
      </c>
      <c r="Q325" s="1">
        <v>10.0152499938837</v>
      </c>
      <c r="R325" s="1">
        <v>25.779013724994499</v>
      </c>
      <c r="S325" s="1">
        <v>26.234067018422301</v>
      </c>
      <c r="T325" s="1">
        <v>13.111732709198099</v>
      </c>
      <c r="U325" s="1">
        <v>7.4883680098323202</v>
      </c>
      <c r="V325" s="1">
        <v>40.799127130441299</v>
      </c>
      <c r="W325" s="1">
        <v>35.8817111253245</v>
      </c>
      <c r="X325" s="1">
        <v>15.8307937344018</v>
      </c>
      <c r="Y325" s="1">
        <v>24.162840655406299</v>
      </c>
      <c r="Z325" s="1">
        <v>24.830462069837001</v>
      </c>
      <c r="AA325" s="1">
        <v>17.537171980961201</v>
      </c>
      <c r="AB325" s="1">
        <v>21.8882945116044</v>
      </c>
      <c r="AC325" s="1">
        <v>11.581230782191099</v>
      </c>
    </row>
    <row r="326" spans="1:29" ht="15" customHeight="1" x14ac:dyDescent="0.25">
      <c r="A326">
        <v>24220</v>
      </c>
      <c r="B326" s="2" t="s">
        <v>365</v>
      </c>
      <c r="C326" s="2" t="s">
        <v>141</v>
      </c>
      <c r="D326" s="2" t="s">
        <v>960</v>
      </c>
      <c r="E326" s="2" t="s">
        <v>947</v>
      </c>
      <c r="F326" s="2" t="s">
        <v>919</v>
      </c>
      <c r="G326" s="2" t="str">
        <f t="shared" si="5"/>
        <v>Trump</v>
      </c>
      <c r="H326" s="2" t="s">
        <v>922</v>
      </c>
      <c r="I326" s="2" t="s">
        <v>923</v>
      </c>
      <c r="J326">
        <v>98461</v>
      </c>
      <c r="K326" s="1">
        <v>89.139862483622906</v>
      </c>
      <c r="L326" s="1">
        <v>1.5945399701404599</v>
      </c>
      <c r="M326" s="1">
        <v>1.51328952580209</v>
      </c>
      <c r="N326" s="1">
        <v>4.0239282558576503</v>
      </c>
      <c r="O326" s="1">
        <v>3.7283797645768399</v>
      </c>
      <c r="P326" s="1">
        <v>21.269335066676099</v>
      </c>
      <c r="Q326" s="1">
        <v>17.940098109911499</v>
      </c>
      <c r="R326" s="1">
        <v>24.080600440783702</v>
      </c>
      <c r="S326" s="1">
        <v>24.397477173703301</v>
      </c>
      <c r="T326" s="1">
        <v>12.312489208925401</v>
      </c>
      <c r="U326" s="1">
        <v>3.9334062053308698</v>
      </c>
      <c r="V326" s="1">
        <v>31.130917346338201</v>
      </c>
      <c r="W326" s="1">
        <v>35.202219793155599</v>
      </c>
      <c r="X326" s="1">
        <v>29.733456655175299</v>
      </c>
      <c r="Y326" s="1">
        <v>20.558343630998898</v>
      </c>
      <c r="Z326" s="1">
        <v>22.439664085945601</v>
      </c>
      <c r="AA326" s="1">
        <v>17.115981136357899</v>
      </c>
      <c r="AB326" s="1">
        <v>23.556855723400499</v>
      </c>
      <c r="AC326" s="1">
        <v>16.329155423297099</v>
      </c>
    </row>
    <row r="327" spans="1:29" ht="15" customHeight="1" x14ac:dyDescent="0.25">
      <c r="A327">
        <v>24260</v>
      </c>
      <c r="B327" s="2" t="s">
        <v>366</v>
      </c>
      <c r="C327" s="2" t="s">
        <v>117</v>
      </c>
      <c r="D327" s="2" t="s">
        <v>961</v>
      </c>
      <c r="E327" s="2" t="s">
        <v>935</v>
      </c>
      <c r="F327" s="2" t="s">
        <v>919</v>
      </c>
      <c r="G327" s="2" t="str">
        <f t="shared" si="5"/>
        <v>Trump</v>
      </c>
      <c r="H327" s="2" t="s">
        <v>922</v>
      </c>
      <c r="I327" s="2" t="s">
        <v>923</v>
      </c>
      <c r="J327">
        <v>81850</v>
      </c>
      <c r="K327" s="1">
        <v>79.227855833842398</v>
      </c>
      <c r="L327" s="1">
        <v>1.16554673182651</v>
      </c>
      <c r="M327" s="1">
        <v>0.81612706169822802</v>
      </c>
      <c r="N327" s="1">
        <v>1.42455711667685</v>
      </c>
      <c r="O327" s="1">
        <v>17.365913255955999</v>
      </c>
      <c r="P327" s="1">
        <v>26.6389737324374</v>
      </c>
      <c r="Q327" s="1">
        <v>7.7299938912645096</v>
      </c>
      <c r="R327" s="1">
        <v>24.7061698228467</v>
      </c>
      <c r="S327" s="1">
        <v>26.337202199144802</v>
      </c>
      <c r="T327" s="1">
        <v>14.587660354306699</v>
      </c>
      <c r="U327" s="1">
        <v>6.9725897392954801</v>
      </c>
      <c r="V327" s="1">
        <v>41.331249185879898</v>
      </c>
      <c r="W327" s="1">
        <v>34.513109659651299</v>
      </c>
      <c r="X327" s="1">
        <v>17.183051415173299</v>
      </c>
      <c r="Y327" s="1">
        <v>15.823490082460401</v>
      </c>
      <c r="Z327" s="1">
        <v>23.9071603680474</v>
      </c>
      <c r="AA327" s="1">
        <v>22.079658696551899</v>
      </c>
      <c r="AB327" s="1">
        <v>24.4133846986532</v>
      </c>
      <c r="AC327" s="1">
        <v>13.776306154286999</v>
      </c>
    </row>
    <row r="328" spans="1:29" ht="15" customHeight="1" x14ac:dyDescent="0.25">
      <c r="A328">
        <v>24300</v>
      </c>
      <c r="B328" s="2" t="s">
        <v>367</v>
      </c>
      <c r="C328" s="2" t="s">
        <v>156</v>
      </c>
      <c r="D328" s="2" t="s">
        <v>937</v>
      </c>
      <c r="E328" s="2" t="s">
        <v>935</v>
      </c>
      <c r="F328" s="2" t="s">
        <v>920</v>
      </c>
      <c r="G328" s="2" t="str">
        <f t="shared" si="5"/>
        <v>Clinton</v>
      </c>
      <c r="H328" s="2" t="s">
        <v>922</v>
      </c>
      <c r="I328" s="2" t="s">
        <v>922</v>
      </c>
      <c r="J328">
        <v>146723</v>
      </c>
      <c r="K328" s="1">
        <v>83.1117139098846</v>
      </c>
      <c r="L328" s="1">
        <v>0.52888776810725002</v>
      </c>
      <c r="M328" s="1">
        <v>0.721768229929868</v>
      </c>
      <c r="N328" s="1">
        <v>2.3118393162626201</v>
      </c>
      <c r="O328" s="1">
        <v>13.325790775815699</v>
      </c>
      <c r="P328" s="1">
        <v>23.5252823347396</v>
      </c>
      <c r="Q328" s="1">
        <v>9.9261874416417299</v>
      </c>
      <c r="R328" s="1">
        <v>24.4344785752745</v>
      </c>
      <c r="S328" s="1">
        <v>27.2070500194244</v>
      </c>
      <c r="T328" s="1">
        <v>14.907001628919801</v>
      </c>
      <c r="U328" s="1">
        <v>3.3761069203017402</v>
      </c>
      <c r="V328" s="1">
        <v>37.393407674647399</v>
      </c>
      <c r="W328" s="1">
        <v>34.114668743850402</v>
      </c>
      <c r="X328" s="1">
        <v>25.115816661200402</v>
      </c>
      <c r="Y328" s="1">
        <v>17.358233137204699</v>
      </c>
      <c r="Z328" s="1">
        <v>22.096017736846601</v>
      </c>
      <c r="AA328" s="1">
        <v>17.503197748784899</v>
      </c>
      <c r="AB328" s="1">
        <v>23.896989852477201</v>
      </c>
      <c r="AC328" s="1">
        <v>19.145561524686599</v>
      </c>
    </row>
    <row r="329" spans="1:29" ht="15" customHeight="1" x14ac:dyDescent="0.25">
      <c r="A329">
        <v>24340</v>
      </c>
      <c r="B329" s="2" t="s">
        <v>368</v>
      </c>
      <c r="C329" s="2" t="s">
        <v>31</v>
      </c>
      <c r="D329" s="2" t="s">
        <v>924</v>
      </c>
      <c r="E329" s="2" t="s">
        <v>927</v>
      </c>
      <c r="F329" s="2" t="s">
        <v>920</v>
      </c>
      <c r="G329" s="2" t="str">
        <f t="shared" si="5"/>
        <v>Clinton</v>
      </c>
      <c r="H329" s="2" t="s">
        <v>922</v>
      </c>
      <c r="I329" s="2" t="s">
        <v>922</v>
      </c>
      <c r="J329">
        <v>988938</v>
      </c>
      <c r="K329" s="1">
        <v>80.798492928778103</v>
      </c>
      <c r="L329" s="1">
        <v>6.2293086118644396</v>
      </c>
      <c r="M329" s="1">
        <v>2.1174229324790801</v>
      </c>
      <c r="N329" s="1">
        <v>2.3136940839567299</v>
      </c>
      <c r="O329" s="1">
        <v>8.5410814429216</v>
      </c>
      <c r="P329" s="1">
        <v>25.949048373103299</v>
      </c>
      <c r="Q329" s="1">
        <v>10.8348551678669</v>
      </c>
      <c r="R329" s="1">
        <v>25.781090422250902</v>
      </c>
      <c r="S329" s="1">
        <v>25.737609435576299</v>
      </c>
      <c r="T329" s="1">
        <v>11.697396601202501</v>
      </c>
      <c r="U329" s="1">
        <v>3.8021156446353301</v>
      </c>
      <c r="V329" s="1">
        <v>36.3478883321403</v>
      </c>
      <c r="W329" s="1">
        <v>31.4569315199236</v>
      </c>
      <c r="X329" s="1">
        <v>28.3930645033007</v>
      </c>
      <c r="Y329" s="1">
        <v>16.700189191903601</v>
      </c>
      <c r="Z329" s="1">
        <v>21.626236058293902</v>
      </c>
      <c r="AA329" s="1">
        <v>18.939276727767201</v>
      </c>
      <c r="AB329" s="1">
        <v>24.587075777193299</v>
      </c>
      <c r="AC329" s="1">
        <v>18.147222244841998</v>
      </c>
    </row>
    <row r="330" spans="1:29" ht="15" customHeight="1" x14ac:dyDescent="0.25">
      <c r="A330">
        <v>24380</v>
      </c>
      <c r="B330" s="2" t="s">
        <v>369</v>
      </c>
      <c r="C330" s="2" t="s">
        <v>35</v>
      </c>
      <c r="D330" s="2" t="s">
        <v>964</v>
      </c>
      <c r="E330" s="2" t="s">
        <v>935</v>
      </c>
      <c r="F330" s="2" t="s">
        <v>920</v>
      </c>
      <c r="G330" s="2" t="str">
        <f t="shared" si="5"/>
        <v>Clinton</v>
      </c>
      <c r="H330" s="2" t="s">
        <v>922</v>
      </c>
      <c r="I330" s="2" t="s">
        <v>922</v>
      </c>
      <c r="J330">
        <v>27213</v>
      </c>
      <c r="K330" s="1">
        <v>21.522801602175399</v>
      </c>
      <c r="L330" s="1">
        <v>0.81211185830301702</v>
      </c>
      <c r="M330" s="1">
        <v>0.49976114357108697</v>
      </c>
      <c r="N330" s="1">
        <v>40.6607136295153</v>
      </c>
      <c r="O330" s="1">
        <v>36.504611766435197</v>
      </c>
      <c r="P330" s="1">
        <v>25.112997464447101</v>
      </c>
      <c r="Q330" s="1">
        <v>9.3705214419578908</v>
      </c>
      <c r="R330" s="1">
        <v>26.248484180355</v>
      </c>
      <c r="S330" s="1">
        <v>26.457942894939901</v>
      </c>
      <c r="T330" s="1">
        <v>12.8100540183001</v>
      </c>
      <c r="U330" s="1">
        <v>7.2790101437966799</v>
      </c>
      <c r="V330" s="1">
        <v>54.9771485899008</v>
      </c>
      <c r="W330" s="1">
        <v>27.533162412217099</v>
      </c>
      <c r="X330" s="1">
        <v>10.210678854085399</v>
      </c>
      <c r="Y330" s="1">
        <v>28.478883767285399</v>
      </c>
      <c r="Z330" s="1">
        <v>27.170798554877301</v>
      </c>
      <c r="AA330" s="1">
        <v>19.6711100037374</v>
      </c>
      <c r="AB330" s="1">
        <v>17.9145384327893</v>
      </c>
      <c r="AC330" s="1">
        <v>6.76466924131058</v>
      </c>
    </row>
    <row r="331" spans="1:29" ht="15" customHeight="1" x14ac:dyDescent="0.25">
      <c r="A331">
        <v>24420</v>
      </c>
      <c r="B331" s="2" t="s">
        <v>370</v>
      </c>
      <c r="C331" s="2" t="s">
        <v>38</v>
      </c>
      <c r="D331" t="s">
        <v>969</v>
      </c>
      <c r="E331" s="2" t="s">
        <v>947</v>
      </c>
      <c r="F331" s="2" t="s">
        <v>919</v>
      </c>
      <c r="G331" s="2" t="str">
        <f t="shared" si="5"/>
        <v>Trump</v>
      </c>
      <c r="H331" s="2" t="s">
        <v>922</v>
      </c>
      <c r="I331" s="2" t="s">
        <v>922</v>
      </c>
      <c r="J331">
        <v>82713</v>
      </c>
      <c r="K331" s="1">
        <v>88.606385936914407</v>
      </c>
      <c r="L331" s="1">
        <v>0.35665493936866</v>
      </c>
      <c r="M331" s="1">
        <v>0.80640286291151297</v>
      </c>
      <c r="N331" s="1">
        <v>3.8820983400432798</v>
      </c>
      <c r="O331" s="1">
        <v>6.3484579207621499</v>
      </c>
      <c r="P331" s="1">
        <v>20.411543530037601</v>
      </c>
      <c r="Q331" s="1">
        <v>6.9650478159418698</v>
      </c>
      <c r="R331" s="1">
        <v>19.761101640612701</v>
      </c>
      <c r="S331" s="1">
        <v>30.570768802969301</v>
      </c>
      <c r="T331" s="1">
        <v>22.2915382104385</v>
      </c>
      <c r="U331" s="1">
        <v>2.5815194659617502</v>
      </c>
      <c r="V331" s="1">
        <v>40.691974368841102</v>
      </c>
      <c r="W331" s="1">
        <v>40.332268156798399</v>
      </c>
      <c r="X331" s="1">
        <v>16.394238008398698</v>
      </c>
      <c r="Y331" s="1">
        <v>26.5644546591802</v>
      </c>
      <c r="Z331" s="1">
        <v>27.1026677915806</v>
      </c>
      <c r="AA331" s="1">
        <v>17.819218572716998</v>
      </c>
      <c r="AB331" s="1">
        <v>19.1720245541559</v>
      </c>
      <c r="AC331" s="1">
        <v>9.3416344223663899</v>
      </c>
    </row>
    <row r="332" spans="1:29" ht="15" customHeight="1" x14ac:dyDescent="0.25">
      <c r="A332">
        <v>24460</v>
      </c>
      <c r="B332" s="2" t="s">
        <v>371</v>
      </c>
      <c r="C332" s="2" t="s">
        <v>77</v>
      </c>
      <c r="D332" s="2" t="s">
        <v>949</v>
      </c>
      <c r="E332" s="2" t="s">
        <v>935</v>
      </c>
      <c r="F332" s="2" t="s">
        <v>919</v>
      </c>
      <c r="G332" s="2" t="str">
        <f t="shared" si="5"/>
        <v>Trump</v>
      </c>
      <c r="H332" s="2" t="s">
        <v>922</v>
      </c>
      <c r="I332" s="2" t="s">
        <v>923</v>
      </c>
      <c r="J332">
        <v>27674</v>
      </c>
      <c r="K332" s="1">
        <v>83.442942834429402</v>
      </c>
      <c r="L332" s="1">
        <v>1.32615451326155</v>
      </c>
      <c r="M332" s="1">
        <v>0.19151550191515501</v>
      </c>
      <c r="N332" s="1">
        <v>1.7308665173086699</v>
      </c>
      <c r="O332" s="1">
        <v>13.3085206330852</v>
      </c>
      <c r="P332" s="1">
        <v>24.513984245139799</v>
      </c>
      <c r="Q332" s="1">
        <v>9.0626580906265808</v>
      </c>
      <c r="R332" s="1">
        <v>22.013442220134401</v>
      </c>
      <c r="S332" s="1">
        <v>27.4698272746983</v>
      </c>
      <c r="T332" s="1">
        <v>16.940088169400902</v>
      </c>
      <c r="U332" s="1">
        <v>6.3733753874598902</v>
      </c>
      <c r="V332" s="1">
        <v>39.132089836315203</v>
      </c>
      <c r="W332" s="1">
        <v>36.1031051171896</v>
      </c>
      <c r="X332" s="1">
        <v>18.3914296590353</v>
      </c>
      <c r="Y332" s="1">
        <v>17.444739168877099</v>
      </c>
      <c r="Z332" s="1">
        <v>24.668435013262599</v>
      </c>
      <c r="AA332" s="1">
        <v>20.760389036251102</v>
      </c>
      <c r="AB332" s="1">
        <v>23.191865605658698</v>
      </c>
      <c r="AC332" s="1">
        <v>13.9345711759505</v>
      </c>
    </row>
    <row r="333" spans="1:29" ht="15" customHeight="1" x14ac:dyDescent="0.25">
      <c r="A333">
        <v>24500</v>
      </c>
      <c r="B333" s="2" t="s">
        <v>372</v>
      </c>
      <c r="C333" s="2" t="s">
        <v>137</v>
      </c>
      <c r="D333" s="2" t="s">
        <v>958</v>
      </c>
      <c r="E333" s="2" t="s">
        <v>947</v>
      </c>
      <c r="F333" s="2" t="s">
        <v>919</v>
      </c>
      <c r="G333" s="2" t="str">
        <f t="shared" si="5"/>
        <v>Trump</v>
      </c>
      <c r="H333" s="2" t="s">
        <v>922</v>
      </c>
      <c r="I333" s="2" t="s">
        <v>922</v>
      </c>
      <c r="J333">
        <v>81327</v>
      </c>
      <c r="K333" s="1">
        <v>87.424840458888198</v>
      </c>
      <c r="L333" s="1">
        <v>1.17796057889754</v>
      </c>
      <c r="M333" s="1">
        <v>0.81768662313868701</v>
      </c>
      <c r="N333" s="1">
        <v>7.2460560453477898</v>
      </c>
      <c r="O333" s="1">
        <v>3.3334562937277901</v>
      </c>
      <c r="P333" s="1">
        <v>22.9075214873289</v>
      </c>
      <c r="Q333" s="1">
        <v>10.1491509584763</v>
      </c>
      <c r="R333" s="1">
        <v>23.9244039494879</v>
      </c>
      <c r="S333" s="1">
        <v>27.415249548120599</v>
      </c>
      <c r="T333" s="1">
        <v>15.603674056586399</v>
      </c>
      <c r="U333" s="1">
        <v>2.6075907408430501</v>
      </c>
      <c r="V333" s="1">
        <v>37.043993886157303</v>
      </c>
      <c r="W333" s="1">
        <v>37.299965011141197</v>
      </c>
      <c r="X333" s="1">
        <v>23.048450361858499</v>
      </c>
      <c r="Y333" s="1">
        <v>20.370592468217801</v>
      </c>
      <c r="Z333" s="1">
        <v>24.856080594866899</v>
      </c>
      <c r="AA333" s="1">
        <v>18.781482369872901</v>
      </c>
      <c r="AB333" s="1">
        <v>22.4214439913648</v>
      </c>
      <c r="AC333" s="1">
        <v>13.570400575677599</v>
      </c>
    </row>
    <row r="334" spans="1:29" ht="15" customHeight="1" x14ac:dyDescent="0.25">
      <c r="A334">
        <v>24540</v>
      </c>
      <c r="B334" s="2" t="s">
        <v>373</v>
      </c>
      <c r="C334" s="2" t="s">
        <v>156</v>
      </c>
      <c r="D334" s="2" t="s">
        <v>937</v>
      </c>
      <c r="E334" s="2" t="s">
        <v>935</v>
      </c>
      <c r="F334" s="2" t="s">
        <v>920</v>
      </c>
      <c r="G334" s="2" t="str">
        <f t="shared" si="5"/>
        <v>Clinton</v>
      </c>
      <c r="H334" s="2" t="s">
        <v>922</v>
      </c>
      <c r="I334" s="2" t="s">
        <v>922</v>
      </c>
      <c r="J334">
        <v>252825</v>
      </c>
      <c r="K334" s="1">
        <v>67.567289627212503</v>
      </c>
      <c r="L334" s="1">
        <v>0.81241965786611303</v>
      </c>
      <c r="M334" s="1">
        <v>1.1363591416987999</v>
      </c>
      <c r="N334" s="1">
        <v>2.1323049540195802</v>
      </c>
      <c r="O334" s="1">
        <v>28.351626619203</v>
      </c>
      <c r="P334" s="1">
        <v>27.845743102936801</v>
      </c>
      <c r="Q334" s="1">
        <v>10.9637100761396</v>
      </c>
      <c r="R334" s="1">
        <v>27.538811430831601</v>
      </c>
      <c r="S334" s="1">
        <v>24.066053594383501</v>
      </c>
      <c r="T334" s="1">
        <v>9.5856817957084903</v>
      </c>
      <c r="U334" s="1">
        <v>7.0103039769622901</v>
      </c>
      <c r="V334" s="1">
        <v>34.209460632122898</v>
      </c>
      <c r="W334" s="1">
        <v>32.986224939095301</v>
      </c>
      <c r="X334" s="1">
        <v>25.7940104518194</v>
      </c>
      <c r="Y334" s="1">
        <v>15.999464004556</v>
      </c>
      <c r="Z334" s="1">
        <v>18.8167900572845</v>
      </c>
      <c r="AA334" s="1">
        <v>17.686732996102901</v>
      </c>
      <c r="AB334" s="1">
        <v>25.1381863254162</v>
      </c>
      <c r="AC334" s="1">
        <v>22.3588266166404</v>
      </c>
    </row>
    <row r="335" spans="1:29" ht="15" customHeight="1" x14ac:dyDescent="0.25">
      <c r="A335">
        <v>24580</v>
      </c>
      <c r="B335" s="2" t="s">
        <v>374</v>
      </c>
      <c r="C335" s="2" t="s">
        <v>70</v>
      </c>
      <c r="D335" s="2" t="s">
        <v>980</v>
      </c>
      <c r="E335" s="2" t="s">
        <v>927</v>
      </c>
      <c r="F335" s="2" t="s">
        <v>919</v>
      </c>
      <c r="G335" s="2" t="str">
        <f t="shared" si="5"/>
        <v>Trump</v>
      </c>
      <c r="H335" s="2" t="s">
        <v>923</v>
      </c>
      <c r="I335" s="2" t="s">
        <v>922</v>
      </c>
      <c r="J335">
        <v>306241</v>
      </c>
      <c r="K335" s="1">
        <v>86.073713186673203</v>
      </c>
      <c r="L335" s="1">
        <v>1.7688683095993001</v>
      </c>
      <c r="M335" s="1">
        <v>2.2289634634160702</v>
      </c>
      <c r="N335" s="1">
        <v>3.7349669051498702</v>
      </c>
      <c r="O335" s="1">
        <v>6.1934881351615196</v>
      </c>
      <c r="P335" s="1">
        <v>24.524475821330299</v>
      </c>
      <c r="Q335" s="1">
        <v>9.2352101776052198</v>
      </c>
      <c r="R335" s="1">
        <v>26.2910583494699</v>
      </c>
      <c r="S335" s="1">
        <v>27.474113524968899</v>
      </c>
      <c r="T335" s="1">
        <v>12.4751421266258</v>
      </c>
      <c r="U335" s="1">
        <v>4.0802481577433802</v>
      </c>
      <c r="V335" s="1">
        <v>41.240493759186698</v>
      </c>
      <c r="W335" s="1">
        <v>31.315658812598599</v>
      </c>
      <c r="X335" s="1">
        <v>23.363599270471301</v>
      </c>
      <c r="Y335" s="1">
        <v>15.356203115040801</v>
      </c>
      <c r="Z335" s="1">
        <v>21.755438246686399</v>
      </c>
      <c r="AA335" s="1">
        <v>19.165835880170601</v>
      </c>
      <c r="AB335" s="1">
        <v>25.672119894748899</v>
      </c>
      <c r="AC335" s="1">
        <v>18.050402863353298</v>
      </c>
    </row>
    <row r="336" spans="1:29" ht="15" customHeight="1" x14ac:dyDescent="0.25">
      <c r="A336">
        <v>24620</v>
      </c>
      <c r="B336" s="2" t="s">
        <v>375</v>
      </c>
      <c r="C336" s="2" t="s">
        <v>84</v>
      </c>
      <c r="D336" s="2" t="s">
        <v>975</v>
      </c>
      <c r="E336" s="2" t="s">
        <v>931</v>
      </c>
      <c r="F336" s="2" t="s">
        <v>919</v>
      </c>
      <c r="G336" s="2" t="str">
        <f t="shared" si="5"/>
        <v>Trump</v>
      </c>
      <c r="H336" s="2" t="s">
        <v>922</v>
      </c>
      <c r="I336" s="2" t="s">
        <v>922</v>
      </c>
      <c r="J336">
        <v>68831</v>
      </c>
      <c r="K336" s="1">
        <v>93.906815243131703</v>
      </c>
      <c r="L336" s="1">
        <v>1.96858973427671</v>
      </c>
      <c r="M336" s="1">
        <v>0.36175560430619902</v>
      </c>
      <c r="N336" s="1">
        <v>1.30755037701036</v>
      </c>
      <c r="O336" s="1">
        <v>2.4552890412750101</v>
      </c>
      <c r="P336" s="1">
        <v>21.1866746088245</v>
      </c>
      <c r="Q336" s="1">
        <v>8.1039066699597608</v>
      </c>
      <c r="R336" s="1">
        <v>23.968851244352098</v>
      </c>
      <c r="S336" s="1">
        <v>29.297845447545399</v>
      </c>
      <c r="T336" s="1">
        <v>17.442722029318201</v>
      </c>
      <c r="U336" s="1">
        <v>8.2172329347848496</v>
      </c>
      <c r="V336" s="1">
        <v>52.556952647500701</v>
      </c>
      <c r="W336" s="1">
        <v>23.558948819788899</v>
      </c>
      <c r="X336" s="1">
        <v>15.6668655979256</v>
      </c>
      <c r="Y336" s="1">
        <v>27.1018656328961</v>
      </c>
      <c r="Z336" s="1">
        <v>27.918729015956501</v>
      </c>
      <c r="AA336" s="1">
        <v>19.320895780692901</v>
      </c>
      <c r="AB336" s="1">
        <v>17.9675331418089</v>
      </c>
      <c r="AC336" s="1">
        <v>7.6909764286455999</v>
      </c>
    </row>
    <row r="337" spans="1:29" ht="15" customHeight="1" x14ac:dyDescent="0.25">
      <c r="A337">
        <v>24640</v>
      </c>
      <c r="B337" s="2" t="s">
        <v>376</v>
      </c>
      <c r="C337" s="2" t="s">
        <v>106</v>
      </c>
      <c r="D337" s="2" t="s">
        <v>952</v>
      </c>
      <c r="E337" s="2" t="s">
        <v>927</v>
      </c>
      <c r="F337" s="2" t="s">
        <v>920</v>
      </c>
      <c r="G337" s="2" t="str">
        <f t="shared" si="5"/>
        <v>Clinton</v>
      </c>
      <c r="H337" s="2" t="s">
        <v>923</v>
      </c>
      <c r="I337" s="2" t="s">
        <v>923</v>
      </c>
      <c r="J337">
        <v>71372</v>
      </c>
      <c r="K337" s="1">
        <v>92.4424143921986</v>
      </c>
      <c r="L337" s="1">
        <v>0.98498010424256</v>
      </c>
      <c r="M337" s="1">
        <v>1.24278428515384</v>
      </c>
      <c r="N337" s="1">
        <v>2.1773244409572401</v>
      </c>
      <c r="O337" s="1">
        <v>3.1524967774477402</v>
      </c>
      <c r="P337" s="1">
        <v>19.7108109622821</v>
      </c>
      <c r="Q337" s="1">
        <v>8.2455304601244208</v>
      </c>
      <c r="R337" s="1">
        <v>23.149134114218501</v>
      </c>
      <c r="S337" s="1">
        <v>33.6532533766743</v>
      </c>
      <c r="T337" s="1">
        <v>15.241271086700699</v>
      </c>
      <c r="U337" s="1">
        <v>1.9692891582595899</v>
      </c>
      <c r="V337" s="1">
        <v>35.096721724144601</v>
      </c>
      <c r="W337" s="1">
        <v>30.038921054160301</v>
      </c>
      <c r="X337" s="1">
        <v>32.895068063435502</v>
      </c>
      <c r="Y337" s="1">
        <v>16.4281963770018</v>
      </c>
      <c r="Z337" s="1">
        <v>20.313730637962699</v>
      </c>
      <c r="AA337" s="1">
        <v>18.640063008663699</v>
      </c>
      <c r="AB337" s="1">
        <v>26.417694933053301</v>
      </c>
      <c r="AC337" s="1">
        <v>18.200315043318501</v>
      </c>
    </row>
    <row r="338" spans="1:29" ht="15" customHeight="1" x14ac:dyDescent="0.25">
      <c r="A338">
        <v>24660</v>
      </c>
      <c r="B338" s="2" t="s">
        <v>377</v>
      </c>
      <c r="C338" s="2" t="s">
        <v>42</v>
      </c>
      <c r="D338" s="2" t="s">
        <v>959</v>
      </c>
      <c r="E338" s="2" t="s">
        <v>931</v>
      </c>
      <c r="F338" s="2" t="s">
        <v>920</v>
      </c>
      <c r="G338" s="2" t="str">
        <f t="shared" si="5"/>
        <v>Clinton</v>
      </c>
      <c r="H338" s="2" t="s">
        <v>922</v>
      </c>
      <c r="I338" s="2" t="s">
        <v>923</v>
      </c>
      <c r="J338">
        <v>723801</v>
      </c>
      <c r="K338" s="1">
        <v>62.058079499751997</v>
      </c>
      <c r="L338" s="1">
        <v>25.212731123609899</v>
      </c>
      <c r="M338" s="1">
        <v>2.8858760902513301</v>
      </c>
      <c r="N338" s="1">
        <v>2.2883361586955502</v>
      </c>
      <c r="O338" s="1">
        <v>7.5549771276911697</v>
      </c>
      <c r="P338" s="1">
        <v>23.485184463685499</v>
      </c>
      <c r="Q338" s="1">
        <v>10.4356031561161</v>
      </c>
      <c r="R338" s="1">
        <v>26.337487790152299</v>
      </c>
      <c r="S338" s="1">
        <v>26.5829972602967</v>
      </c>
      <c r="T338" s="1">
        <v>13.1587273297495</v>
      </c>
      <c r="U338" s="1">
        <v>5.7250285542781398</v>
      </c>
      <c r="V338" s="1">
        <v>38.865290503305602</v>
      </c>
      <c r="W338" s="1">
        <v>29.003226425004399</v>
      </c>
      <c r="X338" s="1">
        <v>26.406454517411898</v>
      </c>
      <c r="Y338" s="1">
        <v>20.980520703291202</v>
      </c>
      <c r="Z338" s="1">
        <v>24.6946988136669</v>
      </c>
      <c r="AA338" s="1">
        <v>18.035610916217401</v>
      </c>
      <c r="AB338" s="1">
        <v>20.717937272898499</v>
      </c>
      <c r="AC338" s="1">
        <v>15.5712322939261</v>
      </c>
    </row>
    <row r="339" spans="1:29" ht="15" customHeight="1" x14ac:dyDescent="0.25">
      <c r="A339">
        <v>24700</v>
      </c>
      <c r="B339" s="2" t="s">
        <v>378</v>
      </c>
      <c r="C339" s="2" t="s">
        <v>66</v>
      </c>
      <c r="D339" s="2" t="s">
        <v>425</v>
      </c>
      <c r="E339" s="2" t="s">
        <v>927</v>
      </c>
      <c r="F339" s="2" t="s">
        <v>919</v>
      </c>
      <c r="G339" s="2" t="str">
        <f t="shared" si="5"/>
        <v>Trump</v>
      </c>
      <c r="H339" s="2" t="s">
        <v>922</v>
      </c>
      <c r="I339" s="2" t="s">
        <v>923</v>
      </c>
      <c r="J339">
        <v>25740</v>
      </c>
      <c r="K339" s="1">
        <v>96.332556332556294</v>
      </c>
      <c r="L339" s="1">
        <v>0.29526029526029501</v>
      </c>
      <c r="M339" s="1">
        <v>0.69153069153069202</v>
      </c>
      <c r="N339" s="1">
        <v>1.02564102564103</v>
      </c>
      <c r="O339" s="1">
        <v>1.65501165501165</v>
      </c>
      <c r="P339" s="1">
        <v>25.485625485625501</v>
      </c>
      <c r="Q339" s="1">
        <v>7.7078477078477103</v>
      </c>
      <c r="R339" s="1">
        <v>25.02331002331</v>
      </c>
      <c r="S339" s="1">
        <v>27.342657342657301</v>
      </c>
      <c r="T339" s="1">
        <v>14.440559440559401</v>
      </c>
      <c r="U339" s="1">
        <v>4.4429017702186702</v>
      </c>
      <c r="V339" s="1">
        <v>56.7453430521809</v>
      </c>
      <c r="W339" s="1">
        <v>25.112808052759501</v>
      </c>
      <c r="X339" s="1">
        <v>13.698947124840901</v>
      </c>
      <c r="Y339" s="1">
        <v>16.587389940289398</v>
      </c>
      <c r="Z339" s="1">
        <v>23.7222953142394</v>
      </c>
      <c r="AA339" s="1">
        <v>23.0644671591944</v>
      </c>
      <c r="AB339" s="1">
        <v>23.944944843639298</v>
      </c>
      <c r="AC339" s="1">
        <v>12.6809027426374</v>
      </c>
    </row>
    <row r="340" spans="1:29" ht="15" customHeight="1" x14ac:dyDescent="0.25">
      <c r="A340">
        <v>24740</v>
      </c>
      <c r="B340" s="2" t="s">
        <v>379</v>
      </c>
      <c r="C340" s="2" t="s">
        <v>170</v>
      </c>
      <c r="D340" s="2" t="s">
        <v>957</v>
      </c>
      <c r="E340" s="2" t="s">
        <v>931</v>
      </c>
      <c r="F340" s="2" t="s">
        <v>920</v>
      </c>
      <c r="G340" s="2" t="str">
        <f t="shared" si="5"/>
        <v>Clinton</v>
      </c>
      <c r="H340" s="2" t="s">
        <v>922</v>
      </c>
      <c r="I340" s="2" t="s">
        <v>922</v>
      </c>
      <c r="J340">
        <v>51137</v>
      </c>
      <c r="K340" s="1">
        <v>26.7008232786436</v>
      </c>
      <c r="L340" s="1">
        <v>71.079648786592898</v>
      </c>
      <c r="M340" s="1">
        <v>0.56905958503627496</v>
      </c>
      <c r="N340" s="1">
        <v>0.61599233431761702</v>
      </c>
      <c r="O340" s="1">
        <v>1.03447601540959</v>
      </c>
      <c r="P340" s="1">
        <v>28.0364511019418</v>
      </c>
      <c r="Q340" s="1">
        <v>9.4686821675107993</v>
      </c>
      <c r="R340" s="1">
        <v>23.654105637796501</v>
      </c>
      <c r="S340" s="1">
        <v>26.530692062498801</v>
      </c>
      <c r="T340" s="1">
        <v>12.3100690302521</v>
      </c>
      <c r="U340" s="1">
        <v>9.7914435133261897</v>
      </c>
      <c r="V340" s="1">
        <v>44.111902211580897</v>
      </c>
      <c r="W340" s="1">
        <v>27.641610484531501</v>
      </c>
      <c r="X340" s="1">
        <v>18.455043790561401</v>
      </c>
      <c r="Y340" s="1">
        <v>37.716770861647198</v>
      </c>
      <c r="Z340" s="1">
        <v>26.556129382984501</v>
      </c>
      <c r="AA340" s="1">
        <v>13.367762979070401</v>
      </c>
      <c r="AB340" s="1">
        <v>13.4547431367219</v>
      </c>
      <c r="AC340" s="1">
        <v>8.9045936395759693</v>
      </c>
    </row>
    <row r="341" spans="1:29" ht="15" customHeight="1" x14ac:dyDescent="0.25">
      <c r="A341">
        <v>24780</v>
      </c>
      <c r="B341" s="2" t="s">
        <v>379</v>
      </c>
      <c r="C341" s="2" t="s">
        <v>42</v>
      </c>
      <c r="D341" s="2" t="s">
        <v>959</v>
      </c>
      <c r="E341" s="2" t="s">
        <v>931</v>
      </c>
      <c r="F341" s="2" t="s">
        <v>920</v>
      </c>
      <c r="G341" s="2" t="str">
        <f t="shared" si="5"/>
        <v>Clinton</v>
      </c>
      <c r="H341" s="2" t="s">
        <v>922</v>
      </c>
      <c r="I341" s="2" t="s">
        <v>923</v>
      </c>
      <c r="J341">
        <v>168148</v>
      </c>
      <c r="K341" s="1">
        <v>57.115160453885899</v>
      </c>
      <c r="L341" s="1">
        <v>33.787496729071997</v>
      </c>
      <c r="M341" s="1">
        <v>1.52306301591455</v>
      </c>
      <c r="N341" s="1">
        <v>2.1017199134096201</v>
      </c>
      <c r="O341" s="1">
        <v>5.47255988771796</v>
      </c>
      <c r="P341" s="1">
        <v>22.479006589433101</v>
      </c>
      <c r="Q341" s="1">
        <v>18.384399457620699</v>
      </c>
      <c r="R341" s="1">
        <v>26.607512429526398</v>
      </c>
      <c r="S341" s="1">
        <v>22.645526559935298</v>
      </c>
      <c r="T341" s="1">
        <v>9.8835549634845492</v>
      </c>
      <c r="U341" s="1">
        <v>5.4745262817663898</v>
      </c>
      <c r="V341" s="1">
        <v>34.605672498080899</v>
      </c>
      <c r="W341" s="1">
        <v>32.308795604217998</v>
      </c>
      <c r="X341" s="1">
        <v>27.611005615934701</v>
      </c>
      <c r="Y341" s="1">
        <v>26.886072083078801</v>
      </c>
      <c r="Z341" s="1">
        <v>22.631337813072701</v>
      </c>
      <c r="AA341" s="1">
        <v>17.970372632865001</v>
      </c>
      <c r="AB341" s="1">
        <v>18.052840562003698</v>
      </c>
      <c r="AC341" s="1">
        <v>14.459376908979801</v>
      </c>
    </row>
    <row r="342" spans="1:29" ht="15" customHeight="1" x14ac:dyDescent="0.25">
      <c r="A342">
        <v>24820</v>
      </c>
      <c r="B342" s="2" t="s">
        <v>379</v>
      </c>
      <c r="C342" s="2" t="s">
        <v>33</v>
      </c>
      <c r="D342" s="2" t="s">
        <v>967</v>
      </c>
      <c r="E342" s="2" t="s">
        <v>927</v>
      </c>
      <c r="F342" s="2" t="s">
        <v>919</v>
      </c>
      <c r="G342" s="2" t="str">
        <f t="shared" si="5"/>
        <v>Trump</v>
      </c>
      <c r="H342" s="2" t="s">
        <v>922</v>
      </c>
      <c r="I342" s="2" t="s">
        <v>922</v>
      </c>
      <c r="J342">
        <v>52959</v>
      </c>
      <c r="K342" s="1">
        <v>96.990124435884397</v>
      </c>
      <c r="L342" s="1">
        <v>0.439962990237731</v>
      </c>
      <c r="M342" s="1">
        <v>0.30023225514076901</v>
      </c>
      <c r="N342" s="1">
        <v>1.0498687664041999</v>
      </c>
      <c r="O342" s="1">
        <v>1.21981155233294</v>
      </c>
      <c r="P342" s="1">
        <v>24.949489227515599</v>
      </c>
      <c r="Q342" s="1">
        <v>7.4340527577937596</v>
      </c>
      <c r="R342" s="1">
        <v>23.063124303706601</v>
      </c>
      <c r="S342" s="1">
        <v>27.693121093676201</v>
      </c>
      <c r="T342" s="1">
        <v>16.860212617307699</v>
      </c>
      <c r="U342" s="1">
        <v>3.3692458374142999</v>
      </c>
      <c r="V342" s="1">
        <v>58.914229746746898</v>
      </c>
      <c r="W342" s="1">
        <v>26.2487757100882</v>
      </c>
      <c r="X342" s="1">
        <v>11.467748705750701</v>
      </c>
      <c r="Y342" s="1">
        <v>18.2297660145761</v>
      </c>
      <c r="Z342" s="1">
        <v>26.069236670502502</v>
      </c>
      <c r="AA342" s="1">
        <v>21.188147295742201</v>
      </c>
      <c r="AB342" s="1">
        <v>23.082086689681599</v>
      </c>
      <c r="AC342" s="1">
        <v>11.4307633294975</v>
      </c>
    </row>
    <row r="343" spans="1:29" ht="15" customHeight="1" x14ac:dyDescent="0.25">
      <c r="A343">
        <v>24860</v>
      </c>
      <c r="B343" s="2" t="s">
        <v>380</v>
      </c>
      <c r="C343" s="2" t="s">
        <v>129</v>
      </c>
      <c r="D343" s="2" t="s">
        <v>973</v>
      </c>
      <c r="E343" s="2" t="s">
        <v>931</v>
      </c>
      <c r="F343" s="2" t="s">
        <v>919</v>
      </c>
      <c r="G343" s="2" t="str">
        <f t="shared" si="5"/>
        <v>Trump</v>
      </c>
      <c r="H343" s="2" t="s">
        <v>922</v>
      </c>
      <c r="I343" s="2" t="s">
        <v>923</v>
      </c>
      <c r="J343">
        <v>824112</v>
      </c>
      <c r="K343" s="1">
        <v>74.5550362086707</v>
      </c>
      <c r="L343" s="1">
        <v>16.378720368105299</v>
      </c>
      <c r="M343" s="1">
        <v>1.4841429320286601</v>
      </c>
      <c r="N343" s="1">
        <v>1.7074135554390699</v>
      </c>
      <c r="O343" s="1">
        <v>5.8746869357562996</v>
      </c>
      <c r="P343" s="1">
        <v>23.523016289048101</v>
      </c>
      <c r="Q343" s="1">
        <v>10.5456539887782</v>
      </c>
      <c r="R343" s="1">
        <v>25.8537674490846</v>
      </c>
      <c r="S343" s="1">
        <v>26.500402857864</v>
      </c>
      <c r="T343" s="1">
        <v>13.577159415225101</v>
      </c>
      <c r="U343" s="1">
        <v>6.2182033079571601</v>
      </c>
      <c r="V343" s="1">
        <v>39.701358861228798</v>
      </c>
      <c r="W343" s="1">
        <v>28.460104098607399</v>
      </c>
      <c r="X343" s="1">
        <v>25.620333732206699</v>
      </c>
      <c r="Y343" s="1">
        <v>21.620349158701298</v>
      </c>
      <c r="Z343" s="1">
        <v>23.3076862311399</v>
      </c>
      <c r="AA343" s="1">
        <v>17.7157753377044</v>
      </c>
      <c r="AB343" s="1">
        <v>20.890749664270501</v>
      </c>
      <c r="AC343" s="1">
        <v>16.4654396081839</v>
      </c>
    </row>
    <row r="344" spans="1:29" ht="15" customHeight="1" x14ac:dyDescent="0.25">
      <c r="A344">
        <v>24900</v>
      </c>
      <c r="B344" s="2" t="s">
        <v>381</v>
      </c>
      <c r="C344" s="2" t="s">
        <v>170</v>
      </c>
      <c r="D344" s="2" t="s">
        <v>957</v>
      </c>
      <c r="E344" s="2" t="s">
        <v>931</v>
      </c>
      <c r="F344" s="2" t="s">
        <v>919</v>
      </c>
      <c r="G344" s="2" t="str">
        <f t="shared" si="5"/>
        <v>Trump</v>
      </c>
      <c r="H344" s="2" t="s">
        <v>922</v>
      </c>
      <c r="I344" s="2" t="s">
        <v>922</v>
      </c>
      <c r="J344">
        <v>42914</v>
      </c>
      <c r="K344" s="1">
        <v>34.6204035978935</v>
      </c>
      <c r="L344" s="1">
        <v>62.194155753367198</v>
      </c>
      <c r="M344" s="1">
        <v>0.47070885957962399</v>
      </c>
      <c r="N344" s="1">
        <v>0.736356433797828</v>
      </c>
      <c r="O344" s="1">
        <v>1.9783753553618899</v>
      </c>
      <c r="P344" s="1">
        <v>25.711888894067201</v>
      </c>
      <c r="Q344" s="1">
        <v>10.8006711096612</v>
      </c>
      <c r="R344" s="1">
        <v>24.707554644172099</v>
      </c>
      <c r="S344" s="1">
        <v>25.579065106958101</v>
      </c>
      <c r="T344" s="1">
        <v>13.200820245141401</v>
      </c>
      <c r="U344" s="1">
        <v>12.265485407980901</v>
      </c>
      <c r="V344" s="1">
        <v>47.379392495533097</v>
      </c>
      <c r="W344" s="1">
        <v>23.980047647409201</v>
      </c>
      <c r="X344" s="1">
        <v>16.375074449076799</v>
      </c>
      <c r="Y344" s="1">
        <v>41.474654377880199</v>
      </c>
      <c r="Z344" s="1">
        <v>25.271076172404399</v>
      </c>
      <c r="AA344" s="1">
        <v>14.936297099485</v>
      </c>
      <c r="AB344" s="1">
        <v>11.920574681485499</v>
      </c>
      <c r="AC344" s="1">
        <v>6.3973976687449197</v>
      </c>
    </row>
    <row r="345" spans="1:29" ht="15" customHeight="1" x14ac:dyDescent="0.25">
      <c r="A345">
        <v>24940</v>
      </c>
      <c r="B345" s="2" t="s">
        <v>381</v>
      </c>
      <c r="C345" s="2" t="s">
        <v>129</v>
      </c>
      <c r="D345" s="2" t="s">
        <v>973</v>
      </c>
      <c r="E345" s="2" t="s">
        <v>931</v>
      </c>
      <c r="F345" s="2" t="s">
        <v>919</v>
      </c>
      <c r="G345" s="2" t="str">
        <f t="shared" si="5"/>
        <v>Trump</v>
      </c>
      <c r="H345" s="2" t="s">
        <v>922</v>
      </c>
      <c r="I345" s="2" t="s">
        <v>923</v>
      </c>
      <c r="J345">
        <v>95078</v>
      </c>
      <c r="K345" s="1">
        <v>63.393213992721797</v>
      </c>
      <c r="L345" s="1">
        <v>30.3834746208376</v>
      </c>
      <c r="M345" s="1">
        <v>0.67628683817497204</v>
      </c>
      <c r="N345" s="1">
        <v>1.29367466711542</v>
      </c>
      <c r="O345" s="1">
        <v>4.2533498811502097</v>
      </c>
      <c r="P345" s="1">
        <v>23.448116283472501</v>
      </c>
      <c r="Q345" s="1">
        <v>10.4209175624224</v>
      </c>
      <c r="R345" s="1">
        <v>24.065504112412999</v>
      </c>
      <c r="S345" s="1">
        <v>26.5550390205936</v>
      </c>
      <c r="T345" s="1">
        <v>15.5104230210985</v>
      </c>
      <c r="U345" s="1">
        <v>7.78002838960749</v>
      </c>
      <c r="V345" s="1">
        <v>45.401043078836999</v>
      </c>
      <c r="W345" s="1">
        <v>27.545893873905499</v>
      </c>
      <c r="X345" s="1">
        <v>19.273034657650001</v>
      </c>
      <c r="Y345" s="1">
        <v>27.351656251728102</v>
      </c>
      <c r="Z345" s="1">
        <v>26.198639606259999</v>
      </c>
      <c r="AA345" s="1">
        <v>15.238068904495901</v>
      </c>
      <c r="AB345" s="1">
        <v>20.588397942819199</v>
      </c>
      <c r="AC345" s="1">
        <v>10.6232372946967</v>
      </c>
    </row>
    <row r="346" spans="1:29" ht="15" customHeight="1" x14ac:dyDescent="0.25">
      <c r="A346">
        <v>24980</v>
      </c>
      <c r="B346" s="2" t="s">
        <v>382</v>
      </c>
      <c r="C346" s="2" t="s">
        <v>170</v>
      </c>
      <c r="D346" s="2" t="s">
        <v>957</v>
      </c>
      <c r="E346" s="2" t="s">
        <v>931</v>
      </c>
      <c r="F346" s="2" t="s">
        <v>920</v>
      </c>
      <c r="G346" s="2" t="str">
        <f t="shared" si="5"/>
        <v>Clinton</v>
      </c>
      <c r="H346" s="2" t="s">
        <v>922</v>
      </c>
      <c r="I346" s="2" t="s">
        <v>922</v>
      </c>
      <c r="J346">
        <v>21906</v>
      </c>
      <c r="K346" s="1">
        <v>56.377248242490602</v>
      </c>
      <c r="L346" s="1">
        <v>41.568520040171599</v>
      </c>
      <c r="M346" s="1">
        <v>0.27389756231169499</v>
      </c>
      <c r="N346" s="1">
        <v>0.88103715876928701</v>
      </c>
      <c r="O346" s="1">
        <v>0.89929699625673298</v>
      </c>
      <c r="P346" s="1">
        <v>24.609695973705801</v>
      </c>
      <c r="Q346" s="1">
        <v>8.6871176846526108</v>
      </c>
      <c r="R346" s="1">
        <v>24.367753126997201</v>
      </c>
      <c r="S346" s="1">
        <v>27.376061353053998</v>
      </c>
      <c r="T346" s="1">
        <v>14.9593718615904</v>
      </c>
      <c r="U346" s="1">
        <v>10.052246603970699</v>
      </c>
      <c r="V346" s="1">
        <v>43.4413096482062</v>
      </c>
      <c r="W346" s="1">
        <v>30.532915360501601</v>
      </c>
      <c r="X346" s="1">
        <v>15.973528387321499</v>
      </c>
      <c r="Y346" s="1">
        <v>31.757632912884599</v>
      </c>
      <c r="Z346" s="1">
        <v>23.152186726394</v>
      </c>
      <c r="AA346" s="1">
        <v>17.5645408463987</v>
      </c>
      <c r="AB346" s="1">
        <v>17.8120947777909</v>
      </c>
      <c r="AC346" s="1">
        <v>9.7135447365318903</v>
      </c>
    </row>
    <row r="347" spans="1:29" ht="15" customHeight="1" x14ac:dyDescent="0.25">
      <c r="A347">
        <v>25060</v>
      </c>
      <c r="B347" s="2" t="s">
        <v>383</v>
      </c>
      <c r="C347" s="2" t="s">
        <v>170</v>
      </c>
      <c r="D347" s="2" t="s">
        <v>957</v>
      </c>
      <c r="E347" s="2" t="s">
        <v>931</v>
      </c>
      <c r="F347" s="2" t="s">
        <v>919</v>
      </c>
      <c r="G347" s="2" t="str">
        <f t="shared" si="5"/>
        <v>Trump</v>
      </c>
      <c r="H347" s="2" t="s">
        <v>923</v>
      </c>
      <c r="I347" s="2" t="s">
        <v>922</v>
      </c>
      <c r="J347">
        <v>370702</v>
      </c>
      <c r="K347" s="1">
        <v>70.494629109095698</v>
      </c>
      <c r="L347" s="1">
        <v>19.913029873051698</v>
      </c>
      <c r="M347" s="1">
        <v>2.33745704096552</v>
      </c>
      <c r="N347" s="1">
        <v>2.4637039994388998</v>
      </c>
      <c r="O347" s="1">
        <v>4.7911799774481896</v>
      </c>
      <c r="P347" s="1">
        <v>24.8045599969787</v>
      </c>
      <c r="Q347" s="1">
        <v>9.6613991831713903</v>
      </c>
      <c r="R347" s="1">
        <v>26.318714223284498</v>
      </c>
      <c r="S347" s="1">
        <v>26.812372201930401</v>
      </c>
      <c r="T347" s="1">
        <v>12.402954394635</v>
      </c>
      <c r="U347" s="1">
        <v>4.61217051527266</v>
      </c>
      <c r="V347" s="1">
        <v>39.955589850515899</v>
      </c>
      <c r="W347" s="1">
        <v>34.848833104852297</v>
      </c>
      <c r="X347" s="1">
        <v>20.583406529359099</v>
      </c>
      <c r="Y347" s="1">
        <v>20.454382312827502</v>
      </c>
      <c r="Z347" s="1">
        <v>23.675974445481302</v>
      </c>
      <c r="AA347" s="1">
        <v>17.9434355035532</v>
      </c>
      <c r="AB347" s="1">
        <v>22.281243270404101</v>
      </c>
      <c r="AC347" s="1">
        <v>15.6449644677338</v>
      </c>
    </row>
    <row r="348" spans="1:29" ht="15" customHeight="1" x14ac:dyDescent="0.25">
      <c r="A348">
        <v>25100</v>
      </c>
      <c r="B348" s="2" t="s">
        <v>384</v>
      </c>
      <c r="C348" s="2" t="s">
        <v>29</v>
      </c>
      <c r="D348" s="2" t="s">
        <v>968</v>
      </c>
      <c r="E348" s="2" t="s">
        <v>935</v>
      </c>
      <c r="F348" s="2" t="s">
        <v>919</v>
      </c>
      <c r="G348" s="2" t="str">
        <f t="shared" si="5"/>
        <v>Trump</v>
      </c>
      <c r="H348" s="2" t="s">
        <v>922</v>
      </c>
      <c r="I348" s="2" t="s">
        <v>922</v>
      </c>
      <c r="J348">
        <v>20640</v>
      </c>
      <c r="K348" s="1">
        <v>52.756782945736397</v>
      </c>
      <c r="L348" s="1">
        <v>1.42441860465116</v>
      </c>
      <c r="M348" s="1">
        <v>1.5406976744186001</v>
      </c>
      <c r="N348" s="1">
        <v>2.32558139534884</v>
      </c>
      <c r="O348" s="1">
        <v>41.952519379845</v>
      </c>
      <c r="P348" s="1">
        <v>28.7790697674419</v>
      </c>
      <c r="Q348" s="1">
        <v>12.0639534883721</v>
      </c>
      <c r="R348" s="1">
        <v>26.681201550387598</v>
      </c>
      <c r="S348" s="1">
        <v>22.228682170542601</v>
      </c>
      <c r="T348" s="1">
        <v>10.2470930232558</v>
      </c>
      <c r="U348" s="1">
        <v>16.581321628870999</v>
      </c>
      <c r="V348" s="1">
        <v>38.527188490611998</v>
      </c>
      <c r="W348" s="1">
        <v>24.9857758270341</v>
      </c>
      <c r="X348" s="1">
        <v>19.9057140534829</v>
      </c>
      <c r="Y348" s="1">
        <v>17.834127206500401</v>
      </c>
      <c r="Z348" s="1">
        <v>24.796861866068902</v>
      </c>
      <c r="AA348" s="1">
        <v>18.1423367890165</v>
      </c>
      <c r="AB348" s="1">
        <v>24.754833286634899</v>
      </c>
      <c r="AC348" s="1">
        <v>14.4718408517792</v>
      </c>
    </row>
    <row r="349" spans="1:29" ht="15" customHeight="1" x14ac:dyDescent="0.25">
      <c r="A349">
        <v>25180</v>
      </c>
      <c r="B349" s="2" t="s">
        <v>385</v>
      </c>
      <c r="C349" s="2" t="s">
        <v>100</v>
      </c>
      <c r="D349" s="2" t="s">
        <v>953</v>
      </c>
      <c r="E349" s="2" t="s">
        <v>927</v>
      </c>
      <c r="F349" s="2" t="s">
        <v>920</v>
      </c>
      <c r="G349" s="2" t="str">
        <f t="shared" si="5"/>
        <v>Clinton</v>
      </c>
      <c r="H349" s="2" t="s">
        <v>923</v>
      </c>
      <c r="I349" s="2" t="s">
        <v>922</v>
      </c>
      <c r="J349">
        <v>251599</v>
      </c>
      <c r="K349" s="1">
        <v>84.311543368614295</v>
      </c>
      <c r="L349" s="1">
        <v>8.3744371003064408</v>
      </c>
      <c r="M349" s="1">
        <v>1.1534227083573501</v>
      </c>
      <c r="N349" s="1">
        <v>2.5576413260784001</v>
      </c>
      <c r="O349" s="1">
        <v>3.60295549664347</v>
      </c>
      <c r="P349" s="1">
        <v>23.845484282528901</v>
      </c>
      <c r="Q349" s="1">
        <v>8.1033708401066793</v>
      </c>
      <c r="R349" s="1">
        <v>27.3240354691394</v>
      </c>
      <c r="S349" s="1">
        <v>27.626103442382501</v>
      </c>
      <c r="T349" s="1">
        <v>13.1010059658425</v>
      </c>
      <c r="U349" s="1">
        <v>4.2373670367525502</v>
      </c>
      <c r="V349" s="1">
        <v>48.446919442310801</v>
      </c>
      <c r="W349" s="1">
        <v>28.356958312966999</v>
      </c>
      <c r="X349" s="1">
        <v>18.958755207969599</v>
      </c>
      <c r="Y349" s="1">
        <v>16.068483140202499</v>
      </c>
      <c r="Z349" s="1">
        <v>20.411316421338299</v>
      </c>
      <c r="AA349" s="1">
        <v>18.056164526568502</v>
      </c>
      <c r="AB349" s="1">
        <v>25.382607787869301</v>
      </c>
      <c r="AC349" s="1">
        <v>20.081428124021301</v>
      </c>
    </row>
    <row r="350" spans="1:29" ht="15" customHeight="1" x14ac:dyDescent="0.25">
      <c r="A350">
        <v>25200</v>
      </c>
      <c r="B350" s="2" t="s">
        <v>386</v>
      </c>
      <c r="C350" s="2" t="s">
        <v>143</v>
      </c>
      <c r="D350" s="2" t="s">
        <v>946</v>
      </c>
      <c r="E350" s="2" t="s">
        <v>947</v>
      </c>
      <c r="F350" s="2" t="s">
        <v>919</v>
      </c>
      <c r="G350" s="2" t="str">
        <f t="shared" si="5"/>
        <v>Trump</v>
      </c>
      <c r="H350" s="2" t="s">
        <v>922</v>
      </c>
      <c r="I350" s="2" t="s">
        <v>923</v>
      </c>
      <c r="J350">
        <v>27701</v>
      </c>
      <c r="K350" s="1">
        <v>76.834771307894997</v>
      </c>
      <c r="L350" s="1">
        <v>0.15522905310277599</v>
      </c>
      <c r="M350" s="1">
        <v>0.69672574997292502</v>
      </c>
      <c r="N350" s="1">
        <v>1.2923721165300901</v>
      </c>
      <c r="O350" s="1">
        <v>21.020901772499201</v>
      </c>
      <c r="P350" s="1">
        <v>25.7824627269774</v>
      </c>
      <c r="Q350" s="1">
        <v>6.2813616836937296</v>
      </c>
      <c r="R350" s="1">
        <v>25.9918414497672</v>
      </c>
      <c r="S350" s="1">
        <v>30.294935200895299</v>
      </c>
      <c r="T350" s="1">
        <v>11.649398938666501</v>
      </c>
      <c r="U350" s="1">
        <v>7.8088329421804996</v>
      </c>
      <c r="V350" s="1">
        <v>24.3065927032217</v>
      </c>
      <c r="W350" s="1">
        <v>30.003200341369698</v>
      </c>
      <c r="X350" s="1">
        <v>37.881374013228097</v>
      </c>
      <c r="Y350" s="1">
        <v>11.698179890440001</v>
      </c>
      <c r="Z350" s="1">
        <v>22.3361017847676</v>
      </c>
      <c r="AA350" s="1">
        <v>19.287860045944502</v>
      </c>
      <c r="AB350" s="1">
        <v>24.014843611945601</v>
      </c>
      <c r="AC350" s="1">
        <v>22.663014666902299</v>
      </c>
    </row>
    <row r="351" spans="1:29" ht="15" customHeight="1" x14ac:dyDescent="0.25">
      <c r="A351">
        <v>25220</v>
      </c>
      <c r="B351" s="2" t="s">
        <v>387</v>
      </c>
      <c r="C351" s="2" t="s">
        <v>49</v>
      </c>
      <c r="D351" s="2" t="s">
        <v>951</v>
      </c>
      <c r="E351" s="2" t="s">
        <v>931</v>
      </c>
      <c r="F351" s="2" t="s">
        <v>919</v>
      </c>
      <c r="G351" s="2" t="str">
        <f t="shared" si="5"/>
        <v>Trump</v>
      </c>
      <c r="H351" s="2" t="s">
        <v>922</v>
      </c>
      <c r="I351" s="2" t="s">
        <v>923</v>
      </c>
      <c r="J351">
        <v>121097</v>
      </c>
      <c r="K351" s="1">
        <v>64.251798145288504</v>
      </c>
      <c r="L351" s="1">
        <v>30.1287397705971</v>
      </c>
      <c r="M351" s="1">
        <v>0.58960998208048099</v>
      </c>
      <c r="N351" s="1">
        <v>1.5120110324781</v>
      </c>
      <c r="O351" s="1">
        <v>3.5178410695558102</v>
      </c>
      <c r="P351" s="1">
        <v>25.120358060067499</v>
      </c>
      <c r="Q351" s="1">
        <v>12.812869022354</v>
      </c>
      <c r="R351" s="1">
        <v>25.430027168303099</v>
      </c>
      <c r="S351" s="1">
        <v>25.2384452133414</v>
      </c>
      <c r="T351" s="1">
        <v>11.398300535934</v>
      </c>
      <c r="U351" s="1">
        <v>5.8080674228771301</v>
      </c>
      <c r="V351" s="1">
        <v>48.882911056927803</v>
      </c>
      <c r="W351" s="1">
        <v>25.9819251563659</v>
      </c>
      <c r="X351" s="1">
        <v>19.327096363829099</v>
      </c>
      <c r="Y351" s="1">
        <v>27.374339520390201</v>
      </c>
      <c r="Z351" s="1">
        <v>22.133405590931702</v>
      </c>
      <c r="AA351" s="1">
        <v>15.397642595854199</v>
      </c>
      <c r="AB351" s="1">
        <v>21.433410107031602</v>
      </c>
      <c r="AC351" s="1">
        <v>13.6612021857924</v>
      </c>
    </row>
    <row r="352" spans="1:29" ht="15" customHeight="1" x14ac:dyDescent="0.25">
      <c r="A352">
        <v>25260</v>
      </c>
      <c r="B352" s="2" t="s">
        <v>388</v>
      </c>
      <c r="C352" s="2" t="s">
        <v>98</v>
      </c>
      <c r="D352" s="2" t="s">
        <v>936</v>
      </c>
      <c r="E352" s="2" t="s">
        <v>935</v>
      </c>
      <c r="F352" s="2" t="s">
        <v>919</v>
      </c>
      <c r="G352" s="2" t="str">
        <f t="shared" si="5"/>
        <v>Trump</v>
      </c>
      <c r="H352" s="2" t="s">
        <v>922</v>
      </c>
      <c r="I352" s="2" t="s">
        <v>923</v>
      </c>
      <c r="J352">
        <v>152982</v>
      </c>
      <c r="K352" s="1">
        <v>35.219176112222399</v>
      </c>
      <c r="L352" s="1">
        <v>6.7419696434874696</v>
      </c>
      <c r="M352" s="1">
        <v>3.4899530663738201</v>
      </c>
      <c r="N352" s="1">
        <v>3.65010262645279</v>
      </c>
      <c r="O352" s="1">
        <v>50.898798551463599</v>
      </c>
      <c r="P352" s="1">
        <v>27.812422376488701</v>
      </c>
      <c r="Q352" s="1">
        <v>11.590252448000401</v>
      </c>
      <c r="R352" s="1">
        <v>31.02783333987</v>
      </c>
      <c r="S352" s="1">
        <v>21.7058215999268</v>
      </c>
      <c r="T352" s="1">
        <v>7.86367023571401</v>
      </c>
      <c r="U352" s="1">
        <v>15.487100416956199</v>
      </c>
      <c r="V352" s="1">
        <v>39.288351285615001</v>
      </c>
      <c r="W352" s="1">
        <v>32.823358234885298</v>
      </c>
      <c r="X352" s="1">
        <v>12.4011900625434</v>
      </c>
      <c r="Y352" s="1">
        <v>17.614737410160199</v>
      </c>
      <c r="Z352" s="1">
        <v>23.501851988127701</v>
      </c>
      <c r="AA352" s="1">
        <v>18.755365859641401</v>
      </c>
      <c r="AB352" s="1">
        <v>21.4928741383962</v>
      </c>
      <c r="AC352" s="1">
        <v>18.635170603674499</v>
      </c>
    </row>
    <row r="353" spans="1:29" ht="15" customHeight="1" x14ac:dyDescent="0.25">
      <c r="A353">
        <v>25300</v>
      </c>
      <c r="B353" s="2" t="s">
        <v>389</v>
      </c>
      <c r="C353" s="2" t="s">
        <v>162</v>
      </c>
      <c r="D353" s="2" t="s">
        <v>956</v>
      </c>
      <c r="E353" s="2" t="s">
        <v>927</v>
      </c>
      <c r="F353" s="2" t="s">
        <v>919</v>
      </c>
      <c r="G353" s="2" t="str">
        <f t="shared" si="5"/>
        <v>Trump</v>
      </c>
      <c r="H353" s="2" t="s">
        <v>922</v>
      </c>
      <c r="I353" s="2" t="s">
        <v>922</v>
      </c>
      <c r="J353">
        <v>38948</v>
      </c>
      <c r="K353" s="1">
        <v>92.507959330389198</v>
      </c>
      <c r="L353" s="1">
        <v>3.8692615795419498</v>
      </c>
      <c r="M353" s="1">
        <v>0.44161446030604901</v>
      </c>
      <c r="N353" s="1">
        <v>1.9256444490089299</v>
      </c>
      <c r="O353" s="1">
        <v>1.2555201807538301</v>
      </c>
      <c r="P353" s="1">
        <v>23.790695286022402</v>
      </c>
      <c r="Q353" s="1">
        <v>8.3932422717469493</v>
      </c>
      <c r="R353" s="1">
        <v>23.695696826537901</v>
      </c>
      <c r="S353" s="1">
        <v>28.245352778063101</v>
      </c>
      <c r="T353" s="1">
        <v>15.875012837629701</v>
      </c>
      <c r="U353" s="1">
        <v>3.7383531550640101</v>
      </c>
      <c r="V353" s="1">
        <v>52.329368987197903</v>
      </c>
      <c r="W353" s="1">
        <v>26.645708658435002</v>
      </c>
      <c r="X353" s="1">
        <v>17.286569199303099</v>
      </c>
      <c r="Y353" s="1">
        <v>20.351611005816601</v>
      </c>
      <c r="Z353" s="1">
        <v>24.658519051042401</v>
      </c>
      <c r="AA353" s="1">
        <v>20.606496307430898</v>
      </c>
      <c r="AB353" s="1">
        <v>23.279524214103699</v>
      </c>
      <c r="AC353" s="1">
        <v>11.1038494216064</v>
      </c>
    </row>
    <row r="354" spans="1:29" ht="15" customHeight="1" x14ac:dyDescent="0.25">
      <c r="A354">
        <v>25420</v>
      </c>
      <c r="B354" s="2" t="s">
        <v>390</v>
      </c>
      <c r="C354" s="2" t="s">
        <v>55</v>
      </c>
      <c r="D354" s="2" t="s">
        <v>970</v>
      </c>
      <c r="E354" s="2" t="s">
        <v>927</v>
      </c>
      <c r="F354" s="2" t="s">
        <v>919</v>
      </c>
      <c r="G354" s="2" t="str">
        <f t="shared" si="5"/>
        <v>Trump</v>
      </c>
      <c r="H354" s="2" t="s">
        <v>922</v>
      </c>
      <c r="I354" s="2" t="s">
        <v>922</v>
      </c>
      <c r="J354">
        <v>549475</v>
      </c>
      <c r="K354" s="1">
        <v>80.502843623458801</v>
      </c>
      <c r="L354" s="1">
        <v>9.7986259611447295</v>
      </c>
      <c r="M354" s="1">
        <v>2.85690886755539</v>
      </c>
      <c r="N354" s="1">
        <v>2.1405887438009001</v>
      </c>
      <c r="O354" s="1">
        <v>4.7010328040402198</v>
      </c>
      <c r="P354" s="1">
        <v>22.1362209381683</v>
      </c>
      <c r="Q354" s="1">
        <v>9.3889621911824896</v>
      </c>
      <c r="R354" s="1">
        <v>25.325811001410401</v>
      </c>
      <c r="S354" s="1">
        <v>28.611492788570899</v>
      </c>
      <c r="T354" s="1">
        <v>14.5375130806679</v>
      </c>
      <c r="U354" s="1">
        <v>3.1555544930793</v>
      </c>
      <c r="V354" s="1">
        <v>43.774818781392902</v>
      </c>
      <c r="W354" s="1">
        <v>24.465640845837299</v>
      </c>
      <c r="X354" s="1">
        <v>28.603985879690502</v>
      </c>
      <c r="Y354" s="1">
        <v>14.238317672406</v>
      </c>
      <c r="Z354" s="1">
        <v>19.477938913330799</v>
      </c>
      <c r="AA354" s="1">
        <v>18.503883547878999</v>
      </c>
      <c r="AB354" s="1">
        <v>25.9152137309217</v>
      </c>
      <c r="AC354" s="1">
        <v>21.8646461354625</v>
      </c>
    </row>
    <row r="355" spans="1:29" ht="15" customHeight="1" x14ac:dyDescent="0.25">
      <c r="A355">
        <v>25460</v>
      </c>
      <c r="B355" s="2" t="s">
        <v>391</v>
      </c>
      <c r="C355" s="2" t="s">
        <v>75</v>
      </c>
      <c r="D355" s="2" t="s">
        <v>932</v>
      </c>
      <c r="E355" s="2" t="s">
        <v>931</v>
      </c>
      <c r="F355" s="2" t="s">
        <v>919</v>
      </c>
      <c r="G355" s="2" t="str">
        <f t="shared" si="5"/>
        <v>Trump</v>
      </c>
      <c r="H355" s="2" t="s">
        <v>922</v>
      </c>
      <c r="I355" s="2" t="s">
        <v>923</v>
      </c>
      <c r="J355">
        <v>45233</v>
      </c>
      <c r="K355" s="1">
        <v>95.136294298410405</v>
      </c>
      <c r="L355" s="1">
        <v>0.15254349700439901</v>
      </c>
      <c r="M355" s="1">
        <v>0.38688568080825902</v>
      </c>
      <c r="N355" s="1">
        <v>2.5224946388698499</v>
      </c>
      <c r="O355" s="1">
        <v>1.8017818849070399</v>
      </c>
      <c r="P355" s="1">
        <v>22.817412066411698</v>
      </c>
      <c r="Q355" s="1">
        <v>7.5940132204364099</v>
      </c>
      <c r="R355" s="1">
        <v>22.972166338735001</v>
      </c>
      <c r="S355" s="1">
        <v>28.103375853911999</v>
      </c>
      <c r="T355" s="1">
        <v>18.5130325205049</v>
      </c>
      <c r="U355" s="1">
        <v>6.2183544303797502</v>
      </c>
      <c r="V355" s="1">
        <v>48.436708860759502</v>
      </c>
      <c r="W355" s="1">
        <v>30.503164556961998</v>
      </c>
      <c r="X355" s="1">
        <v>14.8417721518987</v>
      </c>
      <c r="Y355" s="1">
        <v>25.710072099628601</v>
      </c>
      <c r="Z355" s="1">
        <v>28.2881800305877</v>
      </c>
      <c r="AA355" s="1">
        <v>18.205156215861901</v>
      </c>
      <c r="AB355" s="1">
        <v>17.7681887699366</v>
      </c>
      <c r="AC355" s="1">
        <v>10.0284028839851</v>
      </c>
    </row>
    <row r="356" spans="1:29" ht="15" customHeight="1" x14ac:dyDescent="0.25">
      <c r="A356">
        <v>25500</v>
      </c>
      <c r="B356" s="2" t="s">
        <v>392</v>
      </c>
      <c r="C356" s="2" t="s">
        <v>135</v>
      </c>
      <c r="D356" s="2" t="s">
        <v>978</v>
      </c>
      <c r="E356" s="2" t="s">
        <v>927</v>
      </c>
      <c r="F356" s="2" t="s">
        <v>920</v>
      </c>
      <c r="G356" s="2" t="str">
        <f t="shared" si="5"/>
        <v>Clinton</v>
      </c>
      <c r="H356" s="2" t="s">
        <v>922</v>
      </c>
      <c r="I356" s="2" t="s">
        <v>923</v>
      </c>
      <c r="J356">
        <v>125228</v>
      </c>
      <c r="K356" s="1">
        <v>83.871817804324905</v>
      </c>
      <c r="L356" s="1">
        <v>3.2955888459449998</v>
      </c>
      <c r="M356" s="1">
        <v>1.7240553230906801</v>
      </c>
      <c r="N356" s="1">
        <v>1.73283930111477</v>
      </c>
      <c r="O356" s="1">
        <v>9.3756987255246393</v>
      </c>
      <c r="P356" s="1">
        <v>20.298974670201599</v>
      </c>
      <c r="Q356" s="1">
        <v>21.638930590602701</v>
      </c>
      <c r="R356" s="1">
        <v>22.629124476954001</v>
      </c>
      <c r="S356" s="1">
        <v>22.658670584853201</v>
      </c>
      <c r="T356" s="1">
        <v>12.774299677388401</v>
      </c>
      <c r="U356" s="1">
        <v>9.3362698694974107</v>
      </c>
      <c r="V356" s="1">
        <v>43.364066646603398</v>
      </c>
      <c r="W356" s="1">
        <v>20.370167710869701</v>
      </c>
      <c r="X356" s="1">
        <v>26.929495773029501</v>
      </c>
      <c r="Y356" s="1">
        <v>20.6585094549499</v>
      </c>
      <c r="Z356" s="1">
        <v>22.300333704115701</v>
      </c>
      <c r="AA356" s="1">
        <v>18.863181312569498</v>
      </c>
      <c r="AB356" s="1">
        <v>23.239154616240299</v>
      </c>
      <c r="AC356" s="1">
        <v>14.9388209121246</v>
      </c>
    </row>
    <row r="357" spans="1:29" ht="15" customHeight="1" x14ac:dyDescent="0.25">
      <c r="A357">
        <v>25540</v>
      </c>
      <c r="B357" s="2" t="s">
        <v>393</v>
      </c>
      <c r="C357" s="2" t="s">
        <v>168</v>
      </c>
      <c r="D357" s="2" t="s">
        <v>938</v>
      </c>
      <c r="E357" s="2" t="s">
        <v>927</v>
      </c>
      <c r="F357" s="2" t="s">
        <v>920</v>
      </c>
      <c r="G357" s="2" t="str">
        <f t="shared" si="5"/>
        <v>Clinton</v>
      </c>
      <c r="H357" s="2" t="s">
        <v>922</v>
      </c>
      <c r="I357" s="2" t="s">
        <v>922</v>
      </c>
      <c r="J357">
        <v>1212381</v>
      </c>
      <c r="K357" s="1">
        <v>71.595975192616805</v>
      </c>
      <c r="L357" s="1">
        <v>10.059708952878699</v>
      </c>
      <c r="M357" s="1">
        <v>3.8661113956751199</v>
      </c>
      <c r="N357" s="1">
        <v>2.00531021188884</v>
      </c>
      <c r="O357" s="1">
        <v>12.4728942469405</v>
      </c>
      <c r="P357" s="1">
        <v>22.272288991661899</v>
      </c>
      <c r="Q357" s="1">
        <v>9.6239548458776607</v>
      </c>
      <c r="R357" s="1">
        <v>25.052933030128301</v>
      </c>
      <c r="S357" s="1">
        <v>28.7021984013276</v>
      </c>
      <c r="T357" s="1">
        <v>14.348624731004501</v>
      </c>
      <c r="U357" s="1">
        <v>4.3302083699271803</v>
      </c>
      <c r="V357" s="1">
        <v>34.221317184795197</v>
      </c>
      <c r="W357" s="1">
        <v>26.099965717871399</v>
      </c>
      <c r="X357" s="1">
        <v>35.348508727406198</v>
      </c>
      <c r="Y357" s="1">
        <v>14.001721993685999</v>
      </c>
      <c r="Z357" s="1">
        <v>15.7271171487186</v>
      </c>
      <c r="AA357" s="1">
        <v>14.5712554609522</v>
      </c>
      <c r="AB357" s="1">
        <v>23.927421155011299</v>
      </c>
      <c r="AC357" s="1">
        <v>31.772484241631901</v>
      </c>
    </row>
    <row r="358" spans="1:29" ht="15" customHeight="1" x14ac:dyDescent="0.25">
      <c r="A358">
        <v>25580</v>
      </c>
      <c r="B358" s="2" t="s">
        <v>394</v>
      </c>
      <c r="C358" s="2" t="s">
        <v>117</v>
      </c>
      <c r="D358" s="2" t="s">
        <v>961</v>
      </c>
      <c r="E358" s="2" t="s">
        <v>935</v>
      </c>
      <c r="F358" s="2" t="s">
        <v>919</v>
      </c>
      <c r="G358" s="2" t="str">
        <f t="shared" si="5"/>
        <v>Trump</v>
      </c>
      <c r="H358" s="2" t="s">
        <v>922</v>
      </c>
      <c r="I358" s="2" t="s">
        <v>923</v>
      </c>
      <c r="J358">
        <v>31364</v>
      </c>
      <c r="K358" s="1">
        <v>88.467669940058698</v>
      </c>
      <c r="L358" s="1">
        <v>0.69825277388088303</v>
      </c>
      <c r="M358" s="1">
        <v>1.3901288101007501</v>
      </c>
      <c r="N358" s="1">
        <v>1.3327381711516399</v>
      </c>
      <c r="O358" s="1">
        <v>8.1112103048080595</v>
      </c>
      <c r="P358" s="1">
        <v>23.966968498916</v>
      </c>
      <c r="Q358" s="1">
        <v>12.020150491008801</v>
      </c>
      <c r="R358" s="1">
        <v>22.114526208391801</v>
      </c>
      <c r="S358" s="1">
        <v>26.4730263996939</v>
      </c>
      <c r="T358" s="1">
        <v>15.4253284019895</v>
      </c>
      <c r="U358" s="1">
        <v>4.2719704900054802</v>
      </c>
      <c r="V358" s="1">
        <v>38.617217486665702</v>
      </c>
      <c r="W358" s="1">
        <v>35.945366631773098</v>
      </c>
      <c r="X358" s="1">
        <v>21.165445391555799</v>
      </c>
      <c r="Y358" s="1">
        <v>18.4409586750537</v>
      </c>
      <c r="Z358" s="1">
        <v>23.3378453698543</v>
      </c>
      <c r="AA358" s="1">
        <v>16.609602675372201</v>
      </c>
      <c r="AB358" s="1">
        <v>28.7204395254399</v>
      </c>
      <c r="AC358" s="1">
        <v>12.8911537542798</v>
      </c>
    </row>
    <row r="359" spans="1:29" ht="15" customHeight="1" x14ac:dyDescent="0.25">
      <c r="A359">
        <v>25620</v>
      </c>
      <c r="B359" s="2" t="s">
        <v>395</v>
      </c>
      <c r="C359" s="2" t="s">
        <v>170</v>
      </c>
      <c r="D359" s="2" t="s">
        <v>957</v>
      </c>
      <c r="E359" s="2" t="s">
        <v>931</v>
      </c>
      <c r="F359" s="2" t="s">
        <v>919</v>
      </c>
      <c r="G359" s="2" t="str">
        <f t="shared" si="5"/>
        <v>Trump</v>
      </c>
      <c r="H359" s="2" t="s">
        <v>922</v>
      </c>
      <c r="I359" s="2" t="s">
        <v>922</v>
      </c>
      <c r="J359">
        <v>142842</v>
      </c>
      <c r="K359" s="1">
        <v>66.910292491004</v>
      </c>
      <c r="L359" s="1">
        <v>28.170286050321302</v>
      </c>
      <c r="M359" s="1">
        <v>0.814186303748197</v>
      </c>
      <c r="N359" s="1">
        <v>1.3322412175690601</v>
      </c>
      <c r="O359" s="1">
        <v>2.7729939373573602</v>
      </c>
      <c r="P359" s="1">
        <v>24.800128813654201</v>
      </c>
      <c r="Q359" s="1">
        <v>13.3686170734098</v>
      </c>
      <c r="R359" s="1">
        <v>27.33089707509</v>
      </c>
      <c r="S359" s="1">
        <v>23.016339732011598</v>
      </c>
      <c r="T359" s="1">
        <v>11.484017305834399</v>
      </c>
      <c r="U359" s="1">
        <v>4.5494333102186104</v>
      </c>
      <c r="V359" s="1">
        <v>37.2037241238192</v>
      </c>
      <c r="W359" s="1">
        <v>31.260586356247199</v>
      </c>
      <c r="X359" s="1">
        <v>26.986256209714998</v>
      </c>
      <c r="Y359" s="1">
        <v>27.409092590537501</v>
      </c>
      <c r="Z359" s="1">
        <v>22.165501424185301</v>
      </c>
      <c r="AA359" s="1">
        <v>16.2431102726297</v>
      </c>
      <c r="AB359" s="1">
        <v>20.241926534235901</v>
      </c>
      <c r="AC359" s="1">
        <v>13.940369178411601</v>
      </c>
    </row>
    <row r="360" spans="1:29" ht="15" customHeight="1" x14ac:dyDescent="0.25">
      <c r="A360">
        <v>25700</v>
      </c>
      <c r="B360" s="2" t="s">
        <v>396</v>
      </c>
      <c r="C360" s="2" t="s">
        <v>77</v>
      </c>
      <c r="D360" s="2" t="s">
        <v>949</v>
      </c>
      <c r="E360" s="2" t="s">
        <v>935</v>
      </c>
      <c r="F360" s="2" t="s">
        <v>919</v>
      </c>
      <c r="G360" s="2" t="str">
        <f t="shared" si="5"/>
        <v>Trump</v>
      </c>
      <c r="H360" s="2" t="s">
        <v>922</v>
      </c>
      <c r="I360" s="2" t="s">
        <v>923</v>
      </c>
      <c r="J360">
        <v>28452</v>
      </c>
      <c r="K360" s="1">
        <v>91.743989877688705</v>
      </c>
      <c r="L360" s="1">
        <v>0.81540840714185303</v>
      </c>
      <c r="M360" s="1">
        <v>1.3707296499367401</v>
      </c>
      <c r="N360" s="1">
        <v>1.5042879235203099</v>
      </c>
      <c r="O360" s="1">
        <v>4.5655841417123604</v>
      </c>
      <c r="P360" s="1">
        <v>21.021369323773399</v>
      </c>
      <c r="Q360" s="1">
        <v>18.399409531843101</v>
      </c>
      <c r="R360" s="1">
        <v>23.4605651623787</v>
      </c>
      <c r="S360" s="1">
        <v>23.6609025727541</v>
      </c>
      <c r="T360" s="1">
        <v>13.457753409250699</v>
      </c>
      <c r="U360" s="1">
        <v>3.4608063678837202</v>
      </c>
      <c r="V360" s="1">
        <v>33.3910134394647</v>
      </c>
      <c r="W360" s="1">
        <v>31.066505162369499</v>
      </c>
      <c r="X360" s="1">
        <v>32.081675030282099</v>
      </c>
      <c r="Y360" s="1">
        <v>22.857386266825699</v>
      </c>
      <c r="Z360" s="1">
        <v>22.7125575055376</v>
      </c>
      <c r="AA360" s="1">
        <v>17.558357471460202</v>
      </c>
      <c r="AB360" s="1">
        <v>22.456977338558499</v>
      </c>
      <c r="AC360" s="1">
        <v>14.414721417618001</v>
      </c>
    </row>
    <row r="361" spans="1:29" ht="15" customHeight="1" x14ac:dyDescent="0.25">
      <c r="A361">
        <v>25720</v>
      </c>
      <c r="B361" s="2" t="s">
        <v>397</v>
      </c>
      <c r="C361" s="2" t="s">
        <v>199</v>
      </c>
      <c r="D361" s="2" t="s">
        <v>977</v>
      </c>
      <c r="E361" s="2" t="s">
        <v>947</v>
      </c>
      <c r="F361" s="2" t="s">
        <v>919</v>
      </c>
      <c r="G361" s="2" t="str">
        <f t="shared" si="5"/>
        <v>Trump</v>
      </c>
      <c r="H361" s="2" t="s">
        <v>922</v>
      </c>
      <c r="I361" s="2" t="s">
        <v>923</v>
      </c>
      <c r="J361">
        <v>23530</v>
      </c>
      <c r="K361" s="1">
        <v>84.224394390140205</v>
      </c>
      <c r="L361" s="1">
        <v>0.20824479388015299</v>
      </c>
      <c r="M361" s="1">
        <v>0.71398215044623903</v>
      </c>
      <c r="N361" s="1">
        <v>1.3217169570760701</v>
      </c>
      <c r="O361" s="1">
        <v>13.5316617084573</v>
      </c>
      <c r="P361" s="1">
        <v>33.914152146196301</v>
      </c>
      <c r="Q361" s="1">
        <v>7.61580960475988</v>
      </c>
      <c r="R361" s="1">
        <v>28.057798555036101</v>
      </c>
      <c r="S361" s="1">
        <v>21.840203994900101</v>
      </c>
      <c r="T361" s="1">
        <v>8.5720356991075199</v>
      </c>
      <c r="U361" s="1">
        <v>3.3294730746960002</v>
      </c>
      <c r="V361" s="1">
        <v>27.4536768963521</v>
      </c>
      <c r="W361" s="1">
        <v>37.955993051534499</v>
      </c>
      <c r="X361" s="1">
        <v>31.2608569774175</v>
      </c>
      <c r="Y361" s="1">
        <v>10.6755290287575</v>
      </c>
      <c r="Z361" s="1">
        <v>12.018448182311401</v>
      </c>
      <c r="AA361" s="1">
        <v>22.897449810092201</v>
      </c>
      <c r="AB361" s="1">
        <v>27.821486706456898</v>
      </c>
      <c r="AC361" s="1">
        <v>26.587086272381999</v>
      </c>
    </row>
    <row r="362" spans="1:29" ht="15" customHeight="1" x14ac:dyDescent="0.25">
      <c r="A362">
        <v>25740</v>
      </c>
      <c r="B362" s="2" t="s">
        <v>398</v>
      </c>
      <c r="C362" s="2" t="s">
        <v>137</v>
      </c>
      <c r="D362" s="2" t="s">
        <v>958</v>
      </c>
      <c r="E362" s="2" t="s">
        <v>947</v>
      </c>
      <c r="F362" s="2" t="s">
        <v>919</v>
      </c>
      <c r="G362" s="2" t="str">
        <f t="shared" si="5"/>
        <v>Trump</v>
      </c>
      <c r="H362" s="2" t="s">
        <v>922</v>
      </c>
      <c r="I362" s="2" t="s">
        <v>922</v>
      </c>
      <c r="J362">
        <v>74801</v>
      </c>
      <c r="K362" s="1">
        <v>92.676568495073596</v>
      </c>
      <c r="L362" s="1">
        <v>0.29277683453429798</v>
      </c>
      <c r="M362" s="1">
        <v>0.52004652344220004</v>
      </c>
      <c r="N362" s="1">
        <v>4.0962019224341901</v>
      </c>
      <c r="O362" s="1">
        <v>2.4144062245157101</v>
      </c>
      <c r="P362" s="1">
        <v>22.736327054451099</v>
      </c>
      <c r="Q362" s="1">
        <v>8.2539003489258196</v>
      </c>
      <c r="R362" s="1">
        <v>23.010387561663599</v>
      </c>
      <c r="S362" s="1">
        <v>32.146629055761302</v>
      </c>
      <c r="T362" s="1">
        <v>13.852755979198101</v>
      </c>
      <c r="U362" s="1">
        <v>1.51240052538051</v>
      </c>
      <c r="V362" s="1">
        <v>28.724020706173199</v>
      </c>
      <c r="W362" s="1">
        <v>32.764814957892298</v>
      </c>
      <c r="X362" s="1">
        <v>36.998763810554003</v>
      </c>
      <c r="Y362" s="1">
        <v>14.364144219347001</v>
      </c>
      <c r="Z362" s="1">
        <v>20.801361286801299</v>
      </c>
      <c r="AA362" s="1">
        <v>18.081998266285702</v>
      </c>
      <c r="AB362" s="1">
        <v>28.779657751950399</v>
      </c>
      <c r="AC362" s="1">
        <v>17.9728384756156</v>
      </c>
    </row>
    <row r="363" spans="1:29" ht="15" customHeight="1" x14ac:dyDescent="0.25">
      <c r="A363">
        <v>25760</v>
      </c>
      <c r="B363" s="2" t="s">
        <v>399</v>
      </c>
      <c r="C363" s="2" t="s">
        <v>75</v>
      </c>
      <c r="D363" s="2" t="s">
        <v>932</v>
      </c>
      <c r="E363" s="2" t="s">
        <v>931</v>
      </c>
      <c r="F363" s="2" t="s">
        <v>920</v>
      </c>
      <c r="G363" s="2" t="str">
        <f t="shared" si="5"/>
        <v>Clinton</v>
      </c>
      <c r="H363" s="2" t="s">
        <v>922</v>
      </c>
      <c r="I363" s="2" t="s">
        <v>923</v>
      </c>
      <c r="J363">
        <v>21757</v>
      </c>
      <c r="K363" s="1">
        <v>34.632532058647797</v>
      </c>
      <c r="L363" s="1">
        <v>62.747621455163902</v>
      </c>
      <c r="M363" s="1">
        <v>0.29415820195799097</v>
      </c>
      <c r="N363" s="1">
        <v>1.0065725973249999</v>
      </c>
      <c r="O363" s="1">
        <v>1.31911568690536</v>
      </c>
      <c r="P363" s="1">
        <v>28.096704508893701</v>
      </c>
      <c r="Q363" s="1">
        <v>8.9902100473410904</v>
      </c>
      <c r="R363" s="1">
        <v>21.390816748632599</v>
      </c>
      <c r="S363" s="1">
        <v>26.566162614330999</v>
      </c>
      <c r="T363" s="1">
        <v>14.9561060808016</v>
      </c>
      <c r="U363" s="1">
        <v>9.8927732079906008</v>
      </c>
      <c r="V363" s="1">
        <v>47.356051703877803</v>
      </c>
      <c r="W363" s="1">
        <v>29.524089306697999</v>
      </c>
      <c r="X363" s="1">
        <v>13.227085781433599</v>
      </c>
      <c r="Y363" s="1">
        <v>36.911782404621498</v>
      </c>
      <c r="Z363" s="1">
        <v>25.201588638825399</v>
      </c>
      <c r="AA363" s="1">
        <v>18.5942953423998</v>
      </c>
      <c r="AB363" s="1">
        <v>10.759417499097401</v>
      </c>
      <c r="AC363" s="1">
        <v>8.5329161150559596</v>
      </c>
    </row>
    <row r="364" spans="1:29" ht="15" customHeight="1" x14ac:dyDescent="0.25">
      <c r="A364">
        <v>25780</v>
      </c>
      <c r="B364" s="2" t="s">
        <v>400</v>
      </c>
      <c r="C364" s="2" t="s">
        <v>42</v>
      </c>
      <c r="D364" s="2" t="s">
        <v>959</v>
      </c>
      <c r="E364" s="2" t="s">
        <v>931</v>
      </c>
      <c r="F364" s="2" t="s">
        <v>920</v>
      </c>
      <c r="G364" s="2" t="str">
        <f t="shared" si="5"/>
        <v>Clinton</v>
      </c>
      <c r="H364" s="2" t="s">
        <v>922</v>
      </c>
      <c r="I364" s="2" t="s">
        <v>923</v>
      </c>
      <c r="J364">
        <v>45422</v>
      </c>
      <c r="K364" s="1">
        <v>42.052309453568803</v>
      </c>
      <c r="L364" s="1">
        <v>49.484831139095597</v>
      </c>
      <c r="M364" s="1">
        <v>0.43811368940161199</v>
      </c>
      <c r="N364" s="1">
        <v>1.3077363392188801</v>
      </c>
      <c r="O364" s="1">
        <v>6.7170093787151597</v>
      </c>
      <c r="P364" s="1">
        <v>25.408392408964801</v>
      </c>
      <c r="Q364" s="1">
        <v>9.2268063933776592</v>
      </c>
      <c r="R364" s="1">
        <v>24.041213508872399</v>
      </c>
      <c r="S364" s="1">
        <v>27.187266082515102</v>
      </c>
      <c r="T364" s="1">
        <v>14.1363216062701</v>
      </c>
      <c r="U364" s="1">
        <v>8.8843675822312704</v>
      </c>
      <c r="V364" s="1">
        <v>52.204136995591703</v>
      </c>
      <c r="W364" s="1">
        <v>27.731434384537099</v>
      </c>
      <c r="X364" s="1">
        <v>11.1800610376399</v>
      </c>
      <c r="Y364" s="1">
        <v>31.189372876119901</v>
      </c>
      <c r="Z364" s="1">
        <v>24.677170219338901</v>
      </c>
      <c r="AA364" s="1">
        <v>15.3722582638245</v>
      </c>
      <c r="AB364" s="1">
        <v>19.635464936669798</v>
      </c>
      <c r="AC364" s="1">
        <v>9.1257337040469597</v>
      </c>
    </row>
    <row r="365" spans="1:29" ht="15" customHeight="1" x14ac:dyDescent="0.25">
      <c r="A365">
        <v>25820</v>
      </c>
      <c r="B365" s="2" t="s">
        <v>401</v>
      </c>
      <c r="C365" s="2" t="s">
        <v>27</v>
      </c>
      <c r="D365" s="2" t="s">
        <v>976</v>
      </c>
      <c r="E365" s="2" t="s">
        <v>935</v>
      </c>
      <c r="F365" s="2" t="s">
        <v>919</v>
      </c>
      <c r="G365" s="2" t="str">
        <f t="shared" si="5"/>
        <v>Trump</v>
      </c>
      <c r="H365" s="2" t="s">
        <v>922</v>
      </c>
      <c r="I365" s="2" t="s">
        <v>922</v>
      </c>
      <c r="J365">
        <v>19372</v>
      </c>
      <c r="K365" s="1">
        <v>30.657650216807799</v>
      </c>
      <c r="L365" s="1">
        <v>0.81561015899236</v>
      </c>
      <c r="M365" s="1">
        <v>0.28907701837703897</v>
      </c>
      <c r="N365" s="1">
        <v>0.92917613049762504</v>
      </c>
      <c r="O365" s="1">
        <v>67.308486475325196</v>
      </c>
      <c r="P365" s="1">
        <v>32.216601280198198</v>
      </c>
      <c r="Q365" s="1">
        <v>9.5653520545116706</v>
      </c>
      <c r="R365" s="1">
        <v>25.1445385091885</v>
      </c>
      <c r="S365" s="1">
        <v>21.593020854841999</v>
      </c>
      <c r="T365" s="1">
        <v>11.480487301259499</v>
      </c>
      <c r="U365" s="1">
        <v>19.746473843956402</v>
      </c>
      <c r="V365" s="1">
        <v>43.045884663453002</v>
      </c>
      <c r="W365" s="1">
        <v>22.2906623817175</v>
      </c>
      <c r="X365" s="1">
        <v>14.9169791108731</v>
      </c>
      <c r="Y365" s="1">
        <v>17.932354818123802</v>
      </c>
      <c r="Z365" s="1">
        <v>29.068283343969401</v>
      </c>
      <c r="AA365" s="1">
        <v>20.708359923420499</v>
      </c>
      <c r="AB365" s="1">
        <v>20.405232929164001</v>
      </c>
      <c r="AC365" s="1">
        <v>11.885768985322301</v>
      </c>
    </row>
    <row r="366" spans="1:29" ht="15" customHeight="1" x14ac:dyDescent="0.25">
      <c r="A366">
        <v>25840</v>
      </c>
      <c r="B366" s="2" t="s">
        <v>402</v>
      </c>
      <c r="C366" s="2" t="s">
        <v>38</v>
      </c>
      <c r="D366" t="s">
        <v>969</v>
      </c>
      <c r="E366" s="2" t="s">
        <v>947</v>
      </c>
      <c r="F366" s="2" t="s">
        <v>919</v>
      </c>
      <c r="G366" s="2" t="str">
        <f t="shared" si="5"/>
        <v>Trump</v>
      </c>
      <c r="H366" s="2" t="s">
        <v>922</v>
      </c>
      <c r="I366" s="2" t="s">
        <v>922</v>
      </c>
      <c r="J366">
        <v>87062</v>
      </c>
      <c r="K366" s="1">
        <v>68.811881188118804</v>
      </c>
      <c r="L366" s="1">
        <v>0.68112379683444002</v>
      </c>
      <c r="M366" s="1">
        <v>0.833888493257678</v>
      </c>
      <c r="N366" s="1">
        <v>4.8586065103029998</v>
      </c>
      <c r="O366" s="1">
        <v>24.8145000114861</v>
      </c>
      <c r="P366" s="1">
        <v>26.8659116491696</v>
      </c>
      <c r="Q366" s="1">
        <v>9.1187889090533201</v>
      </c>
      <c r="R366" s="1">
        <v>25.646091291263701</v>
      </c>
      <c r="S366" s="1">
        <v>25.644942684523699</v>
      </c>
      <c r="T366" s="1">
        <v>12.7242654659898</v>
      </c>
      <c r="U366" s="1">
        <v>8.0701628395482903</v>
      </c>
      <c r="V366" s="1">
        <v>40.763748002657103</v>
      </c>
      <c r="W366" s="1">
        <v>36.810355661681498</v>
      </c>
      <c r="X366" s="1">
        <v>14.355733496113</v>
      </c>
      <c r="Y366" s="1">
        <v>18.484481800045799</v>
      </c>
      <c r="Z366" s="1">
        <v>23.4555384766328</v>
      </c>
      <c r="AA366" s="1">
        <v>19.328253262255899</v>
      </c>
      <c r="AB366" s="1">
        <v>24.776793014357199</v>
      </c>
      <c r="AC366" s="1">
        <v>13.954933446708299</v>
      </c>
    </row>
    <row r="367" spans="1:29" ht="15" customHeight="1" x14ac:dyDescent="0.25">
      <c r="A367">
        <v>25860</v>
      </c>
      <c r="B367" s="2" t="s">
        <v>403</v>
      </c>
      <c r="C367" s="2" t="s">
        <v>42</v>
      </c>
      <c r="D367" s="2" t="s">
        <v>959</v>
      </c>
      <c r="E367" s="2" t="s">
        <v>931</v>
      </c>
      <c r="F367" s="2" t="s">
        <v>919</v>
      </c>
      <c r="G367" s="2" t="str">
        <f t="shared" si="5"/>
        <v>Trump</v>
      </c>
      <c r="H367" s="2" t="s">
        <v>922</v>
      </c>
      <c r="I367" s="2" t="s">
        <v>923</v>
      </c>
      <c r="J367">
        <v>365497</v>
      </c>
      <c r="K367" s="1">
        <v>82.653482791924404</v>
      </c>
      <c r="L367" s="1">
        <v>6.8016974147530602</v>
      </c>
      <c r="M367" s="1">
        <v>2.5313477265203299</v>
      </c>
      <c r="N367" s="1">
        <v>1.70343395431426</v>
      </c>
      <c r="O367" s="1">
        <v>6.3100381124879297</v>
      </c>
      <c r="P367" s="1">
        <v>23.043143992973899</v>
      </c>
      <c r="Q367" s="1">
        <v>8.1644992982158495</v>
      </c>
      <c r="R367" s="1">
        <v>25.340837270894198</v>
      </c>
      <c r="S367" s="1">
        <v>28.4338859142483</v>
      </c>
      <c r="T367" s="1">
        <v>15.017633523667801</v>
      </c>
      <c r="U367" s="1">
        <v>8.0591980368568894</v>
      </c>
      <c r="V367" s="1">
        <v>45.134306645191501</v>
      </c>
      <c r="W367" s="1">
        <v>30.1853235868927</v>
      </c>
      <c r="X367" s="1">
        <v>16.621171731059</v>
      </c>
      <c r="Y367" s="1">
        <v>23.047116949714098</v>
      </c>
      <c r="Z367" s="1">
        <v>26.4595307030811</v>
      </c>
      <c r="AA367" s="1">
        <v>18.914480791668499</v>
      </c>
      <c r="AB367" s="1">
        <v>20.545064315860699</v>
      </c>
      <c r="AC367" s="1">
        <v>11.0338072396756</v>
      </c>
    </row>
    <row r="368" spans="1:29" ht="15" customHeight="1" x14ac:dyDescent="0.25">
      <c r="A368">
        <v>25880</v>
      </c>
      <c r="B368" s="2" t="s">
        <v>404</v>
      </c>
      <c r="C368" s="2" t="s">
        <v>31</v>
      </c>
      <c r="D368" s="2" t="s">
        <v>924</v>
      </c>
      <c r="E368" s="2" t="s">
        <v>927</v>
      </c>
      <c r="F368" s="2" t="s">
        <v>919</v>
      </c>
      <c r="G368" s="2" t="str">
        <f t="shared" si="5"/>
        <v>Trump</v>
      </c>
      <c r="H368" s="2" t="s">
        <v>922</v>
      </c>
      <c r="I368" s="2" t="s">
        <v>922</v>
      </c>
      <c r="J368">
        <v>46688</v>
      </c>
      <c r="K368" s="1">
        <v>95.881168608636003</v>
      </c>
      <c r="L368" s="1">
        <v>0.44122686771761499</v>
      </c>
      <c r="M368" s="1">
        <v>0.39624742974640198</v>
      </c>
      <c r="N368" s="1">
        <v>1.51216586703221</v>
      </c>
      <c r="O368" s="1">
        <v>1.7691912268677199</v>
      </c>
      <c r="P368" s="1">
        <v>23.7555688827964</v>
      </c>
      <c r="Q368" s="1">
        <v>9.8055174777244698</v>
      </c>
      <c r="R368" s="1">
        <v>21.902844413982201</v>
      </c>
      <c r="S368" s="1">
        <v>28.806117203564099</v>
      </c>
      <c r="T368" s="1">
        <v>15.7299520219328</v>
      </c>
      <c r="U368" s="1">
        <v>4.52482862935668</v>
      </c>
      <c r="V368" s="1">
        <v>50.085283043156402</v>
      </c>
      <c r="W368" s="1">
        <v>30.592475782834001</v>
      </c>
      <c r="X368" s="1">
        <v>14.7974125446529</v>
      </c>
      <c r="Y368" s="1">
        <v>20.316682804579401</v>
      </c>
      <c r="Z368" s="1">
        <v>26.530728484365198</v>
      </c>
      <c r="AA368" s="1">
        <v>20.476163353648101</v>
      </c>
      <c r="AB368" s="1">
        <v>22.025402973173101</v>
      </c>
      <c r="AC368" s="1">
        <v>10.651022384234199</v>
      </c>
    </row>
    <row r="369" spans="1:29" ht="15" customHeight="1" x14ac:dyDescent="0.25">
      <c r="A369">
        <v>25900</v>
      </c>
      <c r="B369" s="2" t="s">
        <v>405</v>
      </c>
      <c r="C369" s="2" t="s">
        <v>406</v>
      </c>
      <c r="D369" s="2" t="s">
        <v>944</v>
      </c>
      <c r="E369" s="2" t="s">
        <v>929</v>
      </c>
      <c r="F369" s="2" t="s">
        <v>920</v>
      </c>
      <c r="G369" s="2" t="str">
        <f t="shared" si="5"/>
        <v>Clinton</v>
      </c>
      <c r="H369" s="2" t="s">
        <v>923</v>
      </c>
      <c r="I369" s="2" t="s">
        <v>923</v>
      </c>
      <c r="J369">
        <v>185079</v>
      </c>
      <c r="K369" s="1">
        <v>31.246656833028101</v>
      </c>
      <c r="L369" s="1">
        <v>0.48573852246878402</v>
      </c>
      <c r="M369" s="1">
        <v>21.389784902663202</v>
      </c>
      <c r="N369" s="1">
        <v>35.324374996623099</v>
      </c>
      <c r="O369" s="1">
        <v>11.5534447452169</v>
      </c>
      <c r="P369" s="1">
        <v>22.8442989210013</v>
      </c>
      <c r="Q369" s="1">
        <v>8.3672377741396904</v>
      </c>
      <c r="R369" s="1">
        <v>23.5612900437111</v>
      </c>
      <c r="S369" s="1">
        <v>30.728499721740398</v>
      </c>
      <c r="T369" s="1">
        <v>14.4986735394075</v>
      </c>
      <c r="U369" s="1">
        <v>3.23215377620294</v>
      </c>
      <c r="V369" s="1">
        <v>38.356250293974703</v>
      </c>
      <c r="W369" s="1">
        <v>32.805224126307202</v>
      </c>
      <c r="X369" s="1">
        <v>25.606371803515199</v>
      </c>
      <c r="Y369" s="1">
        <v>19.820001239234202</v>
      </c>
      <c r="Z369" s="1">
        <v>20.216556168288001</v>
      </c>
      <c r="AA369" s="1">
        <v>16.216927938533999</v>
      </c>
      <c r="AB369" s="1">
        <v>23.7561187186319</v>
      </c>
      <c r="AC369" s="1">
        <v>19.990395935312002</v>
      </c>
    </row>
    <row r="370" spans="1:29" ht="15" customHeight="1" x14ac:dyDescent="0.25">
      <c r="A370">
        <v>25940</v>
      </c>
      <c r="B370" s="2" t="s">
        <v>407</v>
      </c>
      <c r="C370" s="2" t="s">
        <v>129</v>
      </c>
      <c r="D370" s="2" t="s">
        <v>973</v>
      </c>
      <c r="E370" s="2" t="s">
        <v>931</v>
      </c>
      <c r="F370" s="2" t="s">
        <v>919</v>
      </c>
      <c r="G370" s="2" t="str">
        <f t="shared" si="5"/>
        <v>Trump</v>
      </c>
      <c r="H370" s="2" t="s">
        <v>923</v>
      </c>
      <c r="I370" s="2" t="s">
        <v>923</v>
      </c>
      <c r="J370">
        <v>187010</v>
      </c>
      <c r="K370" s="1">
        <v>62.318592588631603</v>
      </c>
      <c r="L370" s="1">
        <v>22.4399764718464</v>
      </c>
      <c r="M370" s="1">
        <v>1.0646489492540501</v>
      </c>
      <c r="N370" s="1">
        <v>1.7073953264531301</v>
      </c>
      <c r="O370" s="1">
        <v>12.469386663814801</v>
      </c>
      <c r="P370" s="1">
        <v>21.650713865568701</v>
      </c>
      <c r="Q370" s="1">
        <v>10.2336773434576</v>
      </c>
      <c r="R370" s="1">
        <v>23.834554301909002</v>
      </c>
      <c r="S370" s="1">
        <v>25.137158440725099</v>
      </c>
      <c r="T370" s="1">
        <v>19.143896048339698</v>
      </c>
      <c r="U370" s="1">
        <v>3.7613113316842499</v>
      </c>
      <c r="V370" s="1">
        <v>33.902683407959401</v>
      </c>
      <c r="W370" s="1">
        <v>28.479506528477899</v>
      </c>
      <c r="X370" s="1">
        <v>33.856498731878403</v>
      </c>
      <c r="Y370" s="1">
        <v>14.696135660903201</v>
      </c>
      <c r="Z370" s="1">
        <v>21.4514496471208</v>
      </c>
      <c r="AA370" s="1">
        <v>18.908500991389499</v>
      </c>
      <c r="AB370" s="1">
        <v>23.1402781436752</v>
      </c>
      <c r="AC370" s="1">
        <v>21.803635556911299</v>
      </c>
    </row>
    <row r="371" spans="1:29" ht="15" customHeight="1" x14ac:dyDescent="0.25">
      <c r="A371">
        <v>25980</v>
      </c>
      <c r="B371" s="2" t="s">
        <v>408</v>
      </c>
      <c r="C371" s="2" t="s">
        <v>37</v>
      </c>
      <c r="D371" s="2" t="s">
        <v>943</v>
      </c>
      <c r="E371" s="2" t="s">
        <v>931</v>
      </c>
      <c r="F371" s="2" t="s">
        <v>920</v>
      </c>
      <c r="G371" s="2" t="str">
        <f t="shared" si="5"/>
        <v>Clinton</v>
      </c>
      <c r="H371" s="2" t="s">
        <v>923</v>
      </c>
      <c r="I371" s="2" t="s">
        <v>923</v>
      </c>
      <c r="J371">
        <v>77917</v>
      </c>
      <c r="K371" s="1">
        <v>45.658842101210297</v>
      </c>
      <c r="L371" s="1">
        <v>37.936522196696501</v>
      </c>
      <c r="M371" s="1">
        <v>1.6581747243862099</v>
      </c>
      <c r="N371" s="1">
        <v>4.5599804920620697</v>
      </c>
      <c r="O371" s="1">
        <v>10.186480485644999</v>
      </c>
      <c r="P371" s="1">
        <v>30.301474646097802</v>
      </c>
      <c r="Q371" s="1">
        <v>13.274381713875</v>
      </c>
      <c r="R371" s="1">
        <v>28.835812467112401</v>
      </c>
      <c r="S371" s="1">
        <v>21.137877485016102</v>
      </c>
      <c r="T371" s="1">
        <v>6.4504536878986602</v>
      </c>
      <c r="U371" s="1">
        <v>3.20996038483305</v>
      </c>
      <c r="V371" s="1">
        <v>42.888511601584597</v>
      </c>
      <c r="W371" s="1">
        <v>37.360498019241703</v>
      </c>
      <c r="X371" s="1">
        <v>16.5410299943407</v>
      </c>
      <c r="Y371" s="1">
        <v>19.4246929541047</v>
      </c>
      <c r="Z371" s="1">
        <v>25.903181785534699</v>
      </c>
      <c r="AA371" s="1">
        <v>20.678014795661898</v>
      </c>
      <c r="AB371" s="1">
        <v>23.105652517417202</v>
      </c>
      <c r="AC371" s="1">
        <v>10.8884579472815</v>
      </c>
    </row>
    <row r="372" spans="1:29" ht="15" customHeight="1" x14ac:dyDescent="0.25">
      <c r="A372">
        <v>26020</v>
      </c>
      <c r="B372" s="2" t="s">
        <v>409</v>
      </c>
      <c r="C372" s="2" t="s">
        <v>35</v>
      </c>
      <c r="D372" s="2" t="s">
        <v>964</v>
      </c>
      <c r="E372" s="2" t="s">
        <v>935</v>
      </c>
      <c r="F372" s="2" t="s">
        <v>920</v>
      </c>
      <c r="G372" s="2" t="str">
        <f t="shared" si="5"/>
        <v>Clinton</v>
      </c>
      <c r="H372" s="2" t="s">
        <v>922</v>
      </c>
      <c r="I372" s="2" t="s">
        <v>922</v>
      </c>
      <c r="J372">
        <v>64727</v>
      </c>
      <c r="K372" s="1">
        <v>43.019141934586798</v>
      </c>
      <c r="L372" s="1">
        <v>3.7063358413027001</v>
      </c>
      <c r="M372" s="1">
        <v>0.46657499961376198</v>
      </c>
      <c r="N372" s="1">
        <v>1.72725446876883</v>
      </c>
      <c r="O372" s="1">
        <v>51.080692755727902</v>
      </c>
      <c r="P372" s="1">
        <v>29.3973148763267</v>
      </c>
      <c r="Q372" s="1">
        <v>10.139509014785199</v>
      </c>
      <c r="R372" s="1">
        <v>26.653483090518598</v>
      </c>
      <c r="S372" s="1">
        <v>23.008945262409799</v>
      </c>
      <c r="T372" s="1">
        <v>10.8007477559596</v>
      </c>
      <c r="U372" s="1">
        <v>13.3248114534066</v>
      </c>
      <c r="V372" s="1">
        <v>44.504665729259898</v>
      </c>
      <c r="W372" s="1">
        <v>28.096638118368901</v>
      </c>
      <c r="X372" s="1">
        <v>14.0738846989646</v>
      </c>
      <c r="Y372" s="1">
        <v>19.0410437101228</v>
      </c>
      <c r="Z372" s="1">
        <v>23.3358727740215</v>
      </c>
      <c r="AA372" s="1">
        <v>15.684220550423801</v>
      </c>
      <c r="AB372" s="1">
        <v>24.011998857251701</v>
      </c>
      <c r="AC372" s="1">
        <v>17.926864108180201</v>
      </c>
    </row>
    <row r="373" spans="1:29" ht="15" customHeight="1" x14ac:dyDescent="0.25">
      <c r="A373">
        <v>26090</v>
      </c>
      <c r="B373" s="2" t="s">
        <v>410</v>
      </c>
      <c r="C373" s="2" t="s">
        <v>31</v>
      </c>
      <c r="D373" s="2" t="s">
        <v>924</v>
      </c>
      <c r="E373" s="2" t="s">
        <v>927</v>
      </c>
      <c r="F373" s="2" t="s">
        <v>919</v>
      </c>
      <c r="G373" s="2" t="str">
        <f t="shared" si="5"/>
        <v>Trump</v>
      </c>
      <c r="H373" s="2" t="s">
        <v>923</v>
      </c>
      <c r="I373" s="2" t="s">
        <v>922</v>
      </c>
      <c r="J373">
        <v>111408</v>
      </c>
      <c r="K373" s="1">
        <v>89.710792761740606</v>
      </c>
      <c r="L373" s="1">
        <v>1.1345684331466299</v>
      </c>
      <c r="M373" s="1">
        <v>0.556512997271291</v>
      </c>
      <c r="N373" s="1">
        <v>1.9074034180669299</v>
      </c>
      <c r="O373" s="1">
        <v>6.6907223897745203</v>
      </c>
      <c r="P373" s="1">
        <v>26.231509406864902</v>
      </c>
      <c r="Q373" s="1">
        <v>7.6969337929053596</v>
      </c>
      <c r="R373" s="1">
        <v>24.138302455838001</v>
      </c>
      <c r="S373" s="1">
        <v>28.973682320838702</v>
      </c>
      <c r="T373" s="1">
        <v>12.9595720235531</v>
      </c>
      <c r="U373" s="1">
        <v>3.23409665769434</v>
      </c>
      <c r="V373" s="1">
        <v>45.757530670490098</v>
      </c>
      <c r="W373" s="1">
        <v>31.074921210317701</v>
      </c>
      <c r="X373" s="1">
        <v>19.933451461497899</v>
      </c>
      <c r="Y373" s="1">
        <v>15.8277324943992</v>
      </c>
      <c r="Z373" s="1">
        <v>22.076838743505402</v>
      </c>
      <c r="AA373" s="1">
        <v>20.9113875780542</v>
      </c>
      <c r="AB373" s="1">
        <v>25.9878926545593</v>
      </c>
      <c r="AC373" s="1">
        <v>15.196148529481899</v>
      </c>
    </row>
    <row r="374" spans="1:29" ht="15" customHeight="1" x14ac:dyDescent="0.25">
      <c r="A374">
        <v>26140</v>
      </c>
      <c r="B374" s="2" t="s">
        <v>411</v>
      </c>
      <c r="C374" s="2" t="s">
        <v>72</v>
      </c>
      <c r="D374" s="2" t="s">
        <v>942</v>
      </c>
      <c r="E374" s="2" t="s">
        <v>931</v>
      </c>
      <c r="F374" s="2" t="s">
        <v>919</v>
      </c>
      <c r="G374" s="2" t="str">
        <f t="shared" si="5"/>
        <v>Trump</v>
      </c>
      <c r="H374" s="2" t="s">
        <v>922</v>
      </c>
      <c r="I374" s="2" t="s">
        <v>923</v>
      </c>
      <c r="J374">
        <v>141236</v>
      </c>
      <c r="K374" s="1">
        <v>89.601093205698305</v>
      </c>
      <c r="L374" s="1">
        <v>2.6671670112435901</v>
      </c>
      <c r="M374" s="1">
        <v>1.4012008269846199</v>
      </c>
      <c r="N374" s="1">
        <v>1.6688379733212499</v>
      </c>
      <c r="O374" s="1">
        <v>4.6617009827522704</v>
      </c>
      <c r="P374" s="1">
        <v>15.8557308334985</v>
      </c>
      <c r="Q374" s="1">
        <v>5.6791469596986603</v>
      </c>
      <c r="R374" s="1">
        <v>16.245149961766099</v>
      </c>
      <c r="S374" s="1">
        <v>30.329377779036498</v>
      </c>
      <c r="T374" s="1">
        <v>31.890594466000199</v>
      </c>
      <c r="U374" s="1">
        <v>3.9103463889517802</v>
      </c>
      <c r="V374" s="1">
        <v>49.433552184740797</v>
      </c>
      <c r="W374" s="1">
        <v>30.301109350237699</v>
      </c>
      <c r="X374" s="1">
        <v>16.354992076069699</v>
      </c>
      <c r="Y374" s="1">
        <v>22.2134440503606</v>
      </c>
      <c r="Z374" s="1">
        <v>29.1186902220504</v>
      </c>
      <c r="AA374" s="1">
        <v>19.710544452101999</v>
      </c>
      <c r="AB374" s="1">
        <v>18.8868904540183</v>
      </c>
      <c r="AC374" s="1">
        <v>10.070430821468801</v>
      </c>
    </row>
    <row r="375" spans="1:29" ht="15" customHeight="1" x14ac:dyDescent="0.25">
      <c r="A375">
        <v>26220</v>
      </c>
      <c r="B375" s="2" t="s">
        <v>412</v>
      </c>
      <c r="C375" s="2" t="s">
        <v>38</v>
      </c>
      <c r="D375" t="s">
        <v>969</v>
      </c>
      <c r="E375" s="2" t="s">
        <v>947</v>
      </c>
      <c r="F375" s="2" t="s">
        <v>919</v>
      </c>
      <c r="G375" s="2" t="str">
        <f t="shared" si="5"/>
        <v>Trump</v>
      </c>
      <c r="H375" s="2" t="s">
        <v>922</v>
      </c>
      <c r="I375" s="2" t="s">
        <v>922</v>
      </c>
      <c r="J375">
        <v>22346</v>
      </c>
      <c r="K375" s="1">
        <v>65.846236462901601</v>
      </c>
      <c r="L375" s="1">
        <v>0.281929651839255</v>
      </c>
      <c r="M375" s="1">
        <v>1.3648975208090901</v>
      </c>
      <c r="N375" s="1">
        <v>3.0206748411348801</v>
      </c>
      <c r="O375" s="1">
        <v>29.4862615233151</v>
      </c>
      <c r="P375" s="1">
        <v>25.9867537814374</v>
      </c>
      <c r="Q375" s="1">
        <v>7.6702765595632298</v>
      </c>
      <c r="R375" s="1">
        <v>26.331334467018699</v>
      </c>
      <c r="S375" s="1">
        <v>27.4501029266983</v>
      </c>
      <c r="T375" s="1">
        <v>12.5615322652824</v>
      </c>
      <c r="U375" s="1">
        <v>11.7836748404434</v>
      </c>
      <c r="V375" s="1">
        <v>33.315418206247898</v>
      </c>
      <c r="W375" s="1">
        <v>28.478333893181102</v>
      </c>
      <c r="X375" s="1">
        <v>26.422573060127601</v>
      </c>
      <c r="Y375" s="1">
        <v>11.6108135044226</v>
      </c>
      <c r="Z375" s="1">
        <v>21.402765665877698</v>
      </c>
      <c r="AA375" s="1">
        <v>20.455961131182299</v>
      </c>
      <c r="AB375" s="1">
        <v>29.375856484365301</v>
      </c>
      <c r="AC375" s="1">
        <v>17.1546032141522</v>
      </c>
    </row>
    <row r="376" spans="1:29" ht="15" customHeight="1" x14ac:dyDescent="0.25">
      <c r="A376">
        <v>26300</v>
      </c>
      <c r="B376" s="2" t="s">
        <v>413</v>
      </c>
      <c r="C376" s="2" t="s">
        <v>75</v>
      </c>
      <c r="D376" s="2" t="s">
        <v>932</v>
      </c>
      <c r="E376" s="2" t="s">
        <v>931</v>
      </c>
      <c r="F376" s="2" t="s">
        <v>919</v>
      </c>
      <c r="G376" s="2" t="str">
        <f t="shared" si="5"/>
        <v>Trump</v>
      </c>
      <c r="H376" s="2" t="s">
        <v>922</v>
      </c>
      <c r="I376" s="2" t="s">
        <v>923</v>
      </c>
      <c r="J376">
        <v>96024</v>
      </c>
      <c r="K376" s="1">
        <v>83.9592185287012</v>
      </c>
      <c r="L376" s="1">
        <v>7.8647004915437799</v>
      </c>
      <c r="M376" s="1">
        <v>0.71752895109555903</v>
      </c>
      <c r="N376" s="1">
        <v>2.6451720403232502</v>
      </c>
      <c r="O376" s="1">
        <v>4.8133799883362496</v>
      </c>
      <c r="P376" s="1">
        <v>20.924977089061102</v>
      </c>
      <c r="Q376" s="1">
        <v>7.6480879780055</v>
      </c>
      <c r="R376" s="1">
        <v>22.180913105057101</v>
      </c>
      <c r="S376" s="1">
        <v>28.315837707239901</v>
      </c>
      <c r="T376" s="1">
        <v>20.9301841206365</v>
      </c>
      <c r="U376" s="1">
        <v>4.6616541353383498</v>
      </c>
      <c r="V376" s="1">
        <v>41.861449740856997</v>
      </c>
      <c r="W376" s="1">
        <v>33.075406964011997</v>
      </c>
      <c r="X376" s="1">
        <v>20.4014891597927</v>
      </c>
      <c r="Y376" s="1">
        <v>23.864693021034899</v>
      </c>
      <c r="Z376" s="1">
        <v>27.516272523937602</v>
      </c>
      <c r="AA376" s="1">
        <v>19.172677238571499</v>
      </c>
      <c r="AB376" s="1">
        <v>16.9058329773064</v>
      </c>
      <c r="AC376" s="1">
        <v>12.540524239149599</v>
      </c>
    </row>
    <row r="377" spans="1:29" ht="15" customHeight="1" x14ac:dyDescent="0.25">
      <c r="A377">
        <v>26340</v>
      </c>
      <c r="B377" s="2" t="s">
        <v>414</v>
      </c>
      <c r="C377" s="2" t="s">
        <v>31</v>
      </c>
      <c r="D377" s="2" t="s">
        <v>924</v>
      </c>
      <c r="E377" s="2" t="s">
        <v>927</v>
      </c>
      <c r="F377" s="2" t="s">
        <v>919</v>
      </c>
      <c r="G377" s="2" t="str">
        <f t="shared" si="5"/>
        <v>Trump</v>
      </c>
      <c r="H377" s="2" t="s">
        <v>923</v>
      </c>
      <c r="I377" s="2" t="s">
        <v>922</v>
      </c>
      <c r="J377">
        <v>38784</v>
      </c>
      <c r="K377" s="1">
        <v>93.894389438943904</v>
      </c>
      <c r="L377" s="1">
        <v>0.50536303630363</v>
      </c>
      <c r="M377" s="1">
        <v>2.7098803630363002</v>
      </c>
      <c r="N377" s="1">
        <v>1.78166254125413</v>
      </c>
      <c r="O377" s="1">
        <v>1.1087046204620501</v>
      </c>
      <c r="P377" s="1">
        <v>20.4904084158416</v>
      </c>
      <c r="Q377" s="1">
        <v>19.706580033003299</v>
      </c>
      <c r="R377" s="1">
        <v>20.049504950495098</v>
      </c>
      <c r="S377" s="1">
        <v>24.298679867986799</v>
      </c>
      <c r="T377" s="1">
        <v>15.4548267326733</v>
      </c>
      <c r="U377" s="1">
        <v>2.60648168126699</v>
      </c>
      <c r="V377" s="1">
        <v>41.690760799205997</v>
      </c>
      <c r="W377" s="1">
        <v>28.304492297069899</v>
      </c>
      <c r="X377" s="1">
        <v>27.398265222457201</v>
      </c>
      <c r="Y377" s="1">
        <v>28.0346057323999</v>
      </c>
      <c r="Z377" s="1">
        <v>27.2619204860653</v>
      </c>
      <c r="AA377" s="1">
        <v>16.9726588297451</v>
      </c>
      <c r="AB377" s="1">
        <v>17.5075947695153</v>
      </c>
      <c r="AC377" s="1">
        <v>10.223220182274501</v>
      </c>
    </row>
    <row r="378" spans="1:29" ht="15" customHeight="1" x14ac:dyDescent="0.25">
      <c r="A378">
        <v>26380</v>
      </c>
      <c r="B378" s="2" t="s">
        <v>415</v>
      </c>
      <c r="C378" s="2" t="s">
        <v>49</v>
      </c>
      <c r="D378" s="2" t="s">
        <v>951</v>
      </c>
      <c r="E378" s="2" t="s">
        <v>931</v>
      </c>
      <c r="F378" s="2" t="s">
        <v>919</v>
      </c>
      <c r="G378" s="2" t="str">
        <f t="shared" si="5"/>
        <v>Trump</v>
      </c>
      <c r="H378" s="2" t="s">
        <v>922</v>
      </c>
      <c r="I378" s="2" t="s">
        <v>923</v>
      </c>
      <c r="J378">
        <v>208178</v>
      </c>
      <c r="K378" s="1">
        <v>72.951512647830199</v>
      </c>
      <c r="L378" s="1">
        <v>16.200078778737399</v>
      </c>
      <c r="M378" s="1">
        <v>0.88097685634408995</v>
      </c>
      <c r="N378" s="1">
        <v>6.0919021222223302</v>
      </c>
      <c r="O378" s="1">
        <v>3.8755295948659301</v>
      </c>
      <c r="P378" s="1">
        <v>25.357626646427601</v>
      </c>
      <c r="Q378" s="1">
        <v>10.2580484008877</v>
      </c>
      <c r="R378" s="1">
        <v>26.529700544726101</v>
      </c>
      <c r="S378" s="1">
        <v>26.0392548684299</v>
      </c>
      <c r="T378" s="1">
        <v>11.8153695395287</v>
      </c>
      <c r="U378" s="1">
        <v>11.787151587419901</v>
      </c>
      <c r="V378" s="1">
        <v>53.692800715456798</v>
      </c>
      <c r="W378" s="1">
        <v>20.149798777761202</v>
      </c>
      <c r="X378" s="1">
        <v>14.370248919362</v>
      </c>
      <c r="Y378" s="1">
        <v>20.0657495856968</v>
      </c>
      <c r="Z378" s="1">
        <v>20.941512509936501</v>
      </c>
      <c r="AA378" s="1">
        <v>17.202678487220599</v>
      </c>
      <c r="AB378" s="1">
        <v>22.598725428113301</v>
      </c>
      <c r="AC378" s="1">
        <v>19.191333989032799</v>
      </c>
    </row>
    <row r="379" spans="1:29" ht="15" customHeight="1" x14ac:dyDescent="0.25">
      <c r="A379">
        <v>26420</v>
      </c>
      <c r="B379" s="2" t="s">
        <v>416</v>
      </c>
      <c r="C379" s="2" t="s">
        <v>27</v>
      </c>
      <c r="D379" s="2" t="s">
        <v>976</v>
      </c>
      <c r="E379" s="2" t="s">
        <v>935</v>
      </c>
      <c r="F379" s="2" t="s">
        <v>920</v>
      </c>
      <c r="G379" s="2" t="str">
        <f t="shared" si="5"/>
        <v>Clinton</v>
      </c>
      <c r="H379" s="2" t="s">
        <v>923</v>
      </c>
      <c r="I379" s="2" t="s">
        <v>922</v>
      </c>
      <c r="J379">
        <v>5920416</v>
      </c>
      <c r="K379" s="1">
        <v>39.528776356256003</v>
      </c>
      <c r="L379" s="1">
        <v>16.826875003378099</v>
      </c>
      <c r="M379" s="1">
        <v>6.4940706869247</v>
      </c>
      <c r="N379" s="1">
        <v>1.7383744655780899</v>
      </c>
      <c r="O379" s="1">
        <v>35.411903487863</v>
      </c>
      <c r="P379" s="1">
        <v>27.970399377341099</v>
      </c>
      <c r="Q379" s="1">
        <v>9.5704761287044704</v>
      </c>
      <c r="R379" s="1">
        <v>29.637005237469801</v>
      </c>
      <c r="S379" s="1">
        <v>24.258734521358001</v>
      </c>
      <c r="T379" s="1">
        <v>8.5633847351267196</v>
      </c>
      <c r="U379" s="1">
        <v>9.8998482500296792</v>
      </c>
      <c r="V379" s="1">
        <v>32.987945339859898</v>
      </c>
      <c r="W379" s="1">
        <v>28.097622853001699</v>
      </c>
      <c r="X379" s="1">
        <v>29.014583557108701</v>
      </c>
      <c r="Y379" s="1">
        <v>15.752416485627</v>
      </c>
      <c r="Z379" s="1">
        <v>19.597639400522699</v>
      </c>
      <c r="AA379" s="1">
        <v>16.338975079499999</v>
      </c>
      <c r="AB379" s="1">
        <v>21.8807558798527</v>
      </c>
      <c r="AC379" s="1">
        <v>26.4302131544977</v>
      </c>
    </row>
    <row r="380" spans="1:29" ht="15" customHeight="1" x14ac:dyDescent="0.25">
      <c r="A380">
        <v>26460</v>
      </c>
      <c r="B380" s="2" t="s">
        <v>417</v>
      </c>
      <c r="C380" s="2" t="s">
        <v>40</v>
      </c>
      <c r="D380" s="2" t="s">
        <v>966</v>
      </c>
      <c r="E380" s="2" t="s">
        <v>927</v>
      </c>
      <c r="F380" s="2" t="s">
        <v>919</v>
      </c>
      <c r="G380" s="2" t="str">
        <f t="shared" si="5"/>
        <v>Trump</v>
      </c>
      <c r="H380" s="2" t="s">
        <v>922</v>
      </c>
      <c r="I380" s="2" t="s">
        <v>922</v>
      </c>
      <c r="J380">
        <v>63096</v>
      </c>
      <c r="K380" s="1">
        <v>88.233802459743899</v>
      </c>
      <c r="L380" s="1">
        <v>4.2649296310384202</v>
      </c>
      <c r="M380" s="1">
        <v>1.58171674908077</v>
      </c>
      <c r="N380" s="1">
        <v>2.0302396348421401</v>
      </c>
      <c r="O380" s="1">
        <v>3.8893115252947901</v>
      </c>
      <c r="P380" s="1">
        <v>20.297641688855101</v>
      </c>
      <c r="Q380" s="1">
        <v>7.4267782426778197</v>
      </c>
      <c r="R380" s="1">
        <v>21.724039558767601</v>
      </c>
      <c r="S380" s="1">
        <v>32.383986306580397</v>
      </c>
      <c r="T380" s="1">
        <v>18.167554203119099</v>
      </c>
      <c r="U380" s="1">
        <v>3.02006009190527</v>
      </c>
      <c r="V380" s="1">
        <v>40.261576528808803</v>
      </c>
      <c r="W380" s="1">
        <v>28.810975609756099</v>
      </c>
      <c r="X380" s="1">
        <v>27.907387769529901</v>
      </c>
      <c r="Y380" s="1">
        <v>15.0651593656775</v>
      </c>
      <c r="Z380" s="1">
        <v>19.5556602292354</v>
      </c>
      <c r="AA380" s="1">
        <v>17.620505573873402</v>
      </c>
      <c r="AB380" s="1">
        <v>23.355314806092</v>
      </c>
      <c r="AC380" s="1">
        <v>24.4033600251217</v>
      </c>
    </row>
    <row r="381" spans="1:29" ht="15" customHeight="1" x14ac:dyDescent="0.25">
      <c r="A381">
        <v>26500</v>
      </c>
      <c r="B381" s="2" t="s">
        <v>418</v>
      </c>
      <c r="C381" s="2" t="s">
        <v>55</v>
      </c>
      <c r="D381" s="2" t="s">
        <v>970</v>
      </c>
      <c r="E381" s="2" t="s">
        <v>927</v>
      </c>
      <c r="F381" s="2" t="s">
        <v>919</v>
      </c>
      <c r="G381" s="2" t="str">
        <f t="shared" si="5"/>
        <v>Trump</v>
      </c>
      <c r="H381" s="2" t="s">
        <v>922</v>
      </c>
      <c r="I381" s="2" t="s">
        <v>922</v>
      </c>
      <c r="J381">
        <v>45913</v>
      </c>
      <c r="K381" s="1">
        <v>91.906431729575502</v>
      </c>
      <c r="L381" s="1">
        <v>5.1597586740138999</v>
      </c>
      <c r="M381" s="1">
        <v>0.39422385816653199</v>
      </c>
      <c r="N381" s="1">
        <v>0.95615620848125804</v>
      </c>
      <c r="O381" s="1">
        <v>1.58342952976281</v>
      </c>
      <c r="P381" s="1">
        <v>20.133731187245399</v>
      </c>
      <c r="Q381" s="1">
        <v>9.7031341885740403</v>
      </c>
      <c r="R381" s="1">
        <v>25.330516411473901</v>
      </c>
      <c r="S381" s="1">
        <v>28.588852830353101</v>
      </c>
      <c r="T381" s="1">
        <v>16.243765382353601</v>
      </c>
      <c r="U381" s="1">
        <v>3.91545819191608</v>
      </c>
      <c r="V381" s="1">
        <v>61.126195618636203</v>
      </c>
      <c r="W381" s="1">
        <v>21.305152730638699</v>
      </c>
      <c r="X381" s="1">
        <v>13.653193458809</v>
      </c>
      <c r="Y381" s="1">
        <v>20.400426489752402</v>
      </c>
      <c r="Z381" s="1">
        <v>24.8667219523753</v>
      </c>
      <c r="AA381" s="1">
        <v>20.589977490818601</v>
      </c>
      <c r="AB381" s="1">
        <v>22.740196659163601</v>
      </c>
      <c r="AC381" s="1">
        <v>11.402677407890099</v>
      </c>
    </row>
    <row r="382" spans="1:29" ht="15" customHeight="1" x14ac:dyDescent="0.25">
      <c r="A382">
        <v>26540</v>
      </c>
      <c r="B382" s="2" t="s">
        <v>419</v>
      </c>
      <c r="C382" s="2" t="s">
        <v>66</v>
      </c>
      <c r="D382" s="2" t="s">
        <v>425</v>
      </c>
      <c r="E382" s="2" t="s">
        <v>927</v>
      </c>
      <c r="F382" s="2" t="s">
        <v>919</v>
      </c>
      <c r="G382" s="2" t="str">
        <f t="shared" si="5"/>
        <v>Trump</v>
      </c>
      <c r="H382" s="2" t="s">
        <v>922</v>
      </c>
      <c r="I382" s="2" t="s">
        <v>923</v>
      </c>
      <c r="J382">
        <v>37124</v>
      </c>
      <c r="K382" s="1">
        <v>96.1426570412671</v>
      </c>
      <c r="L382" s="1">
        <v>0.41751966382932898</v>
      </c>
      <c r="M382" s="1">
        <v>0.44984376683547</v>
      </c>
      <c r="N382" s="1">
        <v>1.2902704449951501</v>
      </c>
      <c r="O382" s="1">
        <v>1.69970908307294</v>
      </c>
      <c r="P382" s="1">
        <v>23.690873828251299</v>
      </c>
      <c r="Q382" s="1">
        <v>10.0096972309018</v>
      </c>
      <c r="R382" s="1">
        <v>23.742053658010999</v>
      </c>
      <c r="S382" s="1">
        <v>27.833746363538399</v>
      </c>
      <c r="T382" s="1">
        <v>14.7236289192975</v>
      </c>
      <c r="U382" s="1">
        <v>3.13717532467532</v>
      </c>
      <c r="V382" s="1">
        <v>50.742694805194802</v>
      </c>
      <c r="W382" s="1">
        <v>30.2191558441558</v>
      </c>
      <c r="X382" s="1">
        <v>15.900974025974</v>
      </c>
      <c r="Y382" s="1">
        <v>18.215691788526399</v>
      </c>
      <c r="Z382" s="1">
        <v>24.8523622047244</v>
      </c>
      <c r="AA382" s="1">
        <v>19.467097862767201</v>
      </c>
      <c r="AB382" s="1">
        <v>25.822553430821099</v>
      </c>
      <c r="AC382" s="1">
        <v>11.642294713160901</v>
      </c>
    </row>
    <row r="383" spans="1:29" ht="15" customHeight="1" x14ac:dyDescent="0.25">
      <c r="A383">
        <v>26580</v>
      </c>
      <c r="B383" s="2" t="s">
        <v>420</v>
      </c>
      <c r="C383" s="2" t="s">
        <v>121</v>
      </c>
      <c r="D383" s="2" t="s">
        <v>981</v>
      </c>
      <c r="E383" s="2" t="s">
        <v>927</v>
      </c>
      <c r="F383" s="2" t="s">
        <v>919</v>
      </c>
      <c r="G383" s="2" t="str">
        <f t="shared" si="5"/>
        <v>Trump</v>
      </c>
      <c r="H383" s="2" t="s">
        <v>922</v>
      </c>
      <c r="I383" s="2" t="s">
        <v>922</v>
      </c>
      <c r="J383">
        <v>364908</v>
      </c>
      <c r="K383" s="1">
        <v>94.763063566707203</v>
      </c>
      <c r="L383" s="1">
        <v>2.2424830368202402</v>
      </c>
      <c r="M383" s="1">
        <v>0.57055476996941701</v>
      </c>
      <c r="N383" s="1">
        <v>1.5231236366426599</v>
      </c>
      <c r="O383" s="1">
        <v>0.90077498986045801</v>
      </c>
      <c r="P383" s="1">
        <v>21.9373102261392</v>
      </c>
      <c r="Q383" s="1">
        <v>8.64519276091508</v>
      </c>
      <c r="R383" s="1">
        <v>25.380095804970001</v>
      </c>
      <c r="S383" s="1">
        <v>28.173950694421599</v>
      </c>
      <c r="T383" s="1">
        <v>15.863450513554101</v>
      </c>
      <c r="U383" s="1">
        <v>5.6615864150405999</v>
      </c>
      <c r="V383" s="1">
        <v>48.1664023037155</v>
      </c>
      <c r="W383" s="1">
        <v>27.5500476644423</v>
      </c>
      <c r="X383" s="1">
        <v>18.621963616801601</v>
      </c>
      <c r="Y383" s="1">
        <v>25.190455160230801</v>
      </c>
      <c r="Z383" s="1">
        <v>23.8779706864666</v>
      </c>
      <c r="AA383" s="1">
        <v>17.874492809627601</v>
      </c>
      <c r="AB383" s="1">
        <v>20.0550663832841</v>
      </c>
      <c r="AC383" s="1">
        <v>13.002014960390801</v>
      </c>
    </row>
    <row r="384" spans="1:29" ht="15" customHeight="1" x14ac:dyDescent="0.25">
      <c r="A384">
        <v>26620</v>
      </c>
      <c r="B384" s="2" t="s">
        <v>421</v>
      </c>
      <c r="C384" s="2" t="s">
        <v>46</v>
      </c>
      <c r="D384" s="2" t="s">
        <v>930</v>
      </c>
      <c r="E384" s="2" t="s">
        <v>931</v>
      </c>
      <c r="F384" s="2" t="s">
        <v>919</v>
      </c>
      <c r="G384" s="2" t="str">
        <f t="shared" si="5"/>
        <v>Trump</v>
      </c>
      <c r="H384" s="2" t="s">
        <v>922</v>
      </c>
      <c r="I384" s="2" t="s">
        <v>923</v>
      </c>
      <c r="J384">
        <v>417593</v>
      </c>
      <c r="K384" s="1">
        <v>68.621121522630901</v>
      </c>
      <c r="L384" s="1">
        <v>21.520236210856002</v>
      </c>
      <c r="M384" s="1">
        <v>2.1738870143896101</v>
      </c>
      <c r="N384" s="1">
        <v>2.8966002782613698</v>
      </c>
      <c r="O384" s="1">
        <v>4.7881549738621096</v>
      </c>
      <c r="P384" s="1">
        <v>23.790868141946799</v>
      </c>
      <c r="Q384" s="1">
        <v>9.8691788415993607</v>
      </c>
      <c r="R384" s="1">
        <v>26.720036015929399</v>
      </c>
      <c r="S384" s="1">
        <v>27.392700548141399</v>
      </c>
      <c r="T384" s="1">
        <v>12.2272164523831</v>
      </c>
      <c r="U384" s="1">
        <v>4.1694525324418601</v>
      </c>
      <c r="V384" s="1">
        <v>31.852331140587399</v>
      </c>
      <c r="W384" s="1">
        <v>29.4492972428915</v>
      </c>
      <c r="X384" s="1">
        <v>34.528919084079199</v>
      </c>
      <c r="Y384" s="1">
        <v>16.656304440162799</v>
      </c>
      <c r="Z384" s="1">
        <v>20.049984918343601</v>
      </c>
      <c r="AA384" s="1">
        <v>16.267874840719202</v>
      </c>
      <c r="AB384" s="1">
        <v>21.5316807121004</v>
      </c>
      <c r="AC384" s="1">
        <v>25.494155088673999</v>
      </c>
    </row>
    <row r="385" spans="1:29" ht="15" customHeight="1" x14ac:dyDescent="0.25">
      <c r="A385">
        <v>26660</v>
      </c>
      <c r="B385" s="2" t="s">
        <v>421</v>
      </c>
      <c r="C385" s="2" t="s">
        <v>27</v>
      </c>
      <c r="D385" s="2" t="s">
        <v>976</v>
      </c>
      <c r="E385" s="2" t="s">
        <v>935</v>
      </c>
      <c r="F385" s="2" t="s">
        <v>919</v>
      </c>
      <c r="G385" s="2" t="str">
        <f t="shared" si="5"/>
        <v>Trump</v>
      </c>
      <c r="H385" s="2" t="s">
        <v>922</v>
      </c>
      <c r="I385" s="2" t="s">
        <v>922</v>
      </c>
      <c r="J385">
        <v>82446</v>
      </c>
      <c r="K385" s="1">
        <v>62.452999539092303</v>
      </c>
      <c r="L385" s="1">
        <v>19.9827766052932</v>
      </c>
      <c r="M385" s="1">
        <v>0.79203357349052705</v>
      </c>
      <c r="N385" s="1">
        <v>1.6034737889042501</v>
      </c>
      <c r="O385" s="1">
        <v>15.168716493219801</v>
      </c>
      <c r="P385" s="1">
        <v>17.416248210950201</v>
      </c>
      <c r="Q385" s="1">
        <v>17.5642238556146</v>
      </c>
      <c r="R385" s="1">
        <v>26.3178322780972</v>
      </c>
      <c r="S385" s="1">
        <v>26.266889843048801</v>
      </c>
      <c r="T385" s="1">
        <v>12.4348058122893</v>
      </c>
      <c r="U385" s="1">
        <v>6.7611859232483704</v>
      </c>
      <c r="V385" s="1">
        <v>47.502481598711398</v>
      </c>
      <c r="W385" s="1">
        <v>29.198584084056002</v>
      </c>
      <c r="X385" s="1">
        <v>16.537748393984199</v>
      </c>
      <c r="Y385" s="1">
        <v>26.0439295196717</v>
      </c>
      <c r="Z385" s="1">
        <v>25.810604232037999</v>
      </c>
      <c r="AA385" s="1">
        <v>16.0350792501408</v>
      </c>
      <c r="AB385" s="1">
        <v>19.973449191407202</v>
      </c>
      <c r="AC385" s="1">
        <v>12.136937806742299</v>
      </c>
    </row>
    <row r="386" spans="1:29" ht="15" customHeight="1" x14ac:dyDescent="0.25">
      <c r="A386">
        <v>26700</v>
      </c>
      <c r="B386" s="2" t="s">
        <v>422</v>
      </c>
      <c r="C386" s="2" t="s">
        <v>24</v>
      </c>
      <c r="D386" s="2" t="s">
        <v>974</v>
      </c>
      <c r="E386" s="2" t="s">
        <v>947</v>
      </c>
      <c r="F386" s="2" t="s">
        <v>919</v>
      </c>
      <c r="G386" s="2" t="str">
        <f t="shared" ref="G386:G449" si="6">IF(F386="Republicain","Trump","Clinton")</f>
        <v>Trump</v>
      </c>
      <c r="H386" s="2" t="s">
        <v>922</v>
      </c>
      <c r="I386" s="2" t="s">
        <v>923</v>
      </c>
      <c r="J386">
        <v>17398</v>
      </c>
      <c r="K386" s="1">
        <v>85.837452580756405</v>
      </c>
      <c r="L386" s="1">
        <v>0.67823887803195804</v>
      </c>
      <c r="M386" s="1">
        <v>3.6326014484423501</v>
      </c>
      <c r="N386" s="1">
        <v>2.1669157374410899</v>
      </c>
      <c r="O386" s="1">
        <v>7.6847913553282003</v>
      </c>
      <c r="P386" s="1">
        <v>24.249913783193499</v>
      </c>
      <c r="Q386" s="1">
        <v>8.0009196459363192</v>
      </c>
      <c r="R386" s="1">
        <v>21.991033452120899</v>
      </c>
      <c r="S386" s="1">
        <v>28.480285090240301</v>
      </c>
      <c r="T386" s="1">
        <v>17.277848028508998</v>
      </c>
      <c r="U386" s="1">
        <v>10.2891728312038</v>
      </c>
      <c r="V386" s="1">
        <v>39.904169468729002</v>
      </c>
      <c r="W386" s="1">
        <v>29.497310020174901</v>
      </c>
      <c r="X386" s="1">
        <v>20.309347679892401</v>
      </c>
      <c r="Y386" s="1">
        <v>15.8717105263158</v>
      </c>
      <c r="Z386" s="1">
        <v>30.057565789473699</v>
      </c>
      <c r="AA386" s="1">
        <v>19.065241228070199</v>
      </c>
      <c r="AB386" s="1">
        <v>22.6836622807018</v>
      </c>
      <c r="AC386" s="1">
        <v>12.321820175438599</v>
      </c>
    </row>
    <row r="387" spans="1:29" ht="15" customHeight="1" x14ac:dyDescent="0.25">
      <c r="A387">
        <v>26740</v>
      </c>
      <c r="B387" s="2" t="s">
        <v>423</v>
      </c>
      <c r="C387" s="2" t="s">
        <v>77</v>
      </c>
      <c r="D387" s="2" t="s">
        <v>949</v>
      </c>
      <c r="E387" s="2" t="s">
        <v>935</v>
      </c>
      <c r="F387" s="2" t="s">
        <v>919</v>
      </c>
      <c r="G387" s="2" t="str">
        <f t="shared" si="6"/>
        <v>Trump</v>
      </c>
      <c r="H387" s="2" t="s">
        <v>922</v>
      </c>
      <c r="I387" s="2" t="s">
        <v>923</v>
      </c>
      <c r="J387">
        <v>2519</v>
      </c>
      <c r="K387" s="1">
        <v>86.098494830339007</v>
      </c>
      <c r="L387" s="1">
        <v>2.8568771217311801</v>
      </c>
      <c r="M387" s="1">
        <v>0.45883647749996098</v>
      </c>
      <c r="N387" s="1">
        <v>2.5111996403714101</v>
      </c>
      <c r="O387" s="1">
        <v>8.0745919300584408</v>
      </c>
      <c r="P387" s="1">
        <v>23.6176776053696</v>
      </c>
      <c r="Q387" s="1">
        <v>9.1271256064857198</v>
      </c>
      <c r="R387" s="1">
        <v>22.971276216459199</v>
      </c>
      <c r="S387" s="1">
        <v>27.241865728325401</v>
      </c>
      <c r="T387" s="1">
        <v>17.042054843359999</v>
      </c>
      <c r="U387" s="1">
        <v>3.55614169038199</v>
      </c>
      <c r="V387" s="1">
        <v>37.213391638323998</v>
      </c>
      <c r="W387" s="1">
        <v>39.897272159366999</v>
      </c>
      <c r="X387" s="1">
        <v>19.3331945119271</v>
      </c>
      <c r="Y387" s="1">
        <v>19.8982737361282</v>
      </c>
      <c r="Z387" s="1">
        <v>26.1906596794081</v>
      </c>
      <c r="AA387" s="1">
        <v>20.7498458692972</v>
      </c>
      <c r="AB387" s="1">
        <v>21.586004932182501</v>
      </c>
      <c r="AC387" s="1">
        <v>11.575215782983999</v>
      </c>
    </row>
    <row r="388" spans="1:29" ht="15" customHeight="1" x14ac:dyDescent="0.25">
      <c r="A388">
        <v>26780</v>
      </c>
      <c r="B388" s="2" t="s">
        <v>423</v>
      </c>
      <c r="C388" s="2" t="s">
        <v>44</v>
      </c>
      <c r="D388" s="2" t="s">
        <v>955</v>
      </c>
      <c r="E388" s="2" t="s">
        <v>947</v>
      </c>
      <c r="F388" s="2" t="s">
        <v>919</v>
      </c>
      <c r="G388" s="2" t="str">
        <f t="shared" si="6"/>
        <v>Trump</v>
      </c>
      <c r="H388" s="2" t="s">
        <v>922</v>
      </c>
      <c r="I388" s="2" t="s">
        <v>922</v>
      </c>
      <c r="J388">
        <v>36651</v>
      </c>
      <c r="K388" s="1">
        <v>92.7805516902677</v>
      </c>
      <c r="L388" s="1">
        <v>0.50203268669340495</v>
      </c>
      <c r="M388" s="1">
        <v>0.72303620637908905</v>
      </c>
      <c r="N388" s="1">
        <v>1.0531772666503001</v>
      </c>
      <c r="O388" s="1">
        <v>4.9412021500095502</v>
      </c>
      <c r="P388" s="1">
        <v>25.278982838121699</v>
      </c>
      <c r="Q388" s="1">
        <v>7.3886114976399</v>
      </c>
      <c r="R388" s="1">
        <v>25.306267223268101</v>
      </c>
      <c r="S388" s="1">
        <v>26.738697443453098</v>
      </c>
      <c r="T388" s="1">
        <v>15.2874409975171</v>
      </c>
      <c r="U388" s="1">
        <v>4.2171122125619602</v>
      </c>
      <c r="V388" s="1">
        <v>41.163565450556597</v>
      </c>
      <c r="W388" s="1">
        <v>36.662062241001102</v>
      </c>
      <c r="X388" s="1">
        <v>17.9572600958804</v>
      </c>
      <c r="Y388" s="1">
        <v>14.380397670214901</v>
      </c>
      <c r="Z388" s="1">
        <v>20.037490794671001</v>
      </c>
      <c r="AA388" s="1">
        <v>18.490995514494202</v>
      </c>
      <c r="AB388" s="1">
        <v>27.8101359041307</v>
      </c>
      <c r="AC388" s="1">
        <v>19.2809801164893</v>
      </c>
    </row>
    <row r="389" spans="1:29" ht="15" customHeight="1" x14ac:dyDescent="0.25">
      <c r="A389">
        <v>26820</v>
      </c>
      <c r="B389" s="2" t="s">
        <v>424</v>
      </c>
      <c r="C389" s="2" t="s">
        <v>143</v>
      </c>
      <c r="D389" s="2" t="s">
        <v>946</v>
      </c>
      <c r="E389" s="2" t="s">
        <v>947</v>
      </c>
      <c r="F389" s="2" t="s">
        <v>919</v>
      </c>
      <c r="G389" s="2" t="str">
        <f t="shared" si="6"/>
        <v>Trump</v>
      </c>
      <c r="H389" s="2" t="s">
        <v>922</v>
      </c>
      <c r="I389" s="2" t="s">
        <v>923</v>
      </c>
      <c r="J389">
        <v>133265</v>
      </c>
      <c r="K389" s="1">
        <v>85.927287734964196</v>
      </c>
      <c r="L389" s="1">
        <v>0.43372228266986801</v>
      </c>
      <c r="M389" s="1">
        <v>0.71211495891644505</v>
      </c>
      <c r="N389" s="1">
        <v>1.9172325816981199</v>
      </c>
      <c r="O389" s="1">
        <v>11.009642441751399</v>
      </c>
      <c r="P389" s="1">
        <v>32.188496604509801</v>
      </c>
      <c r="Q389" s="1">
        <v>8.2940006753461208</v>
      </c>
      <c r="R389" s="1">
        <v>25.884515814354899</v>
      </c>
      <c r="S389" s="1">
        <v>22.862717142535502</v>
      </c>
      <c r="T389" s="1">
        <v>10.770269763253699</v>
      </c>
      <c r="U389" s="1">
        <v>3.5096354068072499</v>
      </c>
      <c r="V389" s="1">
        <v>33.397695579197098</v>
      </c>
      <c r="W389" s="1">
        <v>37.824808490768397</v>
      </c>
      <c r="X389" s="1">
        <v>25.267860523227199</v>
      </c>
      <c r="Y389" s="1">
        <v>14.810135000332499</v>
      </c>
      <c r="Z389" s="1">
        <v>22.697346545188498</v>
      </c>
      <c r="AA389" s="1">
        <v>20.6911839684334</v>
      </c>
      <c r="AB389" s="1">
        <v>23.838974972844799</v>
      </c>
      <c r="AC389" s="1">
        <v>17.962359513200798</v>
      </c>
    </row>
    <row r="390" spans="1:29" ht="15" customHeight="1" x14ac:dyDescent="0.25">
      <c r="A390">
        <v>26860</v>
      </c>
      <c r="B390" s="2" t="s">
        <v>425</v>
      </c>
      <c r="C390" s="2" t="s">
        <v>55</v>
      </c>
      <c r="D390" s="2" t="s">
        <v>970</v>
      </c>
      <c r="E390" s="2" t="s">
        <v>927</v>
      </c>
      <c r="F390" s="2" t="s">
        <v>919</v>
      </c>
      <c r="G390" s="2" t="str">
        <f t="shared" si="6"/>
        <v>Trump</v>
      </c>
      <c r="H390" s="2" t="s">
        <v>922</v>
      </c>
      <c r="I390" s="2" t="s">
        <v>922</v>
      </c>
      <c r="J390">
        <v>88880</v>
      </c>
      <c r="K390" s="1">
        <v>94.356435643564396</v>
      </c>
      <c r="L390" s="1">
        <v>2.67101710171017</v>
      </c>
      <c r="M390" s="1">
        <v>0.86408640864086395</v>
      </c>
      <c r="N390" s="1">
        <v>1.0429792979297901</v>
      </c>
      <c r="O390" s="1">
        <v>1.0654815481548201</v>
      </c>
      <c r="P390" s="1">
        <v>18.953645364536499</v>
      </c>
      <c r="Q390" s="1">
        <v>17.460621062106199</v>
      </c>
      <c r="R390" s="1">
        <v>21.254500450045001</v>
      </c>
      <c r="S390" s="1">
        <v>26.6426642664266</v>
      </c>
      <c r="T390" s="1">
        <v>15.6885688568857</v>
      </c>
      <c r="U390" s="1">
        <v>4.7565663036515096</v>
      </c>
      <c r="V390" s="1">
        <v>52.473485657342202</v>
      </c>
      <c r="W390" s="1">
        <v>21.640330272617302</v>
      </c>
      <c r="X390" s="1">
        <v>21.129617766389099</v>
      </c>
      <c r="Y390" s="1">
        <v>22.6488414581098</v>
      </c>
      <c r="Z390" s="1">
        <v>23.5014354899516</v>
      </c>
      <c r="AA390" s="1">
        <v>19.015166893831701</v>
      </c>
      <c r="AB390" s="1">
        <v>22.425543021198902</v>
      </c>
      <c r="AC390" s="1">
        <v>12.409013136907999</v>
      </c>
    </row>
    <row r="391" spans="1:29" ht="15" customHeight="1" x14ac:dyDescent="0.25">
      <c r="A391">
        <v>26900</v>
      </c>
      <c r="B391" s="2" t="s">
        <v>426</v>
      </c>
      <c r="C391" s="2" t="s">
        <v>66</v>
      </c>
      <c r="D391" s="2" t="s">
        <v>425</v>
      </c>
      <c r="E391" s="2" t="s">
        <v>927</v>
      </c>
      <c r="F391" s="2" t="s">
        <v>920</v>
      </c>
      <c r="G391" s="2" t="str">
        <f t="shared" si="6"/>
        <v>Clinton</v>
      </c>
      <c r="H391" s="2" t="s">
        <v>922</v>
      </c>
      <c r="I391" s="2" t="s">
        <v>923</v>
      </c>
      <c r="J391">
        <v>1887877</v>
      </c>
      <c r="K391" s="1">
        <v>75.411109939895496</v>
      </c>
      <c r="L391" s="1">
        <v>14.3709044604071</v>
      </c>
      <c r="M391" s="1">
        <v>2.1072877099514402</v>
      </c>
      <c r="N391" s="1">
        <v>2.1543776421874901</v>
      </c>
      <c r="O391" s="1">
        <v>5.9563202475584998</v>
      </c>
      <c r="P391" s="1">
        <v>25.967581574435201</v>
      </c>
      <c r="Q391" s="1">
        <v>8.87192332975083</v>
      </c>
      <c r="R391" s="1">
        <v>28.115390992103801</v>
      </c>
      <c r="S391" s="1">
        <v>25.8575638137442</v>
      </c>
      <c r="T391" s="1">
        <v>11.1875402899659</v>
      </c>
      <c r="U391" s="1">
        <v>3.6038686814157699</v>
      </c>
      <c r="V391" s="1">
        <v>38.224384819024401</v>
      </c>
      <c r="W391" s="1">
        <v>27.928381408151999</v>
      </c>
      <c r="X391" s="1">
        <v>30.243365091407799</v>
      </c>
      <c r="Y391" s="1">
        <v>16.4959737639027</v>
      </c>
      <c r="Z391" s="1">
        <v>21.642433795538398</v>
      </c>
      <c r="AA391" s="1">
        <v>17.803499802621999</v>
      </c>
      <c r="AB391" s="1">
        <v>23.169560164417302</v>
      </c>
      <c r="AC391" s="1">
        <v>20.8885324735196</v>
      </c>
    </row>
    <row r="392" spans="1:29" ht="15" customHeight="1" x14ac:dyDescent="0.25">
      <c r="A392">
        <v>26940</v>
      </c>
      <c r="B392" s="2" t="s">
        <v>427</v>
      </c>
      <c r="C392" s="2" t="s">
        <v>170</v>
      </c>
      <c r="D392" s="2" t="s">
        <v>957</v>
      </c>
      <c r="E392" s="2" t="s">
        <v>931</v>
      </c>
      <c r="F392" s="2" t="s">
        <v>920</v>
      </c>
      <c r="G392" s="2" t="str">
        <f t="shared" si="6"/>
        <v>Clinton</v>
      </c>
      <c r="H392" s="2" t="s">
        <v>922</v>
      </c>
      <c r="I392" s="2" t="s">
        <v>922</v>
      </c>
      <c r="J392">
        <v>29450</v>
      </c>
      <c r="K392" s="1">
        <v>25.161290322580601</v>
      </c>
      <c r="L392" s="1">
        <v>72.536502546689306</v>
      </c>
      <c r="M392" s="1">
        <v>0.278438030560272</v>
      </c>
      <c r="N392" s="1">
        <v>0.65195246179966004</v>
      </c>
      <c r="O392" s="1">
        <v>1.37181663837012</v>
      </c>
      <c r="P392" s="1">
        <v>24.268251273344699</v>
      </c>
      <c r="Q392" s="1">
        <v>11.687606112054301</v>
      </c>
      <c r="R392" s="1">
        <v>29.0050933786078</v>
      </c>
      <c r="S392" s="1">
        <v>24.869269949066201</v>
      </c>
      <c r="T392" s="1">
        <v>10.169779286927</v>
      </c>
      <c r="U392" s="1">
        <v>11.8955304254173</v>
      </c>
      <c r="V392" s="1">
        <v>46.515885837372103</v>
      </c>
      <c r="W392" s="1">
        <v>28.513731825524999</v>
      </c>
      <c r="X392" s="1">
        <v>13.074851911685499</v>
      </c>
      <c r="Y392" s="1">
        <v>37.985422392161603</v>
      </c>
      <c r="Z392" s="1">
        <v>28.115664953996902</v>
      </c>
      <c r="AA392" s="1">
        <v>14.732943003943101</v>
      </c>
      <c r="AB392" s="1">
        <v>12.3073246504959</v>
      </c>
      <c r="AC392" s="1">
        <v>6.8586449994025598</v>
      </c>
    </row>
    <row r="393" spans="1:29" ht="15" customHeight="1" x14ac:dyDescent="0.25">
      <c r="A393">
        <v>26960</v>
      </c>
      <c r="B393" s="2" t="s">
        <v>428</v>
      </c>
      <c r="C393" s="2" t="s">
        <v>31</v>
      </c>
      <c r="D393" s="2" t="s">
        <v>924</v>
      </c>
      <c r="E393" s="2" t="s">
        <v>927</v>
      </c>
      <c r="F393" s="2" t="s">
        <v>919</v>
      </c>
      <c r="G393" s="2" t="str">
        <f t="shared" si="6"/>
        <v>Trump</v>
      </c>
      <c r="H393" s="2" t="s">
        <v>922</v>
      </c>
      <c r="I393" s="2" t="s">
        <v>922</v>
      </c>
      <c r="J393">
        <v>63905</v>
      </c>
      <c r="K393" s="1">
        <v>89.135435411939596</v>
      </c>
      <c r="L393" s="1">
        <v>4.6350050856740497</v>
      </c>
      <c r="M393" s="1">
        <v>0.37712229090055499</v>
      </c>
      <c r="N393" s="1">
        <v>1.48501682184493</v>
      </c>
      <c r="O393" s="1">
        <v>4.3674203896408699</v>
      </c>
      <c r="P393" s="1">
        <v>24.528597136374302</v>
      </c>
      <c r="Q393" s="1">
        <v>9.1902042093732899</v>
      </c>
      <c r="R393" s="1">
        <v>27.786558172286998</v>
      </c>
      <c r="S393" s="1">
        <v>27.1449808309209</v>
      </c>
      <c r="T393" s="1">
        <v>11.349659651044499</v>
      </c>
      <c r="U393" s="1">
        <v>4.1922386932300997</v>
      </c>
      <c r="V393" s="1">
        <v>46.999811160419199</v>
      </c>
      <c r="W393" s="1">
        <v>35.048626192049902</v>
      </c>
      <c r="X393" s="1">
        <v>13.7593239543008</v>
      </c>
      <c r="Y393" s="1">
        <v>19.654312188168198</v>
      </c>
      <c r="Z393" s="1">
        <v>23.280470420527401</v>
      </c>
      <c r="AA393" s="1">
        <v>19.578581610833901</v>
      </c>
      <c r="AB393" s="1">
        <v>24.821810406272299</v>
      </c>
      <c r="AC393" s="1">
        <v>12.664825374198101</v>
      </c>
    </row>
    <row r="394" spans="1:29" ht="15" customHeight="1" x14ac:dyDescent="0.25">
      <c r="A394">
        <v>26980</v>
      </c>
      <c r="B394" s="2" t="s">
        <v>429</v>
      </c>
      <c r="C394" s="2" t="s">
        <v>60</v>
      </c>
      <c r="D394" s="2" t="s">
        <v>945</v>
      </c>
      <c r="E394" s="2" t="s">
        <v>927</v>
      </c>
      <c r="F394" s="2" t="s">
        <v>919</v>
      </c>
      <c r="G394" s="2" t="str">
        <f t="shared" si="6"/>
        <v>Trump</v>
      </c>
      <c r="H394" s="2" t="s">
        <v>922</v>
      </c>
      <c r="I394" s="2" t="s">
        <v>923</v>
      </c>
      <c r="J394">
        <v>152586</v>
      </c>
      <c r="K394" s="1">
        <v>84.464498708924793</v>
      </c>
      <c r="L394" s="1">
        <v>4.1307852620817096</v>
      </c>
      <c r="M394" s="1">
        <v>4.4866501513900401</v>
      </c>
      <c r="N394" s="1">
        <v>2.1089746110390202</v>
      </c>
      <c r="O394" s="1">
        <v>4.8090912665644296</v>
      </c>
      <c r="P394" s="1">
        <v>20.563485509810899</v>
      </c>
      <c r="Q394" s="1">
        <v>19.360885009109602</v>
      </c>
      <c r="R394" s="1">
        <v>27.791540508303498</v>
      </c>
      <c r="S394" s="1">
        <v>22.473883580407101</v>
      </c>
      <c r="T394" s="1">
        <v>9.8102053923688892</v>
      </c>
      <c r="U394" s="1">
        <v>2.8733187158425202</v>
      </c>
      <c r="V394" s="1">
        <v>23.623610520229999</v>
      </c>
      <c r="W394" s="1">
        <v>27.366342681982299</v>
      </c>
      <c r="X394" s="1">
        <v>46.136728081945201</v>
      </c>
      <c r="Y394" s="1">
        <v>19.383987563155799</v>
      </c>
      <c r="Z394" s="1">
        <v>18.4496048710973</v>
      </c>
      <c r="AA394" s="1">
        <v>16.894999352247702</v>
      </c>
      <c r="AB394" s="1">
        <v>24.305285658764099</v>
      </c>
      <c r="AC394" s="1">
        <v>20.966122554735101</v>
      </c>
    </row>
    <row r="395" spans="1:29" ht="15" customHeight="1" x14ac:dyDescent="0.25">
      <c r="A395">
        <v>27020</v>
      </c>
      <c r="B395" s="2" t="s">
        <v>430</v>
      </c>
      <c r="C395" s="2" t="s">
        <v>31</v>
      </c>
      <c r="D395" s="2" t="s">
        <v>924</v>
      </c>
      <c r="E395" s="2" t="s">
        <v>927</v>
      </c>
      <c r="F395" s="2" t="s">
        <v>919</v>
      </c>
      <c r="G395" s="2" t="str">
        <f t="shared" si="6"/>
        <v>Trump</v>
      </c>
      <c r="H395" s="2" t="s">
        <v>922</v>
      </c>
      <c r="I395" s="2" t="s">
        <v>922</v>
      </c>
      <c r="J395">
        <v>30591</v>
      </c>
      <c r="K395" s="1">
        <v>96.616651956457801</v>
      </c>
      <c r="L395" s="1">
        <v>0.31381778954594503</v>
      </c>
      <c r="M395" s="1">
        <v>0.43476839593344502</v>
      </c>
      <c r="N395" s="1">
        <v>1.63119871857736</v>
      </c>
      <c r="O395" s="1">
        <v>1.00356313948547</v>
      </c>
      <c r="P395" s="1">
        <v>20.8656140694976</v>
      </c>
      <c r="Q395" s="1">
        <v>6.5019123271550496</v>
      </c>
      <c r="R395" s="1">
        <v>21.002909352423899</v>
      </c>
      <c r="S395" s="1">
        <v>32.349383805694501</v>
      </c>
      <c r="T395" s="1">
        <v>19.280180445229</v>
      </c>
      <c r="U395" s="1">
        <v>1.46536611677979</v>
      </c>
      <c r="V395" s="1">
        <v>48.001977794758801</v>
      </c>
      <c r="W395" s="1">
        <v>32.134669843124897</v>
      </c>
      <c r="X395" s="1">
        <v>18.397986245336501</v>
      </c>
      <c r="Y395" s="1">
        <v>20.911020160679101</v>
      </c>
      <c r="Z395" s="1">
        <v>23.7608003638017</v>
      </c>
      <c r="AA395" s="1">
        <v>22.017583750189502</v>
      </c>
      <c r="AB395" s="1">
        <v>21.297559496740899</v>
      </c>
      <c r="AC395" s="1">
        <v>12.013036228588801</v>
      </c>
    </row>
    <row r="396" spans="1:29" ht="15" customHeight="1" x14ac:dyDescent="0.25">
      <c r="A396">
        <v>27060</v>
      </c>
      <c r="B396" s="2" t="s">
        <v>431</v>
      </c>
      <c r="C396" s="2" t="s">
        <v>40</v>
      </c>
      <c r="D396" s="2" t="s">
        <v>966</v>
      </c>
      <c r="E396" s="2" t="s">
        <v>927</v>
      </c>
      <c r="F396" s="2" t="s">
        <v>920</v>
      </c>
      <c r="G396" s="2" t="str">
        <f t="shared" si="6"/>
        <v>Clinton</v>
      </c>
      <c r="H396" s="2" t="s">
        <v>922</v>
      </c>
      <c r="I396" s="2" t="s">
        <v>922</v>
      </c>
      <c r="J396">
        <v>101564</v>
      </c>
      <c r="K396" s="1">
        <v>80.235122681264997</v>
      </c>
      <c r="L396" s="1">
        <v>3.7148989799535301</v>
      </c>
      <c r="M396" s="1">
        <v>8.5463353156630308</v>
      </c>
      <c r="N396" s="1">
        <v>3.3053050293411101</v>
      </c>
      <c r="O396" s="1">
        <v>4.1983379937773204</v>
      </c>
      <c r="P396" s="1">
        <v>16.402465440510401</v>
      </c>
      <c r="Q396" s="1">
        <v>26.214012839195</v>
      </c>
      <c r="R396" s="1">
        <v>23.695403883265701</v>
      </c>
      <c r="S396" s="1">
        <v>22.927415225867399</v>
      </c>
      <c r="T396" s="1">
        <v>10.760702611161401</v>
      </c>
      <c r="U396" s="1">
        <v>1.64104694640631</v>
      </c>
      <c r="V396" s="1">
        <v>25.368716244287501</v>
      </c>
      <c r="W396" s="1">
        <v>23.1148732862484</v>
      </c>
      <c r="X396" s="1">
        <v>49.8753635230578</v>
      </c>
      <c r="Y396" s="1">
        <v>20.915812686470399</v>
      </c>
      <c r="Z396" s="1">
        <v>18.855882734466199</v>
      </c>
      <c r="AA396" s="1">
        <v>17.242184459722399</v>
      </c>
      <c r="AB396" s="1">
        <v>21.141522895317198</v>
      </c>
      <c r="AC396" s="1">
        <v>21.8445972240239</v>
      </c>
    </row>
    <row r="397" spans="1:29" ht="15" customHeight="1" x14ac:dyDescent="0.25">
      <c r="A397">
        <v>27100</v>
      </c>
      <c r="B397" s="2" t="s">
        <v>432</v>
      </c>
      <c r="C397" s="2" t="s">
        <v>31</v>
      </c>
      <c r="D397" s="2" t="s">
        <v>924</v>
      </c>
      <c r="E397" s="2" t="s">
        <v>927</v>
      </c>
      <c r="F397" s="2" t="s">
        <v>919</v>
      </c>
      <c r="G397" s="2" t="str">
        <f t="shared" si="6"/>
        <v>Trump</v>
      </c>
      <c r="H397" s="2" t="s">
        <v>922</v>
      </c>
      <c r="I397" s="2" t="s">
        <v>922</v>
      </c>
      <c r="J397">
        <v>160248</v>
      </c>
      <c r="K397" s="1">
        <v>85.859417902251494</v>
      </c>
      <c r="L397" s="1">
        <v>7.8378513304378199</v>
      </c>
      <c r="M397" s="1">
        <v>0.70016474464579903</v>
      </c>
      <c r="N397" s="1">
        <v>2.5841196145973702</v>
      </c>
      <c r="O397" s="1">
        <v>3.0184464080675002</v>
      </c>
      <c r="P397" s="1">
        <v>23.210898107932699</v>
      </c>
      <c r="Q397" s="1">
        <v>9.2905995706654707</v>
      </c>
      <c r="R397" s="1">
        <v>24.853976336678102</v>
      </c>
      <c r="S397" s="1">
        <v>28.492087264739698</v>
      </c>
      <c r="T397" s="1">
        <v>14.152438719984</v>
      </c>
      <c r="U397" s="1">
        <v>2.5180718448034201</v>
      </c>
      <c r="V397" s="1">
        <v>43.294054731872798</v>
      </c>
      <c r="W397" s="1">
        <v>35.672530795898801</v>
      </c>
      <c r="X397" s="1">
        <v>18.5153426274249</v>
      </c>
      <c r="Y397" s="1">
        <v>19.726767752589701</v>
      </c>
      <c r="Z397" s="1">
        <v>23.750187659510601</v>
      </c>
      <c r="AA397" s="1">
        <v>18.115398088375098</v>
      </c>
      <c r="AB397" s="1">
        <v>23.947021635056501</v>
      </c>
      <c r="AC397" s="1">
        <v>14.4606248644681</v>
      </c>
    </row>
    <row r="398" spans="1:29" ht="15" customHeight="1" x14ac:dyDescent="0.25">
      <c r="A398">
        <v>27140</v>
      </c>
      <c r="B398" s="2" t="s">
        <v>432</v>
      </c>
      <c r="C398" s="2" t="s">
        <v>170</v>
      </c>
      <c r="D398" s="2" t="s">
        <v>957</v>
      </c>
      <c r="E398" s="2" t="s">
        <v>931</v>
      </c>
      <c r="F398" s="2" t="s">
        <v>919</v>
      </c>
      <c r="G398" s="2" t="str">
        <f t="shared" si="6"/>
        <v>Trump</v>
      </c>
      <c r="H398" s="2" t="s">
        <v>922</v>
      </c>
      <c r="I398" s="2" t="s">
        <v>922</v>
      </c>
      <c r="J398">
        <v>567122</v>
      </c>
      <c r="K398" s="1">
        <v>47.783193034302997</v>
      </c>
      <c r="L398" s="1">
        <v>47.9660461064815</v>
      </c>
      <c r="M398" s="1">
        <v>1.0130095464468001</v>
      </c>
      <c r="N398" s="1">
        <v>0.99978487873861399</v>
      </c>
      <c r="O398" s="1">
        <v>2.2379664340300698</v>
      </c>
      <c r="P398" s="1">
        <v>26.085568889939001</v>
      </c>
      <c r="Q398" s="1">
        <v>9.9451264454561805</v>
      </c>
      <c r="R398" s="1">
        <v>27.167699366273901</v>
      </c>
      <c r="S398" s="1">
        <v>25.5324251219314</v>
      </c>
      <c r="T398" s="1">
        <v>11.2691801763994</v>
      </c>
      <c r="U398" s="1">
        <v>4.7689330848683698</v>
      </c>
      <c r="V398" s="1">
        <v>36.010378359361702</v>
      </c>
      <c r="W398" s="1">
        <v>30.661510469060101</v>
      </c>
      <c r="X398" s="1">
        <v>28.559178086709899</v>
      </c>
      <c r="Y398" s="1">
        <v>22.332473599688502</v>
      </c>
      <c r="Z398" s="1">
        <v>22.797216409557599</v>
      </c>
      <c r="AA398" s="1">
        <v>16.682076986714701</v>
      </c>
      <c r="AB398" s="1">
        <v>20.642367025159398</v>
      </c>
      <c r="AC398" s="1">
        <v>17.545865978879799</v>
      </c>
    </row>
    <row r="399" spans="1:29" ht="15" customHeight="1" x14ac:dyDescent="0.25">
      <c r="A399">
        <v>27160</v>
      </c>
      <c r="B399" s="2" t="s">
        <v>432</v>
      </c>
      <c r="C399" s="2" t="s">
        <v>33</v>
      </c>
      <c r="D399" s="2" t="s">
        <v>967</v>
      </c>
      <c r="E399" s="2" t="s">
        <v>927</v>
      </c>
      <c r="F399" s="2" t="s">
        <v>919</v>
      </c>
      <c r="G399" s="2" t="str">
        <f t="shared" si="6"/>
        <v>Trump</v>
      </c>
      <c r="H399" s="2" t="s">
        <v>922</v>
      </c>
      <c r="I399" s="2" t="s">
        <v>922</v>
      </c>
      <c r="J399">
        <v>33225</v>
      </c>
      <c r="K399" s="1">
        <v>96.601956358164003</v>
      </c>
      <c r="L399" s="1">
        <v>0.57486832204665195</v>
      </c>
      <c r="M399" s="1">
        <v>0.32806621519939799</v>
      </c>
      <c r="N399" s="1">
        <v>1.6975169300225701</v>
      </c>
      <c r="O399" s="1">
        <v>0.79759217456734399</v>
      </c>
      <c r="P399" s="1">
        <v>24.544770504138398</v>
      </c>
      <c r="Q399" s="1">
        <v>8.3100075244544804</v>
      </c>
      <c r="R399" s="1">
        <v>25.1136192626035</v>
      </c>
      <c r="S399" s="1">
        <v>27.915726109857001</v>
      </c>
      <c r="T399" s="1">
        <v>14.115876598946601</v>
      </c>
      <c r="U399" s="1">
        <v>6.4895431289830396</v>
      </c>
      <c r="V399" s="1">
        <v>55.991383179247798</v>
      </c>
      <c r="W399" s="1">
        <v>23.476348622206299</v>
      </c>
      <c r="X399" s="1">
        <v>14.0427250695629</v>
      </c>
      <c r="Y399" s="1">
        <v>28.178361046901799</v>
      </c>
      <c r="Z399" s="1">
        <v>25.3970621131907</v>
      </c>
      <c r="AA399" s="1">
        <v>18.835284467974098</v>
      </c>
      <c r="AB399" s="1">
        <v>18.7085228543733</v>
      </c>
      <c r="AC399" s="1">
        <v>8.8807695175602106</v>
      </c>
    </row>
    <row r="400" spans="1:29" ht="15" customHeight="1" x14ac:dyDescent="0.25">
      <c r="A400">
        <v>27180</v>
      </c>
      <c r="B400" s="2" t="s">
        <v>432</v>
      </c>
      <c r="C400" s="2" t="s">
        <v>84</v>
      </c>
      <c r="D400" s="2" t="s">
        <v>975</v>
      </c>
      <c r="E400" s="2" t="s">
        <v>931</v>
      </c>
      <c r="F400" s="2" t="s">
        <v>919</v>
      </c>
      <c r="G400" s="2" t="str">
        <f t="shared" si="6"/>
        <v>Trump</v>
      </c>
      <c r="H400" s="2" t="s">
        <v>922</v>
      </c>
      <c r="I400" s="2" t="s">
        <v>922</v>
      </c>
      <c r="J400">
        <v>130011</v>
      </c>
      <c r="K400" s="1">
        <v>63.9561267892717</v>
      </c>
      <c r="L400" s="1">
        <v>29.942081823845701</v>
      </c>
      <c r="M400" s="1">
        <v>0.748398212458946</v>
      </c>
      <c r="N400" s="1">
        <v>1.56679050234211</v>
      </c>
      <c r="O400" s="1">
        <v>3.7866026720815902</v>
      </c>
      <c r="P400" s="1">
        <v>23.994123574159101</v>
      </c>
      <c r="Q400" s="1">
        <v>11.3567313535009</v>
      </c>
      <c r="R400" s="1">
        <v>24.530232057287499</v>
      </c>
      <c r="S400" s="1">
        <v>26.4069963310797</v>
      </c>
      <c r="T400" s="1">
        <v>13.7119166839729</v>
      </c>
      <c r="U400" s="1">
        <v>5.3371121007882998</v>
      </c>
      <c r="V400" s="1">
        <v>45.815570744718897</v>
      </c>
      <c r="W400" s="1">
        <v>27.433375407844899</v>
      </c>
      <c r="X400" s="1">
        <v>21.4139417466479</v>
      </c>
      <c r="Y400" s="1">
        <v>24.9302774224664</v>
      </c>
      <c r="Z400" s="1">
        <v>22.929816100148901</v>
      </c>
      <c r="AA400" s="1">
        <v>18.421438906246699</v>
      </c>
      <c r="AB400" s="1">
        <v>20.931451697456399</v>
      </c>
      <c r="AC400" s="1">
        <v>12.7870158736816</v>
      </c>
    </row>
    <row r="401" spans="1:29" ht="15" customHeight="1" x14ac:dyDescent="0.25">
      <c r="A401">
        <v>27220</v>
      </c>
      <c r="B401" s="2" t="s">
        <v>432</v>
      </c>
      <c r="C401" s="2" t="s">
        <v>197</v>
      </c>
      <c r="D401" s="2" t="s">
        <v>982</v>
      </c>
      <c r="E401" s="2" t="s">
        <v>947</v>
      </c>
      <c r="F401" s="2" t="s">
        <v>919</v>
      </c>
      <c r="G401" s="2" t="str">
        <f t="shared" si="6"/>
        <v>Trump</v>
      </c>
      <c r="H401" s="2" t="s">
        <v>922</v>
      </c>
      <c r="I401" s="2" t="s">
        <v>923</v>
      </c>
      <c r="J401">
        <v>31464</v>
      </c>
      <c r="K401" s="1">
        <v>81.969870327993902</v>
      </c>
      <c r="L401" s="1">
        <v>0.139842359521993</v>
      </c>
      <c r="M401" s="1">
        <v>0.87719298245613997</v>
      </c>
      <c r="N401" s="1">
        <v>1.40160183066362</v>
      </c>
      <c r="O401" s="1">
        <v>15.611492499364401</v>
      </c>
      <c r="P401" s="1">
        <v>22.5622934146962</v>
      </c>
      <c r="Q401" s="1">
        <v>7.5228832951945099</v>
      </c>
      <c r="R401" s="1">
        <v>35.043224002034101</v>
      </c>
      <c r="S401" s="1">
        <v>26.093312992626501</v>
      </c>
      <c r="T401" s="1">
        <v>8.7782862954487708</v>
      </c>
      <c r="U401" s="1">
        <v>3.3196702851222901</v>
      </c>
      <c r="V401" s="1">
        <v>25.728570785099802</v>
      </c>
      <c r="W401" s="1">
        <v>26.543849376154199</v>
      </c>
      <c r="X401" s="1">
        <v>44.407909553623703</v>
      </c>
      <c r="Y401" s="1">
        <v>8.6968375136314098</v>
      </c>
      <c r="Z401" s="1">
        <v>19.983642311886602</v>
      </c>
      <c r="AA401" s="1">
        <v>18.084332969829202</v>
      </c>
      <c r="AB401" s="1">
        <v>27.062886223191601</v>
      </c>
      <c r="AC401" s="1">
        <v>26.172300981461301</v>
      </c>
    </row>
    <row r="402" spans="1:29" ht="15" customHeight="1" x14ac:dyDescent="0.25">
      <c r="A402">
        <v>27260</v>
      </c>
      <c r="B402" s="2" t="s">
        <v>433</v>
      </c>
      <c r="C402" s="2" t="s">
        <v>72</v>
      </c>
      <c r="D402" s="2" t="s">
        <v>942</v>
      </c>
      <c r="E402" s="2" t="s">
        <v>931</v>
      </c>
      <c r="F402" s="2" t="s">
        <v>920</v>
      </c>
      <c r="G402" s="2" t="str">
        <f t="shared" si="6"/>
        <v>Clinton</v>
      </c>
      <c r="H402" s="2" t="s">
        <v>923</v>
      </c>
      <c r="I402" s="2" t="s">
        <v>923</v>
      </c>
      <c r="J402">
        <v>1345596</v>
      </c>
      <c r="K402" s="1">
        <v>65.773084937826795</v>
      </c>
      <c r="L402" s="1">
        <v>21.311597240182</v>
      </c>
      <c r="M402" s="1">
        <v>3.3748613997069001</v>
      </c>
      <c r="N402" s="1">
        <v>2.63801319266704</v>
      </c>
      <c r="O402" s="1">
        <v>6.9024432296172096</v>
      </c>
      <c r="P402" s="1">
        <v>23.818516107360601</v>
      </c>
      <c r="Q402" s="1">
        <v>9.6406350791768105</v>
      </c>
      <c r="R402" s="1">
        <v>27.031664779027299</v>
      </c>
      <c r="S402" s="1">
        <v>27.386823385325201</v>
      </c>
      <c r="T402" s="1">
        <v>12.122360649110099</v>
      </c>
      <c r="U402" s="1">
        <v>3.33791288315691</v>
      </c>
      <c r="V402" s="1">
        <v>36.856432226373798</v>
      </c>
      <c r="W402" s="1">
        <v>32.7602215997399</v>
      </c>
      <c r="X402" s="1">
        <v>27.045433290729399</v>
      </c>
      <c r="Y402" s="1">
        <v>17.081807081807099</v>
      </c>
      <c r="Z402" s="1">
        <v>20.913387687581199</v>
      </c>
      <c r="AA402" s="1">
        <v>17.980030721966202</v>
      </c>
      <c r="AB402" s="1">
        <v>23.666942376619801</v>
      </c>
      <c r="AC402" s="1">
        <v>20.357832132025699</v>
      </c>
    </row>
    <row r="403" spans="1:29" ht="15" customHeight="1" x14ac:dyDescent="0.25">
      <c r="A403">
        <v>27300</v>
      </c>
      <c r="B403" s="2" t="s">
        <v>433</v>
      </c>
      <c r="C403" s="2" t="s">
        <v>146</v>
      </c>
      <c r="D403" s="2" t="s">
        <v>948</v>
      </c>
      <c r="E403" s="2" t="s">
        <v>927</v>
      </c>
      <c r="F403" s="2" t="s">
        <v>919</v>
      </c>
      <c r="G403" s="2" t="str">
        <f t="shared" si="6"/>
        <v>Trump</v>
      </c>
      <c r="H403" s="2" t="s">
        <v>922</v>
      </c>
      <c r="I403" s="2" t="s">
        <v>923</v>
      </c>
      <c r="J403">
        <v>40902</v>
      </c>
      <c r="K403" s="1">
        <v>90.907535083859003</v>
      </c>
      <c r="L403" s="1">
        <v>5.1562270793604199</v>
      </c>
      <c r="M403" s="1">
        <v>0.42785193878049999</v>
      </c>
      <c r="N403" s="1">
        <v>1.6625103906899401</v>
      </c>
      <c r="O403" s="1">
        <v>1.84587550731016</v>
      </c>
      <c r="P403" s="1">
        <v>21.659087575179701</v>
      </c>
      <c r="Q403" s="1">
        <v>9.8161459097354697</v>
      </c>
      <c r="R403" s="1">
        <v>23.282480074323999</v>
      </c>
      <c r="S403" s="1">
        <v>28.3702508434795</v>
      </c>
      <c r="T403" s="1">
        <v>16.8720355972813</v>
      </c>
      <c r="U403" s="1">
        <v>3.8582339924334401</v>
      </c>
      <c r="V403" s="1">
        <v>47.897779998572297</v>
      </c>
      <c r="W403" s="1">
        <v>28.039117710043499</v>
      </c>
      <c r="X403" s="1">
        <v>20.2048682989507</v>
      </c>
      <c r="Y403" s="1">
        <v>17.2787927916693</v>
      </c>
      <c r="Z403" s="1">
        <v>24.312527280663499</v>
      </c>
      <c r="AA403" s="1">
        <v>19.479952609590299</v>
      </c>
      <c r="AB403" s="1">
        <v>23.869801084991</v>
      </c>
      <c r="AC403" s="1">
        <v>15.058926233086</v>
      </c>
    </row>
    <row r="404" spans="1:29" ht="15" customHeight="1" x14ac:dyDescent="0.25">
      <c r="A404">
        <v>27340</v>
      </c>
      <c r="B404" s="2" t="s">
        <v>433</v>
      </c>
      <c r="C404" s="2" t="s">
        <v>42</v>
      </c>
      <c r="D404" s="2" t="s">
        <v>959</v>
      </c>
      <c r="E404" s="2" t="s">
        <v>931</v>
      </c>
      <c r="F404" s="2" t="s">
        <v>919</v>
      </c>
      <c r="G404" s="2" t="str">
        <f t="shared" si="6"/>
        <v>Trump</v>
      </c>
      <c r="H404" s="2" t="s">
        <v>923</v>
      </c>
      <c r="I404" s="2" t="s">
        <v>923</v>
      </c>
      <c r="J404">
        <v>177772</v>
      </c>
      <c r="K404" s="1">
        <v>68.941115586256601</v>
      </c>
      <c r="L404" s="1">
        <v>14.9500483765722</v>
      </c>
      <c r="M404" s="1">
        <v>1.77924532547308</v>
      </c>
      <c r="N404" s="1">
        <v>4.2627635398150403</v>
      </c>
      <c r="O404" s="1">
        <v>10.0668271718831</v>
      </c>
      <c r="P404" s="1">
        <v>25.2784465495129</v>
      </c>
      <c r="Q404" s="1">
        <v>22.985622032716101</v>
      </c>
      <c r="R404" s="1">
        <v>26.7916207276736</v>
      </c>
      <c r="S404" s="1">
        <v>17.484193236280198</v>
      </c>
      <c r="T404" s="1">
        <v>7.4601174538172499</v>
      </c>
      <c r="U404" s="1">
        <v>3.6006564432513501</v>
      </c>
      <c r="V404" s="1">
        <v>36.265229157383402</v>
      </c>
      <c r="W404" s="1">
        <v>41.814565649759302</v>
      </c>
      <c r="X404" s="1">
        <v>18.319548749606</v>
      </c>
      <c r="Y404" s="1">
        <v>17.0514947354166</v>
      </c>
      <c r="Z404" s="1">
        <v>25.596709212174598</v>
      </c>
      <c r="AA404" s="1">
        <v>22.402410535937999</v>
      </c>
      <c r="AB404" s="1">
        <v>22.615702339438698</v>
      </c>
      <c r="AC404" s="1">
        <v>12.333683177032199</v>
      </c>
    </row>
    <row r="405" spans="1:29" ht="15" customHeight="1" x14ac:dyDescent="0.25">
      <c r="A405">
        <v>27380</v>
      </c>
      <c r="B405" s="2" t="s">
        <v>433</v>
      </c>
      <c r="C405" s="2" t="s">
        <v>27</v>
      </c>
      <c r="D405" s="2" t="s">
        <v>976</v>
      </c>
      <c r="E405" s="2" t="s">
        <v>935</v>
      </c>
      <c r="F405" s="2" t="s">
        <v>919</v>
      </c>
      <c r="G405" s="2" t="str">
        <f t="shared" si="6"/>
        <v>Trump</v>
      </c>
      <c r="H405" s="2" t="s">
        <v>922</v>
      </c>
      <c r="I405" s="2" t="s">
        <v>922</v>
      </c>
      <c r="J405">
        <v>50845</v>
      </c>
      <c r="K405" s="1">
        <v>62.723964991641303</v>
      </c>
      <c r="L405" s="1">
        <v>14.556003540171099</v>
      </c>
      <c r="M405" s="1">
        <v>0.43465434162651201</v>
      </c>
      <c r="N405" s="1">
        <v>1.63634575671157</v>
      </c>
      <c r="O405" s="1">
        <v>20.649031369849499</v>
      </c>
      <c r="P405" s="1">
        <v>25.9081522273577</v>
      </c>
      <c r="Q405" s="1">
        <v>9.3539187727406805</v>
      </c>
      <c r="R405" s="1">
        <v>23.933523453633601</v>
      </c>
      <c r="S405" s="1">
        <v>25.841282328645899</v>
      </c>
      <c r="T405" s="1">
        <v>14.963123217622201</v>
      </c>
      <c r="U405" s="1">
        <v>10.3541984732824</v>
      </c>
      <c r="V405" s="1">
        <v>49.581679389313003</v>
      </c>
      <c r="W405" s="1">
        <v>27.239694656488499</v>
      </c>
      <c r="X405" s="1">
        <v>12.824427480916</v>
      </c>
      <c r="Y405" s="1">
        <v>27.592195912696099</v>
      </c>
      <c r="Z405" s="1">
        <v>25.033288948069199</v>
      </c>
      <c r="AA405" s="1">
        <v>17.003415735541001</v>
      </c>
      <c r="AB405" s="1">
        <v>19.1396977942454</v>
      </c>
      <c r="AC405" s="1">
        <v>11.2314016094483</v>
      </c>
    </row>
    <row r="406" spans="1:29" ht="15" customHeight="1" x14ac:dyDescent="0.25">
      <c r="A406">
        <v>27420</v>
      </c>
      <c r="B406" s="2" t="s">
        <v>434</v>
      </c>
      <c r="C406" s="2" t="s">
        <v>141</v>
      </c>
      <c r="D406" s="2" t="s">
        <v>960</v>
      </c>
      <c r="E406" s="2" t="s">
        <v>947</v>
      </c>
      <c r="F406" s="2" t="s">
        <v>919</v>
      </c>
      <c r="G406" s="2" t="str">
        <f t="shared" si="6"/>
        <v>Trump</v>
      </c>
      <c r="H406" s="2" t="s">
        <v>922</v>
      </c>
      <c r="I406" s="2" t="s">
        <v>923</v>
      </c>
      <c r="J406">
        <v>21100</v>
      </c>
      <c r="K406" s="1">
        <v>94.767772511848307</v>
      </c>
      <c r="L406" s="1">
        <v>0.59715639810426502</v>
      </c>
      <c r="M406" s="1">
        <v>0.46919431279620799</v>
      </c>
      <c r="N406" s="1">
        <v>2.4549763033175398</v>
      </c>
      <c r="O406" s="1">
        <v>1.71090047393365</v>
      </c>
      <c r="P406" s="1">
        <v>20.526066350710899</v>
      </c>
      <c r="Q406" s="1">
        <v>10.0805687203791</v>
      </c>
      <c r="R406" s="1">
        <v>22.824644549763001</v>
      </c>
      <c r="S406" s="1">
        <v>29.4218009478673</v>
      </c>
      <c r="T406" s="1">
        <v>17.146919431279599</v>
      </c>
      <c r="U406" s="1">
        <v>6.5684384467088996</v>
      </c>
      <c r="V406" s="1">
        <v>42.226659322500701</v>
      </c>
      <c r="W406" s="1">
        <v>27.4580005508125</v>
      </c>
      <c r="X406" s="1">
        <v>23.746901679977999</v>
      </c>
      <c r="Y406" s="1">
        <v>17.5913083680074</v>
      </c>
      <c r="Z406" s="1">
        <v>23.797965788256999</v>
      </c>
      <c r="AA406" s="1">
        <v>19.313453536754501</v>
      </c>
      <c r="AB406" s="1">
        <v>23.520573277854801</v>
      </c>
      <c r="AC406" s="1">
        <v>15.776699029126201</v>
      </c>
    </row>
    <row r="407" spans="1:29" ht="15" customHeight="1" x14ac:dyDescent="0.25">
      <c r="A407">
        <v>27460</v>
      </c>
      <c r="B407" s="2" t="s">
        <v>435</v>
      </c>
      <c r="C407" s="2" t="s">
        <v>40</v>
      </c>
      <c r="D407" s="2" t="s">
        <v>966</v>
      </c>
      <c r="E407" s="2" t="s">
        <v>927</v>
      </c>
      <c r="F407" s="2" t="s">
        <v>919</v>
      </c>
      <c r="G407" s="2" t="str">
        <f t="shared" si="6"/>
        <v>Trump</v>
      </c>
      <c r="H407" s="2" t="s">
        <v>922</v>
      </c>
      <c r="I407" s="2" t="s">
        <v>922</v>
      </c>
      <c r="J407">
        <v>134905</v>
      </c>
      <c r="K407" s="1">
        <v>89.294688855120299</v>
      </c>
      <c r="L407" s="1">
        <v>2.0481079278010501</v>
      </c>
      <c r="M407" s="1">
        <v>0.50109336199547805</v>
      </c>
      <c r="N407" s="1">
        <v>2.0473666654312299</v>
      </c>
      <c r="O407" s="1">
        <v>6.1087431896519799</v>
      </c>
      <c r="P407" s="1">
        <v>21.827211741595899</v>
      </c>
      <c r="Q407" s="1">
        <v>11.3175938623476</v>
      </c>
      <c r="R407" s="1">
        <v>21.8516733997999</v>
      </c>
      <c r="S407" s="1">
        <v>28.4133278974093</v>
      </c>
      <c r="T407" s="1">
        <v>16.590193098847301</v>
      </c>
      <c r="U407" s="1">
        <v>3.9299805501528202</v>
      </c>
      <c r="V407" s="1">
        <v>44.373437065851597</v>
      </c>
      <c r="W407" s="1">
        <v>31.2264517921645</v>
      </c>
      <c r="X407" s="1">
        <v>20.470130591831101</v>
      </c>
      <c r="Y407" s="1">
        <v>24.0382165605096</v>
      </c>
      <c r="Z407" s="1">
        <v>23.705186533212</v>
      </c>
      <c r="AA407" s="1">
        <v>19.650591446769798</v>
      </c>
      <c r="AB407" s="1">
        <v>20.573248407643302</v>
      </c>
      <c r="AC407" s="1">
        <v>12.0327570518653</v>
      </c>
    </row>
    <row r="408" spans="1:29" ht="15" customHeight="1" x14ac:dyDescent="0.25">
      <c r="A408">
        <v>27500</v>
      </c>
      <c r="B408" s="2" t="s">
        <v>436</v>
      </c>
      <c r="C408" s="2" t="s">
        <v>70</v>
      </c>
      <c r="D408" s="2" t="s">
        <v>980</v>
      </c>
      <c r="E408" s="2" t="s">
        <v>927</v>
      </c>
      <c r="F408" s="2" t="s">
        <v>920</v>
      </c>
      <c r="G408" s="2" t="str">
        <f t="shared" si="6"/>
        <v>Clinton</v>
      </c>
      <c r="H408" s="2" t="s">
        <v>922</v>
      </c>
      <c r="I408" s="2" t="s">
        <v>922</v>
      </c>
      <c r="J408">
        <v>160331</v>
      </c>
      <c r="K408" s="1">
        <v>84.528880877684301</v>
      </c>
      <c r="L408" s="1">
        <v>4.8437295345254503</v>
      </c>
      <c r="M408" s="1">
        <v>0.99980664999282698</v>
      </c>
      <c r="N408" s="1">
        <v>2.0657265282446899</v>
      </c>
      <c r="O408" s="1">
        <v>7.5618564095527399</v>
      </c>
      <c r="P408" s="1">
        <v>25.062526897480801</v>
      </c>
      <c r="Q408" s="1">
        <v>8.6040753191834405</v>
      </c>
      <c r="R408" s="1">
        <v>25.916385477543301</v>
      </c>
      <c r="S408" s="1">
        <v>26.8457129313732</v>
      </c>
      <c r="T408" s="1">
        <v>13.571299374419199</v>
      </c>
      <c r="U408" s="1">
        <v>3.6201134101918999</v>
      </c>
      <c r="V408" s="1">
        <v>45.456081715422997</v>
      </c>
      <c r="W408" s="1">
        <v>31.396222163806399</v>
      </c>
      <c r="X408" s="1">
        <v>19.527582710578699</v>
      </c>
      <c r="Y408" s="1">
        <v>17.326921245595699</v>
      </c>
      <c r="Z408" s="1">
        <v>21.813795511538601</v>
      </c>
      <c r="AA408" s="1">
        <v>19.731454147224099</v>
      </c>
      <c r="AB408" s="1">
        <v>25.688029711456</v>
      </c>
      <c r="AC408" s="1">
        <v>15.4397993841856</v>
      </c>
    </row>
    <row r="409" spans="1:29" ht="15" customHeight="1" x14ac:dyDescent="0.25">
      <c r="A409">
        <v>27540</v>
      </c>
      <c r="B409" s="2" t="s">
        <v>437</v>
      </c>
      <c r="C409" s="2" t="s">
        <v>66</v>
      </c>
      <c r="D409" s="2" t="s">
        <v>425</v>
      </c>
      <c r="E409" s="2" t="s">
        <v>927</v>
      </c>
      <c r="F409" s="2" t="s">
        <v>919</v>
      </c>
      <c r="G409" s="2" t="str">
        <f t="shared" si="6"/>
        <v>Trump</v>
      </c>
      <c r="H409" s="2" t="s">
        <v>923</v>
      </c>
      <c r="I409" s="2" t="s">
        <v>923</v>
      </c>
      <c r="J409">
        <v>54734</v>
      </c>
      <c r="K409" s="1">
        <v>93.789966017466298</v>
      </c>
      <c r="L409" s="1">
        <v>0.268571637373479</v>
      </c>
      <c r="M409" s="1">
        <v>0.39098183944166298</v>
      </c>
      <c r="N409" s="1">
        <v>0.72532612270252494</v>
      </c>
      <c r="O409" s="1">
        <v>4.8251543830160397</v>
      </c>
      <c r="P409" s="1">
        <v>24.754266086893001</v>
      </c>
      <c r="Q409" s="1">
        <v>7.0303650381846703</v>
      </c>
      <c r="R409" s="1">
        <v>24.2938575656813</v>
      </c>
      <c r="S409" s="1">
        <v>28.841305221617301</v>
      </c>
      <c r="T409" s="1">
        <v>15.0802060876238</v>
      </c>
      <c r="U409" s="1">
        <v>6.0748537386797699</v>
      </c>
      <c r="V409" s="1">
        <v>51.678999812999201</v>
      </c>
      <c r="W409" s="1">
        <v>25.066118131060801</v>
      </c>
      <c r="X409" s="1">
        <v>17.180028317260199</v>
      </c>
      <c r="Y409" s="1">
        <v>16.326530612244898</v>
      </c>
      <c r="Z409" s="1">
        <v>23.688551633124401</v>
      </c>
      <c r="AA409" s="1">
        <v>19.163878022340601</v>
      </c>
      <c r="AB409" s="1">
        <v>26.657868690201301</v>
      </c>
      <c r="AC409" s="1">
        <v>14.1631710420889</v>
      </c>
    </row>
    <row r="410" spans="1:29" ht="15" customHeight="1" x14ac:dyDescent="0.25">
      <c r="A410">
        <v>27600</v>
      </c>
      <c r="B410" s="2" t="s">
        <v>438</v>
      </c>
      <c r="C410" s="2" t="s">
        <v>37</v>
      </c>
      <c r="D410" s="2" t="s">
        <v>943</v>
      </c>
      <c r="E410" s="2" t="s">
        <v>931</v>
      </c>
      <c r="F410" s="2" t="s">
        <v>920</v>
      </c>
      <c r="G410" s="2" t="str">
        <f t="shared" si="6"/>
        <v>Clinton</v>
      </c>
      <c r="H410" s="2" t="s">
        <v>922</v>
      </c>
      <c r="I410" s="2" t="s">
        <v>923</v>
      </c>
      <c r="J410">
        <v>60485</v>
      </c>
      <c r="K410" s="1">
        <v>83.814168802182394</v>
      </c>
      <c r="L410" s="1">
        <v>6.6958750103331397</v>
      </c>
      <c r="M410" s="1">
        <v>1.6962883359510601</v>
      </c>
      <c r="N410" s="1">
        <v>1.6169298173100799</v>
      </c>
      <c r="O410" s="1">
        <v>6.1767380342233604</v>
      </c>
      <c r="P410" s="1">
        <v>26.527238158221</v>
      </c>
      <c r="Q410" s="1">
        <v>7.8102008762503097</v>
      </c>
      <c r="R410" s="1">
        <v>28.000330660494299</v>
      </c>
      <c r="S410" s="1">
        <v>25.763412416301598</v>
      </c>
      <c r="T410" s="1">
        <v>11.898817888732699</v>
      </c>
      <c r="U410" s="1">
        <v>8.8496695616944798</v>
      </c>
      <c r="V410" s="1">
        <v>46.572810371458203</v>
      </c>
      <c r="W410" s="1">
        <v>25.875471602562499</v>
      </c>
      <c r="X410" s="1">
        <v>18.7020484642848</v>
      </c>
      <c r="Y410" s="1">
        <v>17.312941176470598</v>
      </c>
      <c r="Z410" s="1">
        <v>19.7835294117647</v>
      </c>
      <c r="AA410" s="1">
        <v>20.5223529411765</v>
      </c>
      <c r="AB410" s="1">
        <v>25.265882352941201</v>
      </c>
      <c r="AC410" s="1">
        <v>17.1152941176471</v>
      </c>
    </row>
    <row r="411" spans="1:29" ht="15" customHeight="1" x14ac:dyDescent="0.25">
      <c r="A411">
        <v>27620</v>
      </c>
      <c r="B411" s="2" t="s">
        <v>439</v>
      </c>
      <c r="C411" s="2" t="s">
        <v>162</v>
      </c>
      <c r="D411" s="2" t="s">
        <v>956</v>
      </c>
      <c r="E411" s="2" t="s">
        <v>927</v>
      </c>
      <c r="F411" s="2" t="s">
        <v>919</v>
      </c>
      <c r="G411" s="2" t="str">
        <f t="shared" si="6"/>
        <v>Trump</v>
      </c>
      <c r="H411" s="2" t="s">
        <v>922</v>
      </c>
      <c r="I411" s="2" t="s">
        <v>922</v>
      </c>
      <c r="J411">
        <v>149807</v>
      </c>
      <c r="K411" s="1">
        <v>87.720199990654606</v>
      </c>
      <c r="L411" s="1">
        <v>7.3661444391784103</v>
      </c>
      <c r="M411" s="1">
        <v>0.83707703912367204</v>
      </c>
      <c r="N411" s="1">
        <v>1.9591874879011</v>
      </c>
      <c r="O411" s="1">
        <v>2.1173910431421801</v>
      </c>
      <c r="P411" s="1">
        <v>23.5629843732269</v>
      </c>
      <c r="Q411" s="1">
        <v>9.7418678699927206</v>
      </c>
      <c r="R411" s="1">
        <v>26.3672592068461</v>
      </c>
      <c r="S411" s="1">
        <v>27.634890225423401</v>
      </c>
      <c r="T411" s="1">
        <v>12.692998324510899</v>
      </c>
      <c r="U411" s="1">
        <v>4.4003087935995504</v>
      </c>
      <c r="V411" s="1">
        <v>42.475161164192002</v>
      </c>
      <c r="W411" s="1">
        <v>27.4726045938061</v>
      </c>
      <c r="X411" s="1">
        <v>25.651925448402402</v>
      </c>
      <c r="Y411" s="1">
        <v>16.437300836922599</v>
      </c>
      <c r="Z411" s="1">
        <v>20.719963581608699</v>
      </c>
      <c r="AA411" s="1">
        <v>19.2089505200126</v>
      </c>
      <c r="AB411" s="1">
        <v>26.942606016038098</v>
      </c>
      <c r="AC411" s="1">
        <v>16.691179045417901</v>
      </c>
    </row>
    <row r="412" spans="1:29" ht="15" customHeight="1" x14ac:dyDescent="0.25">
      <c r="A412">
        <v>27700</v>
      </c>
      <c r="B412" s="2" t="s">
        <v>440</v>
      </c>
      <c r="C412" s="2" t="s">
        <v>37</v>
      </c>
      <c r="D412" s="2" t="s">
        <v>943</v>
      </c>
      <c r="E412" s="2" t="s">
        <v>931</v>
      </c>
      <c r="F412" s="2" t="s">
        <v>919</v>
      </c>
      <c r="G412" s="2" t="str">
        <f t="shared" si="6"/>
        <v>Trump</v>
      </c>
      <c r="H412" s="2" t="s">
        <v>922</v>
      </c>
      <c r="I412" s="2" t="s">
        <v>923</v>
      </c>
      <c r="J412">
        <v>30099</v>
      </c>
      <c r="K412" s="1">
        <v>72.258214558623195</v>
      </c>
      <c r="L412" s="1">
        <v>19.695006478620599</v>
      </c>
      <c r="M412" s="1">
        <v>0.53157912222997405</v>
      </c>
      <c r="N412" s="1">
        <v>1.80404664606798</v>
      </c>
      <c r="O412" s="1">
        <v>5.7111531944582898</v>
      </c>
      <c r="P412" s="1">
        <v>24.788198943486499</v>
      </c>
      <c r="Q412" s="1">
        <v>8.4188843483172207</v>
      </c>
      <c r="R412" s="1">
        <v>27.6288248779029</v>
      </c>
      <c r="S412" s="1">
        <v>26.3331007674674</v>
      </c>
      <c r="T412" s="1">
        <v>12.830991062826</v>
      </c>
      <c r="U412" s="1">
        <v>7.6035268476322599</v>
      </c>
      <c r="V412" s="1">
        <v>52.546066970477497</v>
      </c>
      <c r="W412" s="1">
        <v>28.516940756885301</v>
      </c>
      <c r="X412" s="1">
        <v>11.333465425005</v>
      </c>
      <c r="Y412" s="1">
        <v>26.640316205533601</v>
      </c>
      <c r="Z412" s="1">
        <v>26.314229249011898</v>
      </c>
      <c r="AA412" s="1">
        <v>16.798418972332001</v>
      </c>
      <c r="AB412" s="1">
        <v>19.3379446640316</v>
      </c>
      <c r="AC412" s="1">
        <v>10.909090909090899</v>
      </c>
    </row>
    <row r="413" spans="1:29" ht="15" customHeight="1" x14ac:dyDescent="0.25">
      <c r="A413">
        <v>27740</v>
      </c>
      <c r="B413" s="2" t="s">
        <v>441</v>
      </c>
      <c r="C413" s="2" t="s">
        <v>84</v>
      </c>
      <c r="D413" s="2" t="s">
        <v>975</v>
      </c>
      <c r="E413" s="2" t="s">
        <v>931</v>
      </c>
      <c r="F413" s="2" t="s">
        <v>919</v>
      </c>
      <c r="G413" s="2" t="str">
        <f t="shared" si="6"/>
        <v>Trump</v>
      </c>
      <c r="H413" s="2" t="s">
        <v>922</v>
      </c>
      <c r="I413" s="2" t="s">
        <v>922</v>
      </c>
      <c r="J413">
        <v>198716</v>
      </c>
      <c r="K413" s="1">
        <v>92.141045512188199</v>
      </c>
      <c r="L413" s="1">
        <v>2.7702852311842001</v>
      </c>
      <c r="M413" s="1">
        <v>0.84089856881177205</v>
      </c>
      <c r="N413" s="1">
        <v>1.6224159101431199</v>
      </c>
      <c r="O413" s="1">
        <v>2.6253547776726598</v>
      </c>
      <c r="P413" s="1">
        <v>20.154391191449101</v>
      </c>
      <c r="Q413" s="1">
        <v>10.5240644940518</v>
      </c>
      <c r="R413" s="1">
        <v>25.097123533082399</v>
      </c>
      <c r="S413" s="1">
        <v>28.030455524467101</v>
      </c>
      <c r="T413" s="1">
        <v>16.1939652569496</v>
      </c>
      <c r="U413" s="1">
        <v>6.9972092348954398</v>
      </c>
      <c r="V413" s="1">
        <v>42.989380595121602</v>
      </c>
      <c r="W413" s="1">
        <v>26.709434235801499</v>
      </c>
      <c r="X413" s="1">
        <v>23.303975934181398</v>
      </c>
      <c r="Y413" s="1">
        <v>26.2340235328227</v>
      </c>
      <c r="Z413" s="1">
        <v>24.7058397158665</v>
      </c>
      <c r="AA413" s="1">
        <v>18.5931044480417</v>
      </c>
      <c r="AB413" s="1">
        <v>18.153374084901799</v>
      </c>
      <c r="AC413" s="1">
        <v>12.3136582183672</v>
      </c>
    </row>
    <row r="414" spans="1:29" ht="15" customHeight="1" x14ac:dyDescent="0.25">
      <c r="A414">
        <v>27780</v>
      </c>
      <c r="B414" s="2" t="s">
        <v>442</v>
      </c>
      <c r="C414" s="2" t="s">
        <v>55</v>
      </c>
      <c r="D414" s="2" t="s">
        <v>970</v>
      </c>
      <c r="E414" s="2" t="s">
        <v>927</v>
      </c>
      <c r="F414" s="2" t="s">
        <v>919</v>
      </c>
      <c r="G414" s="2" t="str">
        <f t="shared" si="6"/>
        <v>Trump</v>
      </c>
      <c r="H414" s="2" t="s">
        <v>922</v>
      </c>
      <c r="I414" s="2" t="s">
        <v>922</v>
      </c>
      <c r="J414">
        <v>143679</v>
      </c>
      <c r="K414" s="1">
        <v>93.314263044703793</v>
      </c>
      <c r="L414" s="1">
        <v>3.5307873802017</v>
      </c>
      <c r="M414" s="1">
        <v>0.50111707347629098</v>
      </c>
      <c r="N414" s="1">
        <v>1.2576646552384101</v>
      </c>
      <c r="O414" s="1">
        <v>1.39616784637978</v>
      </c>
      <c r="P414" s="1">
        <v>19.651445235559802</v>
      </c>
      <c r="Q414" s="1">
        <v>9.3298255138189994</v>
      </c>
      <c r="R414" s="1">
        <v>22.502940582827001</v>
      </c>
      <c r="S414" s="1">
        <v>29.674482701020999</v>
      </c>
      <c r="T414" s="1">
        <v>18.841305966773199</v>
      </c>
      <c r="U414" s="1">
        <v>3.6868443561786601</v>
      </c>
      <c r="V414" s="1">
        <v>55.042128341509901</v>
      </c>
      <c r="W414" s="1">
        <v>23.3382163538584</v>
      </c>
      <c r="X414" s="1">
        <v>17.932810948453</v>
      </c>
      <c r="Y414" s="1">
        <v>22.971864209770601</v>
      </c>
      <c r="Z414" s="1">
        <v>25.399131653618699</v>
      </c>
      <c r="AA414" s="1">
        <v>18.975419643772899</v>
      </c>
      <c r="AB414" s="1">
        <v>21.732590338791798</v>
      </c>
      <c r="AC414" s="1">
        <v>10.920994154045999</v>
      </c>
    </row>
    <row r="415" spans="1:29" ht="15" customHeight="1" x14ac:dyDescent="0.25">
      <c r="A415">
        <v>27860</v>
      </c>
      <c r="B415" s="2" t="s">
        <v>443</v>
      </c>
      <c r="C415" s="2" t="s">
        <v>75</v>
      </c>
      <c r="D415" s="2" t="s">
        <v>932</v>
      </c>
      <c r="E415" s="2" t="s">
        <v>931</v>
      </c>
      <c r="F415" s="2" t="s">
        <v>919</v>
      </c>
      <c r="G415" s="2" t="str">
        <f t="shared" si="6"/>
        <v>Trump</v>
      </c>
      <c r="H415" s="2" t="s">
        <v>922</v>
      </c>
      <c r="I415" s="2" t="s">
        <v>923</v>
      </c>
      <c r="J415">
        <v>121026</v>
      </c>
      <c r="K415" s="1">
        <v>81.5039743526184</v>
      </c>
      <c r="L415" s="1">
        <v>11.8387784443012</v>
      </c>
      <c r="M415" s="1">
        <v>0.91963710277130495</v>
      </c>
      <c r="N415" s="1">
        <v>1.7549947945069699</v>
      </c>
      <c r="O415" s="1">
        <v>3.9826153058020601</v>
      </c>
      <c r="P415" s="1">
        <v>24.870688942871801</v>
      </c>
      <c r="Q415" s="1">
        <v>12.0841802587874</v>
      </c>
      <c r="R415" s="1">
        <v>26.242295044040102</v>
      </c>
      <c r="S415" s="1">
        <v>23.879992728835099</v>
      </c>
      <c r="T415" s="1">
        <v>12.9228430254656</v>
      </c>
      <c r="U415" s="1">
        <v>6.7620927936821298</v>
      </c>
      <c r="V415" s="1">
        <v>47.081363329349998</v>
      </c>
      <c r="W415" s="1">
        <v>25.623473788122801</v>
      </c>
      <c r="X415" s="1">
        <v>20.533070088845001</v>
      </c>
      <c r="Y415" s="1">
        <v>26.449042539519301</v>
      </c>
      <c r="Z415" s="1">
        <v>24.5898127918434</v>
      </c>
      <c r="AA415" s="1">
        <v>17.394936383498301</v>
      </c>
      <c r="AB415" s="1">
        <v>19.155635522426401</v>
      </c>
      <c r="AC415" s="1">
        <v>12.410572762712601</v>
      </c>
    </row>
    <row r="416" spans="1:29" ht="15" customHeight="1" x14ac:dyDescent="0.25">
      <c r="A416">
        <v>27900</v>
      </c>
      <c r="B416" s="2" t="s">
        <v>444</v>
      </c>
      <c r="C416" s="2" t="s">
        <v>162</v>
      </c>
      <c r="D416" s="2" t="s">
        <v>956</v>
      </c>
      <c r="E416" s="2" t="s">
        <v>927</v>
      </c>
      <c r="F416" s="2" t="s">
        <v>919</v>
      </c>
      <c r="G416" s="2" t="str">
        <f t="shared" si="6"/>
        <v>Trump</v>
      </c>
      <c r="H416" s="2" t="s">
        <v>922</v>
      </c>
      <c r="I416" s="2" t="s">
        <v>922</v>
      </c>
      <c r="J416">
        <v>175518</v>
      </c>
      <c r="K416" s="1">
        <v>86.592828086008296</v>
      </c>
      <c r="L416" s="1">
        <v>1.4784808395720099</v>
      </c>
      <c r="M416" s="1">
        <v>1.09276541437345</v>
      </c>
      <c r="N416" s="1">
        <v>4.8171697489716196</v>
      </c>
      <c r="O416" s="1">
        <v>6.01875591107465</v>
      </c>
      <c r="P416" s="1">
        <v>25.661755489465499</v>
      </c>
      <c r="Q416" s="1">
        <v>9.8639455782312897</v>
      </c>
      <c r="R416" s="1">
        <v>25.2014038446199</v>
      </c>
      <c r="S416" s="1">
        <v>25.273761095728101</v>
      </c>
      <c r="T416" s="1">
        <v>13.999133991955199</v>
      </c>
      <c r="U416" s="1">
        <v>5.5198380279188699</v>
      </c>
      <c r="V416" s="1">
        <v>44.453521827158703</v>
      </c>
      <c r="W416" s="1">
        <v>30.844847795972001</v>
      </c>
      <c r="X416" s="1">
        <v>19.181792348950399</v>
      </c>
      <c r="Y416" s="1">
        <v>22.691375751592901</v>
      </c>
      <c r="Z416" s="1">
        <v>26.367824344132298</v>
      </c>
      <c r="AA416" s="1">
        <v>19.495049208770801</v>
      </c>
      <c r="AB416" s="1">
        <v>20.489694576565299</v>
      </c>
      <c r="AC416" s="1">
        <v>10.9560561189386</v>
      </c>
    </row>
    <row r="417" spans="1:29" ht="15" customHeight="1" x14ac:dyDescent="0.25">
      <c r="A417">
        <v>27920</v>
      </c>
      <c r="B417" s="2" t="s">
        <v>445</v>
      </c>
      <c r="C417" s="2" t="s">
        <v>77</v>
      </c>
      <c r="D417" s="2" t="s">
        <v>949</v>
      </c>
      <c r="E417" s="2" t="s">
        <v>935</v>
      </c>
      <c r="F417" s="2" t="s">
        <v>919</v>
      </c>
      <c r="G417" s="2" t="str">
        <f t="shared" si="6"/>
        <v>Trump</v>
      </c>
      <c r="H417" s="2" t="s">
        <v>922</v>
      </c>
      <c r="I417" s="2" t="s">
        <v>923</v>
      </c>
      <c r="J417">
        <v>34362</v>
      </c>
      <c r="K417" s="1">
        <v>59.9121122169839</v>
      </c>
      <c r="L417" s="1">
        <v>17.5048018159595</v>
      </c>
      <c r="M417" s="1">
        <v>3.1109947034514902</v>
      </c>
      <c r="N417" s="1">
        <v>7.0979570455736001</v>
      </c>
      <c r="O417" s="1">
        <v>12.3741342180315</v>
      </c>
      <c r="P417" s="1">
        <v>30.897503055701101</v>
      </c>
      <c r="Q417" s="1">
        <v>13.4538152610442</v>
      </c>
      <c r="R417" s="1">
        <v>29.9546010127466</v>
      </c>
      <c r="S417" s="1">
        <v>18.046097433211099</v>
      </c>
      <c r="T417" s="1">
        <v>7.6479832372970096</v>
      </c>
      <c r="U417" s="1">
        <v>3.39170216122417</v>
      </c>
      <c r="V417" s="1">
        <v>33.895987800389101</v>
      </c>
      <c r="W417" s="1">
        <v>42.793290214019002</v>
      </c>
      <c r="X417" s="1">
        <v>19.919019824367702</v>
      </c>
      <c r="Y417" s="1">
        <v>13.193760262725799</v>
      </c>
      <c r="Z417" s="1">
        <v>24.0886699507389</v>
      </c>
      <c r="AA417" s="1">
        <v>26.420361247947501</v>
      </c>
      <c r="AB417" s="1">
        <v>25.049261083743801</v>
      </c>
      <c r="AC417" s="1">
        <v>11.247947454844001</v>
      </c>
    </row>
    <row r="418" spans="1:29" ht="15" customHeight="1" x14ac:dyDescent="0.25">
      <c r="A418">
        <v>27940</v>
      </c>
      <c r="B418" s="2" t="s">
        <v>446</v>
      </c>
      <c r="C418" s="2" t="s">
        <v>63</v>
      </c>
      <c r="D418" s="2" t="s">
        <v>928</v>
      </c>
      <c r="E418" s="2" t="s">
        <v>929</v>
      </c>
      <c r="F418" s="2" t="s">
        <v>920</v>
      </c>
      <c r="G418" s="2" t="str">
        <f t="shared" si="6"/>
        <v>Clinton</v>
      </c>
      <c r="H418" s="2" t="s">
        <v>922</v>
      </c>
      <c r="I418" s="2" t="s">
        <v>922</v>
      </c>
      <c r="J418">
        <v>31275</v>
      </c>
      <c r="K418" s="1">
        <v>67.354116706634699</v>
      </c>
      <c r="L418" s="1">
        <v>0.82813749000799397</v>
      </c>
      <c r="M418" s="1">
        <v>6.0079936051159102</v>
      </c>
      <c r="N418" s="1">
        <v>20.732214228617099</v>
      </c>
      <c r="O418" s="1">
        <v>5.0775379696243004</v>
      </c>
      <c r="P418" s="1">
        <v>23.456434852118299</v>
      </c>
      <c r="Q418" s="1">
        <v>8.8729016786570707</v>
      </c>
      <c r="R418" s="1">
        <v>27.6674660271783</v>
      </c>
      <c r="S418" s="1">
        <v>31.577937649880099</v>
      </c>
      <c r="T418" s="1">
        <v>8.4252597921662709</v>
      </c>
      <c r="U418" s="1">
        <v>0.95046352654743005</v>
      </c>
      <c r="V418" s="1">
        <v>25.625058526079201</v>
      </c>
      <c r="W418" s="1">
        <v>37.5550145144677</v>
      </c>
      <c r="X418" s="1">
        <v>35.869463432905697</v>
      </c>
      <c r="Y418" s="1">
        <v>7.3683356325570104</v>
      </c>
      <c r="Z418" s="1">
        <v>11.6530065730747</v>
      </c>
      <c r="AA418" s="1">
        <v>14.655522194270899</v>
      </c>
      <c r="AB418" s="1">
        <v>31.6237929075712</v>
      </c>
      <c r="AC418" s="1">
        <v>34.699342692526201</v>
      </c>
    </row>
    <row r="419" spans="1:29" ht="15" customHeight="1" x14ac:dyDescent="0.25">
      <c r="A419">
        <v>27980</v>
      </c>
      <c r="B419" s="2" t="s">
        <v>447</v>
      </c>
      <c r="C419" s="2" t="s">
        <v>406</v>
      </c>
      <c r="D419" s="2" t="s">
        <v>944</v>
      </c>
      <c r="E419" s="2" t="s">
        <v>929</v>
      </c>
      <c r="F419" s="2" t="s">
        <v>920</v>
      </c>
      <c r="G419" s="2" t="str">
        <f t="shared" si="6"/>
        <v>Clinton</v>
      </c>
      <c r="H419" s="2" t="s">
        <v>923</v>
      </c>
      <c r="I419" s="2" t="s">
        <v>923</v>
      </c>
      <c r="J419">
        <v>154924</v>
      </c>
      <c r="K419" s="1">
        <v>31.768480028917399</v>
      </c>
      <c r="L419" s="1">
        <v>0.52800082621156197</v>
      </c>
      <c r="M419" s="1">
        <v>28.007926467171</v>
      </c>
      <c r="N419" s="1">
        <v>29.554491234411699</v>
      </c>
      <c r="O419" s="1">
        <v>10.141101443288299</v>
      </c>
      <c r="P419" s="1">
        <v>23.117786785778801</v>
      </c>
      <c r="Q419" s="1">
        <v>7.5152978234489201</v>
      </c>
      <c r="R419" s="1">
        <v>27.009372337404098</v>
      </c>
      <c r="S419" s="1">
        <v>29.5583641011076</v>
      </c>
      <c r="T419" s="1">
        <v>12.799178952260499</v>
      </c>
      <c r="U419" s="1">
        <v>4.8648950216651503</v>
      </c>
      <c r="V419" s="1">
        <v>36.680118274970702</v>
      </c>
      <c r="W419" s="1">
        <v>33.335502947575897</v>
      </c>
      <c r="X419" s="1">
        <v>25.119483755788199</v>
      </c>
      <c r="Y419" s="1">
        <v>12.654114498709699</v>
      </c>
      <c r="Z419" s="1">
        <v>16.177004683169301</v>
      </c>
      <c r="AA419" s="1">
        <v>17.690910828634198</v>
      </c>
      <c r="AB419" s="1">
        <v>26.0365096052757</v>
      </c>
      <c r="AC419" s="1">
        <v>27.441460384210998</v>
      </c>
    </row>
    <row r="420" spans="1:29" ht="15" customHeight="1" x14ac:dyDescent="0.25">
      <c r="A420">
        <v>28020</v>
      </c>
      <c r="B420" s="2" t="s">
        <v>448</v>
      </c>
      <c r="C420" s="2" t="s">
        <v>31</v>
      </c>
      <c r="D420" s="2" t="s">
        <v>924</v>
      </c>
      <c r="E420" s="2" t="s">
        <v>927</v>
      </c>
      <c r="F420" s="2" t="s">
        <v>920</v>
      </c>
      <c r="G420" s="2" t="str">
        <f t="shared" si="6"/>
        <v>Clinton</v>
      </c>
      <c r="H420" s="2" t="s">
        <v>922</v>
      </c>
      <c r="I420" s="2" t="s">
        <v>922</v>
      </c>
      <c r="J420">
        <v>326589</v>
      </c>
      <c r="K420" s="1">
        <v>80.552314989175997</v>
      </c>
      <c r="L420" s="1">
        <v>9.0890997553500004</v>
      </c>
      <c r="M420" s="1">
        <v>1.6797871330632701</v>
      </c>
      <c r="N420" s="1">
        <v>3.2539369054070999</v>
      </c>
      <c r="O420" s="1">
        <v>5.4248612170036301</v>
      </c>
      <c r="P420" s="1">
        <v>23.373108096108599</v>
      </c>
      <c r="Q420" s="1">
        <v>13.307857888661299</v>
      </c>
      <c r="R420" s="1">
        <v>24.7613973526359</v>
      </c>
      <c r="S420" s="1">
        <v>25.910854315362698</v>
      </c>
      <c r="T420" s="1">
        <v>12.6467823472315</v>
      </c>
      <c r="U420" s="1">
        <v>3.08843946911075</v>
      </c>
      <c r="V420" s="1">
        <v>33.711176053671501</v>
      </c>
      <c r="W420" s="1">
        <v>33.258250240298302</v>
      </c>
      <c r="X420" s="1">
        <v>29.9421342369195</v>
      </c>
      <c r="Y420" s="1">
        <v>21.783322143983501</v>
      </c>
      <c r="Z420" s="1">
        <v>22.6428203406767</v>
      </c>
      <c r="AA420" s="1">
        <v>17.9300223266562</v>
      </c>
      <c r="AB420" s="1">
        <v>21.026089400302901</v>
      </c>
      <c r="AC420" s="1">
        <v>16.617745788380802</v>
      </c>
    </row>
    <row r="421" spans="1:29" ht="15" customHeight="1" x14ac:dyDescent="0.25">
      <c r="A421">
        <v>28060</v>
      </c>
      <c r="B421" s="2" t="s">
        <v>449</v>
      </c>
      <c r="C421" s="2" t="s">
        <v>137</v>
      </c>
      <c r="D421" s="2" t="s">
        <v>958</v>
      </c>
      <c r="E421" s="2" t="s">
        <v>947</v>
      </c>
      <c r="F421" s="2" t="s">
        <v>919</v>
      </c>
      <c r="G421" s="2" t="str">
        <f t="shared" si="6"/>
        <v>Trump</v>
      </c>
      <c r="H421" s="2" t="s">
        <v>922</v>
      </c>
      <c r="I421" s="2" t="s">
        <v>922</v>
      </c>
      <c r="J421">
        <v>90928</v>
      </c>
      <c r="K421" s="1">
        <v>93.963355622030605</v>
      </c>
      <c r="L421" s="1">
        <v>0.19795882456449099</v>
      </c>
      <c r="M421" s="1">
        <v>0.57408059123702304</v>
      </c>
      <c r="N421" s="1">
        <v>2.9880784796762301</v>
      </c>
      <c r="O421" s="1">
        <v>2.27652648249164</v>
      </c>
      <c r="P421" s="1">
        <v>23.374538096076002</v>
      </c>
      <c r="Q421" s="1">
        <v>7.3937620974837204</v>
      </c>
      <c r="R421" s="1">
        <v>23.9112264648953</v>
      </c>
      <c r="S421" s="1">
        <v>30.910170684497601</v>
      </c>
      <c r="T421" s="1">
        <v>14.4103026570473</v>
      </c>
      <c r="U421" s="1">
        <v>1.4968483204340499</v>
      </c>
      <c r="V421" s="1">
        <v>36.7429984840022</v>
      </c>
      <c r="W421" s="1">
        <v>33.004069257161099</v>
      </c>
      <c r="X421" s="1">
        <v>28.7560839384026</v>
      </c>
      <c r="Y421" s="1">
        <v>18.3091342507314</v>
      </c>
      <c r="Z421" s="1">
        <v>24.991873442409801</v>
      </c>
      <c r="AA421" s="1">
        <v>21.5380864665728</v>
      </c>
      <c r="AB421" s="1">
        <v>21.231986130675001</v>
      </c>
      <c r="AC421" s="1">
        <v>13.928919709611</v>
      </c>
    </row>
    <row r="422" spans="1:29" ht="15" customHeight="1" x14ac:dyDescent="0.25">
      <c r="A422">
        <v>28100</v>
      </c>
      <c r="B422" s="2" t="s">
        <v>450</v>
      </c>
      <c r="C422" s="2" t="s">
        <v>146</v>
      </c>
      <c r="D422" s="2" t="s">
        <v>948</v>
      </c>
      <c r="E422" s="2" t="s">
        <v>927</v>
      </c>
      <c r="F422" s="2" t="s">
        <v>919</v>
      </c>
      <c r="G422" s="2" t="str">
        <f t="shared" si="6"/>
        <v>Trump</v>
      </c>
      <c r="H422" s="2" t="s">
        <v>922</v>
      </c>
      <c r="I422" s="2" t="s">
        <v>923</v>
      </c>
      <c r="J422">
        <v>113449</v>
      </c>
      <c r="K422" s="1">
        <v>73.352784070375193</v>
      </c>
      <c r="L422" s="1">
        <v>14.9829438778658</v>
      </c>
      <c r="M422" s="1">
        <v>0.90789694047545599</v>
      </c>
      <c r="N422" s="1">
        <v>1.7946390007844899</v>
      </c>
      <c r="O422" s="1">
        <v>8.9617361104989897</v>
      </c>
      <c r="P422" s="1">
        <v>25.345309346049799</v>
      </c>
      <c r="Q422" s="1">
        <v>10.2098740403177</v>
      </c>
      <c r="R422" s="1">
        <v>24.976861849818</v>
      </c>
      <c r="S422" s="1">
        <v>26.037250218159699</v>
      </c>
      <c r="T422" s="1">
        <v>13.430704545654899</v>
      </c>
      <c r="U422" s="1">
        <v>4.7018804778690697</v>
      </c>
      <c r="V422" s="1">
        <v>44.545791213463701</v>
      </c>
      <c r="W422" s="1">
        <v>33.823912655849199</v>
      </c>
      <c r="X422" s="1">
        <v>16.928415652818</v>
      </c>
      <c r="Y422" s="1">
        <v>18.469367877666301</v>
      </c>
      <c r="Z422" s="1">
        <v>20.707119898704601</v>
      </c>
      <c r="AA422" s="1">
        <v>18.539982468101702</v>
      </c>
      <c r="AB422" s="1">
        <v>24.3352488555566</v>
      </c>
      <c r="AC422" s="1">
        <v>17.948280899970801</v>
      </c>
    </row>
    <row r="423" spans="1:29" ht="15" customHeight="1" x14ac:dyDescent="0.25">
      <c r="A423">
        <v>28140</v>
      </c>
      <c r="B423" s="2" t="s">
        <v>451</v>
      </c>
      <c r="C423" s="2" t="s">
        <v>162</v>
      </c>
      <c r="D423" s="2" t="s">
        <v>956</v>
      </c>
      <c r="E423" s="2" t="s">
        <v>927</v>
      </c>
      <c r="F423" s="2" t="s">
        <v>920</v>
      </c>
      <c r="G423" s="2" t="str">
        <f t="shared" si="6"/>
        <v>Clinton</v>
      </c>
      <c r="H423" s="2" t="s">
        <v>922</v>
      </c>
      <c r="I423" s="2" t="s">
        <v>922</v>
      </c>
      <c r="J423">
        <v>2009342</v>
      </c>
      <c r="K423" s="1">
        <v>74.203794077862298</v>
      </c>
      <c r="L423" s="1">
        <v>12.4539774712319</v>
      </c>
      <c r="M423" s="1">
        <v>2.27228615138687</v>
      </c>
      <c r="N423" s="1">
        <v>2.8211723041672299</v>
      </c>
      <c r="O423" s="1">
        <v>8.2487699953517097</v>
      </c>
      <c r="P423" s="1">
        <v>25.635755386589199</v>
      </c>
      <c r="Q423" s="1">
        <v>8.2744002763093594</v>
      </c>
      <c r="R423" s="1">
        <v>27.629691710022499</v>
      </c>
      <c r="S423" s="1">
        <v>26.518382634713301</v>
      </c>
      <c r="T423" s="1">
        <v>11.9417699923657</v>
      </c>
      <c r="U423" s="1">
        <v>3.1539352939805201</v>
      </c>
      <c r="V423" s="1">
        <v>33.401514063403603</v>
      </c>
      <c r="W423" s="1">
        <v>30.482877487500001</v>
      </c>
      <c r="X423" s="1">
        <v>32.961673155115903</v>
      </c>
      <c r="Y423" s="1">
        <v>15.319813705447499</v>
      </c>
      <c r="Z423" s="1">
        <v>19.527343089075099</v>
      </c>
      <c r="AA423" s="1">
        <v>17.417472047548099</v>
      </c>
      <c r="AB423" s="1">
        <v>24.1704587522438</v>
      </c>
      <c r="AC423" s="1">
        <v>23.564912405685501</v>
      </c>
    </row>
    <row r="424" spans="1:29" ht="15" customHeight="1" x14ac:dyDescent="0.25">
      <c r="A424">
        <v>28180</v>
      </c>
      <c r="B424" s="2" t="s">
        <v>452</v>
      </c>
      <c r="C424" s="2" t="s">
        <v>406</v>
      </c>
      <c r="D424" s="2" t="s">
        <v>944</v>
      </c>
      <c r="E424" s="2" t="s">
        <v>929</v>
      </c>
      <c r="F424" s="2" t="s">
        <v>920</v>
      </c>
      <c r="G424" s="2" t="str">
        <f t="shared" si="6"/>
        <v>Clinton</v>
      </c>
      <c r="H424" s="2" t="s">
        <v>923</v>
      </c>
      <c r="I424" s="2" t="s">
        <v>923</v>
      </c>
      <c r="J424">
        <v>67091</v>
      </c>
      <c r="K424" s="1">
        <v>30.720961082708602</v>
      </c>
      <c r="L424" s="1">
        <v>0.384552324454845</v>
      </c>
      <c r="M424" s="1">
        <v>30.251449523781101</v>
      </c>
      <c r="N424" s="1">
        <v>29.2304481972247</v>
      </c>
      <c r="O424" s="1">
        <v>9.4125888718308008</v>
      </c>
      <c r="P424" s="1">
        <v>22.6900776557213</v>
      </c>
      <c r="Q424" s="1">
        <v>7.3184182677259297</v>
      </c>
      <c r="R424" s="1">
        <v>24.612839277995601</v>
      </c>
      <c r="S424" s="1">
        <v>30.495893637000499</v>
      </c>
      <c r="T424" s="1">
        <v>14.8827711615567</v>
      </c>
      <c r="U424" s="1">
        <v>5.7614045554300803</v>
      </c>
      <c r="V424" s="1">
        <v>33.524385826603897</v>
      </c>
      <c r="W424" s="1">
        <v>35.8063622610956</v>
      </c>
      <c r="X424" s="1">
        <v>24.907847356870398</v>
      </c>
      <c r="Y424" s="1">
        <v>14.353612167300399</v>
      </c>
      <c r="Z424" s="1">
        <v>15.2181785261633</v>
      </c>
      <c r="AA424" s="1">
        <v>16.562556581568</v>
      </c>
      <c r="AB424" s="1">
        <v>28.494477638964302</v>
      </c>
      <c r="AC424" s="1">
        <v>25.371175086004001</v>
      </c>
    </row>
    <row r="425" spans="1:29" ht="15" customHeight="1" x14ac:dyDescent="0.25">
      <c r="A425">
        <v>28260</v>
      </c>
      <c r="B425" s="2" t="s">
        <v>453</v>
      </c>
      <c r="C425" s="2" t="s">
        <v>117</v>
      </c>
      <c r="D425" s="2" t="s">
        <v>961</v>
      </c>
      <c r="E425" s="2" t="s">
        <v>935</v>
      </c>
      <c r="F425" s="2" t="s">
        <v>919</v>
      </c>
      <c r="G425" s="2" t="str">
        <f t="shared" si="6"/>
        <v>Trump</v>
      </c>
      <c r="H425" s="2" t="s">
        <v>922</v>
      </c>
      <c r="I425" s="2" t="s">
        <v>923</v>
      </c>
      <c r="J425">
        <v>52591</v>
      </c>
      <c r="K425" s="1">
        <v>89.920328573329996</v>
      </c>
      <c r="L425" s="1">
        <v>0.69213363503261005</v>
      </c>
      <c r="M425" s="1">
        <v>1.1370766861249999</v>
      </c>
      <c r="N425" s="1">
        <v>1.2606719780951099</v>
      </c>
      <c r="O425" s="1">
        <v>6.9897891274172403</v>
      </c>
      <c r="P425" s="1">
        <v>24.0364320891407</v>
      </c>
      <c r="Q425" s="1">
        <v>14.5899488505638</v>
      </c>
      <c r="R425" s="1">
        <v>24.338765187959901</v>
      </c>
      <c r="S425" s="1">
        <v>24.171436177292701</v>
      </c>
      <c r="T425" s="1">
        <v>12.8634176950429</v>
      </c>
      <c r="U425" s="1">
        <v>2.8850023216220402</v>
      </c>
      <c r="V425" s="1">
        <v>33.347778981581797</v>
      </c>
      <c r="W425" s="1">
        <v>32.837022132796797</v>
      </c>
      <c r="X425" s="1">
        <v>30.930196563999399</v>
      </c>
      <c r="Y425" s="1">
        <v>16.510375099760601</v>
      </c>
      <c r="Z425" s="1">
        <v>23.279130087789301</v>
      </c>
      <c r="AA425" s="1">
        <v>18.3758978451716</v>
      </c>
      <c r="AB425" s="1">
        <v>24.645849960095799</v>
      </c>
      <c r="AC425" s="1">
        <v>17.188747007182801</v>
      </c>
    </row>
    <row r="426" spans="1:29" ht="15" customHeight="1" x14ac:dyDescent="0.25">
      <c r="A426">
        <v>28300</v>
      </c>
      <c r="B426" s="2" t="s">
        <v>454</v>
      </c>
      <c r="C426" s="2" t="s">
        <v>235</v>
      </c>
      <c r="D426" s="2" t="s">
        <v>962</v>
      </c>
      <c r="E426" s="2" t="s">
        <v>927</v>
      </c>
      <c r="F426" s="2" t="s">
        <v>920</v>
      </c>
      <c r="G426" s="2" t="str">
        <f t="shared" si="6"/>
        <v>Clinton</v>
      </c>
      <c r="H426" s="2" t="s">
        <v>922</v>
      </c>
      <c r="I426" s="2" t="s">
        <v>923</v>
      </c>
      <c r="J426">
        <v>77117</v>
      </c>
      <c r="K426" s="1">
        <v>95.357703230156801</v>
      </c>
      <c r="L426" s="1">
        <v>0.47071333169080698</v>
      </c>
      <c r="M426" s="1">
        <v>1.18002515658026</v>
      </c>
      <c r="N426" s="1">
        <v>1.57812155555844</v>
      </c>
      <c r="O426" s="1">
        <v>1.4134367260137199</v>
      </c>
      <c r="P426" s="1">
        <v>19.596197984880099</v>
      </c>
      <c r="Q426" s="1">
        <v>13.8283387579911</v>
      </c>
      <c r="R426" s="1">
        <v>22.1689121724133</v>
      </c>
      <c r="S426" s="1">
        <v>29.699028748524999</v>
      </c>
      <c r="T426" s="1">
        <v>14.7075223361905</v>
      </c>
      <c r="U426" s="1">
        <v>2.5567354545630998</v>
      </c>
      <c r="V426" s="1">
        <v>40.626273999728198</v>
      </c>
      <c r="W426" s="1">
        <v>26.699151637514301</v>
      </c>
      <c r="X426" s="1">
        <v>30.1178389081944</v>
      </c>
      <c r="Y426" s="1">
        <v>14.204752593378201</v>
      </c>
      <c r="Z426" s="1">
        <v>21.0287342988765</v>
      </c>
      <c r="AA426" s="1">
        <v>18.420442117124601</v>
      </c>
      <c r="AB426" s="1">
        <v>25.3935637821894</v>
      </c>
      <c r="AC426" s="1">
        <v>20.952507208431399</v>
      </c>
    </row>
    <row r="427" spans="1:29" ht="15" customHeight="1" x14ac:dyDescent="0.25">
      <c r="A427">
        <v>28340</v>
      </c>
      <c r="B427" s="2" t="s">
        <v>455</v>
      </c>
      <c r="C427" s="2" t="s">
        <v>66</v>
      </c>
      <c r="D427" s="2" t="s">
        <v>425</v>
      </c>
      <c r="E427" s="2" t="s">
        <v>927</v>
      </c>
      <c r="F427" s="2" t="s">
        <v>919</v>
      </c>
      <c r="G427" s="2" t="str">
        <f t="shared" si="6"/>
        <v>Trump</v>
      </c>
      <c r="H427" s="2" t="s">
        <v>922</v>
      </c>
      <c r="I427" s="2" t="s">
        <v>923</v>
      </c>
      <c r="J427">
        <v>47536</v>
      </c>
      <c r="K427" s="1">
        <v>88.572871087175997</v>
      </c>
      <c r="L427" s="1">
        <v>0.35762369572534503</v>
      </c>
      <c r="M427" s="1">
        <v>0.36603837091888303</v>
      </c>
      <c r="N427" s="1">
        <v>1.09601144395826</v>
      </c>
      <c r="O427" s="1">
        <v>9.6074554022214702</v>
      </c>
      <c r="P427" s="1">
        <v>27.0321440592393</v>
      </c>
      <c r="Q427" s="1">
        <v>8.3031807472231591</v>
      </c>
      <c r="R427" s="1">
        <v>25.111494446314399</v>
      </c>
      <c r="S427" s="1">
        <v>27.0552844160215</v>
      </c>
      <c r="T427" s="1">
        <v>12.4978963312016</v>
      </c>
      <c r="U427" s="1">
        <v>6.8985695708712598</v>
      </c>
      <c r="V427" s="1">
        <v>52.048114434330301</v>
      </c>
      <c r="W427" s="1">
        <v>28.407022106631999</v>
      </c>
      <c r="X427" s="1">
        <v>12.646293888166401</v>
      </c>
      <c r="Y427" s="1">
        <v>15.6161753078053</v>
      </c>
      <c r="Z427" s="1">
        <v>26.019428442335901</v>
      </c>
      <c r="AA427" s="1">
        <v>21.7892239918672</v>
      </c>
      <c r="AB427" s="1">
        <v>25.4659437478821</v>
      </c>
      <c r="AC427" s="1">
        <v>11.109228510109601</v>
      </c>
    </row>
    <row r="428" spans="1:29" ht="15" customHeight="1" x14ac:dyDescent="0.25">
      <c r="A428">
        <v>28380</v>
      </c>
      <c r="B428" s="2" t="s">
        <v>456</v>
      </c>
      <c r="C428" s="2" t="s">
        <v>162</v>
      </c>
      <c r="D428" s="2" t="s">
        <v>956</v>
      </c>
      <c r="E428" s="2" t="s">
        <v>927</v>
      </c>
      <c r="F428" s="2" t="s">
        <v>919</v>
      </c>
      <c r="G428" s="2" t="str">
        <f t="shared" si="6"/>
        <v>Trump</v>
      </c>
      <c r="H428" s="2" t="s">
        <v>922</v>
      </c>
      <c r="I428" s="2" t="s">
        <v>922</v>
      </c>
      <c r="J428">
        <v>31953</v>
      </c>
      <c r="K428" s="1">
        <v>82.928050574281002</v>
      </c>
      <c r="L428" s="1">
        <v>9.6422871091916207</v>
      </c>
      <c r="M428" s="1">
        <v>0.33486683566488301</v>
      </c>
      <c r="N428" s="1">
        <v>1.6899821612994099</v>
      </c>
      <c r="O428" s="1">
        <v>5.4048133195631101</v>
      </c>
      <c r="P428" s="1">
        <v>25.299658873971101</v>
      </c>
      <c r="Q428" s="1">
        <v>8.2245798516571202</v>
      </c>
      <c r="R428" s="1">
        <v>23.553343973961798</v>
      </c>
      <c r="S428" s="1">
        <v>26.435702437955801</v>
      </c>
      <c r="T428" s="1">
        <v>16.4867148624542</v>
      </c>
      <c r="U428" s="1">
        <v>13.493486879365699</v>
      </c>
      <c r="V428" s="1">
        <v>55.776854823485003</v>
      </c>
      <c r="W428" s="1">
        <v>20.3133849348688</v>
      </c>
      <c r="X428" s="1">
        <v>10.416273362280499</v>
      </c>
      <c r="Y428" s="1">
        <v>33.330701200252697</v>
      </c>
      <c r="Z428" s="1">
        <v>28.734996841440299</v>
      </c>
      <c r="AA428" s="1">
        <v>16.542956411876201</v>
      </c>
      <c r="AB428" s="1">
        <v>13.463360707517401</v>
      </c>
      <c r="AC428" s="1">
        <v>7.92798483891346</v>
      </c>
    </row>
    <row r="429" spans="1:29" ht="15" customHeight="1" x14ac:dyDescent="0.25">
      <c r="A429">
        <v>28420</v>
      </c>
      <c r="B429" s="2" t="s">
        <v>457</v>
      </c>
      <c r="C429" s="2" t="s">
        <v>25</v>
      </c>
      <c r="D429" s="2" t="s">
        <v>878</v>
      </c>
      <c r="E429" s="2" t="s">
        <v>927</v>
      </c>
      <c r="F429" s="2" t="s">
        <v>919</v>
      </c>
      <c r="G429" s="2" t="str">
        <f t="shared" si="6"/>
        <v>Trump</v>
      </c>
      <c r="H429" s="2" t="s">
        <v>922</v>
      </c>
      <c r="I429" s="2" t="s">
        <v>922</v>
      </c>
      <c r="J429">
        <v>253340</v>
      </c>
      <c r="K429" s="1">
        <v>64.830267624536205</v>
      </c>
      <c r="L429" s="1">
        <v>1.33022815189074</v>
      </c>
      <c r="M429" s="1">
        <v>2.3703323596747499</v>
      </c>
      <c r="N429" s="1">
        <v>2.7725586168784999</v>
      </c>
      <c r="O429" s="1">
        <v>28.696613247019801</v>
      </c>
      <c r="P429" s="1">
        <v>29.358964237783201</v>
      </c>
      <c r="Q429" s="1">
        <v>9.3787005605115699</v>
      </c>
      <c r="R429" s="1">
        <v>26.678771611273401</v>
      </c>
      <c r="S429" s="1">
        <v>24.2093629115023</v>
      </c>
      <c r="T429" s="1">
        <v>10.374200678929499</v>
      </c>
      <c r="U429" s="1">
        <v>9.3626226898362397</v>
      </c>
      <c r="V429" s="1">
        <v>31.631991475102499</v>
      </c>
      <c r="W429" s="1">
        <v>34.280615487325001</v>
      </c>
      <c r="X429" s="1">
        <v>24.7247703477362</v>
      </c>
      <c r="Y429" s="1">
        <v>15.2616362119602</v>
      </c>
      <c r="Z429" s="1">
        <v>19.7001382746523</v>
      </c>
      <c r="AA429" s="1">
        <v>16.946072885597701</v>
      </c>
      <c r="AB429" s="1">
        <v>24.724879152524899</v>
      </c>
      <c r="AC429" s="1">
        <v>23.367273475264799</v>
      </c>
    </row>
    <row r="430" spans="1:29" ht="15" customHeight="1" x14ac:dyDescent="0.25">
      <c r="A430">
        <v>28500</v>
      </c>
      <c r="B430" s="2" t="s">
        <v>458</v>
      </c>
      <c r="C430" s="2" t="s">
        <v>27</v>
      </c>
      <c r="D430" s="2" t="s">
        <v>976</v>
      </c>
      <c r="E430" s="2" t="s">
        <v>935</v>
      </c>
      <c r="F430" s="2" t="s">
        <v>920</v>
      </c>
      <c r="G430" s="2" t="str">
        <f t="shared" si="6"/>
        <v>Clinton</v>
      </c>
      <c r="H430" s="2" t="s">
        <v>922</v>
      </c>
      <c r="I430" s="2" t="s">
        <v>922</v>
      </c>
      <c r="J430">
        <v>49625</v>
      </c>
      <c r="K430" s="1">
        <v>72.243828715365197</v>
      </c>
      <c r="L430" s="1">
        <v>1.4891687657430701</v>
      </c>
      <c r="M430" s="1">
        <v>0.72745591939546606</v>
      </c>
      <c r="N430" s="1">
        <v>1.56977329974811</v>
      </c>
      <c r="O430" s="1">
        <v>23.969773299748098</v>
      </c>
      <c r="P430" s="1">
        <v>20.179345088161199</v>
      </c>
      <c r="Q430" s="1">
        <v>7.9173803526448401</v>
      </c>
      <c r="R430" s="1">
        <v>18.978337531486101</v>
      </c>
      <c r="S430" s="1">
        <v>28.110831234256899</v>
      </c>
      <c r="T430" s="1">
        <v>24.814105793450899</v>
      </c>
      <c r="U430" s="1">
        <v>4.6505725083196996</v>
      </c>
      <c r="V430" s="1">
        <v>36.5164419877038</v>
      </c>
      <c r="W430" s="1">
        <v>29.519431440013499</v>
      </c>
      <c r="X430" s="1">
        <v>29.313554063963</v>
      </c>
      <c r="Y430" s="1">
        <v>20.715547703180199</v>
      </c>
      <c r="Z430" s="1">
        <v>25.706713780918701</v>
      </c>
      <c r="AA430" s="1">
        <v>16.170985473105599</v>
      </c>
      <c r="AB430" s="1">
        <v>21.5351393796624</v>
      </c>
      <c r="AC430" s="1">
        <v>15.8716136631331</v>
      </c>
    </row>
    <row r="431" spans="1:29" ht="15" customHeight="1" x14ac:dyDescent="0.25">
      <c r="A431">
        <v>28540</v>
      </c>
      <c r="B431" s="2" t="s">
        <v>459</v>
      </c>
      <c r="C431" s="2" t="s">
        <v>63</v>
      </c>
      <c r="D431" s="2" t="s">
        <v>928</v>
      </c>
      <c r="E431" s="2" t="s">
        <v>929</v>
      </c>
      <c r="F431" s="2" t="s">
        <v>919</v>
      </c>
      <c r="G431" s="2" t="str">
        <f t="shared" si="6"/>
        <v>Trump</v>
      </c>
      <c r="H431" s="2" t="s">
        <v>923</v>
      </c>
      <c r="I431" s="2" t="s">
        <v>922</v>
      </c>
      <c r="J431">
        <v>13477</v>
      </c>
      <c r="K431" s="1">
        <v>66.171996735178496</v>
      </c>
      <c r="L431" s="1">
        <v>0.56392372189656403</v>
      </c>
      <c r="M431" s="1">
        <v>6.94516583809453</v>
      </c>
      <c r="N431" s="1">
        <v>22.326927357720599</v>
      </c>
      <c r="O431" s="1">
        <v>3.99198634710989</v>
      </c>
      <c r="P431" s="1">
        <v>23.944498033687001</v>
      </c>
      <c r="Q431" s="1">
        <v>8.6814572976181594</v>
      </c>
      <c r="R431" s="1">
        <v>26.088892186688401</v>
      </c>
      <c r="S431" s="1">
        <v>31.141945536840499</v>
      </c>
      <c r="T431" s="1">
        <v>10.143206945165799</v>
      </c>
      <c r="U431" s="1">
        <v>0.94630281690140805</v>
      </c>
      <c r="V431" s="1">
        <v>38.193221830985898</v>
      </c>
      <c r="W431" s="1">
        <v>37.268926056338003</v>
      </c>
      <c r="X431" s="1">
        <v>23.591549295774598</v>
      </c>
      <c r="Y431" s="1">
        <v>11.3098565306503</v>
      </c>
      <c r="Z431" s="1">
        <v>20.4024594745668</v>
      </c>
      <c r="AA431" s="1">
        <v>18.464691634059999</v>
      </c>
      <c r="AB431" s="1">
        <v>22.4333892304826</v>
      </c>
      <c r="AC431" s="1">
        <v>27.389603130240399</v>
      </c>
    </row>
    <row r="432" spans="1:29" ht="15" customHeight="1" x14ac:dyDescent="0.25">
      <c r="A432">
        <v>28580</v>
      </c>
      <c r="B432" s="2" t="s">
        <v>460</v>
      </c>
      <c r="C432" s="2" t="s">
        <v>72</v>
      </c>
      <c r="D432" s="2" t="s">
        <v>942</v>
      </c>
      <c r="E432" s="2" t="s">
        <v>931</v>
      </c>
      <c r="F432" s="2" t="s">
        <v>919</v>
      </c>
      <c r="G432" s="2" t="str">
        <f t="shared" si="6"/>
        <v>Trump</v>
      </c>
      <c r="H432" s="2" t="s">
        <v>923</v>
      </c>
      <c r="I432" s="2" t="s">
        <v>923</v>
      </c>
      <c r="J432">
        <v>73090</v>
      </c>
      <c r="K432" s="1">
        <v>71.266931180736094</v>
      </c>
      <c r="L432" s="1">
        <v>5.2688466274456101</v>
      </c>
      <c r="M432" s="1">
        <v>1.0699138048980701</v>
      </c>
      <c r="N432" s="1">
        <v>1.7745245587631699</v>
      </c>
      <c r="O432" s="1">
        <v>20.6197838281571</v>
      </c>
      <c r="P432" s="1">
        <v>15.0513066082911</v>
      </c>
      <c r="Q432" s="1">
        <v>6.8422492817074803</v>
      </c>
      <c r="R432" s="1">
        <v>25.683404022438101</v>
      </c>
      <c r="S432" s="1">
        <v>35.3632507867013</v>
      </c>
      <c r="T432" s="1">
        <v>17.059789300862001</v>
      </c>
      <c r="U432" s="1">
        <v>3.8390005965540199</v>
      </c>
      <c r="V432" s="1">
        <v>36.037126715092803</v>
      </c>
      <c r="W432" s="1">
        <v>31.7770291609643</v>
      </c>
      <c r="X432" s="1">
        <v>28.346843527388799</v>
      </c>
      <c r="Y432" s="1">
        <v>15.1609986786286</v>
      </c>
      <c r="Z432" s="1">
        <v>21.639196049794801</v>
      </c>
      <c r="AA432" s="1">
        <v>18.234925933653201</v>
      </c>
      <c r="AB432" s="1">
        <v>22.932749148063099</v>
      </c>
      <c r="AC432" s="1">
        <v>22.032130189860201</v>
      </c>
    </row>
    <row r="433" spans="1:29" ht="15" customHeight="1" x14ac:dyDescent="0.25">
      <c r="A433">
        <v>28620</v>
      </c>
      <c r="B433" s="2" t="s">
        <v>461</v>
      </c>
      <c r="C433" s="2" t="s">
        <v>42</v>
      </c>
      <c r="D433" s="2" t="s">
        <v>959</v>
      </c>
      <c r="E433" s="2" t="s">
        <v>931</v>
      </c>
      <c r="F433" s="2" t="s">
        <v>919</v>
      </c>
      <c r="G433" s="2" t="str">
        <f t="shared" si="6"/>
        <v>Trump</v>
      </c>
      <c r="H433" s="2" t="s">
        <v>922</v>
      </c>
      <c r="I433" s="2" t="s">
        <v>923</v>
      </c>
      <c r="J433">
        <v>38327</v>
      </c>
      <c r="K433" s="1">
        <v>84.564406293213693</v>
      </c>
      <c r="L433" s="1">
        <v>6.49411641923448</v>
      </c>
      <c r="M433" s="1">
        <v>0.75925587705794895</v>
      </c>
      <c r="N433" s="1">
        <v>1.78986093354554</v>
      </c>
      <c r="O433" s="1">
        <v>6.3923604769483697</v>
      </c>
      <c r="P433" s="1">
        <v>19.795444464737699</v>
      </c>
      <c r="Q433" s="1">
        <v>6.72632869778485</v>
      </c>
      <c r="R433" s="1">
        <v>25.6998982440577</v>
      </c>
      <c r="S433" s="1">
        <v>32.360998773710399</v>
      </c>
      <c r="T433" s="1">
        <v>15.4173298197093</v>
      </c>
      <c r="U433" s="1">
        <v>3.2295473713803799</v>
      </c>
      <c r="V433" s="1">
        <v>33.926061287601897</v>
      </c>
      <c r="W433" s="1">
        <v>34.621872364352001</v>
      </c>
      <c r="X433" s="1">
        <v>28.2225189766657</v>
      </c>
      <c r="Y433" s="1">
        <v>14.287420857723101</v>
      </c>
      <c r="Z433" s="1">
        <v>21.275833233783299</v>
      </c>
      <c r="AA433" s="1">
        <v>20.535180981961499</v>
      </c>
      <c r="AB433" s="1">
        <v>25.5584756898817</v>
      </c>
      <c r="AC433" s="1">
        <v>18.3430892366503</v>
      </c>
    </row>
    <row r="434" spans="1:29" ht="15" customHeight="1" x14ac:dyDescent="0.25">
      <c r="A434">
        <v>28660</v>
      </c>
      <c r="B434" s="2" t="s">
        <v>462</v>
      </c>
      <c r="C434" s="2" t="s">
        <v>27</v>
      </c>
      <c r="D434" s="2" t="s">
        <v>976</v>
      </c>
      <c r="E434" s="2" t="s">
        <v>935</v>
      </c>
      <c r="F434" s="2" t="s">
        <v>919</v>
      </c>
      <c r="G434" s="2" t="str">
        <f t="shared" si="6"/>
        <v>Trump</v>
      </c>
      <c r="H434" s="2" t="s">
        <v>922</v>
      </c>
      <c r="I434" s="2" t="s">
        <v>922</v>
      </c>
      <c r="J434">
        <v>405300</v>
      </c>
      <c r="K434" s="1">
        <v>54.009622501850501</v>
      </c>
      <c r="L434" s="1">
        <v>18.606217616580299</v>
      </c>
      <c r="M434" s="1">
        <v>2.4342462373550502</v>
      </c>
      <c r="N434" s="1">
        <v>4.6128793486306403</v>
      </c>
      <c r="O434" s="1">
        <v>20.3370342955835</v>
      </c>
      <c r="P434" s="1">
        <v>28.126819639773</v>
      </c>
      <c r="Q434" s="1">
        <v>12.341722181100399</v>
      </c>
      <c r="R434" s="1">
        <v>29.8413520848754</v>
      </c>
      <c r="S434" s="1">
        <v>20.860103626943001</v>
      </c>
      <c r="T434" s="1">
        <v>8.8300024673081694</v>
      </c>
      <c r="U434" s="1">
        <v>4.5776411139299196</v>
      </c>
      <c r="V434" s="1">
        <v>36.347985150911903</v>
      </c>
      <c r="W434" s="1">
        <v>38.993341086201703</v>
      </c>
      <c r="X434" s="1">
        <v>20.081032648956501</v>
      </c>
      <c r="Y434" s="1">
        <v>16.5148167898225</v>
      </c>
      <c r="Z434" s="1">
        <v>23.141616515578601</v>
      </c>
      <c r="AA434" s="1">
        <v>19.7623219318961</v>
      </c>
      <c r="AB434" s="1">
        <v>24.390949950483702</v>
      </c>
      <c r="AC434" s="1">
        <v>16.190294812219101</v>
      </c>
    </row>
    <row r="435" spans="1:29" ht="15" customHeight="1" x14ac:dyDescent="0.25">
      <c r="A435">
        <v>28700</v>
      </c>
      <c r="B435" s="2" t="s">
        <v>463</v>
      </c>
      <c r="C435" s="2" t="s">
        <v>84</v>
      </c>
      <c r="D435" s="2" t="s">
        <v>975</v>
      </c>
      <c r="E435" s="2" t="s">
        <v>931</v>
      </c>
      <c r="F435" s="2" t="s">
        <v>919</v>
      </c>
      <c r="G435" s="2" t="str">
        <f t="shared" si="6"/>
        <v>Trump</v>
      </c>
      <c r="H435" s="2" t="s">
        <v>922</v>
      </c>
      <c r="I435" s="2" t="s">
        <v>922</v>
      </c>
      <c r="J435">
        <v>309544</v>
      </c>
      <c r="K435" s="1">
        <v>94.968082082030307</v>
      </c>
      <c r="L435" s="1">
        <v>1.8827694931899801</v>
      </c>
      <c r="M435" s="1">
        <v>0.48975266844131998</v>
      </c>
      <c r="N435" s="1">
        <v>1.3125759181247301</v>
      </c>
      <c r="O435" s="1">
        <v>1.34681983821363</v>
      </c>
      <c r="P435" s="1">
        <v>20.649729925309501</v>
      </c>
      <c r="Q435" s="1">
        <v>7.6063499857855401</v>
      </c>
      <c r="R435" s="1">
        <v>24.087044168195799</v>
      </c>
      <c r="S435" s="1">
        <v>29.478200191249101</v>
      </c>
      <c r="T435" s="1">
        <v>18.1786757294601</v>
      </c>
      <c r="U435" s="1">
        <v>8.2080268282128905</v>
      </c>
      <c r="V435" s="1">
        <v>45.539449011971698</v>
      </c>
      <c r="W435" s="1">
        <v>27.653973748737901</v>
      </c>
      <c r="X435" s="1">
        <v>18.5985504110775</v>
      </c>
      <c r="Y435" s="1">
        <v>24.466403768547401</v>
      </c>
      <c r="Z435" s="1">
        <v>26.865476975955598</v>
      </c>
      <c r="AA435" s="1">
        <v>17.958140890887101</v>
      </c>
      <c r="AB435" s="1">
        <v>19.171870924184098</v>
      </c>
      <c r="AC435" s="1">
        <v>11.538107440426</v>
      </c>
    </row>
    <row r="436" spans="1:29" ht="15" customHeight="1" x14ac:dyDescent="0.25">
      <c r="A436">
        <v>28740</v>
      </c>
      <c r="B436" s="2" t="s">
        <v>464</v>
      </c>
      <c r="C436" s="2" t="s">
        <v>40</v>
      </c>
      <c r="D436" s="2" t="s">
        <v>966</v>
      </c>
      <c r="E436" s="2" t="s">
        <v>927</v>
      </c>
      <c r="F436" s="2" t="s">
        <v>920</v>
      </c>
      <c r="G436" s="2" t="str">
        <f t="shared" si="6"/>
        <v>Clinton</v>
      </c>
      <c r="H436" s="2" t="s">
        <v>922</v>
      </c>
      <c r="I436" s="2" t="s">
        <v>922</v>
      </c>
      <c r="J436">
        <v>182493</v>
      </c>
      <c r="K436" s="1">
        <v>81.701215937049597</v>
      </c>
      <c r="L436" s="1">
        <v>5.4697988415993999</v>
      </c>
      <c r="M436" s="1">
        <v>1.6767766434877001</v>
      </c>
      <c r="N436" s="1">
        <v>2.43461393039733</v>
      </c>
      <c r="O436" s="1">
        <v>8.7175946474659298</v>
      </c>
      <c r="P436" s="1">
        <v>20.173924479295099</v>
      </c>
      <c r="Q436" s="1">
        <v>9.98832831944239</v>
      </c>
      <c r="R436" s="1">
        <v>24.164762484040502</v>
      </c>
      <c r="S436" s="1">
        <v>30.8537861726203</v>
      </c>
      <c r="T436" s="1">
        <v>14.819198544601701</v>
      </c>
      <c r="U436" s="1">
        <v>3.6541672873237001</v>
      </c>
      <c r="V436" s="1">
        <v>37.182190932396701</v>
      </c>
      <c r="W436" s="1">
        <v>29.618276324351399</v>
      </c>
      <c r="X436" s="1">
        <v>29.545365455928099</v>
      </c>
      <c r="Y436" s="1">
        <v>15.1435808407092</v>
      </c>
      <c r="Z436" s="1">
        <v>18.447790078834299</v>
      </c>
      <c r="AA436" s="1">
        <v>17.2709679255486</v>
      </c>
      <c r="AB436" s="1">
        <v>24.590887099069398</v>
      </c>
      <c r="AC436" s="1">
        <v>24.546774055838601</v>
      </c>
    </row>
    <row r="437" spans="1:29" ht="15" customHeight="1" x14ac:dyDescent="0.25">
      <c r="A437">
        <v>28780</v>
      </c>
      <c r="B437" s="2" t="s">
        <v>465</v>
      </c>
      <c r="C437" s="2" t="s">
        <v>27</v>
      </c>
      <c r="D437" s="2" t="s">
        <v>976</v>
      </c>
      <c r="E437" s="2" t="s">
        <v>935</v>
      </c>
      <c r="F437" s="2" t="s">
        <v>919</v>
      </c>
      <c r="G437" s="2" t="str">
        <f t="shared" si="6"/>
        <v>Trump</v>
      </c>
      <c r="H437" s="2" t="s">
        <v>923</v>
      </c>
      <c r="I437" s="2" t="s">
        <v>922</v>
      </c>
      <c r="J437">
        <v>32477</v>
      </c>
      <c r="K437" s="1">
        <v>23.293407642331498</v>
      </c>
      <c r="L437" s="1">
        <v>3.2977183853188401</v>
      </c>
      <c r="M437" s="1">
        <v>2.2046371278135299</v>
      </c>
      <c r="N437" s="1">
        <v>0.95760076361732904</v>
      </c>
      <c r="O437" s="1">
        <v>70.246636080918805</v>
      </c>
      <c r="P437" s="1">
        <v>25.100840594882499</v>
      </c>
      <c r="Q437" s="1">
        <v>18.0219847892355</v>
      </c>
      <c r="R437" s="1">
        <v>24.284878529420801</v>
      </c>
      <c r="S437" s="1">
        <v>21.076454105982702</v>
      </c>
      <c r="T437" s="1">
        <v>11.5158419804785</v>
      </c>
      <c r="U437" s="1">
        <v>15.7556270096463</v>
      </c>
      <c r="V437" s="1">
        <v>32.819227205842303</v>
      </c>
      <c r="W437" s="1">
        <v>29.0860537358984</v>
      </c>
      <c r="X437" s="1">
        <v>22.339092048613001</v>
      </c>
      <c r="Y437" s="1">
        <v>28.725875625446701</v>
      </c>
      <c r="Z437" s="1">
        <v>23.221944245889901</v>
      </c>
      <c r="AA437" s="1">
        <v>13.8849177984274</v>
      </c>
      <c r="AB437" s="1">
        <v>21.8102215868477</v>
      </c>
      <c r="AC437" s="1">
        <v>12.357040743388101</v>
      </c>
    </row>
    <row r="438" spans="1:29" ht="15" customHeight="1" x14ac:dyDescent="0.25">
      <c r="A438">
        <v>28820</v>
      </c>
      <c r="B438" s="2" t="s">
        <v>466</v>
      </c>
      <c r="C438" s="2" t="s">
        <v>42</v>
      </c>
      <c r="D438" s="2" t="s">
        <v>959</v>
      </c>
      <c r="E438" s="2" t="s">
        <v>931</v>
      </c>
      <c r="F438" s="2" t="s">
        <v>919</v>
      </c>
      <c r="G438" s="2" t="str">
        <f t="shared" si="6"/>
        <v>Trump</v>
      </c>
      <c r="H438" s="2" t="s">
        <v>922</v>
      </c>
      <c r="I438" s="2" t="s">
        <v>923</v>
      </c>
      <c r="J438">
        <v>59495</v>
      </c>
      <c r="K438" s="1">
        <v>51.2513656609799</v>
      </c>
      <c r="L438" s="1">
        <v>40.285738297335897</v>
      </c>
      <c r="M438" s="1">
        <v>0.43028825951760702</v>
      </c>
      <c r="N438" s="1">
        <v>1.4488612488444399</v>
      </c>
      <c r="O438" s="1">
        <v>6.5837465333221301</v>
      </c>
      <c r="P438" s="1">
        <v>24.089419278931</v>
      </c>
      <c r="Q438" s="1">
        <v>7.9973106983780102</v>
      </c>
      <c r="R438" s="1">
        <v>22.756534162534699</v>
      </c>
      <c r="S438" s="1">
        <v>29.165476090427799</v>
      </c>
      <c r="T438" s="1">
        <v>15.9912597697286</v>
      </c>
      <c r="U438" s="1">
        <v>8.5603112840466906</v>
      </c>
      <c r="V438" s="1">
        <v>44.895784282138301</v>
      </c>
      <c r="W438" s="1">
        <v>32.461771047609602</v>
      </c>
      <c r="X438" s="1">
        <v>14.082133386205401</v>
      </c>
      <c r="Y438" s="1">
        <v>29.180232072794102</v>
      </c>
      <c r="Z438" s="1">
        <v>27.3353368394691</v>
      </c>
      <c r="AA438" s="1">
        <v>16.7376241756407</v>
      </c>
      <c r="AB438" s="1">
        <v>16.9254528758661</v>
      </c>
      <c r="AC438" s="1">
        <v>9.8213540362300709</v>
      </c>
    </row>
    <row r="439" spans="1:29" ht="15" customHeight="1" x14ac:dyDescent="0.25">
      <c r="A439">
        <v>28860</v>
      </c>
      <c r="B439" s="2" t="s">
        <v>467</v>
      </c>
      <c r="C439" s="2" t="s">
        <v>162</v>
      </c>
      <c r="D439" s="2" t="s">
        <v>956</v>
      </c>
      <c r="E439" s="2" t="s">
        <v>927</v>
      </c>
      <c r="F439" s="2" t="s">
        <v>919</v>
      </c>
      <c r="G439" s="2" t="str">
        <f t="shared" si="6"/>
        <v>Trump</v>
      </c>
      <c r="H439" s="2" t="s">
        <v>922</v>
      </c>
      <c r="I439" s="2" t="s">
        <v>922</v>
      </c>
      <c r="J439">
        <v>30038</v>
      </c>
      <c r="K439" s="1">
        <v>93.561488780877596</v>
      </c>
      <c r="L439" s="1">
        <v>1.30834276582995</v>
      </c>
      <c r="M439" s="1">
        <v>1.5413809175044899</v>
      </c>
      <c r="N439" s="1">
        <v>1.75111525401159</v>
      </c>
      <c r="O439" s="1">
        <v>1.8376722817764199</v>
      </c>
      <c r="P439" s="1">
        <v>20.347559757640301</v>
      </c>
      <c r="Q439" s="1">
        <v>23.746587655636201</v>
      </c>
      <c r="R439" s="1">
        <v>19.738331446834</v>
      </c>
      <c r="S439" s="1">
        <v>22.584726013716001</v>
      </c>
      <c r="T439" s="1">
        <v>13.582795126173499</v>
      </c>
      <c r="U439" s="1">
        <v>5.3513096157272697</v>
      </c>
      <c r="V439" s="1">
        <v>46.688840054641602</v>
      </c>
      <c r="W439" s="1">
        <v>24.8500326661519</v>
      </c>
      <c r="X439" s="1">
        <v>23.109817663479198</v>
      </c>
      <c r="Y439" s="1">
        <v>32.0620100413988</v>
      </c>
      <c r="Z439" s="1">
        <v>26.1076367479961</v>
      </c>
      <c r="AA439" s="1">
        <v>15.9693473090813</v>
      </c>
      <c r="AB439" s="1">
        <v>15.4496608825861</v>
      </c>
      <c r="AC439" s="1">
        <v>10.4113450189377</v>
      </c>
    </row>
    <row r="440" spans="1:29" ht="15" customHeight="1" x14ac:dyDescent="0.25">
      <c r="A440">
        <v>28900</v>
      </c>
      <c r="B440" s="2" t="s">
        <v>468</v>
      </c>
      <c r="C440" s="2" t="s">
        <v>38</v>
      </c>
      <c r="D440" t="s">
        <v>969</v>
      </c>
      <c r="E440" s="2" t="s">
        <v>947</v>
      </c>
      <c r="F440" s="2" t="s">
        <v>919</v>
      </c>
      <c r="G440" s="2" t="str">
        <f t="shared" si="6"/>
        <v>Trump</v>
      </c>
      <c r="H440" s="2" t="s">
        <v>922</v>
      </c>
      <c r="I440" s="2" t="s">
        <v>922</v>
      </c>
      <c r="J440">
        <v>66380</v>
      </c>
      <c r="K440" s="1">
        <v>81.081651099728802</v>
      </c>
      <c r="L440" s="1">
        <v>0.59355227478156103</v>
      </c>
      <c r="M440" s="1">
        <v>0.92648388068695398</v>
      </c>
      <c r="N440" s="1">
        <v>6.9810183790298304</v>
      </c>
      <c r="O440" s="1">
        <v>10.417294365772801</v>
      </c>
      <c r="P440" s="1">
        <v>22.3003916842422</v>
      </c>
      <c r="Q440" s="1">
        <v>9.3642663452847206</v>
      </c>
      <c r="R440" s="1">
        <v>22.139198553781299</v>
      </c>
      <c r="S440" s="1">
        <v>29.096113287134699</v>
      </c>
      <c r="T440" s="1">
        <v>17.100030129557101</v>
      </c>
      <c r="U440" s="1">
        <v>3.5802306135023301</v>
      </c>
      <c r="V440" s="1">
        <v>40.722647654255802</v>
      </c>
      <c r="W440" s="1">
        <v>36.216002112490102</v>
      </c>
      <c r="X440" s="1">
        <v>19.481119619751802</v>
      </c>
      <c r="Y440" s="1">
        <v>24.1251306447544</v>
      </c>
      <c r="Z440" s="1">
        <v>24.874761235448901</v>
      </c>
      <c r="AA440" s="1">
        <v>19.230907845893199</v>
      </c>
      <c r="AB440" s="1">
        <v>20.849100803690501</v>
      </c>
      <c r="AC440" s="1">
        <v>10.920099470213</v>
      </c>
    </row>
    <row r="441" spans="1:29" ht="15" customHeight="1" x14ac:dyDescent="0.25">
      <c r="A441">
        <v>28940</v>
      </c>
      <c r="B441" s="2" t="s">
        <v>469</v>
      </c>
      <c r="C441" s="2" t="s">
        <v>84</v>
      </c>
      <c r="D441" s="2" t="s">
        <v>975</v>
      </c>
      <c r="E441" s="2" t="s">
        <v>931</v>
      </c>
      <c r="F441" s="2" t="s">
        <v>919</v>
      </c>
      <c r="G441" s="2" t="str">
        <f t="shared" si="6"/>
        <v>Trump</v>
      </c>
      <c r="H441" s="2" t="s">
        <v>922</v>
      </c>
      <c r="I441" s="2" t="s">
        <v>922</v>
      </c>
      <c r="J441">
        <v>837571</v>
      </c>
      <c r="K441" s="1">
        <v>88.222013417369993</v>
      </c>
      <c r="L441" s="1">
        <v>5.5837654360048301</v>
      </c>
      <c r="M441" s="1">
        <v>1.24156638661081</v>
      </c>
      <c r="N441" s="1">
        <v>1.87649763423041</v>
      </c>
      <c r="O441" s="1">
        <v>3.0761571257839599</v>
      </c>
      <c r="P441" s="1">
        <v>21.809016787830501</v>
      </c>
      <c r="Q441" s="1">
        <v>9.6792988295917599</v>
      </c>
      <c r="R441" s="1">
        <v>25.571682878227602</v>
      </c>
      <c r="S441" s="1">
        <v>27.884919606815401</v>
      </c>
      <c r="T441" s="1">
        <v>15.0550818975347</v>
      </c>
      <c r="U441" s="1">
        <v>5.7167509151124296</v>
      </c>
      <c r="V441" s="1">
        <v>40.246470280634497</v>
      </c>
      <c r="W441" s="1">
        <v>27.935680669339401</v>
      </c>
      <c r="X441" s="1">
        <v>26.101098134913698</v>
      </c>
      <c r="Y441" s="1">
        <v>21.1795378787216</v>
      </c>
      <c r="Z441" s="1">
        <v>24.256263542696502</v>
      </c>
      <c r="AA441" s="1">
        <v>17.5714573180868</v>
      </c>
      <c r="AB441" s="1">
        <v>21.192952985882101</v>
      </c>
      <c r="AC441" s="1">
        <v>15.7997882746131</v>
      </c>
    </row>
    <row r="442" spans="1:29" ht="15" customHeight="1" x14ac:dyDescent="0.25">
      <c r="A442">
        <v>29020</v>
      </c>
      <c r="B442" s="2" t="s">
        <v>470</v>
      </c>
      <c r="C442" s="2" t="s">
        <v>66</v>
      </c>
      <c r="D442" s="2" t="s">
        <v>425</v>
      </c>
      <c r="E442" s="2" t="s">
        <v>927</v>
      </c>
      <c r="F442" s="2" t="s">
        <v>919</v>
      </c>
      <c r="G442" s="2" t="str">
        <f t="shared" si="6"/>
        <v>Trump</v>
      </c>
      <c r="H442" s="2" t="s">
        <v>922</v>
      </c>
      <c r="I442" s="2" t="s">
        <v>923</v>
      </c>
      <c r="J442">
        <v>82752</v>
      </c>
      <c r="K442" s="1">
        <v>87.116927687548298</v>
      </c>
      <c r="L442" s="1">
        <v>6.7490815931941199</v>
      </c>
      <c r="M442" s="1">
        <v>0.89061291569992296</v>
      </c>
      <c r="N442" s="1">
        <v>2.5812064965197199</v>
      </c>
      <c r="O442" s="1">
        <v>2.6621713070378998</v>
      </c>
      <c r="P442" s="1">
        <v>23.667101701469502</v>
      </c>
      <c r="Q442" s="1">
        <v>7.8753383604021696</v>
      </c>
      <c r="R442" s="1">
        <v>23.807279582366601</v>
      </c>
      <c r="S442" s="1">
        <v>28.407772621809698</v>
      </c>
      <c r="T442" s="1">
        <v>16.242507733951999</v>
      </c>
      <c r="U442" s="1">
        <v>3.0725271624100499</v>
      </c>
      <c r="V442" s="1">
        <v>46.199026386341203</v>
      </c>
      <c r="W442" s="1">
        <v>31.0021871031466</v>
      </c>
      <c r="X442" s="1">
        <v>19.7262593481022</v>
      </c>
      <c r="Y442" s="1">
        <v>21.201123858581099</v>
      </c>
      <c r="Z442" s="1">
        <v>23.8907749941466</v>
      </c>
      <c r="AA442" s="1">
        <v>17.934909857176301</v>
      </c>
      <c r="AB442" s="1">
        <v>22.2752282837743</v>
      </c>
      <c r="AC442" s="1">
        <v>14.6979630063217</v>
      </c>
    </row>
    <row r="443" spans="1:29" ht="15" customHeight="1" x14ac:dyDescent="0.25">
      <c r="A443">
        <v>29100</v>
      </c>
      <c r="B443" s="2" t="s">
        <v>472</v>
      </c>
      <c r="C443" s="2" t="s">
        <v>70</v>
      </c>
      <c r="D443" s="2" t="s">
        <v>980</v>
      </c>
      <c r="E443" s="2" t="s">
        <v>927</v>
      </c>
      <c r="F443" s="2" t="s">
        <v>920</v>
      </c>
      <c r="G443" s="2" t="str">
        <f t="shared" si="6"/>
        <v>Clinton</v>
      </c>
      <c r="H443" s="2" t="s">
        <v>922</v>
      </c>
      <c r="I443" s="2" t="s">
        <v>922</v>
      </c>
      <c r="J443">
        <v>133665</v>
      </c>
      <c r="K443" s="1">
        <v>91.945535480492296</v>
      </c>
      <c r="L443" s="1">
        <v>1.23517749597875</v>
      </c>
      <c r="M443" s="1">
        <v>3.6007930273444799</v>
      </c>
      <c r="N443" s="1">
        <v>1.8172296412673501</v>
      </c>
      <c r="O443" s="1">
        <v>1.40126435491714</v>
      </c>
      <c r="P443" s="1">
        <v>21.595032357011899</v>
      </c>
      <c r="Q443" s="1">
        <v>14.3059140388284</v>
      </c>
      <c r="R443" s="1">
        <v>23.898552351026801</v>
      </c>
      <c r="S443" s="1">
        <v>26.353944562899802</v>
      </c>
      <c r="T443" s="1">
        <v>13.846556690232999</v>
      </c>
      <c r="U443" s="1">
        <v>2.4251036667753798</v>
      </c>
      <c r="V443" s="1">
        <v>34.622373386758603</v>
      </c>
      <c r="W443" s="1">
        <v>34.606066253552598</v>
      </c>
      <c r="X443" s="1">
        <v>28.346456692913399</v>
      </c>
      <c r="Y443" s="1">
        <v>18.240546510980302</v>
      </c>
      <c r="Z443" s="1">
        <v>20.967532346989898</v>
      </c>
      <c r="AA443" s="1">
        <v>18.4911544673189</v>
      </c>
      <c r="AB443" s="1">
        <v>25.4580556535299</v>
      </c>
      <c r="AC443" s="1">
        <v>16.842711021181</v>
      </c>
    </row>
    <row r="444" spans="1:29" ht="15" customHeight="1" x14ac:dyDescent="0.25">
      <c r="A444">
        <v>29260</v>
      </c>
      <c r="B444" s="2" t="s">
        <v>475</v>
      </c>
      <c r="C444" s="2" t="s">
        <v>38</v>
      </c>
      <c r="D444" t="s">
        <v>969</v>
      </c>
      <c r="E444" s="2" t="s">
        <v>947</v>
      </c>
      <c r="F444" s="2" t="s">
        <v>919</v>
      </c>
      <c r="G444" s="2" t="str">
        <f t="shared" si="6"/>
        <v>Trump</v>
      </c>
      <c r="H444" s="2" t="s">
        <v>922</v>
      </c>
      <c r="I444" s="2" t="s">
        <v>922</v>
      </c>
      <c r="J444">
        <v>25748</v>
      </c>
      <c r="K444" s="1">
        <v>90.9080316917819</v>
      </c>
      <c r="L444" s="1">
        <v>0.48935839676868098</v>
      </c>
      <c r="M444" s="1">
        <v>0.79229454714929304</v>
      </c>
      <c r="N444" s="1">
        <v>3.9187509709491999</v>
      </c>
      <c r="O444" s="1">
        <v>3.8915643933509401</v>
      </c>
      <c r="P444" s="1">
        <v>22.514370048159101</v>
      </c>
      <c r="Q444" s="1">
        <v>11.064937082491801</v>
      </c>
      <c r="R444" s="1">
        <v>21.5278856610222</v>
      </c>
      <c r="S444" s="1">
        <v>28.161410594997701</v>
      </c>
      <c r="T444" s="1">
        <v>16.731396613329199</v>
      </c>
      <c r="U444" s="1">
        <v>3.6924158949712802</v>
      </c>
      <c r="V444" s="1">
        <v>40.206306411909502</v>
      </c>
      <c r="W444" s="1">
        <v>34.632516703786202</v>
      </c>
      <c r="X444" s="1">
        <v>21.468760989332999</v>
      </c>
      <c r="Y444" s="1">
        <v>24.953879017380299</v>
      </c>
      <c r="Z444" s="1">
        <v>23.002233226526801</v>
      </c>
      <c r="AA444" s="1">
        <v>19.856296727837702</v>
      </c>
      <c r="AB444" s="1">
        <v>20.730167977473499</v>
      </c>
      <c r="AC444" s="1">
        <v>11.4574230507816</v>
      </c>
    </row>
    <row r="445" spans="1:29" ht="15" customHeight="1" x14ac:dyDescent="0.25">
      <c r="A445">
        <v>29060</v>
      </c>
      <c r="B445" s="2" t="s">
        <v>471</v>
      </c>
      <c r="C445" s="2" t="s">
        <v>235</v>
      </c>
      <c r="D445" s="2" t="s">
        <v>962</v>
      </c>
      <c r="E445" s="2" t="s">
        <v>927</v>
      </c>
      <c r="F445" s="2" t="s">
        <v>920</v>
      </c>
      <c r="G445" s="2" t="str">
        <f t="shared" si="6"/>
        <v>Clinton</v>
      </c>
      <c r="H445" s="2" t="s">
        <v>922</v>
      </c>
      <c r="I445" s="2" t="s">
        <v>923</v>
      </c>
      <c r="J445">
        <v>60088</v>
      </c>
      <c r="K445" s="1">
        <v>95.781187591532401</v>
      </c>
      <c r="L445" s="1">
        <v>0.43436293436293399</v>
      </c>
      <c r="M445" s="1">
        <v>1.156636932499</v>
      </c>
      <c r="N445" s="1">
        <v>1.4229130608441001</v>
      </c>
      <c r="O445" s="1">
        <v>1.2048994807615501</v>
      </c>
      <c r="P445" s="1">
        <v>20.7712022367195</v>
      </c>
      <c r="Q445" s="1">
        <v>6.6685527892424403</v>
      </c>
      <c r="R445" s="1">
        <v>23.052855811476501</v>
      </c>
      <c r="S445" s="1">
        <v>32.770270270270302</v>
      </c>
      <c r="T445" s="1">
        <v>16.737118892291299</v>
      </c>
      <c r="U445" s="1">
        <v>3.24071944431667</v>
      </c>
      <c r="V445" s="1">
        <v>37.497124982749902</v>
      </c>
      <c r="W445" s="1">
        <v>30.868485210911299</v>
      </c>
      <c r="X445" s="1">
        <v>28.393670362022199</v>
      </c>
      <c r="Y445" s="1">
        <v>14.4545707804354</v>
      </c>
      <c r="Z445" s="1">
        <v>18.832331754686201</v>
      </c>
      <c r="AA445" s="1">
        <v>19.282047200222902</v>
      </c>
      <c r="AB445" s="1">
        <v>25.100489513272599</v>
      </c>
      <c r="AC445" s="1">
        <v>22.330560751383</v>
      </c>
    </row>
    <row r="446" spans="1:29" ht="15" customHeight="1" x14ac:dyDescent="0.25">
      <c r="A446">
        <v>29180</v>
      </c>
      <c r="B446" s="2" t="s">
        <v>473</v>
      </c>
      <c r="C446" s="2" t="s">
        <v>49</v>
      </c>
      <c r="D446" s="2" t="s">
        <v>951</v>
      </c>
      <c r="E446" s="2" t="s">
        <v>931</v>
      </c>
      <c r="F446" s="2" t="s">
        <v>919</v>
      </c>
      <c r="G446" s="2" t="str">
        <f t="shared" si="6"/>
        <v>Trump</v>
      </c>
      <c r="H446" s="2" t="s">
        <v>922</v>
      </c>
      <c r="I446" s="2" t="s">
        <v>923</v>
      </c>
      <c r="J446">
        <v>466750</v>
      </c>
      <c r="K446" s="1">
        <v>69.023031601499696</v>
      </c>
      <c r="L446" s="1">
        <v>24.691590787359399</v>
      </c>
      <c r="M446" s="1">
        <v>1.43888591322978</v>
      </c>
      <c r="N446" s="1">
        <v>1.75961435457954</v>
      </c>
      <c r="O446" s="1">
        <v>3.0868773433315502</v>
      </c>
      <c r="P446" s="1">
        <v>25.7559721478307</v>
      </c>
      <c r="Q446" s="1">
        <v>10.7532940546331</v>
      </c>
      <c r="R446" s="1">
        <v>26.4512051419389</v>
      </c>
      <c r="S446" s="1">
        <v>25.645634708087801</v>
      </c>
      <c r="T446" s="1">
        <v>11.393893947509399</v>
      </c>
      <c r="U446" s="1">
        <v>8.6798230118272492</v>
      </c>
      <c r="V446" s="1">
        <v>47.770319150726003</v>
      </c>
      <c r="W446" s="1">
        <v>24.151483033025499</v>
      </c>
      <c r="X446" s="1">
        <v>19.398374804421302</v>
      </c>
      <c r="Y446" s="1">
        <v>23.057793124739199</v>
      </c>
      <c r="Z446" s="1">
        <v>21.622255126717199</v>
      </c>
      <c r="AA446" s="1">
        <v>16.7090677292659</v>
      </c>
      <c r="AB446" s="1">
        <v>20.6612278966596</v>
      </c>
      <c r="AC446" s="1">
        <v>17.949656122618201</v>
      </c>
    </row>
    <row r="447" spans="1:29" ht="15" customHeight="1" x14ac:dyDescent="0.25">
      <c r="A447">
        <v>29200</v>
      </c>
      <c r="B447" s="2" t="s">
        <v>474</v>
      </c>
      <c r="C447" s="2" t="s">
        <v>66</v>
      </c>
      <c r="D447" s="2" t="s">
        <v>425</v>
      </c>
      <c r="E447" s="2" t="s">
        <v>927</v>
      </c>
      <c r="F447" s="2" t="s">
        <v>919</v>
      </c>
      <c r="G447" s="2" t="str">
        <f t="shared" si="6"/>
        <v>Trump</v>
      </c>
      <c r="H447" s="2" t="s">
        <v>922</v>
      </c>
      <c r="I447" s="2" t="s">
        <v>923</v>
      </c>
      <c r="J447">
        <v>201789</v>
      </c>
      <c r="K447" s="1">
        <v>82.433135602039798</v>
      </c>
      <c r="L447" s="1">
        <v>3.37431673678942</v>
      </c>
      <c r="M447" s="1">
        <v>5.3095064646735004</v>
      </c>
      <c r="N447" s="1">
        <v>1.9009955944080199</v>
      </c>
      <c r="O447" s="1">
        <v>6.9820456020893102</v>
      </c>
      <c r="P447" s="1">
        <v>21.288573708180301</v>
      </c>
      <c r="Q447" s="1">
        <v>22.1473915822964</v>
      </c>
      <c r="R447" s="1">
        <v>24.8358433809573</v>
      </c>
      <c r="S447" s="1">
        <v>21.343581662033099</v>
      </c>
      <c r="T447" s="1">
        <v>10.384609666532899</v>
      </c>
      <c r="U447" s="1">
        <v>3.4704460250166398</v>
      </c>
      <c r="V447" s="1">
        <v>37.592410917627298</v>
      </c>
      <c r="W447" s="1">
        <v>26.688798570477601</v>
      </c>
      <c r="X447" s="1">
        <v>32.248344486878501</v>
      </c>
      <c r="Y447" s="1">
        <v>22.226243875954999</v>
      </c>
      <c r="Z447" s="1">
        <v>22.761411083390399</v>
      </c>
      <c r="AA447" s="1">
        <v>17.483421450639199</v>
      </c>
      <c r="AB447" s="1">
        <v>22.0465621323957</v>
      </c>
      <c r="AC447" s="1">
        <v>15.4823614576197</v>
      </c>
    </row>
    <row r="448" spans="1:29" ht="15" customHeight="1" x14ac:dyDescent="0.25">
      <c r="A448">
        <v>29300</v>
      </c>
      <c r="B448" s="2" t="s">
        <v>476</v>
      </c>
      <c r="C448" s="2" t="s">
        <v>37</v>
      </c>
      <c r="D448" s="2" t="s">
        <v>943</v>
      </c>
      <c r="E448" s="2" t="s">
        <v>931</v>
      </c>
      <c r="F448" s="2" t="s">
        <v>919</v>
      </c>
      <c r="G448" s="2" t="str">
        <f t="shared" si="6"/>
        <v>Trump</v>
      </c>
      <c r="H448" s="2" t="s">
        <v>922</v>
      </c>
      <c r="I448" s="2" t="s">
        <v>923</v>
      </c>
      <c r="J448">
        <v>67044</v>
      </c>
      <c r="K448" s="1">
        <v>60.270866893383399</v>
      </c>
      <c r="L448" s="1">
        <v>33.290078157627804</v>
      </c>
      <c r="M448" s="1">
        <v>1.5721019032277299</v>
      </c>
      <c r="N448" s="1">
        <v>1.6302726567627199</v>
      </c>
      <c r="O448" s="1">
        <v>3.2366803889982698</v>
      </c>
      <c r="P448" s="1">
        <v>26.5527116520494</v>
      </c>
      <c r="Q448" s="1">
        <v>9.5385120219557304</v>
      </c>
      <c r="R448" s="1">
        <v>25.475806932760602</v>
      </c>
      <c r="S448" s="1">
        <v>26.0485651214128</v>
      </c>
      <c r="T448" s="1">
        <v>12.3844042718215</v>
      </c>
      <c r="U448" s="1">
        <v>6.2982727145063899</v>
      </c>
      <c r="V448" s="1">
        <v>47.673547722698103</v>
      </c>
      <c r="W448" s="1">
        <v>26.3773814539156</v>
      </c>
      <c r="X448" s="1">
        <v>19.650798108879801</v>
      </c>
      <c r="Y448" s="1">
        <v>26.321576932475399</v>
      </c>
      <c r="Z448" s="1">
        <v>23.438136352529099</v>
      </c>
      <c r="AA448" s="1">
        <v>15.8874317830089</v>
      </c>
      <c r="AB448" s="1">
        <v>21.2918465423149</v>
      </c>
      <c r="AC448" s="1">
        <v>13.0610083896717</v>
      </c>
    </row>
    <row r="449" spans="1:29" ht="15" customHeight="1" x14ac:dyDescent="0.25">
      <c r="A449">
        <v>29340</v>
      </c>
      <c r="B449" s="2" t="s">
        <v>477</v>
      </c>
      <c r="C449" s="2" t="s">
        <v>49</v>
      </c>
      <c r="D449" s="2" t="s">
        <v>951</v>
      </c>
      <c r="E449" s="2" t="s">
        <v>931</v>
      </c>
      <c r="F449" s="2" t="s">
        <v>919</v>
      </c>
      <c r="G449" s="2" t="str">
        <f t="shared" si="6"/>
        <v>Trump</v>
      </c>
      <c r="H449" s="2" t="s">
        <v>922</v>
      </c>
      <c r="I449" s="2" t="s">
        <v>923</v>
      </c>
      <c r="J449">
        <v>199607</v>
      </c>
      <c r="K449" s="1">
        <v>70.221986202888701</v>
      </c>
      <c r="L449" s="1">
        <v>23.851367937998202</v>
      </c>
      <c r="M449" s="1">
        <v>1.0310259660232399</v>
      </c>
      <c r="N449" s="1">
        <v>2.34110026201486</v>
      </c>
      <c r="O449" s="1">
        <v>2.5545196310750602</v>
      </c>
      <c r="P449" s="1">
        <v>25.383879322869401</v>
      </c>
      <c r="Q449" s="1">
        <v>10.0933334001313</v>
      </c>
      <c r="R449" s="1">
        <v>25.431973828573099</v>
      </c>
      <c r="S449" s="1">
        <v>26.462498810162</v>
      </c>
      <c r="T449" s="1">
        <v>12.6283146382642</v>
      </c>
      <c r="U449" s="1">
        <v>5.5544758425001</v>
      </c>
      <c r="V449" s="1">
        <v>47.030745908967198</v>
      </c>
      <c r="W449" s="1">
        <v>27.828351537295401</v>
      </c>
      <c r="X449" s="1">
        <v>19.586426711237198</v>
      </c>
      <c r="Y449" s="1">
        <v>21.762408332447698</v>
      </c>
      <c r="Z449" s="1">
        <v>23.1374216176002</v>
      </c>
      <c r="AA449" s="1">
        <v>17.015623339355901</v>
      </c>
      <c r="AB449" s="1">
        <v>20.768678924434099</v>
      </c>
      <c r="AC449" s="1">
        <v>17.315867786162201</v>
      </c>
    </row>
    <row r="450" spans="1:29" ht="15" customHeight="1" x14ac:dyDescent="0.25">
      <c r="A450">
        <v>29380</v>
      </c>
      <c r="B450" s="2" t="s">
        <v>478</v>
      </c>
      <c r="C450" s="2" t="s">
        <v>72</v>
      </c>
      <c r="D450" s="2" t="s">
        <v>942</v>
      </c>
      <c r="E450" s="2" t="s">
        <v>931</v>
      </c>
      <c r="F450" s="2" t="s">
        <v>919</v>
      </c>
      <c r="G450" s="2" t="str">
        <f t="shared" ref="G450:G513" si="7">IF(F450="Republicain","Trump","Clinton")</f>
        <v>Trump</v>
      </c>
      <c r="H450" s="2" t="s">
        <v>922</v>
      </c>
      <c r="I450" s="2" t="s">
        <v>923</v>
      </c>
      <c r="J450">
        <v>67531</v>
      </c>
      <c r="K450" s="1">
        <v>74.743451155765499</v>
      </c>
      <c r="L450" s="1">
        <v>17.2705868415987</v>
      </c>
      <c r="M450" s="1">
        <v>0.90476966134071801</v>
      </c>
      <c r="N450" s="1">
        <v>2.2300869230427498</v>
      </c>
      <c r="O450" s="1">
        <v>4.8511054182523603</v>
      </c>
      <c r="P450" s="1">
        <v>22.497815817920699</v>
      </c>
      <c r="Q450" s="1">
        <v>9.83104055915061</v>
      </c>
      <c r="R450" s="1">
        <v>24.100042943240901</v>
      </c>
      <c r="S450" s="1">
        <v>28.185574032666501</v>
      </c>
      <c r="T450" s="1">
        <v>15.3855266470214</v>
      </c>
      <c r="U450" s="1">
        <v>5.7910316851222499</v>
      </c>
      <c r="V450" s="1">
        <v>47.536454336147401</v>
      </c>
      <c r="W450" s="1">
        <v>33.494134415086101</v>
      </c>
      <c r="X450" s="1">
        <v>13.178379563644301</v>
      </c>
      <c r="Y450" s="1">
        <v>23.422590272815199</v>
      </c>
      <c r="Z450" s="1">
        <v>29.7700617932658</v>
      </c>
      <c r="AA450" s="1">
        <v>18.395056538736402</v>
      </c>
      <c r="AB450" s="1">
        <v>18.046155786287802</v>
      </c>
      <c r="AC450" s="1">
        <v>10.366135608894901</v>
      </c>
    </row>
    <row r="451" spans="1:29" ht="15" customHeight="1" x14ac:dyDescent="0.25">
      <c r="A451">
        <v>29420</v>
      </c>
      <c r="B451" s="2" t="s">
        <v>479</v>
      </c>
      <c r="C451" s="2" t="s">
        <v>330</v>
      </c>
      <c r="D451" s="2" t="s">
        <v>934</v>
      </c>
      <c r="E451" s="2" t="s">
        <v>935</v>
      </c>
      <c r="F451" s="2" t="s">
        <v>919</v>
      </c>
      <c r="G451" s="2" t="str">
        <f t="shared" si="7"/>
        <v>Trump</v>
      </c>
      <c r="H451" s="2" t="s">
        <v>922</v>
      </c>
      <c r="I451" s="2" t="s">
        <v>923</v>
      </c>
      <c r="J451">
        <v>200186</v>
      </c>
      <c r="K451" s="1">
        <v>79.614958088977204</v>
      </c>
      <c r="L451" s="1">
        <v>0.856703265962655</v>
      </c>
      <c r="M451" s="1">
        <v>1.00706343100916</v>
      </c>
      <c r="N451" s="1">
        <v>3.75051202381785</v>
      </c>
      <c r="O451" s="1">
        <v>14.770763190233099</v>
      </c>
      <c r="P451" s="1">
        <v>20.613329603468799</v>
      </c>
      <c r="Q451" s="1">
        <v>6.8151618994335301</v>
      </c>
      <c r="R451" s="1">
        <v>19.175666630034101</v>
      </c>
      <c r="S451" s="1">
        <v>30.088517678558901</v>
      </c>
      <c r="T451" s="1">
        <v>23.307324188504701</v>
      </c>
      <c r="U451" s="1">
        <v>4.1346733943947802</v>
      </c>
      <c r="V451" s="1">
        <v>45.783058191191799</v>
      </c>
      <c r="W451" s="1">
        <v>37.903800800745898</v>
      </c>
      <c r="X451" s="1">
        <v>12.1784676136675</v>
      </c>
      <c r="Y451" s="1">
        <v>23.152261838093501</v>
      </c>
      <c r="Z451" s="1">
        <v>27.692116234210701</v>
      </c>
      <c r="AA451" s="1">
        <v>20.119469852529399</v>
      </c>
      <c r="AB451" s="1">
        <v>19.670213427913598</v>
      </c>
      <c r="AC451" s="1">
        <v>9.3659386472528094</v>
      </c>
    </row>
    <row r="452" spans="1:29" ht="15" customHeight="1" x14ac:dyDescent="0.25">
      <c r="A452">
        <v>29460</v>
      </c>
      <c r="B452" s="2" t="s">
        <v>480</v>
      </c>
      <c r="C452" s="2" t="s">
        <v>72</v>
      </c>
      <c r="D452" s="2" t="s">
        <v>942</v>
      </c>
      <c r="E452" s="2" t="s">
        <v>931</v>
      </c>
      <c r="F452" s="2" t="s">
        <v>919</v>
      </c>
      <c r="G452" s="2" t="str">
        <f t="shared" si="7"/>
        <v>Trump</v>
      </c>
      <c r="H452" s="2" t="s">
        <v>922</v>
      </c>
      <c r="I452" s="2" t="s">
        <v>923</v>
      </c>
      <c r="J452">
        <v>602095</v>
      </c>
      <c r="K452" s="1">
        <v>64.569378586435704</v>
      </c>
      <c r="L452" s="1">
        <v>14.173178651209501</v>
      </c>
      <c r="M452" s="1">
        <v>1.5889519095823701</v>
      </c>
      <c r="N452" s="1">
        <v>1.9749375098613999</v>
      </c>
      <c r="O452" s="1">
        <v>17.693553342910999</v>
      </c>
      <c r="P452" s="1">
        <v>23.540471188101499</v>
      </c>
      <c r="Q452" s="1">
        <v>8.8104036738388505</v>
      </c>
      <c r="R452" s="1">
        <v>24.0319218727942</v>
      </c>
      <c r="S452" s="1">
        <v>25.630672900455899</v>
      </c>
      <c r="T452" s="1">
        <v>17.9865303648095</v>
      </c>
      <c r="U452" s="1">
        <v>6.8000225004341104</v>
      </c>
      <c r="V452" s="1">
        <v>47.265585830596201</v>
      </c>
      <c r="W452" s="1">
        <v>27.708306328736199</v>
      </c>
      <c r="X452" s="1">
        <v>18.226085340233499</v>
      </c>
      <c r="Y452" s="1">
        <v>20.240362750528</v>
      </c>
      <c r="Z452" s="1">
        <v>25.5902125800947</v>
      </c>
      <c r="AA452" s="1">
        <v>19.899496129790499</v>
      </c>
      <c r="AB452" s="1">
        <v>21.779440834650401</v>
      </c>
      <c r="AC452" s="1">
        <v>12.4904877049365</v>
      </c>
    </row>
    <row r="453" spans="1:29" ht="15" customHeight="1" x14ac:dyDescent="0.25">
      <c r="A453">
        <v>29500</v>
      </c>
      <c r="B453" s="2" t="s">
        <v>481</v>
      </c>
      <c r="C453" s="2" t="s">
        <v>27</v>
      </c>
      <c r="D453" s="2" t="s">
        <v>976</v>
      </c>
      <c r="E453" s="2" t="s">
        <v>935</v>
      </c>
      <c r="F453" s="2" t="s">
        <v>919</v>
      </c>
      <c r="G453" s="2" t="str">
        <f t="shared" si="7"/>
        <v>Trump</v>
      </c>
      <c r="H453" s="2" t="s">
        <v>922</v>
      </c>
      <c r="I453" s="2" t="s">
        <v>922</v>
      </c>
      <c r="J453">
        <v>13833</v>
      </c>
      <c r="K453" s="1">
        <v>39.051543410684602</v>
      </c>
      <c r="L453" s="1">
        <v>6.2170172775247599</v>
      </c>
      <c r="M453" s="1">
        <v>0.33253813344899902</v>
      </c>
      <c r="N453" s="1">
        <v>0.997614400346996</v>
      </c>
      <c r="O453" s="1">
        <v>53.401286777994599</v>
      </c>
      <c r="P453" s="1">
        <v>24.737945492662501</v>
      </c>
      <c r="Q453" s="1">
        <v>10.2291621484855</v>
      </c>
      <c r="R453" s="1">
        <v>28.779006723053602</v>
      </c>
      <c r="S453" s="1">
        <v>22.280054941082899</v>
      </c>
      <c r="T453" s="1">
        <v>13.973830694715501</v>
      </c>
      <c r="U453" s="1">
        <v>16.992733370598099</v>
      </c>
      <c r="V453" s="1">
        <v>47.512576858580204</v>
      </c>
      <c r="W453" s="1">
        <v>27.322526551145899</v>
      </c>
      <c r="X453" s="1">
        <v>8.1721632196758005</v>
      </c>
      <c r="Y453" s="1">
        <v>26.243724326791401</v>
      </c>
      <c r="Z453" s="1">
        <v>23.619351894112299</v>
      </c>
      <c r="AA453" s="1">
        <v>16.750342309447699</v>
      </c>
      <c r="AB453" s="1">
        <v>22.2729347329986</v>
      </c>
      <c r="AC453" s="1">
        <v>11.113646736649899</v>
      </c>
    </row>
    <row r="454" spans="1:29" ht="15" customHeight="1" x14ac:dyDescent="0.25">
      <c r="A454">
        <v>29540</v>
      </c>
      <c r="B454" s="2" t="s">
        <v>482</v>
      </c>
      <c r="C454" s="2" t="s">
        <v>55</v>
      </c>
      <c r="D454" s="2" t="s">
        <v>970</v>
      </c>
      <c r="E454" s="2" t="s">
        <v>927</v>
      </c>
      <c r="F454" s="2" t="s">
        <v>919</v>
      </c>
      <c r="G454" s="2" t="str">
        <f t="shared" si="7"/>
        <v>Trump</v>
      </c>
      <c r="H454" s="2" t="s">
        <v>922</v>
      </c>
      <c r="I454" s="2" t="s">
        <v>922</v>
      </c>
      <c r="J454">
        <v>519445</v>
      </c>
      <c r="K454" s="1">
        <v>84.892337013543298</v>
      </c>
      <c r="L454" s="1">
        <v>3.0969592545890299</v>
      </c>
      <c r="M454" s="1">
        <v>1.87238302418928</v>
      </c>
      <c r="N454" s="1">
        <v>1.48870429015584</v>
      </c>
      <c r="O454" s="1">
        <v>8.6496164175225498</v>
      </c>
      <c r="P454" s="1">
        <v>24.837085735737201</v>
      </c>
      <c r="Q454" s="1">
        <v>9.7484815524261492</v>
      </c>
      <c r="R454" s="1">
        <v>23.9907978708044</v>
      </c>
      <c r="S454" s="1">
        <v>26.449961016084501</v>
      </c>
      <c r="T454" s="1">
        <v>14.973673824947801</v>
      </c>
      <c r="U454" s="1">
        <v>7.1043403175498296</v>
      </c>
      <c r="V454" s="1">
        <v>48.122661403539702</v>
      </c>
      <c r="W454" s="1">
        <v>21.235483814122301</v>
      </c>
      <c r="X454" s="1">
        <v>23.537514464788199</v>
      </c>
      <c r="Y454" s="1">
        <v>14.0047386009746</v>
      </c>
      <c r="Z454" s="1">
        <v>20.226480295490099</v>
      </c>
      <c r="AA454" s="1">
        <v>19.338251270007099</v>
      </c>
      <c r="AB454" s="1">
        <v>26.505643901379202</v>
      </c>
      <c r="AC454" s="1">
        <v>19.924885932149</v>
      </c>
    </row>
    <row r="455" spans="1:29" ht="15" customHeight="1" x14ac:dyDescent="0.25">
      <c r="A455">
        <v>29620</v>
      </c>
      <c r="B455" s="2" t="s">
        <v>483</v>
      </c>
      <c r="C455" s="2" t="s">
        <v>31</v>
      </c>
      <c r="D455" s="2" t="s">
        <v>924</v>
      </c>
      <c r="E455" s="2" t="s">
        <v>927</v>
      </c>
      <c r="F455" s="2" t="s">
        <v>920</v>
      </c>
      <c r="G455" s="2" t="str">
        <f t="shared" si="7"/>
        <v>Clinton</v>
      </c>
      <c r="H455" s="2" t="s">
        <v>922</v>
      </c>
      <c r="I455" s="2" t="s">
        <v>922</v>
      </c>
      <c r="J455">
        <v>464036</v>
      </c>
      <c r="K455" s="1">
        <v>78.278840434793807</v>
      </c>
      <c r="L455" s="1">
        <v>8.6411399115585894</v>
      </c>
      <c r="M455" s="1">
        <v>3.7494935737744499</v>
      </c>
      <c r="N455" s="1">
        <v>3.1728141782103099</v>
      </c>
      <c r="O455" s="1">
        <v>6.1577119016628004</v>
      </c>
      <c r="P455" s="1">
        <v>22.048289356860199</v>
      </c>
      <c r="Q455" s="1">
        <v>15.6595608961374</v>
      </c>
      <c r="R455" s="1">
        <v>24.6483031488936</v>
      </c>
      <c r="S455" s="1">
        <v>25.958115318639098</v>
      </c>
      <c r="T455" s="1">
        <v>11.685731279469699</v>
      </c>
      <c r="U455" s="1">
        <v>2.5509198593501998</v>
      </c>
      <c r="V455" s="1">
        <v>30.771464825449701</v>
      </c>
      <c r="W455" s="1">
        <v>34.984389532169999</v>
      </c>
      <c r="X455" s="1">
        <v>31.693225783030101</v>
      </c>
      <c r="Y455" s="1">
        <v>19.333987482468199</v>
      </c>
      <c r="Z455" s="1">
        <v>20.805268672354401</v>
      </c>
      <c r="AA455" s="1">
        <v>18.529051428317999</v>
      </c>
      <c r="AB455" s="1">
        <v>23.237816472362201</v>
      </c>
      <c r="AC455" s="1">
        <v>18.0938759444971</v>
      </c>
    </row>
    <row r="456" spans="1:29" ht="15" customHeight="1" x14ac:dyDescent="0.25">
      <c r="A456">
        <v>29660</v>
      </c>
      <c r="B456" s="2" t="s">
        <v>484</v>
      </c>
      <c r="C456" s="2" t="s">
        <v>197</v>
      </c>
      <c r="D456" s="2" t="s">
        <v>982</v>
      </c>
      <c r="E456" s="2" t="s">
        <v>947</v>
      </c>
      <c r="F456" s="2" t="s">
        <v>919</v>
      </c>
      <c r="G456" s="2" t="str">
        <f t="shared" si="7"/>
        <v>Trump</v>
      </c>
      <c r="H456" s="2" t="s">
        <v>922</v>
      </c>
      <c r="I456" s="2" t="s">
        <v>923</v>
      </c>
      <c r="J456">
        <v>36299</v>
      </c>
      <c r="K456" s="1">
        <v>84.839802749387005</v>
      </c>
      <c r="L456" s="1">
        <v>1.0744097633543599</v>
      </c>
      <c r="M456" s="1">
        <v>2.7686713132593201</v>
      </c>
      <c r="N456" s="1">
        <v>2.4959365271770602</v>
      </c>
      <c r="O456" s="1">
        <v>8.8211796468222303</v>
      </c>
      <c r="P456" s="1">
        <v>16.631312157359702</v>
      </c>
      <c r="Q456" s="1">
        <v>28.871318769112101</v>
      </c>
      <c r="R456" s="1">
        <v>25.620540510757898</v>
      </c>
      <c r="S456" s="1">
        <v>20.1548252017962</v>
      </c>
      <c r="T456" s="1">
        <v>8.7220033609741296</v>
      </c>
      <c r="U456" s="1">
        <v>1.4312830246755199</v>
      </c>
      <c r="V456" s="1">
        <v>18.801621094752001</v>
      </c>
      <c r="W456" s="1">
        <v>31.683168316831701</v>
      </c>
      <c r="X456" s="1">
        <v>48.083927563740801</v>
      </c>
      <c r="Y456" s="1">
        <v>27.2485187404301</v>
      </c>
      <c r="Z456" s="1">
        <v>20.591172358697801</v>
      </c>
      <c r="AA456" s="1">
        <v>16.696624725384499</v>
      </c>
      <c r="AB456" s="1">
        <v>19.339591238932201</v>
      </c>
      <c r="AC456" s="1">
        <v>16.124092936555499</v>
      </c>
    </row>
    <row r="457" spans="1:29" ht="15" customHeight="1" x14ac:dyDescent="0.25">
      <c r="A457">
        <v>29700</v>
      </c>
      <c r="B457" s="2" t="s">
        <v>485</v>
      </c>
      <c r="C457" s="2" t="s">
        <v>27</v>
      </c>
      <c r="D457" s="2" t="s">
        <v>976</v>
      </c>
      <c r="E457" s="2" t="s">
        <v>935</v>
      </c>
      <c r="F457" s="2" t="s">
        <v>920</v>
      </c>
      <c r="G457" s="2" t="str">
        <f t="shared" si="7"/>
        <v>Clinton</v>
      </c>
      <c r="H457" s="2" t="s">
        <v>922</v>
      </c>
      <c r="I457" s="2" t="s">
        <v>922</v>
      </c>
      <c r="J457">
        <v>250304</v>
      </c>
      <c r="K457" s="1">
        <v>3.3339459217591401</v>
      </c>
      <c r="L457" s="1">
        <v>0.19456341089235499</v>
      </c>
      <c r="M457" s="1">
        <v>0.52735873178215298</v>
      </c>
      <c r="N457" s="1">
        <v>0.19935758118128399</v>
      </c>
      <c r="O457" s="1">
        <v>95.7447743543851</v>
      </c>
      <c r="P457" s="1">
        <v>35.220372027614403</v>
      </c>
      <c r="Q457" s="1">
        <v>10.896749552544099</v>
      </c>
      <c r="R457" s="1">
        <v>27.7614420864229</v>
      </c>
      <c r="S457" s="1">
        <v>18.328113014574299</v>
      </c>
      <c r="T457" s="1">
        <v>7.7933233188442896</v>
      </c>
      <c r="U457" s="1">
        <v>21.640596041218799</v>
      </c>
      <c r="V457" s="1">
        <v>35.328786418563297</v>
      </c>
      <c r="W457" s="1">
        <v>26.110163837200702</v>
      </c>
      <c r="X457" s="1">
        <v>16.920453703017301</v>
      </c>
      <c r="Y457" s="1">
        <v>27.292807784726101</v>
      </c>
      <c r="Z457" s="1">
        <v>24.579496440457898</v>
      </c>
      <c r="AA457" s="1">
        <v>17.649955972120701</v>
      </c>
      <c r="AB457" s="1">
        <v>17.396235989433301</v>
      </c>
      <c r="AC457" s="1">
        <v>13.081503813262101</v>
      </c>
    </row>
    <row r="458" spans="1:29" ht="15" customHeight="1" x14ac:dyDescent="0.25">
      <c r="A458">
        <v>29740</v>
      </c>
      <c r="B458" s="2" t="s">
        <v>486</v>
      </c>
      <c r="C458" s="2" t="s">
        <v>35</v>
      </c>
      <c r="D458" s="2" t="s">
        <v>964</v>
      </c>
      <c r="E458" s="2" t="s">
        <v>935</v>
      </c>
      <c r="F458" s="2" t="s">
        <v>920</v>
      </c>
      <c r="G458" s="2" t="str">
        <f t="shared" si="7"/>
        <v>Clinton</v>
      </c>
      <c r="H458" s="2" t="s">
        <v>922</v>
      </c>
      <c r="I458" s="2" t="s">
        <v>922</v>
      </c>
      <c r="J458">
        <v>209233</v>
      </c>
      <c r="K458" s="1">
        <v>30.106149603552002</v>
      </c>
      <c r="L458" s="1">
        <v>1.35016942834065</v>
      </c>
      <c r="M458" s="1">
        <v>0.96973230800112797</v>
      </c>
      <c r="N458" s="1">
        <v>1.85104644104897</v>
      </c>
      <c r="O458" s="1">
        <v>65.722902219057204</v>
      </c>
      <c r="P458" s="1">
        <v>26.696553602921099</v>
      </c>
      <c r="Q458" s="1">
        <v>13.090669253893999</v>
      </c>
      <c r="R458" s="1">
        <v>24.3828650356301</v>
      </c>
      <c r="S458" s="1">
        <v>23.460448399631002</v>
      </c>
      <c r="T458" s="1">
        <v>12.3694637079237</v>
      </c>
      <c r="U458" s="1">
        <v>13.766964370848299</v>
      </c>
      <c r="V458" s="1">
        <v>31.208085687950899</v>
      </c>
      <c r="W458" s="1">
        <v>29.061119410100801</v>
      </c>
      <c r="X458" s="1">
        <v>25.963830531100001</v>
      </c>
      <c r="Y458" s="1">
        <v>26.574477679242399</v>
      </c>
      <c r="Z458" s="1">
        <v>24.9525162947679</v>
      </c>
      <c r="AA458" s="1">
        <v>15.969555771149</v>
      </c>
      <c r="AB458" s="1">
        <v>19.3309921703128</v>
      </c>
      <c r="AC458" s="1">
        <v>13.172458084527801</v>
      </c>
    </row>
    <row r="459" spans="1:29" ht="15" customHeight="1" x14ac:dyDescent="0.25">
      <c r="A459">
        <v>29780</v>
      </c>
      <c r="B459" s="2" t="s">
        <v>487</v>
      </c>
      <c r="C459" s="2" t="s">
        <v>35</v>
      </c>
      <c r="D459" s="2" t="s">
        <v>964</v>
      </c>
      <c r="E459" s="2" t="s">
        <v>935</v>
      </c>
      <c r="F459" s="2" t="s">
        <v>920</v>
      </c>
      <c r="G459" s="2" t="str">
        <f t="shared" si="7"/>
        <v>Clinton</v>
      </c>
      <c r="H459" s="2" t="s">
        <v>922</v>
      </c>
      <c r="I459" s="2" t="s">
        <v>922</v>
      </c>
      <c r="J459">
        <v>29393</v>
      </c>
      <c r="K459" s="1">
        <v>19.667948150920299</v>
      </c>
      <c r="L459" s="1">
        <v>1.1533358282584301</v>
      </c>
      <c r="M459" s="1">
        <v>0.59537985234579704</v>
      </c>
      <c r="N459" s="1">
        <v>1.75211785118906</v>
      </c>
      <c r="O459" s="1">
        <v>76.8312183172864</v>
      </c>
      <c r="P459" s="1">
        <v>21.984826319191601</v>
      </c>
      <c r="Q459" s="1">
        <v>10.8393154832783</v>
      </c>
      <c r="R459" s="1">
        <v>21.886163372231501</v>
      </c>
      <c r="S459" s="1">
        <v>30.085394481679302</v>
      </c>
      <c r="T459" s="1">
        <v>15.204300343619201</v>
      </c>
      <c r="U459" s="1">
        <v>7.7963851730828102</v>
      </c>
      <c r="V459" s="1">
        <v>40.340038803226797</v>
      </c>
      <c r="W459" s="1">
        <v>30.567752476258601</v>
      </c>
      <c r="X459" s="1">
        <v>21.295823547431802</v>
      </c>
      <c r="Y459" s="1">
        <v>34.151747655584003</v>
      </c>
      <c r="Z459" s="1">
        <v>26.104006820119402</v>
      </c>
      <c r="AA459" s="1">
        <v>15.3623188405797</v>
      </c>
      <c r="AB459" s="1">
        <v>16.2745098039216</v>
      </c>
      <c r="AC459" s="1">
        <v>8.1074168797953998</v>
      </c>
    </row>
    <row r="460" spans="1:29" ht="15" customHeight="1" x14ac:dyDescent="0.25">
      <c r="A460">
        <v>29820</v>
      </c>
      <c r="B460" s="2" t="s">
        <v>488</v>
      </c>
      <c r="C460" s="2" t="s">
        <v>195</v>
      </c>
      <c r="D460" s="2" t="s">
        <v>965</v>
      </c>
      <c r="E460" s="2" t="s">
        <v>935</v>
      </c>
      <c r="F460" s="2" t="s">
        <v>920</v>
      </c>
      <c r="G460" s="2" t="str">
        <f t="shared" si="7"/>
        <v>Clinton</v>
      </c>
      <c r="H460" s="2" t="s">
        <v>922</v>
      </c>
      <c r="I460" s="2" t="s">
        <v>922</v>
      </c>
      <c r="J460">
        <v>1951269</v>
      </c>
      <c r="K460" s="1">
        <v>47.966477200222002</v>
      </c>
      <c r="L460" s="1">
        <v>9.9843230226073398</v>
      </c>
      <c r="M460" s="1">
        <v>8.4622366265235591</v>
      </c>
      <c r="N460" s="1">
        <v>4.4446972713654596</v>
      </c>
      <c r="O460" s="1">
        <v>29.142265879281599</v>
      </c>
      <c r="P460" s="1">
        <v>25.041037396688999</v>
      </c>
      <c r="Q460" s="1">
        <v>9.1796671806911299</v>
      </c>
      <c r="R460" s="1">
        <v>29.8785559551246</v>
      </c>
      <c r="S460" s="1">
        <v>24.603219750839099</v>
      </c>
      <c r="T460" s="1">
        <v>11.2975197166562</v>
      </c>
      <c r="U460" s="1">
        <v>6.8010566648568798</v>
      </c>
      <c r="V460" s="1">
        <v>38.631726199214398</v>
      </c>
      <c r="W460" s="1">
        <v>32.464715052347799</v>
      </c>
      <c r="X460" s="1">
        <v>22.102502083580902</v>
      </c>
      <c r="Y460" s="1">
        <v>14.908425479118</v>
      </c>
      <c r="Z460" s="1">
        <v>21.070850394526101</v>
      </c>
      <c r="AA460" s="1">
        <v>18.736836738017999</v>
      </c>
      <c r="AB460" s="1">
        <v>24.673211177317899</v>
      </c>
      <c r="AC460" s="1">
        <v>20.610676211020099</v>
      </c>
    </row>
    <row r="461" spans="1:29" ht="15" customHeight="1" x14ac:dyDescent="0.25">
      <c r="A461">
        <v>29860</v>
      </c>
      <c r="B461" s="2" t="s">
        <v>489</v>
      </c>
      <c r="C461" s="2" t="s">
        <v>170</v>
      </c>
      <c r="D461" s="2" t="s">
        <v>957</v>
      </c>
      <c r="E461" s="2" t="s">
        <v>931</v>
      </c>
      <c r="F461" s="2" t="s">
        <v>919</v>
      </c>
      <c r="G461" s="2" t="str">
        <f t="shared" si="7"/>
        <v>Trump</v>
      </c>
      <c r="H461" s="2" t="s">
        <v>922</v>
      </c>
      <c r="I461" s="2" t="s">
        <v>922</v>
      </c>
      <c r="J461">
        <v>84823</v>
      </c>
      <c r="K461" s="1">
        <v>61.642479044598801</v>
      </c>
      <c r="L461" s="1">
        <v>33.033493274229897</v>
      </c>
      <c r="M461" s="1">
        <v>0.37489831767327297</v>
      </c>
      <c r="N461" s="1">
        <v>1.0174127300378399</v>
      </c>
      <c r="O461" s="1">
        <v>3.93171663346026</v>
      </c>
      <c r="P461" s="1">
        <v>25.312709996109501</v>
      </c>
      <c r="Q461" s="1">
        <v>9.5469389198684294</v>
      </c>
      <c r="R461" s="1">
        <v>24.318875776617201</v>
      </c>
      <c r="S461" s="1">
        <v>26.104947950438</v>
      </c>
      <c r="T461" s="1">
        <v>14.7165273569669</v>
      </c>
      <c r="U461" s="1">
        <v>7.88603040876467</v>
      </c>
      <c r="V461" s="1">
        <v>43.593730226167501</v>
      </c>
      <c r="W461" s="1">
        <v>32.482418238027201</v>
      </c>
      <c r="X461" s="1">
        <v>16.037821127040701</v>
      </c>
      <c r="Y461" s="1">
        <v>28.746671738303501</v>
      </c>
      <c r="Z461" s="1">
        <v>25.722708254089</v>
      </c>
      <c r="AA461" s="1">
        <v>18.0518574870039</v>
      </c>
      <c r="AB461" s="1">
        <v>16.283124128312402</v>
      </c>
      <c r="AC461" s="1">
        <v>11.1956383922911</v>
      </c>
    </row>
    <row r="462" spans="1:29" ht="15" customHeight="1" x14ac:dyDescent="0.25">
      <c r="A462">
        <v>29900</v>
      </c>
      <c r="B462" s="2" t="s">
        <v>490</v>
      </c>
      <c r="C462" s="2" t="s">
        <v>42</v>
      </c>
      <c r="D462" s="2" t="s">
        <v>959</v>
      </c>
      <c r="E462" s="2" t="s">
        <v>931</v>
      </c>
      <c r="F462" s="2" t="s">
        <v>920</v>
      </c>
      <c r="G462" s="2" t="str">
        <f t="shared" si="7"/>
        <v>Clinton</v>
      </c>
      <c r="H462" s="2" t="s">
        <v>922</v>
      </c>
      <c r="I462" s="2" t="s">
        <v>923</v>
      </c>
      <c r="J462">
        <v>36157</v>
      </c>
      <c r="K462" s="1">
        <v>45.924717205520402</v>
      </c>
      <c r="L462" s="1">
        <v>38.399203473739497</v>
      </c>
      <c r="M462" s="1">
        <v>0.76333766628868505</v>
      </c>
      <c r="N462" s="1">
        <v>12.827391653068601</v>
      </c>
      <c r="O462" s="1">
        <v>2.0853500013828601</v>
      </c>
      <c r="P462" s="1">
        <v>25.0933429211494</v>
      </c>
      <c r="Q462" s="1">
        <v>9.1683491440108398</v>
      </c>
      <c r="R462" s="1">
        <v>24.097685095555502</v>
      </c>
      <c r="S462" s="1">
        <v>28.049893519927</v>
      </c>
      <c r="T462" s="1">
        <v>13.5907293193572</v>
      </c>
      <c r="U462" s="1">
        <v>8.1822780541269697</v>
      </c>
      <c r="V462" s="1">
        <v>49.536295421971197</v>
      </c>
      <c r="W462" s="1">
        <v>27.771688727763301</v>
      </c>
      <c r="X462" s="1">
        <v>14.5097377961386</v>
      </c>
      <c r="Y462" s="1">
        <v>34.839104180998199</v>
      </c>
      <c r="Z462" s="1">
        <v>26.469464190170399</v>
      </c>
      <c r="AA462" s="1">
        <v>15.630971489719499</v>
      </c>
      <c r="AB462" s="1">
        <v>13.421998012688199</v>
      </c>
      <c r="AC462" s="1">
        <v>9.6384621264235992</v>
      </c>
    </row>
    <row r="463" spans="1:29" ht="15" customHeight="1" x14ac:dyDescent="0.25">
      <c r="A463">
        <v>29940</v>
      </c>
      <c r="B463" s="2" t="s">
        <v>491</v>
      </c>
      <c r="C463" s="2" t="s">
        <v>77</v>
      </c>
      <c r="D463" s="2" t="s">
        <v>949</v>
      </c>
      <c r="E463" s="2" t="s">
        <v>935</v>
      </c>
      <c r="F463" s="2" t="s">
        <v>920</v>
      </c>
      <c r="G463" s="2" t="str">
        <f t="shared" si="7"/>
        <v>Clinton</v>
      </c>
      <c r="H463" s="2" t="s">
        <v>922</v>
      </c>
      <c r="I463" s="2" t="s">
        <v>923</v>
      </c>
      <c r="J463">
        <v>110826</v>
      </c>
      <c r="K463" s="1">
        <v>81.688412466388797</v>
      </c>
      <c r="L463" s="1">
        <v>3.79333369425947</v>
      </c>
      <c r="M463" s="1">
        <v>3.7103206828722501</v>
      </c>
      <c r="N463" s="1">
        <v>5.7089491635536804</v>
      </c>
      <c r="O463" s="1">
        <v>5.0989839929258496</v>
      </c>
      <c r="P463" s="1">
        <v>19.066825474166698</v>
      </c>
      <c r="Q463" s="1">
        <v>24.6332088138162</v>
      </c>
      <c r="R463" s="1">
        <v>26.6237164564272</v>
      </c>
      <c r="S463" s="1">
        <v>20.7731037843105</v>
      </c>
      <c r="T463" s="1">
        <v>8.9031454712793003</v>
      </c>
      <c r="U463" s="1">
        <v>1.4597013003733701</v>
      </c>
      <c r="V463" s="1">
        <v>24.238766576541799</v>
      </c>
      <c r="W463" s="1">
        <v>25.8658426676967</v>
      </c>
      <c r="X463" s="1">
        <v>48.4356894553882</v>
      </c>
      <c r="Y463" s="1">
        <v>21.350928100962602</v>
      </c>
      <c r="Z463" s="1">
        <v>20.487310579890401</v>
      </c>
      <c r="AA463" s="1">
        <v>18.347842107687299</v>
      </c>
      <c r="AB463" s="1">
        <v>21.2749297591083</v>
      </c>
      <c r="AC463" s="1">
        <v>18.538989452351299</v>
      </c>
    </row>
    <row r="464" spans="1:29" ht="15" customHeight="1" x14ac:dyDescent="0.25">
      <c r="A464">
        <v>29980</v>
      </c>
      <c r="B464" s="2" t="s">
        <v>492</v>
      </c>
      <c r="C464" s="2" t="s">
        <v>84</v>
      </c>
      <c r="D464" s="2" t="s">
        <v>975</v>
      </c>
      <c r="E464" s="2" t="s">
        <v>931</v>
      </c>
      <c r="F464" s="2" t="s">
        <v>919</v>
      </c>
      <c r="G464" s="2" t="str">
        <f t="shared" si="7"/>
        <v>Trump</v>
      </c>
      <c r="H464" s="2" t="s">
        <v>922</v>
      </c>
      <c r="I464" s="2" t="s">
        <v>922</v>
      </c>
      <c r="J464">
        <v>41869</v>
      </c>
      <c r="K464" s="1">
        <v>94.795672215720501</v>
      </c>
      <c r="L464" s="1">
        <v>1.5214120232152699</v>
      </c>
      <c r="M464" s="1">
        <v>0.28660823043301697</v>
      </c>
      <c r="N464" s="1">
        <v>1.7506986075616799</v>
      </c>
      <c r="O464" s="1">
        <v>1.6456089230695701</v>
      </c>
      <c r="P464" s="1">
        <v>25.147483818577001</v>
      </c>
      <c r="Q464" s="1">
        <v>8.0107000406028295</v>
      </c>
      <c r="R464" s="1">
        <v>24.146743413981699</v>
      </c>
      <c r="S464" s="1">
        <v>26.602020588024601</v>
      </c>
      <c r="T464" s="1">
        <v>16.093052138813899</v>
      </c>
      <c r="U464" s="1">
        <v>10.4938934851904</v>
      </c>
      <c r="V464" s="1">
        <v>53.848357866838597</v>
      </c>
      <c r="W464" s="1">
        <v>23.8745030622112</v>
      </c>
      <c r="X464" s="1">
        <v>11.783245585759801</v>
      </c>
      <c r="Y464" s="1">
        <v>24.737398222387998</v>
      </c>
      <c r="Z464" s="1">
        <v>29.8029709739574</v>
      </c>
      <c r="AA464" s="1">
        <v>17.633165516812699</v>
      </c>
      <c r="AB464" s="1">
        <v>20.7035863011996</v>
      </c>
      <c r="AC464" s="1">
        <v>7.1228789856423598</v>
      </c>
    </row>
    <row r="465" spans="1:29" ht="15" customHeight="1" x14ac:dyDescent="0.25">
      <c r="A465">
        <v>30020</v>
      </c>
      <c r="B465" s="2" t="s">
        <v>493</v>
      </c>
      <c r="C465" s="2" t="s">
        <v>29</v>
      </c>
      <c r="D465" s="2" t="s">
        <v>968</v>
      </c>
      <c r="E465" s="2" t="s">
        <v>935</v>
      </c>
      <c r="F465" s="2" t="s">
        <v>919</v>
      </c>
      <c r="G465" s="2" t="str">
        <f t="shared" si="7"/>
        <v>Trump</v>
      </c>
      <c r="H465" s="2" t="s">
        <v>922</v>
      </c>
      <c r="I465" s="2" t="s">
        <v>922</v>
      </c>
      <c r="J465">
        <v>130291</v>
      </c>
      <c r="K465" s="1">
        <v>59.886715122303102</v>
      </c>
      <c r="L465" s="1">
        <v>16.0563661342687</v>
      </c>
      <c r="M465" s="1">
        <v>2.0530965300749902</v>
      </c>
      <c r="N465" s="1">
        <v>11.0744410588606</v>
      </c>
      <c r="O465" s="1">
        <v>10.929381154492599</v>
      </c>
      <c r="P465" s="1">
        <v>25.065430459509901</v>
      </c>
      <c r="Q465" s="1">
        <v>13.2963903876707</v>
      </c>
      <c r="R465" s="1">
        <v>28.5238427826941</v>
      </c>
      <c r="S465" s="1">
        <v>22.558733911014599</v>
      </c>
      <c r="T465" s="1">
        <v>10.5556024591108</v>
      </c>
      <c r="U465" s="1">
        <v>3.3818181818181801</v>
      </c>
      <c r="V465" s="1">
        <v>42.287147335423199</v>
      </c>
      <c r="W465" s="1">
        <v>34.362382445141101</v>
      </c>
      <c r="X465" s="1">
        <v>19.968652037617598</v>
      </c>
      <c r="Y465" s="1">
        <v>19.844874871443299</v>
      </c>
      <c r="Z465" s="1">
        <v>22.741686664381199</v>
      </c>
      <c r="AA465" s="1">
        <v>19.859873157353402</v>
      </c>
      <c r="AB465" s="1">
        <v>23.7872814535482</v>
      </c>
      <c r="AC465" s="1">
        <v>13.766283853273899</v>
      </c>
    </row>
    <row r="466" spans="1:29" ht="15" customHeight="1" x14ac:dyDescent="0.25">
      <c r="A466">
        <v>30060</v>
      </c>
      <c r="B466" s="2" t="s">
        <v>494</v>
      </c>
      <c r="C466" s="2" t="s">
        <v>162</v>
      </c>
      <c r="D466" s="2" t="s">
        <v>956</v>
      </c>
      <c r="E466" s="2" t="s">
        <v>927</v>
      </c>
      <c r="F466" s="2" t="s">
        <v>919</v>
      </c>
      <c r="G466" s="2" t="str">
        <f t="shared" si="7"/>
        <v>Trump</v>
      </c>
      <c r="H466" s="2" t="s">
        <v>922</v>
      </c>
      <c r="I466" s="2" t="s">
        <v>922</v>
      </c>
      <c r="J466">
        <v>35571</v>
      </c>
      <c r="K466" s="1">
        <v>94.447724269770305</v>
      </c>
      <c r="L466" s="1">
        <v>0.66627308762756199</v>
      </c>
      <c r="M466" s="1">
        <v>0.416069269910882</v>
      </c>
      <c r="N466" s="1">
        <v>2.4486238790025601</v>
      </c>
      <c r="O466" s="1">
        <v>2.0213094936886802</v>
      </c>
      <c r="P466" s="1">
        <v>25.040060723623199</v>
      </c>
      <c r="Q466" s="1">
        <v>8.0318236765904807</v>
      </c>
      <c r="R466" s="1">
        <v>24.171375558741701</v>
      </c>
      <c r="S466" s="1">
        <v>27.137274746282099</v>
      </c>
      <c r="T466" s="1">
        <v>15.6194652947626</v>
      </c>
      <c r="U466" s="1">
        <v>5.0763550931364296</v>
      </c>
      <c r="V466" s="1">
        <v>57.211780500083897</v>
      </c>
      <c r="W466" s="1">
        <v>24.3245510991777</v>
      </c>
      <c r="X466" s="1">
        <v>13.3873133076019</v>
      </c>
      <c r="Y466" s="1">
        <v>22.1045945373703</v>
      </c>
      <c r="Z466" s="1">
        <v>29.141082645211402</v>
      </c>
      <c r="AA466" s="1">
        <v>23.029148140306301</v>
      </c>
      <c r="AB466" s="1">
        <v>16.013833015738602</v>
      </c>
      <c r="AC466" s="1">
        <v>9.7113416613734191</v>
      </c>
    </row>
    <row r="467" spans="1:29" ht="15" customHeight="1" x14ac:dyDescent="0.25">
      <c r="A467">
        <v>30140</v>
      </c>
      <c r="B467" s="2" t="s">
        <v>494</v>
      </c>
      <c r="C467" s="2" t="s">
        <v>55</v>
      </c>
      <c r="D467" s="2" t="s">
        <v>970</v>
      </c>
      <c r="E467" s="2" t="s">
        <v>927</v>
      </c>
      <c r="F467" s="2" t="s">
        <v>919</v>
      </c>
      <c r="G467" s="2" t="str">
        <f t="shared" si="7"/>
        <v>Trump</v>
      </c>
      <c r="H467" s="2" t="s">
        <v>922</v>
      </c>
      <c r="I467" s="2" t="s">
        <v>922</v>
      </c>
      <c r="J467">
        <v>133568</v>
      </c>
      <c r="K467" s="1">
        <v>86.854635840919997</v>
      </c>
      <c r="L467" s="1">
        <v>1.59768806899856</v>
      </c>
      <c r="M467" s="1">
        <v>1.126018207954</v>
      </c>
      <c r="N467" s="1">
        <v>1.1305103018687099</v>
      </c>
      <c r="O467" s="1">
        <v>9.2911475802587393</v>
      </c>
      <c r="P467" s="1">
        <v>23.0332115476761</v>
      </c>
      <c r="Q467" s="1">
        <v>8.3425670819357904</v>
      </c>
      <c r="R467" s="1">
        <v>23.833552946813601</v>
      </c>
      <c r="S467" s="1">
        <v>27.7738679923335</v>
      </c>
      <c r="T467" s="1">
        <v>17.016800431240998</v>
      </c>
      <c r="U467" s="1">
        <v>5.2993730749907204</v>
      </c>
      <c r="V467" s="1">
        <v>54.137268179733098</v>
      </c>
      <c r="W467" s="1">
        <v>21.471635466043399</v>
      </c>
      <c r="X467" s="1">
        <v>19.091723279232799</v>
      </c>
      <c r="Y467" s="1">
        <v>14.7092666462105</v>
      </c>
      <c r="Z467" s="1">
        <v>20.671601718318499</v>
      </c>
      <c r="AA467" s="1">
        <v>19.607241485118099</v>
      </c>
      <c r="AB467" s="1">
        <v>27.224608775698101</v>
      </c>
      <c r="AC467" s="1">
        <v>17.7872813746548</v>
      </c>
    </row>
    <row r="468" spans="1:29" ht="15" customHeight="1" x14ac:dyDescent="0.25">
      <c r="A468">
        <v>30220</v>
      </c>
      <c r="B468" s="2" t="s">
        <v>495</v>
      </c>
      <c r="C468" s="2" t="s">
        <v>27</v>
      </c>
      <c r="D468" s="2" t="s">
        <v>976</v>
      </c>
      <c r="E468" s="2" t="s">
        <v>935</v>
      </c>
      <c r="F468" s="2" t="s">
        <v>919</v>
      </c>
      <c r="G468" s="2" t="str">
        <f t="shared" si="7"/>
        <v>Trump</v>
      </c>
      <c r="H468" s="2" t="s">
        <v>922</v>
      </c>
      <c r="I468" s="2" t="s">
        <v>922</v>
      </c>
      <c r="J468">
        <v>22935</v>
      </c>
      <c r="K468" s="1">
        <v>51.427948550250697</v>
      </c>
      <c r="L468" s="1">
        <v>3.4924787442773102</v>
      </c>
      <c r="M468" s="1">
        <v>0.26160889470241999</v>
      </c>
      <c r="N468" s="1">
        <v>1.2470023980815299</v>
      </c>
      <c r="O468" s="1">
        <v>43.570961412688</v>
      </c>
      <c r="P468" s="1">
        <v>27.1506431218661</v>
      </c>
      <c r="Q468" s="1">
        <v>12.1604534554175</v>
      </c>
      <c r="R468" s="1">
        <v>22.9082188794419</v>
      </c>
      <c r="S468" s="1">
        <v>25.018530630041401</v>
      </c>
      <c r="T468" s="1">
        <v>12.762153913233</v>
      </c>
      <c r="U468" s="1">
        <v>11.677572445531</v>
      </c>
      <c r="V468" s="1">
        <v>38.232544761630798</v>
      </c>
      <c r="W468" s="1">
        <v>31.236068167110101</v>
      </c>
      <c r="X468" s="1">
        <v>18.853814625728099</v>
      </c>
      <c r="Y468" s="1">
        <v>18.124843319127599</v>
      </c>
      <c r="Z468" s="1">
        <v>23.1887691150664</v>
      </c>
      <c r="AA468" s="1">
        <v>17.009275507645999</v>
      </c>
      <c r="AB468" s="1">
        <v>24.367009275507598</v>
      </c>
      <c r="AC468" s="1">
        <v>17.310102782652301</v>
      </c>
    </row>
    <row r="469" spans="1:29" ht="15" customHeight="1" x14ac:dyDescent="0.25">
      <c r="A469">
        <v>30260</v>
      </c>
      <c r="B469" s="2" t="s">
        <v>496</v>
      </c>
      <c r="C469" s="2" t="s">
        <v>55</v>
      </c>
      <c r="D469" s="2" t="s">
        <v>970</v>
      </c>
      <c r="E469" s="2" t="s">
        <v>927</v>
      </c>
      <c r="F469" s="2" t="s">
        <v>919</v>
      </c>
      <c r="G469" s="2" t="str">
        <f t="shared" si="7"/>
        <v>Trump</v>
      </c>
      <c r="H469" s="2" t="s">
        <v>922</v>
      </c>
      <c r="I469" s="2" t="s">
        <v>922</v>
      </c>
      <c r="J469">
        <v>44947</v>
      </c>
      <c r="K469" s="1">
        <v>85.235944556922604</v>
      </c>
      <c r="L469" s="1">
        <v>6.7813202215943198</v>
      </c>
      <c r="M469" s="1">
        <v>1.15691814804103</v>
      </c>
      <c r="N469" s="1">
        <v>1.6063363517031199</v>
      </c>
      <c r="O469" s="1">
        <v>5.2194807217389396</v>
      </c>
      <c r="P469" s="1">
        <v>18.488441942732599</v>
      </c>
      <c r="Q469" s="1">
        <v>13.956437582041101</v>
      </c>
      <c r="R469" s="1">
        <v>27.1364050993392</v>
      </c>
      <c r="S469" s="1">
        <v>25.614612766146799</v>
      </c>
      <c r="T469" s="1">
        <v>14.804102609740401</v>
      </c>
      <c r="U469" s="1">
        <v>5.6109071840587301</v>
      </c>
      <c r="V469" s="1">
        <v>50.747246984792902</v>
      </c>
      <c r="W469" s="1">
        <v>21.575117986365999</v>
      </c>
      <c r="X469" s="1">
        <v>22.066727844782399</v>
      </c>
      <c r="Y469" s="1">
        <v>16.748349996732699</v>
      </c>
      <c r="Z469" s="1">
        <v>26.269358949225602</v>
      </c>
      <c r="AA469" s="1">
        <v>20.270535189178599</v>
      </c>
      <c r="AB469" s="1">
        <v>21.270339149186398</v>
      </c>
      <c r="AC469" s="1">
        <v>15.4414167156767</v>
      </c>
    </row>
    <row r="470" spans="1:29" ht="15" customHeight="1" x14ac:dyDescent="0.25">
      <c r="A470">
        <v>30280</v>
      </c>
      <c r="B470" s="2" t="s">
        <v>496</v>
      </c>
      <c r="C470" s="2" t="s">
        <v>84</v>
      </c>
      <c r="D470" s="2" t="s">
        <v>975</v>
      </c>
      <c r="E470" s="2" t="s">
        <v>931</v>
      </c>
      <c r="F470" s="2" t="s">
        <v>919</v>
      </c>
      <c r="G470" s="2" t="str">
        <f t="shared" si="7"/>
        <v>Trump</v>
      </c>
      <c r="H470" s="2" t="s">
        <v>922</v>
      </c>
      <c r="I470" s="2" t="s">
        <v>922</v>
      </c>
      <c r="J470">
        <v>30617</v>
      </c>
      <c r="K470" s="1">
        <v>86.765522422183693</v>
      </c>
      <c r="L470" s="1">
        <v>6.4833262566547996</v>
      </c>
      <c r="M470" s="1">
        <v>0.42460071202273297</v>
      </c>
      <c r="N470" s="1">
        <v>1.79965378711174</v>
      </c>
      <c r="O470" s="1">
        <v>4.5268968220269796</v>
      </c>
      <c r="P470" s="1">
        <v>24.659502890551</v>
      </c>
      <c r="Q470" s="1">
        <v>7.8714439690368101</v>
      </c>
      <c r="R470" s="1">
        <v>26.031289806316799</v>
      </c>
      <c r="S470" s="1">
        <v>28.3143351732698</v>
      </c>
      <c r="T470" s="1">
        <v>13.1234281608257</v>
      </c>
      <c r="U470" s="1">
        <v>8.3035109778508591</v>
      </c>
      <c r="V470" s="1">
        <v>53.307863429732102</v>
      </c>
      <c r="W470" s="1">
        <v>25.200696392301001</v>
      </c>
      <c r="X470" s="1">
        <v>13.1879292001161</v>
      </c>
      <c r="Y470" s="1">
        <v>21.384562724627799</v>
      </c>
      <c r="Z470" s="1">
        <v>27.999315420160901</v>
      </c>
      <c r="AA470" s="1">
        <v>18.167037480746199</v>
      </c>
      <c r="AB470" s="1">
        <v>19.638884134862199</v>
      </c>
      <c r="AC470" s="1">
        <v>12.810200239602899</v>
      </c>
    </row>
    <row r="471" spans="1:29" ht="15" customHeight="1" x14ac:dyDescent="0.25">
      <c r="A471">
        <v>30300</v>
      </c>
      <c r="B471" s="2" t="s">
        <v>497</v>
      </c>
      <c r="C471" s="2" t="s">
        <v>143</v>
      </c>
      <c r="D471" s="2" t="s">
        <v>946</v>
      </c>
      <c r="E471" s="2" t="s">
        <v>947</v>
      </c>
      <c r="F471" s="2" t="s">
        <v>919</v>
      </c>
      <c r="G471" s="2" t="str">
        <f t="shared" si="7"/>
        <v>Trump</v>
      </c>
      <c r="H471" s="2" t="s">
        <v>922</v>
      </c>
      <c r="I471" s="2" t="s">
        <v>923</v>
      </c>
      <c r="J471">
        <v>60888</v>
      </c>
      <c r="K471" s="1">
        <v>90.101497832085101</v>
      </c>
      <c r="L471" s="1">
        <v>0.33011430823807603</v>
      </c>
      <c r="M471" s="1">
        <v>0.64216265930889505</v>
      </c>
      <c r="N471" s="1">
        <v>6.0488109315464502</v>
      </c>
      <c r="O471" s="1">
        <v>2.8774142688214401</v>
      </c>
      <c r="P471" s="1">
        <v>21.7103534358166</v>
      </c>
      <c r="Q471" s="1">
        <v>9.3203915385626104</v>
      </c>
      <c r="R471" s="1">
        <v>22.776244908684799</v>
      </c>
      <c r="S471" s="1">
        <v>27.7410984101958</v>
      </c>
      <c r="T471" s="1">
        <v>18.451911706740201</v>
      </c>
      <c r="U471" s="1">
        <v>3.16699112102939</v>
      </c>
      <c r="V471" s="1">
        <v>41.4818859503347</v>
      </c>
      <c r="W471" s="1">
        <v>36.1924884858269</v>
      </c>
      <c r="X471" s="1">
        <v>19.158634442808999</v>
      </c>
      <c r="Y471" s="1">
        <v>19.991254571473998</v>
      </c>
      <c r="Z471" s="1">
        <v>25.9341707743679</v>
      </c>
      <c r="AA471" s="1">
        <v>18.305771982827199</v>
      </c>
      <c r="AB471" s="1">
        <v>23.2946414374304</v>
      </c>
      <c r="AC471" s="1">
        <v>12.474161233900499</v>
      </c>
    </row>
    <row r="472" spans="1:29" ht="15" customHeight="1" x14ac:dyDescent="0.25">
      <c r="A472">
        <v>30340</v>
      </c>
      <c r="B472" s="2" t="s">
        <v>498</v>
      </c>
      <c r="C472" s="2" t="s">
        <v>93</v>
      </c>
      <c r="D472" s="2" t="s">
        <v>954</v>
      </c>
      <c r="E472" s="2" t="s">
        <v>927</v>
      </c>
      <c r="F472" s="2" t="s">
        <v>919</v>
      </c>
      <c r="G472" s="2" t="str">
        <f t="shared" si="7"/>
        <v>Trump</v>
      </c>
      <c r="H472" s="2" t="s">
        <v>922</v>
      </c>
      <c r="I472" s="2" t="s">
        <v>922</v>
      </c>
      <c r="J472">
        <v>107702</v>
      </c>
      <c r="K472" s="1">
        <v>91.856232939035493</v>
      </c>
      <c r="L472" s="1">
        <v>3.5821061818722</v>
      </c>
      <c r="M472" s="1">
        <v>0.71772111938496996</v>
      </c>
      <c r="N472" s="1">
        <v>2.2942935135837801</v>
      </c>
      <c r="O472" s="1">
        <v>1.5496462461235601</v>
      </c>
      <c r="P472" s="1">
        <v>22.569683014243001</v>
      </c>
      <c r="Q472" s="1">
        <v>9.3053053796586909</v>
      </c>
      <c r="R472" s="1">
        <v>25.443352955376898</v>
      </c>
      <c r="S472" s="1">
        <v>28.583498913669199</v>
      </c>
      <c r="T472" s="1">
        <v>14.0981597370522</v>
      </c>
      <c r="U472" s="1">
        <v>5.2889976880185001</v>
      </c>
      <c r="V472" s="1">
        <v>45.838433292533701</v>
      </c>
      <c r="W472" s="1">
        <v>30.297837617299098</v>
      </c>
      <c r="X472" s="1">
        <v>18.574731402148799</v>
      </c>
      <c r="Y472" s="1">
        <v>20.922226751823199</v>
      </c>
      <c r="Z472" s="1">
        <v>23.474656882728599</v>
      </c>
      <c r="AA472" s="1">
        <v>18.487566245413799</v>
      </c>
      <c r="AB472" s="1">
        <v>23.198351225257099</v>
      </c>
      <c r="AC472" s="1">
        <v>13.9171988947774</v>
      </c>
    </row>
    <row r="473" spans="1:29" ht="15" customHeight="1" x14ac:dyDescent="0.25">
      <c r="A473">
        <v>30380</v>
      </c>
      <c r="B473" s="2" t="s">
        <v>499</v>
      </c>
      <c r="C473" s="2" t="s">
        <v>55</v>
      </c>
      <c r="D473" s="2" t="s">
        <v>970</v>
      </c>
      <c r="E473" s="2" t="s">
        <v>927</v>
      </c>
      <c r="F473" s="2" t="s">
        <v>919</v>
      </c>
      <c r="G473" s="2" t="str">
        <f t="shared" si="7"/>
        <v>Trump</v>
      </c>
      <c r="H473" s="2" t="s">
        <v>922</v>
      </c>
      <c r="I473" s="2" t="s">
        <v>922</v>
      </c>
      <c r="J473">
        <v>46682</v>
      </c>
      <c r="K473" s="1">
        <v>96.823186667237906</v>
      </c>
      <c r="L473" s="1">
        <v>0.60408722848206997</v>
      </c>
      <c r="M473" s="1">
        <v>0.35773959984576498</v>
      </c>
      <c r="N473" s="1">
        <v>1.07107664624481</v>
      </c>
      <c r="O473" s="1">
        <v>1.14390985818945</v>
      </c>
      <c r="P473" s="1">
        <v>23.100981106208</v>
      </c>
      <c r="Q473" s="1">
        <v>7.3347328734844304</v>
      </c>
      <c r="R473" s="1">
        <v>23.083843879867999</v>
      </c>
      <c r="S473" s="1">
        <v>27.965811233451898</v>
      </c>
      <c r="T473" s="1">
        <v>18.514630906987701</v>
      </c>
      <c r="U473" s="1">
        <v>7.3097072419106297</v>
      </c>
      <c r="V473" s="1">
        <v>62.271186440678001</v>
      </c>
      <c r="W473" s="1">
        <v>19.2049306625578</v>
      </c>
      <c r="X473" s="1">
        <v>11.2141756548536</v>
      </c>
      <c r="Y473" s="1">
        <v>23.3537357534825</v>
      </c>
      <c r="Z473" s="1">
        <v>28.113127902068399</v>
      </c>
      <c r="AA473" s="1">
        <v>19.8501477416632</v>
      </c>
      <c r="AB473" s="1">
        <v>21.280075981426801</v>
      </c>
      <c r="AC473" s="1">
        <v>7.4029126213592198</v>
      </c>
    </row>
    <row r="474" spans="1:29" ht="15" customHeight="1" x14ac:dyDescent="0.25">
      <c r="A474">
        <v>30420</v>
      </c>
      <c r="B474" s="2" t="s">
        <v>500</v>
      </c>
      <c r="C474" s="2" t="s">
        <v>117</v>
      </c>
      <c r="D474" s="2" t="s">
        <v>961</v>
      </c>
      <c r="E474" s="2" t="s">
        <v>935</v>
      </c>
      <c r="F474" s="2" t="s">
        <v>919</v>
      </c>
      <c r="G474" s="2" t="str">
        <f t="shared" si="7"/>
        <v>Trump</v>
      </c>
      <c r="H474" s="2" t="s">
        <v>922</v>
      </c>
      <c r="I474" s="2" t="s">
        <v>923</v>
      </c>
      <c r="J474">
        <v>26370</v>
      </c>
      <c r="K474" s="1">
        <v>66.052332195676897</v>
      </c>
      <c r="L474" s="1">
        <v>2.7227910504361001</v>
      </c>
      <c r="M474" s="1">
        <v>0.52711414486158503</v>
      </c>
      <c r="N474" s="1">
        <v>1.1376564277588199</v>
      </c>
      <c r="O474" s="1">
        <v>29.560106181266601</v>
      </c>
      <c r="P474" s="1">
        <v>28.088737201365198</v>
      </c>
      <c r="Q474" s="1">
        <v>7.9067121729237799</v>
      </c>
      <c r="R474" s="1">
        <v>23.924914675767901</v>
      </c>
      <c r="S474" s="1">
        <v>25.654152445961302</v>
      </c>
      <c r="T474" s="1">
        <v>14.4254835039818</v>
      </c>
      <c r="U474" s="1">
        <v>12.7809239940387</v>
      </c>
      <c r="V474" s="1">
        <v>45.090909090909101</v>
      </c>
      <c r="W474" s="1">
        <v>26.676602086438201</v>
      </c>
      <c r="X474" s="1">
        <v>15.451564828614</v>
      </c>
      <c r="Y474" s="1">
        <v>15.9904534606205</v>
      </c>
      <c r="Z474" s="1">
        <v>26.657673549859901</v>
      </c>
      <c r="AA474" s="1">
        <v>22.735291065684301</v>
      </c>
      <c r="AB474" s="1">
        <v>24.748365673964901</v>
      </c>
      <c r="AC474" s="1">
        <v>9.8682162498702901</v>
      </c>
    </row>
    <row r="475" spans="1:29" ht="15" customHeight="1" x14ac:dyDescent="0.25">
      <c r="A475">
        <v>30460</v>
      </c>
      <c r="B475" s="2" t="s">
        <v>501</v>
      </c>
      <c r="C475" s="2" t="s">
        <v>104</v>
      </c>
      <c r="D475" s="2" t="s">
        <v>950</v>
      </c>
      <c r="E475" s="2" t="s">
        <v>927</v>
      </c>
      <c r="F475" s="2" t="s">
        <v>920</v>
      </c>
      <c r="G475" s="2" t="str">
        <f t="shared" si="7"/>
        <v>Clinton</v>
      </c>
      <c r="H475" s="2" t="s">
        <v>922</v>
      </c>
      <c r="I475" s="2" t="s">
        <v>923</v>
      </c>
      <c r="J475">
        <v>472099</v>
      </c>
      <c r="K475" s="1">
        <v>78.974748940370603</v>
      </c>
      <c r="L475" s="1">
        <v>10.665559554246</v>
      </c>
      <c r="M475" s="1">
        <v>2.2666855892514102</v>
      </c>
      <c r="N475" s="1">
        <v>2.2128833147284799</v>
      </c>
      <c r="O475" s="1">
        <v>5.8801226014035199</v>
      </c>
      <c r="P475" s="1">
        <v>22.672151391975</v>
      </c>
      <c r="Q475" s="1">
        <v>12.041753954149399</v>
      </c>
      <c r="R475" s="1">
        <v>28.751808413065898</v>
      </c>
      <c r="S475" s="1">
        <v>25.448687669323601</v>
      </c>
      <c r="T475" s="1">
        <v>11.0855985714861</v>
      </c>
      <c r="U475" s="1">
        <v>5.1836651332872998</v>
      </c>
      <c r="V475" s="1">
        <v>32.714470497845802</v>
      </c>
      <c r="W475" s="1">
        <v>28.060842418524999</v>
      </c>
      <c r="X475" s="1">
        <v>34.0410219503419</v>
      </c>
      <c r="Y475" s="1">
        <v>20.2081826472531</v>
      </c>
      <c r="Z475" s="1">
        <v>21.164187553067698</v>
      </c>
      <c r="AA475" s="1">
        <v>16.789312032873202</v>
      </c>
      <c r="AB475" s="1">
        <v>21.643762382464899</v>
      </c>
      <c r="AC475" s="1">
        <v>20.1945553843412</v>
      </c>
    </row>
    <row r="476" spans="1:29" ht="15" customHeight="1" x14ac:dyDescent="0.25">
      <c r="A476">
        <v>30580</v>
      </c>
      <c r="B476" s="2" t="s">
        <v>502</v>
      </c>
      <c r="C476" s="2" t="s">
        <v>77</v>
      </c>
      <c r="D476" s="2" t="s">
        <v>949</v>
      </c>
      <c r="E476" s="2" t="s">
        <v>935</v>
      </c>
      <c r="F476" s="2" t="s">
        <v>919</v>
      </c>
      <c r="G476" s="2" t="str">
        <f t="shared" si="7"/>
        <v>Trump</v>
      </c>
      <c r="H476" s="2" t="s">
        <v>922</v>
      </c>
      <c r="I476" s="2" t="s">
        <v>923</v>
      </c>
      <c r="J476">
        <v>22952</v>
      </c>
      <c r="K476" s="1">
        <v>35.992506099686302</v>
      </c>
      <c r="L476" s="1">
        <v>2.9932032066922298</v>
      </c>
      <c r="M476" s="1">
        <v>2.58800975949808</v>
      </c>
      <c r="N476" s="1">
        <v>1.8299058905542001</v>
      </c>
      <c r="O476" s="1">
        <v>56.596375043569203</v>
      </c>
      <c r="P476" s="1">
        <v>31.957999302893001</v>
      </c>
      <c r="Q476" s="1">
        <v>11.981526664343001</v>
      </c>
      <c r="R476" s="1">
        <v>27.439874520738901</v>
      </c>
      <c r="S476" s="1">
        <v>20.133321714883198</v>
      </c>
      <c r="T476" s="1">
        <v>8.4872777971418607</v>
      </c>
      <c r="U476" s="1">
        <v>23.2255061670933</v>
      </c>
      <c r="V476" s="1">
        <v>40.989837871383102</v>
      </c>
      <c r="W476" s="1">
        <v>22.961756264060199</v>
      </c>
      <c r="X476" s="1">
        <v>12.822899697463299</v>
      </c>
      <c r="Y476" s="1">
        <v>15.5594642132323</v>
      </c>
      <c r="Z476" s="1">
        <v>24.259234203761299</v>
      </c>
      <c r="AA476" s="1">
        <v>25.016912461101299</v>
      </c>
      <c r="AB476" s="1">
        <v>22.567988093627399</v>
      </c>
      <c r="AC476" s="1">
        <v>12.596401028277601</v>
      </c>
    </row>
    <row r="477" spans="1:29" ht="15" customHeight="1" x14ac:dyDescent="0.25">
      <c r="A477">
        <v>30620</v>
      </c>
      <c r="B477" s="2" t="s">
        <v>503</v>
      </c>
      <c r="C477" s="2" t="s">
        <v>33</v>
      </c>
      <c r="D477" s="2" t="s">
        <v>967</v>
      </c>
      <c r="E477" s="2" t="s">
        <v>927</v>
      </c>
      <c r="F477" s="2" t="s">
        <v>919</v>
      </c>
      <c r="G477" s="2" t="str">
        <f t="shared" si="7"/>
        <v>Trump</v>
      </c>
      <c r="H477" s="2" t="s">
        <v>922</v>
      </c>
      <c r="I477" s="2" t="s">
        <v>922</v>
      </c>
      <c r="J477">
        <v>106331</v>
      </c>
      <c r="K477" s="1">
        <v>82.4858225729091</v>
      </c>
      <c r="L477" s="1">
        <v>11.7632675325164</v>
      </c>
      <c r="M477" s="1">
        <v>0.68183314367399905</v>
      </c>
      <c r="N477" s="1">
        <v>2.7057020060001302</v>
      </c>
      <c r="O477" s="1">
        <v>2.3633747449003599</v>
      </c>
      <c r="P477" s="1">
        <v>23.929992194186099</v>
      </c>
      <c r="Q477" s="1">
        <v>10.7438094252852</v>
      </c>
      <c r="R477" s="1">
        <v>23.375121084161702</v>
      </c>
      <c r="S477" s="1">
        <v>27.188684391193501</v>
      </c>
      <c r="T477" s="1">
        <v>14.762392905173501</v>
      </c>
      <c r="U477" s="1">
        <v>2.58144532095009</v>
      </c>
      <c r="V477" s="1">
        <v>50.306456497598802</v>
      </c>
      <c r="W477" s="1">
        <v>30.619691091850399</v>
      </c>
      <c r="X477" s="1">
        <v>16.4924070896007</v>
      </c>
      <c r="Y477" s="1">
        <v>22.512431687263099</v>
      </c>
      <c r="Z477" s="1">
        <v>24.117473290335301</v>
      </c>
      <c r="AA477" s="1">
        <v>18.064103195312899</v>
      </c>
      <c r="AB477" s="1">
        <v>22.148097090246701</v>
      </c>
      <c r="AC477" s="1">
        <v>13.157894736842101</v>
      </c>
    </row>
    <row r="478" spans="1:29" ht="15" customHeight="1" x14ac:dyDescent="0.25">
      <c r="A478">
        <v>30700</v>
      </c>
      <c r="B478" s="2" t="s">
        <v>504</v>
      </c>
      <c r="C478" s="2" t="s">
        <v>117</v>
      </c>
      <c r="D478" s="2" t="s">
        <v>961</v>
      </c>
      <c r="E478" s="2" t="s">
        <v>935</v>
      </c>
      <c r="F478" s="2" t="s">
        <v>920</v>
      </c>
      <c r="G478" s="2" t="str">
        <f t="shared" si="7"/>
        <v>Clinton</v>
      </c>
      <c r="H478" s="2" t="s">
        <v>922</v>
      </c>
      <c r="I478" s="2" t="s">
        <v>923</v>
      </c>
      <c r="J478">
        <v>302157</v>
      </c>
      <c r="K478" s="1">
        <v>85.0068011000903</v>
      </c>
      <c r="L478" s="1">
        <v>3.2085968552772202</v>
      </c>
      <c r="M478" s="1">
        <v>3.2982853284881699</v>
      </c>
      <c r="N478" s="1">
        <v>2.87433354183421</v>
      </c>
      <c r="O478" s="1">
        <v>5.6119831743100397</v>
      </c>
      <c r="P478" s="1">
        <v>23.121423630761502</v>
      </c>
      <c r="Q478" s="1">
        <v>14.607968705011</v>
      </c>
      <c r="R478" s="1">
        <v>27.064737868062</v>
      </c>
      <c r="S478" s="1">
        <v>24.070599059429401</v>
      </c>
      <c r="T478" s="1">
        <v>11.135270736736199</v>
      </c>
      <c r="U478" s="1">
        <v>2.3122247984514299</v>
      </c>
      <c r="V478" s="1">
        <v>27.6467209801961</v>
      </c>
      <c r="W478" s="1">
        <v>34.6642275212184</v>
      </c>
      <c r="X478" s="1">
        <v>35.376826700134004</v>
      </c>
      <c r="Y478" s="1">
        <v>17.033493620461201</v>
      </c>
      <c r="Z478" s="1">
        <v>21.746268532331101</v>
      </c>
      <c r="AA478" s="1">
        <v>17.798538248064499</v>
      </c>
      <c r="AB478" s="1">
        <v>24.471427499937501</v>
      </c>
      <c r="AC478" s="1">
        <v>18.950272099205801</v>
      </c>
    </row>
    <row r="479" spans="1:29" ht="15" customHeight="1" x14ac:dyDescent="0.25">
      <c r="A479">
        <v>30660</v>
      </c>
      <c r="B479" s="2" t="s">
        <v>504</v>
      </c>
      <c r="C479" s="2" t="s">
        <v>146</v>
      </c>
      <c r="D479" s="2" t="s">
        <v>948</v>
      </c>
      <c r="E479" s="2" t="s">
        <v>927</v>
      </c>
      <c r="F479" s="2" t="s">
        <v>919</v>
      </c>
      <c r="G479" s="2" t="str">
        <f t="shared" si="7"/>
        <v>Trump</v>
      </c>
      <c r="H479" s="2" t="s">
        <v>922</v>
      </c>
      <c r="I479" s="2" t="s">
        <v>923</v>
      </c>
      <c r="J479">
        <v>30305</v>
      </c>
      <c r="K479" s="1">
        <v>87.728097673651206</v>
      </c>
      <c r="L479" s="1">
        <v>7.4014189077709904</v>
      </c>
      <c r="M479" s="1">
        <v>0.60716053456525299</v>
      </c>
      <c r="N479" s="1">
        <v>1.3166144200626999</v>
      </c>
      <c r="O479" s="1">
        <v>2.94670846394984</v>
      </c>
      <c r="P479" s="1">
        <v>20.003299785513899</v>
      </c>
      <c r="Q479" s="1">
        <v>10.8529945553539</v>
      </c>
      <c r="R479" s="1">
        <v>26.451080679755801</v>
      </c>
      <c r="S479" s="1">
        <v>26.9856459330144</v>
      </c>
      <c r="T479" s="1">
        <v>15.706979046361999</v>
      </c>
      <c r="U479" s="1">
        <v>3.5688895208303699</v>
      </c>
      <c r="V479" s="1">
        <v>47.163372671690603</v>
      </c>
      <c r="W479" s="1">
        <v>31.996777098440699</v>
      </c>
      <c r="X479" s="1">
        <v>17.270960709038299</v>
      </c>
      <c r="Y479" s="1">
        <v>21.645338208409498</v>
      </c>
      <c r="Z479" s="1">
        <v>23.126142595978099</v>
      </c>
      <c r="AA479" s="1">
        <v>15.6489945155393</v>
      </c>
      <c r="AB479" s="1">
        <v>24.241316270566699</v>
      </c>
      <c r="AC479" s="1">
        <v>15.3382084095064</v>
      </c>
    </row>
    <row r="480" spans="1:29" ht="15" customHeight="1" x14ac:dyDescent="0.25">
      <c r="A480">
        <v>30780</v>
      </c>
      <c r="B480" s="2" t="s">
        <v>505</v>
      </c>
      <c r="C480" s="2" t="s">
        <v>75</v>
      </c>
      <c r="D480" s="2" t="s">
        <v>932</v>
      </c>
      <c r="E480" s="2" t="s">
        <v>931</v>
      </c>
      <c r="F480" s="2" t="s">
        <v>920</v>
      </c>
      <c r="G480" s="2" t="str">
        <f t="shared" si="7"/>
        <v>Clinton</v>
      </c>
      <c r="H480" s="2" t="s">
        <v>922</v>
      </c>
      <c r="I480" s="2" t="s">
        <v>923</v>
      </c>
      <c r="J480">
        <v>699757</v>
      </c>
      <c r="K480" s="1">
        <v>69.596874343522103</v>
      </c>
      <c r="L480" s="1">
        <v>22.053655769074101</v>
      </c>
      <c r="M480" s="1">
        <v>1.4577917762880499</v>
      </c>
      <c r="N480" s="1">
        <v>2.0935839155592602</v>
      </c>
      <c r="O480" s="1">
        <v>4.7980941955564598</v>
      </c>
      <c r="P480" s="1">
        <v>24.524799323193601</v>
      </c>
      <c r="Q480" s="1">
        <v>9.8432741651744795</v>
      </c>
      <c r="R480" s="1">
        <v>27.684610514793</v>
      </c>
      <c r="S480" s="1">
        <v>25.791096051915201</v>
      </c>
      <c r="T480" s="1">
        <v>12.1562199449237</v>
      </c>
      <c r="U480" s="1">
        <v>3.7535550790102099</v>
      </c>
      <c r="V480" s="1">
        <v>38.484151245934299</v>
      </c>
      <c r="W480" s="1">
        <v>30.381286976623901</v>
      </c>
      <c r="X480" s="1">
        <v>27.381006698431499</v>
      </c>
      <c r="Y480" s="1">
        <v>19.154464207737799</v>
      </c>
      <c r="Z480" s="1">
        <v>22.449855899391601</v>
      </c>
      <c r="AA480" s="1">
        <v>18.3666414369305</v>
      </c>
      <c r="AB480" s="1">
        <v>22.284285755873199</v>
      </c>
      <c r="AC480" s="1">
        <v>17.744752700067</v>
      </c>
    </row>
    <row r="481" spans="1:29" ht="15" customHeight="1" x14ac:dyDescent="0.25">
      <c r="A481">
        <v>30820</v>
      </c>
      <c r="B481" s="2" t="s">
        <v>506</v>
      </c>
      <c r="C481" s="2" t="s">
        <v>55</v>
      </c>
      <c r="D481" s="2" t="s">
        <v>970</v>
      </c>
      <c r="E481" s="2" t="s">
        <v>927</v>
      </c>
      <c r="F481" s="2" t="s">
        <v>919</v>
      </c>
      <c r="G481" s="2" t="str">
        <f t="shared" si="7"/>
        <v>Trump</v>
      </c>
      <c r="H481" s="2" t="s">
        <v>922</v>
      </c>
      <c r="I481" s="2" t="s">
        <v>922</v>
      </c>
      <c r="J481">
        <v>39238</v>
      </c>
      <c r="K481" s="1">
        <v>95.871349202303904</v>
      </c>
      <c r="L481" s="1">
        <v>1.5597125235740901</v>
      </c>
      <c r="M481" s="1">
        <v>0.50716142514909002</v>
      </c>
      <c r="N481" s="1">
        <v>0.94806055354503305</v>
      </c>
      <c r="O481" s="1">
        <v>1.1137162954279001</v>
      </c>
      <c r="P481" s="1">
        <v>20.6865793363576</v>
      </c>
      <c r="Q481" s="1">
        <v>15.3116876497273</v>
      </c>
      <c r="R481" s="1">
        <v>21.514858045772002</v>
      </c>
      <c r="S481" s="1">
        <v>26.303583261124398</v>
      </c>
      <c r="T481" s="1">
        <v>16.1832917070187</v>
      </c>
      <c r="U481" s="1">
        <v>3.7223899570951899</v>
      </c>
      <c r="V481" s="1">
        <v>56.312569521690797</v>
      </c>
      <c r="W481" s="1">
        <v>22.850786588272701</v>
      </c>
      <c r="X481" s="1">
        <v>17.114253932941399</v>
      </c>
      <c r="Y481" s="1">
        <v>22.850974748135499</v>
      </c>
      <c r="Z481" s="1">
        <v>26.449038335731998</v>
      </c>
      <c r="AA481" s="1">
        <v>19.010859610100699</v>
      </c>
      <c r="AB481" s="1">
        <v>21.091194557111098</v>
      </c>
      <c r="AC481" s="1">
        <v>10.5979327489206</v>
      </c>
    </row>
    <row r="482" spans="1:29" ht="15" customHeight="1" x14ac:dyDescent="0.25">
      <c r="A482">
        <v>30860</v>
      </c>
      <c r="B482" s="2" t="s">
        <v>507</v>
      </c>
      <c r="C482" s="2" t="s">
        <v>199</v>
      </c>
      <c r="D482" s="2" t="s">
        <v>977</v>
      </c>
      <c r="E482" s="2" t="s">
        <v>947</v>
      </c>
      <c r="F482" s="2" t="s">
        <v>919</v>
      </c>
      <c r="G482" s="2" t="str">
        <f t="shared" si="7"/>
        <v>Trump</v>
      </c>
      <c r="H482" s="2" t="s">
        <v>922</v>
      </c>
      <c r="I482" s="2" t="s">
        <v>923</v>
      </c>
      <c r="J482">
        <v>62761</v>
      </c>
      <c r="K482" s="1">
        <v>86.116292788699198</v>
      </c>
      <c r="L482" s="1">
        <v>0.49744104845267101</v>
      </c>
      <c r="M482" s="1">
        <v>1.6828494443647299</v>
      </c>
      <c r="N482" s="1">
        <v>2.0941949267390498</v>
      </c>
      <c r="O482" s="1">
        <v>9.6092217917443907</v>
      </c>
      <c r="P482" s="1">
        <v>31.9964605156168</v>
      </c>
      <c r="Q482" s="1">
        <v>16.254524003124999</v>
      </c>
      <c r="R482" s="1">
        <v>26.621067903891799</v>
      </c>
      <c r="S482" s="1">
        <v>16.887485850034299</v>
      </c>
      <c r="T482" s="1">
        <v>8.2404617273321499</v>
      </c>
      <c r="U482" s="1">
        <v>2.9320723607460102</v>
      </c>
      <c r="V482" s="1">
        <v>28.423213924621599</v>
      </c>
      <c r="W482" s="1">
        <v>34.797554791643996</v>
      </c>
      <c r="X482" s="1">
        <v>33.847158922988399</v>
      </c>
      <c r="Y482" s="1">
        <v>15.132716363266599</v>
      </c>
      <c r="Z482" s="1">
        <v>24.9796603274687</v>
      </c>
      <c r="AA482" s="1">
        <v>20.616800569510801</v>
      </c>
      <c r="AB482" s="1">
        <v>24.417776873792299</v>
      </c>
      <c r="AC482" s="1">
        <v>14.853045865961599</v>
      </c>
    </row>
    <row r="483" spans="1:29" ht="15" customHeight="1" x14ac:dyDescent="0.25">
      <c r="A483">
        <v>30880</v>
      </c>
      <c r="B483" s="2" t="s">
        <v>507</v>
      </c>
      <c r="C483" s="2" t="s">
        <v>121</v>
      </c>
      <c r="D483" s="2" t="s">
        <v>981</v>
      </c>
      <c r="E483" s="2" t="s">
        <v>927</v>
      </c>
      <c r="F483" s="2" t="s">
        <v>919</v>
      </c>
      <c r="G483" s="2" t="str">
        <f t="shared" si="7"/>
        <v>Trump</v>
      </c>
      <c r="H483" s="2" t="s">
        <v>922</v>
      </c>
      <c r="I483" s="2" t="s">
        <v>922</v>
      </c>
      <c r="J483">
        <v>36743</v>
      </c>
      <c r="K483" s="1">
        <v>96.0318972321259</v>
      </c>
      <c r="L483" s="1">
        <v>2.12285333260757</v>
      </c>
      <c r="M483" s="1">
        <v>0.27488229050431401</v>
      </c>
      <c r="N483" s="1">
        <v>0.86819258089976303</v>
      </c>
      <c r="O483" s="1">
        <v>0.70217456386250399</v>
      </c>
      <c r="P483" s="1">
        <v>20.395721634052698</v>
      </c>
      <c r="Q483" s="1">
        <v>7.1142802710720403</v>
      </c>
      <c r="R483" s="1">
        <v>25.841656914242201</v>
      </c>
      <c r="S483" s="1">
        <v>31.475383066162301</v>
      </c>
      <c r="T483" s="1">
        <v>15.1729581144708</v>
      </c>
      <c r="U483" s="1">
        <v>10.1542904917534</v>
      </c>
      <c r="V483" s="1">
        <v>56.673253781257102</v>
      </c>
      <c r="W483" s="1">
        <v>24.2950520635403</v>
      </c>
      <c r="X483" s="1">
        <v>8.87740366344911</v>
      </c>
      <c r="Y483" s="1">
        <v>28.631266045128999</v>
      </c>
      <c r="Z483" s="1">
        <v>26.219429806782902</v>
      </c>
      <c r="AA483" s="1">
        <v>16.2072692879341</v>
      </c>
      <c r="AB483" s="1">
        <v>18.3758951493041</v>
      </c>
      <c r="AC483" s="1">
        <v>10.5661397108499</v>
      </c>
    </row>
    <row r="484" spans="1:29" ht="15" customHeight="1" x14ac:dyDescent="0.25">
      <c r="A484">
        <v>30900</v>
      </c>
      <c r="B484" s="2" t="s">
        <v>508</v>
      </c>
      <c r="C484" s="2" t="s">
        <v>66</v>
      </c>
      <c r="D484" s="2" t="s">
        <v>425</v>
      </c>
      <c r="E484" s="2" t="s">
        <v>927</v>
      </c>
      <c r="F484" s="2" t="s">
        <v>919</v>
      </c>
      <c r="G484" s="2" t="str">
        <f t="shared" si="7"/>
        <v>Trump</v>
      </c>
      <c r="H484" s="2" t="s">
        <v>922</v>
      </c>
      <c r="I484" s="2" t="s">
        <v>923</v>
      </c>
      <c r="J484">
        <v>38966</v>
      </c>
      <c r="K484" s="1">
        <v>83.724272442642302</v>
      </c>
      <c r="L484" s="1">
        <v>1.3319304008622901</v>
      </c>
      <c r="M484" s="1">
        <v>1.04450033362419</v>
      </c>
      <c r="N484" s="1">
        <v>1.3319304008622901</v>
      </c>
      <c r="O484" s="1">
        <v>12.567366422008901</v>
      </c>
      <c r="P484" s="1">
        <v>25.902068469948201</v>
      </c>
      <c r="Q484" s="1">
        <v>7.8606990709849596</v>
      </c>
      <c r="R484" s="1">
        <v>24.457219114099502</v>
      </c>
      <c r="S484" s="1">
        <v>26.705332854283199</v>
      </c>
      <c r="T484" s="1">
        <v>15.0746804906842</v>
      </c>
      <c r="U484" s="1">
        <v>6.56880591812231</v>
      </c>
      <c r="V484" s="1">
        <v>53.460629768774901</v>
      </c>
      <c r="W484" s="1">
        <v>26.000232387001802</v>
      </c>
      <c r="X484" s="1">
        <v>13.970331926100901</v>
      </c>
      <c r="Y484" s="1">
        <v>18.2664221180626</v>
      </c>
      <c r="Z484" s="1">
        <v>30.493852319815201</v>
      </c>
      <c r="AA484" s="1">
        <v>19.332925752326599</v>
      </c>
      <c r="AB484" s="1">
        <v>22.056925480605901</v>
      </c>
      <c r="AC484" s="1">
        <v>9.8498743291895892</v>
      </c>
    </row>
    <row r="485" spans="1:29" ht="15" customHeight="1" x14ac:dyDescent="0.25">
      <c r="A485">
        <v>30940</v>
      </c>
      <c r="B485" s="2" t="s">
        <v>509</v>
      </c>
      <c r="C485" s="2" t="s">
        <v>104</v>
      </c>
      <c r="D485" s="2" t="s">
        <v>950</v>
      </c>
      <c r="E485" s="2" t="s">
        <v>927</v>
      </c>
      <c r="F485" s="2" t="s">
        <v>919</v>
      </c>
      <c r="G485" s="2" t="str">
        <f t="shared" si="7"/>
        <v>Trump</v>
      </c>
      <c r="H485" s="2" t="s">
        <v>922</v>
      </c>
      <c r="I485" s="2" t="s">
        <v>923</v>
      </c>
      <c r="J485">
        <v>126369</v>
      </c>
      <c r="K485" s="1">
        <v>96.588562068228796</v>
      </c>
      <c r="L485" s="1">
        <v>0.75493198490136004</v>
      </c>
      <c r="M485" s="1">
        <v>0.376674659133173</v>
      </c>
      <c r="N485" s="1">
        <v>1.2534719749305601</v>
      </c>
      <c r="O485" s="1">
        <v>1.0263593128061499</v>
      </c>
      <c r="P485" s="1">
        <v>24.280480181057101</v>
      </c>
      <c r="Q485" s="1">
        <v>9.3108278137834404</v>
      </c>
      <c r="R485" s="1">
        <v>25.6233728208659</v>
      </c>
      <c r="S485" s="1">
        <v>27.0865481249357</v>
      </c>
      <c r="T485" s="1">
        <v>13.698771059357901</v>
      </c>
      <c r="U485" s="1">
        <v>12.960251419592201</v>
      </c>
      <c r="V485" s="1">
        <v>52.956442031832196</v>
      </c>
      <c r="W485" s="1">
        <v>22.286108829446601</v>
      </c>
      <c r="X485" s="1">
        <v>11.7971977191291</v>
      </c>
      <c r="Y485" s="1">
        <v>33.691258473083103</v>
      </c>
      <c r="Z485" s="1">
        <v>26.589415642296</v>
      </c>
      <c r="AA485" s="1">
        <v>16.5543832010116</v>
      </c>
      <c r="AB485" s="1">
        <v>14.8504384237474</v>
      </c>
      <c r="AC485" s="1">
        <v>8.3145042598619394</v>
      </c>
    </row>
    <row r="486" spans="1:29" ht="15" customHeight="1" x14ac:dyDescent="0.25">
      <c r="A486">
        <v>30980</v>
      </c>
      <c r="B486" s="2" t="s">
        <v>510</v>
      </c>
      <c r="C486" s="2" t="s">
        <v>27</v>
      </c>
      <c r="D486" s="2" t="s">
        <v>976</v>
      </c>
      <c r="E486" s="2" t="s">
        <v>935</v>
      </c>
      <c r="F486" s="2" t="s">
        <v>919</v>
      </c>
      <c r="G486" s="2" t="str">
        <f t="shared" si="7"/>
        <v>Trump</v>
      </c>
      <c r="H486" s="2" t="s">
        <v>922</v>
      </c>
      <c r="I486" s="2" t="s">
        <v>922</v>
      </c>
      <c r="J486">
        <v>214369</v>
      </c>
      <c r="K486" s="1">
        <v>66.007211863655698</v>
      </c>
      <c r="L486" s="1">
        <v>17.173658504727801</v>
      </c>
      <c r="M486" s="1">
        <v>0.77669812332939903</v>
      </c>
      <c r="N486" s="1">
        <v>1.93591424133154</v>
      </c>
      <c r="O486" s="1">
        <v>14.106517266955599</v>
      </c>
      <c r="P486" s="1">
        <v>24.780635259762398</v>
      </c>
      <c r="Q486" s="1">
        <v>9.6030676077231298</v>
      </c>
      <c r="R486" s="1">
        <v>25.364208444317999</v>
      </c>
      <c r="S486" s="1">
        <v>26.1856891621456</v>
      </c>
      <c r="T486" s="1">
        <v>14.066399526050899</v>
      </c>
      <c r="U486" s="1">
        <v>7.17210483514289</v>
      </c>
      <c r="V486" s="1">
        <v>41.983992238661202</v>
      </c>
      <c r="W486" s="1">
        <v>33.608451869712198</v>
      </c>
      <c r="X486" s="1">
        <v>17.235451056483701</v>
      </c>
      <c r="Y486" s="1">
        <v>21.062916206001098</v>
      </c>
      <c r="Z486" s="1">
        <v>22.642892037127499</v>
      </c>
      <c r="AA486" s="1">
        <v>18.647314426760602</v>
      </c>
      <c r="AB486" s="1">
        <v>22.326639755225901</v>
      </c>
      <c r="AC486" s="1">
        <v>15.320237574884899</v>
      </c>
    </row>
    <row r="487" spans="1:29" ht="15" customHeight="1" x14ac:dyDescent="0.25">
      <c r="A487">
        <v>31020</v>
      </c>
      <c r="B487" s="2" t="s">
        <v>510</v>
      </c>
      <c r="C487" s="2" t="s">
        <v>25</v>
      </c>
      <c r="D487" s="2" t="s">
        <v>878</v>
      </c>
      <c r="E487" s="2" t="s">
        <v>927</v>
      </c>
      <c r="F487" s="2" t="s">
        <v>919</v>
      </c>
      <c r="G487" s="2" t="str">
        <f t="shared" si="7"/>
        <v>Trump</v>
      </c>
      <c r="H487" s="2" t="s">
        <v>922</v>
      </c>
      <c r="I487" s="2" t="s">
        <v>922</v>
      </c>
      <c r="J487">
        <v>102410</v>
      </c>
      <c r="K487" s="1">
        <v>85.758226735670306</v>
      </c>
      <c r="L487" s="1">
        <v>0.55853920515574695</v>
      </c>
      <c r="M487" s="1">
        <v>1.43735963284835</v>
      </c>
      <c r="N487" s="1">
        <v>4.4585489698271701</v>
      </c>
      <c r="O487" s="1">
        <v>7.7873254564983903</v>
      </c>
      <c r="P487" s="1">
        <v>24.1392442144322</v>
      </c>
      <c r="Q487" s="1">
        <v>8.2384532760472595</v>
      </c>
      <c r="R487" s="1">
        <v>23.648081242066201</v>
      </c>
      <c r="S487" s="1">
        <v>28.541158090030301</v>
      </c>
      <c r="T487" s="1">
        <v>15.433063177424099</v>
      </c>
      <c r="U487" s="1">
        <v>3.81067856060278</v>
      </c>
      <c r="V487" s="1">
        <v>39.610848886386897</v>
      </c>
      <c r="W487" s="1">
        <v>41.145224382568998</v>
      </c>
      <c r="X487" s="1">
        <v>15.433248170441299</v>
      </c>
      <c r="Y487" s="1">
        <v>20.8351183126276</v>
      </c>
      <c r="Z487" s="1">
        <v>22.059824106040399</v>
      </c>
      <c r="AA487" s="1">
        <v>19.3306957639291</v>
      </c>
      <c r="AB487" s="1">
        <v>22.208502381372401</v>
      </c>
      <c r="AC487" s="1">
        <v>15.5658594360305</v>
      </c>
    </row>
    <row r="488" spans="1:29" ht="15" customHeight="1" x14ac:dyDescent="0.25">
      <c r="A488">
        <v>31060</v>
      </c>
      <c r="B488" s="2" t="s">
        <v>511</v>
      </c>
      <c r="C488" s="2" t="s">
        <v>35</v>
      </c>
      <c r="D488" s="2" t="s">
        <v>964</v>
      </c>
      <c r="E488" s="2" t="s">
        <v>935</v>
      </c>
      <c r="F488" s="2" t="s">
        <v>920</v>
      </c>
      <c r="G488" s="2" t="str">
        <f t="shared" si="7"/>
        <v>Clinton</v>
      </c>
      <c r="H488" s="2" t="s">
        <v>922</v>
      </c>
      <c r="I488" s="2" t="s">
        <v>922</v>
      </c>
      <c r="J488">
        <v>17950</v>
      </c>
      <c r="K488" s="1">
        <v>76.261838440111404</v>
      </c>
      <c r="L488" s="1">
        <v>0.54038997214484696</v>
      </c>
      <c r="M488" s="1">
        <v>5.9052924791086303</v>
      </c>
      <c r="N488" s="1">
        <v>2.55153203342618</v>
      </c>
      <c r="O488" s="1">
        <v>14.740947075208901</v>
      </c>
      <c r="P488" s="1">
        <v>24.222841225626699</v>
      </c>
      <c r="Q488" s="1">
        <v>4.2228412256267402</v>
      </c>
      <c r="R488" s="1">
        <v>22.506963788300801</v>
      </c>
      <c r="S488" s="1">
        <v>34.08356545961</v>
      </c>
      <c r="T488" s="1">
        <v>14.9637883008357</v>
      </c>
      <c r="U488" s="1">
        <v>1.3438113948919499</v>
      </c>
      <c r="V488" s="1">
        <v>12.6444007858546</v>
      </c>
      <c r="W488" s="1">
        <v>22.813359528487201</v>
      </c>
      <c r="X488" s="1">
        <v>63.198428290766202</v>
      </c>
      <c r="Y488" s="1">
        <v>4.4278474259802598</v>
      </c>
      <c r="Z488" s="1">
        <v>11.6164310482795</v>
      </c>
      <c r="AA488" s="1">
        <v>11.323019471859199</v>
      </c>
      <c r="AB488" s="1">
        <v>18.698319551880498</v>
      </c>
      <c r="AC488" s="1">
        <v>53.934382502000503</v>
      </c>
    </row>
    <row r="489" spans="1:29" ht="15" customHeight="1" x14ac:dyDescent="0.25">
      <c r="A489">
        <v>31080</v>
      </c>
      <c r="B489" s="2" t="s">
        <v>512</v>
      </c>
      <c r="C489" s="2" t="s">
        <v>98</v>
      </c>
      <c r="D489" s="2" t="s">
        <v>936</v>
      </c>
      <c r="E489" s="2" t="s">
        <v>935</v>
      </c>
      <c r="F489" s="2" t="s">
        <v>920</v>
      </c>
      <c r="G489" s="2" t="str">
        <f t="shared" si="7"/>
        <v>Clinton</v>
      </c>
      <c r="H489" s="2" t="s">
        <v>923</v>
      </c>
      <c r="I489" s="2" t="s">
        <v>923</v>
      </c>
      <c r="J489">
        <v>12828837</v>
      </c>
      <c r="K489" s="1">
        <v>31.622663847081402</v>
      </c>
      <c r="L489" s="1">
        <v>6.6965228414703502</v>
      </c>
      <c r="M489" s="1">
        <v>14.484150044154401</v>
      </c>
      <c r="N489" s="1">
        <v>2.7587925546173802</v>
      </c>
      <c r="O489" s="1">
        <v>44.4378707126764</v>
      </c>
      <c r="P489" s="1">
        <v>24.467276340014301</v>
      </c>
      <c r="Q489" s="1">
        <v>10.6621044448534</v>
      </c>
      <c r="R489" s="1">
        <v>29.298275439932699</v>
      </c>
      <c r="S489" s="1">
        <v>24.5395743978975</v>
      </c>
      <c r="T489" s="1">
        <v>11.032769377302101</v>
      </c>
      <c r="U489" s="1">
        <v>12.5761795319517</v>
      </c>
      <c r="V489" s="1">
        <v>29.2039791413393</v>
      </c>
      <c r="W489" s="1">
        <v>27.074546876302801</v>
      </c>
      <c r="X489" s="1">
        <v>31.145294450406301</v>
      </c>
      <c r="Y489" s="1">
        <v>15.9399036822336</v>
      </c>
      <c r="Z489" s="1">
        <v>18.167249060712901</v>
      </c>
      <c r="AA489" s="1">
        <v>15.4909371534771</v>
      </c>
      <c r="AB489" s="1">
        <v>21.828336355192999</v>
      </c>
      <c r="AC489" s="1">
        <v>28.573573748383399</v>
      </c>
    </row>
    <row r="490" spans="1:29" ht="15" customHeight="1" x14ac:dyDescent="0.25">
      <c r="A490">
        <v>31140</v>
      </c>
      <c r="B490" s="2" t="s">
        <v>513</v>
      </c>
      <c r="C490" s="2" t="s">
        <v>104</v>
      </c>
      <c r="D490" s="2" t="s">
        <v>950</v>
      </c>
      <c r="E490" s="2" t="s">
        <v>927</v>
      </c>
      <c r="F490" s="2" t="s">
        <v>920</v>
      </c>
      <c r="G490" s="2" t="str">
        <f t="shared" si="7"/>
        <v>Clinton</v>
      </c>
      <c r="H490" s="2" t="s">
        <v>922</v>
      </c>
      <c r="I490" s="2" t="s">
        <v>923</v>
      </c>
      <c r="J490">
        <v>1235708</v>
      </c>
      <c r="K490" s="1">
        <v>78.509566985080596</v>
      </c>
      <c r="L490" s="1">
        <v>13.827214843636201</v>
      </c>
      <c r="M490" s="1">
        <v>1.5867017127023499</v>
      </c>
      <c r="N490" s="1">
        <v>2.1115829953354699</v>
      </c>
      <c r="O490" s="1">
        <v>3.9649334632453601</v>
      </c>
      <c r="P490" s="1">
        <v>23.835161704868799</v>
      </c>
      <c r="Q490" s="1">
        <v>8.6386913413201203</v>
      </c>
      <c r="R490" s="1">
        <v>26.815153741822499</v>
      </c>
      <c r="S490" s="1">
        <v>27.817089474212398</v>
      </c>
      <c r="T490" s="1">
        <v>12.893903737776199</v>
      </c>
      <c r="U490" s="1">
        <v>4.2142411792934302</v>
      </c>
      <c r="V490" s="1">
        <v>40.260214284261103</v>
      </c>
      <c r="W490" s="1">
        <v>29.754948128273799</v>
      </c>
      <c r="X490" s="1">
        <v>25.770596408171698</v>
      </c>
      <c r="Y490" s="1">
        <v>18.8583727726432</v>
      </c>
      <c r="Z490" s="1">
        <v>21.893168790689401</v>
      </c>
      <c r="AA490" s="1">
        <v>18.025693063528202</v>
      </c>
      <c r="AB490" s="1">
        <v>22.9402645488559</v>
      </c>
      <c r="AC490" s="1">
        <v>18.2825008242833</v>
      </c>
    </row>
    <row r="491" spans="1:29" ht="15" customHeight="1" x14ac:dyDescent="0.25">
      <c r="A491">
        <v>31180</v>
      </c>
      <c r="B491" s="2" t="s">
        <v>514</v>
      </c>
      <c r="C491" s="2" t="s">
        <v>27</v>
      </c>
      <c r="D491" s="2" t="s">
        <v>976</v>
      </c>
      <c r="E491" s="2" t="s">
        <v>935</v>
      </c>
      <c r="F491" s="2" t="s">
        <v>919</v>
      </c>
      <c r="G491" s="2" t="str">
        <f t="shared" si="7"/>
        <v>Trump</v>
      </c>
      <c r="H491" s="2" t="s">
        <v>922</v>
      </c>
      <c r="I491" s="2" t="s">
        <v>922</v>
      </c>
      <c r="J491">
        <v>290805</v>
      </c>
      <c r="K491" s="1">
        <v>56.884854111861898</v>
      </c>
      <c r="L491" s="1">
        <v>6.9699626897749303</v>
      </c>
      <c r="M491" s="1">
        <v>1.9470091642165701</v>
      </c>
      <c r="N491" s="1">
        <v>1.5859424700400599</v>
      </c>
      <c r="O491" s="1">
        <v>32.612231564106501</v>
      </c>
      <c r="P491" s="1">
        <v>24.502329739859999</v>
      </c>
      <c r="Q491" s="1">
        <v>16.506249892539699</v>
      </c>
      <c r="R491" s="1">
        <v>25.456233558570201</v>
      </c>
      <c r="S491" s="1">
        <v>22.320455287907699</v>
      </c>
      <c r="T491" s="1">
        <v>11.214731521122401</v>
      </c>
      <c r="U491" s="1">
        <v>7.47816019366382</v>
      </c>
      <c r="V491" s="1">
        <v>35.1156018664702</v>
      </c>
      <c r="W491" s="1">
        <v>30.535966974236601</v>
      </c>
      <c r="X491" s="1">
        <v>26.870270965629398</v>
      </c>
      <c r="Y491" s="1">
        <v>22.909700528586701</v>
      </c>
      <c r="Z491" s="1">
        <v>23.289879899962401</v>
      </c>
      <c r="AA491" s="1">
        <v>18.1221887338653</v>
      </c>
      <c r="AB491" s="1">
        <v>19.903077162671</v>
      </c>
      <c r="AC491" s="1">
        <v>15.7751536749146</v>
      </c>
    </row>
    <row r="492" spans="1:29" ht="15" customHeight="1" x14ac:dyDescent="0.25">
      <c r="A492">
        <v>31220</v>
      </c>
      <c r="B492" s="2" t="s">
        <v>515</v>
      </c>
      <c r="C492" s="2" t="s">
        <v>31</v>
      </c>
      <c r="D492" s="2" t="s">
        <v>924</v>
      </c>
      <c r="E492" s="2" t="s">
        <v>927</v>
      </c>
      <c r="F492" s="2" t="s">
        <v>919</v>
      </c>
      <c r="G492" s="2" t="str">
        <f t="shared" si="7"/>
        <v>Trump</v>
      </c>
      <c r="H492" s="2" t="s">
        <v>923</v>
      </c>
      <c r="I492" s="2" t="s">
        <v>923</v>
      </c>
      <c r="J492">
        <v>28705</v>
      </c>
      <c r="K492" s="1">
        <v>92.6493642222609</v>
      </c>
      <c r="L492" s="1">
        <v>0.54345932764326799</v>
      </c>
      <c r="M492" s="1">
        <v>0.45288277303605601</v>
      </c>
      <c r="N492" s="1">
        <v>2.3480229925100198</v>
      </c>
      <c r="O492" s="1">
        <v>4.0062706845497296</v>
      </c>
      <c r="P492" s="1">
        <v>21.738373105730702</v>
      </c>
      <c r="Q492" s="1">
        <v>7.3262497822679</v>
      </c>
      <c r="R492" s="1">
        <v>20.745514718690099</v>
      </c>
      <c r="S492" s="1">
        <v>30.9980839574987</v>
      </c>
      <c r="T492" s="1">
        <v>19.191778435812601</v>
      </c>
      <c r="U492" s="1">
        <v>3.6155808477237001</v>
      </c>
      <c r="V492" s="1">
        <v>42.1016483516484</v>
      </c>
      <c r="W492" s="1">
        <v>34.929356357927801</v>
      </c>
      <c r="X492" s="1">
        <v>19.353414442700199</v>
      </c>
      <c r="Y492" s="1">
        <v>21.1738002594034</v>
      </c>
      <c r="Z492" s="1">
        <v>27.610246433203599</v>
      </c>
      <c r="AA492" s="1">
        <v>18.320363164721101</v>
      </c>
      <c r="AB492" s="1">
        <v>20.768482490272401</v>
      </c>
      <c r="AC492" s="1">
        <v>12.1271076523995</v>
      </c>
    </row>
    <row r="493" spans="1:29" ht="15" customHeight="1" x14ac:dyDescent="0.25">
      <c r="A493">
        <v>31260</v>
      </c>
      <c r="B493" s="2" t="s">
        <v>516</v>
      </c>
      <c r="C493" s="2" t="s">
        <v>27</v>
      </c>
      <c r="D493" s="2" t="s">
        <v>976</v>
      </c>
      <c r="E493" s="2" t="s">
        <v>935</v>
      </c>
      <c r="F493" s="2" t="s">
        <v>919</v>
      </c>
      <c r="G493" s="2" t="str">
        <f t="shared" si="7"/>
        <v>Trump</v>
      </c>
      <c r="H493" s="2" t="s">
        <v>922</v>
      </c>
      <c r="I493" s="2" t="s">
        <v>922</v>
      </c>
      <c r="J493">
        <v>86771</v>
      </c>
      <c r="K493" s="1">
        <v>63.2573094697537</v>
      </c>
      <c r="L493" s="1">
        <v>14.7975706169112</v>
      </c>
      <c r="M493" s="1">
        <v>0.85742932546588102</v>
      </c>
      <c r="N493" s="1">
        <v>1.32878496271796</v>
      </c>
      <c r="O493" s="1">
        <v>19.7589056251513</v>
      </c>
      <c r="P493" s="1">
        <v>26.743958234894102</v>
      </c>
      <c r="Q493" s="1">
        <v>9.1943160733424794</v>
      </c>
      <c r="R493" s="1">
        <v>25.3160618178885</v>
      </c>
      <c r="S493" s="1">
        <v>25.097094651438798</v>
      </c>
      <c r="T493" s="1">
        <v>13.6485692224361</v>
      </c>
      <c r="U493" s="1">
        <v>9.4781509570241997</v>
      </c>
      <c r="V493" s="1">
        <v>42.038642109064597</v>
      </c>
      <c r="W493" s="1">
        <v>33.364030335861301</v>
      </c>
      <c r="X493" s="1">
        <v>15.119176598049799</v>
      </c>
      <c r="Y493" s="1">
        <v>22.213577125072899</v>
      </c>
      <c r="Z493" s="1">
        <v>27.614601569085099</v>
      </c>
      <c r="AA493" s="1">
        <v>18.099591519159699</v>
      </c>
      <c r="AB493" s="1">
        <v>19.111067885625399</v>
      </c>
      <c r="AC493" s="1">
        <v>12.961161901056901</v>
      </c>
    </row>
    <row r="494" spans="1:29" ht="15" customHeight="1" x14ac:dyDescent="0.25">
      <c r="A494">
        <v>31300</v>
      </c>
      <c r="B494" s="2" t="s">
        <v>517</v>
      </c>
      <c r="C494" s="2" t="s">
        <v>42</v>
      </c>
      <c r="D494" s="2" t="s">
        <v>959</v>
      </c>
      <c r="E494" s="2" t="s">
        <v>931</v>
      </c>
      <c r="F494" s="2" t="s">
        <v>919</v>
      </c>
      <c r="G494" s="2" t="str">
        <f t="shared" si="7"/>
        <v>Trump</v>
      </c>
      <c r="H494" s="2" t="s">
        <v>922</v>
      </c>
      <c r="I494" s="2" t="s">
        <v>923</v>
      </c>
      <c r="J494">
        <v>134168</v>
      </c>
      <c r="K494" s="1">
        <v>26.951284956174302</v>
      </c>
      <c r="L494" s="1">
        <v>24.109325621608701</v>
      </c>
      <c r="M494" s="1">
        <v>0.723719515830899</v>
      </c>
      <c r="N494" s="1">
        <v>40.067676346073597</v>
      </c>
      <c r="O494" s="1">
        <v>8.1479935603124396</v>
      </c>
      <c r="P494" s="1">
        <v>26.7776220857432</v>
      </c>
      <c r="Q494" s="1">
        <v>11.109206368135499</v>
      </c>
      <c r="R494" s="1">
        <v>25.7848369208753</v>
      </c>
      <c r="S494" s="1">
        <v>25.0901854391509</v>
      </c>
      <c r="T494" s="1">
        <v>11.238149186095001</v>
      </c>
      <c r="U494" s="1">
        <v>11.433547534682599</v>
      </c>
      <c r="V494" s="1">
        <v>49.2895321602306</v>
      </c>
      <c r="W494" s="1">
        <v>26.3635817668609</v>
      </c>
      <c r="X494" s="1">
        <v>12.913338538225901</v>
      </c>
      <c r="Y494" s="1">
        <v>35.033008068638999</v>
      </c>
      <c r="Z494" s="1">
        <v>25.906332659094399</v>
      </c>
      <c r="AA494" s="1">
        <v>14.8591878014626</v>
      </c>
      <c r="AB494" s="1">
        <v>16.2306341550157</v>
      </c>
      <c r="AC494" s="1">
        <v>7.9708373157882999</v>
      </c>
    </row>
    <row r="495" spans="1:29" ht="15" customHeight="1" x14ac:dyDescent="0.25">
      <c r="A495">
        <v>31340</v>
      </c>
      <c r="B495" s="2" t="s">
        <v>518</v>
      </c>
      <c r="C495" s="2" t="s">
        <v>135</v>
      </c>
      <c r="D495" s="2" t="s">
        <v>978</v>
      </c>
      <c r="E495" s="2" t="s">
        <v>927</v>
      </c>
      <c r="F495" s="2" t="s">
        <v>919</v>
      </c>
      <c r="G495" s="2" t="str">
        <f t="shared" si="7"/>
        <v>Trump</v>
      </c>
      <c r="H495" s="2" t="s">
        <v>922</v>
      </c>
      <c r="I495" s="2" t="s">
        <v>923</v>
      </c>
      <c r="J495">
        <v>252634</v>
      </c>
      <c r="K495" s="1">
        <v>77.126990033012206</v>
      </c>
      <c r="L495" s="1">
        <v>17.407395679124701</v>
      </c>
      <c r="M495" s="1">
        <v>1.3157373908500001</v>
      </c>
      <c r="N495" s="1">
        <v>2.0781050848262699</v>
      </c>
      <c r="O495" s="1">
        <v>2.0717718121868001</v>
      </c>
      <c r="P495" s="1">
        <v>21.2425880918641</v>
      </c>
      <c r="Q495" s="1">
        <v>12.6063791888661</v>
      </c>
      <c r="R495" s="1">
        <v>22.692511696762899</v>
      </c>
      <c r="S495" s="1">
        <v>27.759129808339299</v>
      </c>
      <c r="T495" s="1">
        <v>15.6993912141675</v>
      </c>
      <c r="U495" s="1">
        <v>5.7128010941820797</v>
      </c>
      <c r="V495" s="1">
        <v>42.615166844849497</v>
      </c>
      <c r="W495" s="1">
        <v>29.086608811988199</v>
      </c>
      <c r="X495" s="1">
        <v>22.585423248980199</v>
      </c>
      <c r="Y495" s="1">
        <v>20.684747692432801</v>
      </c>
      <c r="Z495" s="1">
        <v>22.671085268165701</v>
      </c>
      <c r="AA495" s="1">
        <v>18.633350953523401</v>
      </c>
      <c r="AB495" s="1">
        <v>22.657870125645498</v>
      </c>
      <c r="AC495" s="1">
        <v>15.352945960232599</v>
      </c>
    </row>
    <row r="496" spans="1:29" ht="15" customHeight="1" x14ac:dyDescent="0.25">
      <c r="A496">
        <v>31380</v>
      </c>
      <c r="B496" s="2" t="s">
        <v>519</v>
      </c>
      <c r="C496" s="2" t="s">
        <v>146</v>
      </c>
      <c r="D496" s="2" t="s">
        <v>948</v>
      </c>
      <c r="E496" s="2" t="s">
        <v>927</v>
      </c>
      <c r="F496" s="2" t="s">
        <v>919</v>
      </c>
      <c r="G496" s="2" t="str">
        <f t="shared" si="7"/>
        <v>Trump</v>
      </c>
      <c r="H496" s="2" t="s">
        <v>922</v>
      </c>
      <c r="I496" s="2" t="s">
        <v>923</v>
      </c>
      <c r="J496">
        <v>32612</v>
      </c>
      <c r="K496" s="1">
        <v>88.859928860542098</v>
      </c>
      <c r="L496" s="1">
        <v>4.8877713725009198</v>
      </c>
      <c r="M496" s="1">
        <v>1.7539555991659499</v>
      </c>
      <c r="N496" s="1">
        <v>1.83981356555869</v>
      </c>
      <c r="O496" s="1">
        <v>2.6585306022323101</v>
      </c>
      <c r="P496" s="1">
        <v>16.0769042070404</v>
      </c>
      <c r="Q496" s="1">
        <v>28.6888261989452</v>
      </c>
      <c r="R496" s="1">
        <v>19.416165828529401</v>
      </c>
      <c r="S496" s="1">
        <v>21.577946768060801</v>
      </c>
      <c r="T496" s="1">
        <v>14.2401569974243</v>
      </c>
      <c r="U496" s="1">
        <v>2.2579923988374699</v>
      </c>
      <c r="V496" s="1">
        <v>35.457187569863599</v>
      </c>
      <c r="W496" s="1">
        <v>29.420970266040701</v>
      </c>
      <c r="X496" s="1">
        <v>32.863849765258202</v>
      </c>
      <c r="Y496" s="1">
        <v>30.786060321925302</v>
      </c>
      <c r="Z496" s="1">
        <v>22.706672917643399</v>
      </c>
      <c r="AA496" s="1">
        <v>15.6196280668855</v>
      </c>
      <c r="AB496" s="1">
        <v>20.4797624628848</v>
      </c>
      <c r="AC496" s="1">
        <v>10.407876230661</v>
      </c>
    </row>
    <row r="497" spans="1:29" ht="15" customHeight="1" x14ac:dyDescent="0.25">
      <c r="A497">
        <v>31420</v>
      </c>
      <c r="B497" s="2" t="s">
        <v>520</v>
      </c>
      <c r="C497" s="2" t="s">
        <v>37</v>
      </c>
      <c r="D497" s="2" t="s">
        <v>943</v>
      </c>
      <c r="E497" s="2" t="s">
        <v>931</v>
      </c>
      <c r="F497" s="2" t="s">
        <v>920</v>
      </c>
      <c r="G497" s="2" t="str">
        <f t="shared" si="7"/>
        <v>Clinton</v>
      </c>
      <c r="H497" s="2" t="s">
        <v>922</v>
      </c>
      <c r="I497" s="2" t="s">
        <v>923</v>
      </c>
      <c r="J497">
        <v>232293</v>
      </c>
      <c r="K497" s="1">
        <v>51.558161459880402</v>
      </c>
      <c r="L497" s="1">
        <v>43.255285350828501</v>
      </c>
      <c r="M497" s="1">
        <v>1.2626295239202201</v>
      </c>
      <c r="N497" s="1">
        <v>1.4856237596483799</v>
      </c>
      <c r="O497" s="1">
        <v>2.4382999057225101</v>
      </c>
      <c r="P497" s="1">
        <v>25.0842685746019</v>
      </c>
      <c r="Q497" s="1">
        <v>9.7863474146874907</v>
      </c>
      <c r="R497" s="1">
        <v>24.898727038696801</v>
      </c>
      <c r="S497" s="1">
        <v>27.287950992927001</v>
      </c>
      <c r="T497" s="1">
        <v>12.942705979086799</v>
      </c>
      <c r="U497" s="1">
        <v>5.4604759263661098</v>
      </c>
      <c r="V497" s="1">
        <v>46.664949951139597</v>
      </c>
      <c r="W497" s="1">
        <v>27.065340834059601</v>
      </c>
      <c r="X497" s="1">
        <v>20.809233288434601</v>
      </c>
      <c r="Y497" s="1">
        <v>26.1583011583012</v>
      </c>
      <c r="Z497" s="1">
        <v>23.605094641680001</v>
      </c>
      <c r="AA497" s="1">
        <v>16.5022600998211</v>
      </c>
      <c r="AB497" s="1">
        <v>18.7235144552218</v>
      </c>
      <c r="AC497" s="1">
        <v>15.010829644976001</v>
      </c>
    </row>
    <row r="498" spans="1:29" ht="15" customHeight="1" x14ac:dyDescent="0.25">
      <c r="A498">
        <v>31460</v>
      </c>
      <c r="B498" s="2" t="s">
        <v>521</v>
      </c>
      <c r="C498" s="2" t="s">
        <v>98</v>
      </c>
      <c r="D498" s="2" t="s">
        <v>936</v>
      </c>
      <c r="E498" s="2" t="s">
        <v>935</v>
      </c>
      <c r="F498" s="2" t="s">
        <v>919</v>
      </c>
      <c r="G498" s="2" t="str">
        <f t="shared" si="7"/>
        <v>Trump</v>
      </c>
      <c r="H498" s="2" t="s">
        <v>922</v>
      </c>
      <c r="I498" s="2" t="s">
        <v>923</v>
      </c>
      <c r="J498">
        <v>150865</v>
      </c>
      <c r="K498" s="1">
        <v>38.034003910781202</v>
      </c>
      <c r="L498" s="1">
        <v>3.3201869220826601</v>
      </c>
      <c r="M498" s="1">
        <v>1.6789845225864199</v>
      </c>
      <c r="N498" s="1">
        <v>3.2817419547277402</v>
      </c>
      <c r="O498" s="1">
        <v>53.685082689822003</v>
      </c>
      <c r="P498" s="1">
        <v>28.402213899844199</v>
      </c>
      <c r="Q498" s="1">
        <v>10.539886653630701</v>
      </c>
      <c r="R498" s="1">
        <v>26.3341397938554</v>
      </c>
      <c r="S498" s="1">
        <v>23.2817419547277</v>
      </c>
      <c r="T498" s="1">
        <v>11.4420176979419</v>
      </c>
      <c r="U498" s="1">
        <v>18.378331546400702</v>
      </c>
      <c r="V498" s="1">
        <v>36.820559472367499</v>
      </c>
      <c r="W498" s="1">
        <v>30.887943078072698</v>
      </c>
      <c r="X498" s="1">
        <v>13.913165903159101</v>
      </c>
      <c r="Y498" s="1">
        <v>17.880322373582501</v>
      </c>
      <c r="Z498" s="1">
        <v>23.322159617716299</v>
      </c>
      <c r="AA498" s="1">
        <v>20.390842307966601</v>
      </c>
      <c r="AB498" s="1">
        <v>21.719801250505199</v>
      </c>
      <c r="AC498" s="1">
        <v>16.6868744502294</v>
      </c>
    </row>
    <row r="499" spans="1:29" ht="15" customHeight="1" x14ac:dyDescent="0.25">
      <c r="A499">
        <v>31540</v>
      </c>
      <c r="B499" s="2" t="s">
        <v>522</v>
      </c>
      <c r="C499" s="2" t="s">
        <v>70</v>
      </c>
      <c r="D499" s="2" t="s">
        <v>980</v>
      </c>
      <c r="E499" s="2" t="s">
        <v>927</v>
      </c>
      <c r="F499" s="2" t="s">
        <v>920</v>
      </c>
      <c r="G499" s="2" t="str">
        <f t="shared" si="7"/>
        <v>Clinton</v>
      </c>
      <c r="H499" s="2" t="s">
        <v>922</v>
      </c>
      <c r="I499" s="2" t="s">
        <v>922</v>
      </c>
      <c r="J499">
        <v>605435</v>
      </c>
      <c r="K499" s="1">
        <v>84.424091768728303</v>
      </c>
      <c r="L499" s="1">
        <v>4.2344760378901096</v>
      </c>
      <c r="M499" s="1">
        <v>3.8851404362152802</v>
      </c>
      <c r="N499" s="1">
        <v>2.2141105155797098</v>
      </c>
      <c r="O499" s="1">
        <v>5.2421812415866302</v>
      </c>
      <c r="P499" s="1">
        <v>22.164724536903201</v>
      </c>
      <c r="Q499" s="1">
        <v>11.688125067100501</v>
      </c>
      <c r="R499" s="1">
        <v>28.5702015905919</v>
      </c>
      <c r="S499" s="1">
        <v>26.476830708498799</v>
      </c>
      <c r="T499" s="1">
        <v>11.100118096905501</v>
      </c>
      <c r="U499" s="1">
        <v>2.1790510608242499</v>
      </c>
      <c r="V499" s="1">
        <v>27.7843360894881</v>
      </c>
      <c r="W499" s="1">
        <v>29.370144180254002</v>
      </c>
      <c r="X499" s="1">
        <v>40.666468669433598</v>
      </c>
      <c r="Y499" s="1">
        <v>13.8614137359837</v>
      </c>
      <c r="Z499" s="1">
        <v>18.507900101936801</v>
      </c>
      <c r="AA499" s="1">
        <v>17.170377803261999</v>
      </c>
      <c r="AB499" s="1">
        <v>26.005033129459701</v>
      </c>
      <c r="AC499" s="1">
        <v>24.455275229357799</v>
      </c>
    </row>
    <row r="500" spans="1:29" ht="15" customHeight="1" x14ac:dyDescent="0.25">
      <c r="A500">
        <v>31500</v>
      </c>
      <c r="B500" s="2" t="s">
        <v>522</v>
      </c>
      <c r="C500" s="2" t="s">
        <v>66</v>
      </c>
      <c r="D500" s="2" t="s">
        <v>425</v>
      </c>
      <c r="E500" s="2" t="s">
        <v>927</v>
      </c>
      <c r="F500" s="2" t="s">
        <v>919</v>
      </c>
      <c r="G500" s="2" t="str">
        <f t="shared" si="7"/>
        <v>Trump</v>
      </c>
      <c r="H500" s="2" t="s">
        <v>922</v>
      </c>
      <c r="I500" s="2" t="s">
        <v>923</v>
      </c>
      <c r="J500">
        <v>32428</v>
      </c>
      <c r="K500" s="1">
        <v>93.940421857653902</v>
      </c>
      <c r="L500" s="1">
        <v>1.63439003330455</v>
      </c>
      <c r="M500" s="1">
        <v>0.65067225854200095</v>
      </c>
      <c r="N500" s="1">
        <v>1.4462809917355399</v>
      </c>
      <c r="O500" s="1">
        <v>2.3282348587640298</v>
      </c>
      <c r="P500" s="1">
        <v>22.616257555199201</v>
      </c>
      <c r="Q500" s="1">
        <v>9.8772665597631697</v>
      </c>
      <c r="R500" s="1">
        <v>24.485012951770099</v>
      </c>
      <c r="S500" s="1">
        <v>28.398297767361498</v>
      </c>
      <c r="T500" s="1">
        <v>14.623165165906</v>
      </c>
      <c r="U500" s="1">
        <v>4.9250240748383503</v>
      </c>
      <c r="V500" s="1">
        <v>50.369147521438101</v>
      </c>
      <c r="W500" s="1">
        <v>27.747970835053</v>
      </c>
      <c r="X500" s="1">
        <v>16.957857568670601</v>
      </c>
      <c r="Y500" s="1">
        <v>18.746537944132299</v>
      </c>
      <c r="Z500" s="1">
        <v>27.6014876948643</v>
      </c>
      <c r="AA500" s="1">
        <v>19.727783492917599</v>
      </c>
      <c r="AB500" s="1">
        <v>22.6477803276094</v>
      </c>
      <c r="AC500" s="1">
        <v>11.2764105404764</v>
      </c>
    </row>
    <row r="501" spans="1:29" ht="15" customHeight="1" x14ac:dyDescent="0.25">
      <c r="A501">
        <v>31580</v>
      </c>
      <c r="B501" s="2" t="s">
        <v>523</v>
      </c>
      <c r="C501" s="2" t="s">
        <v>104</v>
      </c>
      <c r="D501" s="2" t="s">
        <v>950</v>
      </c>
      <c r="E501" s="2" t="s">
        <v>927</v>
      </c>
      <c r="F501" s="2" t="s">
        <v>919</v>
      </c>
      <c r="G501" s="2" t="str">
        <f t="shared" si="7"/>
        <v>Trump</v>
      </c>
      <c r="H501" s="2" t="s">
        <v>922</v>
      </c>
      <c r="I501" s="2" t="s">
        <v>923</v>
      </c>
      <c r="J501">
        <v>46920</v>
      </c>
      <c r="K501" s="1">
        <v>89.386189258312001</v>
      </c>
      <c r="L501" s="1">
        <v>6.54092071611253</v>
      </c>
      <c r="M501" s="1">
        <v>0.54774083546462105</v>
      </c>
      <c r="N501" s="1">
        <v>1.9607843137254899</v>
      </c>
      <c r="O501" s="1">
        <v>1.5643648763853399</v>
      </c>
      <c r="P501" s="1">
        <v>23.211849957374302</v>
      </c>
      <c r="Q501" s="1">
        <v>7.7898550724637703</v>
      </c>
      <c r="R501" s="1">
        <v>25.1236146632566</v>
      </c>
      <c r="S501" s="1">
        <v>28.435635123614698</v>
      </c>
      <c r="T501" s="1">
        <v>15.4390451832907</v>
      </c>
      <c r="U501" s="1">
        <v>7.2438867241432199</v>
      </c>
      <c r="V501" s="1">
        <v>48.762004111312201</v>
      </c>
      <c r="W501" s="1">
        <v>29.721105758905299</v>
      </c>
      <c r="X501" s="1">
        <v>14.2730034056392</v>
      </c>
      <c r="Y501" s="1">
        <v>25.673636559603398</v>
      </c>
      <c r="Z501" s="1">
        <v>23.604225048501799</v>
      </c>
      <c r="AA501" s="1">
        <v>16.2966156499246</v>
      </c>
      <c r="AB501" s="1">
        <v>22.364733778831599</v>
      </c>
      <c r="AC501" s="1">
        <v>12.0607889631386</v>
      </c>
    </row>
    <row r="502" spans="1:29" ht="15" customHeight="1" x14ac:dyDescent="0.25">
      <c r="A502">
        <v>31620</v>
      </c>
      <c r="B502" s="2" t="s">
        <v>524</v>
      </c>
      <c r="C502" s="2" t="s">
        <v>75</v>
      </c>
      <c r="D502" s="2" t="s">
        <v>932</v>
      </c>
      <c r="E502" s="2" t="s">
        <v>931</v>
      </c>
      <c r="F502" s="2" t="s">
        <v>920</v>
      </c>
      <c r="G502" s="2" t="str">
        <f t="shared" si="7"/>
        <v>Clinton</v>
      </c>
      <c r="H502" s="2" t="s">
        <v>922</v>
      </c>
      <c r="I502" s="2" t="s">
        <v>923</v>
      </c>
      <c r="J502">
        <v>24552</v>
      </c>
      <c r="K502" s="1">
        <v>59.2416096448354</v>
      </c>
      <c r="L502" s="1">
        <v>36.681329423264899</v>
      </c>
      <c r="M502" s="1">
        <v>0.696480938416422</v>
      </c>
      <c r="N502" s="1">
        <v>1.2096774193548401</v>
      </c>
      <c r="O502" s="1">
        <v>2.1709025741283798</v>
      </c>
      <c r="P502" s="1">
        <v>22.784294558488099</v>
      </c>
      <c r="Q502" s="1">
        <v>14.2350928641251</v>
      </c>
      <c r="R502" s="1">
        <v>22.238514173997999</v>
      </c>
      <c r="S502" s="1">
        <v>24.743401759530801</v>
      </c>
      <c r="T502" s="1">
        <v>15.998696643857899</v>
      </c>
      <c r="U502" s="1">
        <v>4.0419161676646702</v>
      </c>
      <c r="V502" s="1">
        <v>48.249153866180698</v>
      </c>
      <c r="W502" s="1">
        <v>28.657901588128102</v>
      </c>
      <c r="X502" s="1">
        <v>19.051028378026601</v>
      </c>
      <c r="Y502" s="1">
        <v>29.153506001263398</v>
      </c>
      <c r="Z502" s="1">
        <v>25.826489787323599</v>
      </c>
      <c r="AA502" s="1">
        <v>16.1297115182144</v>
      </c>
      <c r="AB502" s="1">
        <v>16.098125921246599</v>
      </c>
      <c r="AC502" s="1">
        <v>12.792166771951999</v>
      </c>
    </row>
    <row r="503" spans="1:29" ht="15" customHeight="1" x14ac:dyDescent="0.25">
      <c r="A503">
        <v>31660</v>
      </c>
      <c r="B503" s="2" t="s">
        <v>525</v>
      </c>
      <c r="C503" s="2" t="s">
        <v>40</v>
      </c>
      <c r="D503" s="2" t="s">
        <v>966</v>
      </c>
      <c r="E503" s="2" t="s">
        <v>927</v>
      </c>
      <c r="F503" s="2" t="s">
        <v>919</v>
      </c>
      <c r="G503" s="2" t="str">
        <f t="shared" si="7"/>
        <v>Trump</v>
      </c>
      <c r="H503" s="2" t="s">
        <v>922</v>
      </c>
      <c r="I503" s="2" t="s">
        <v>922</v>
      </c>
      <c r="J503">
        <v>51599</v>
      </c>
      <c r="K503" s="1">
        <v>82.637260412023494</v>
      </c>
      <c r="L503" s="1">
        <v>5.4923545029942398</v>
      </c>
      <c r="M503" s="1">
        <v>0.41667474175856101</v>
      </c>
      <c r="N503" s="1">
        <v>8.5350491288590895</v>
      </c>
      <c r="O503" s="1">
        <v>2.91866121436462</v>
      </c>
      <c r="P503" s="1">
        <v>20.775596426287301</v>
      </c>
      <c r="Q503" s="1">
        <v>10.391674257252999</v>
      </c>
      <c r="R503" s="1">
        <v>27.023779530611101</v>
      </c>
      <c r="S503" s="1">
        <v>28.475358049574599</v>
      </c>
      <c r="T503" s="1">
        <v>13.333591736274</v>
      </c>
      <c r="U503" s="1">
        <v>5.4259222947421497</v>
      </c>
      <c r="V503" s="1">
        <v>48.850107846158203</v>
      </c>
      <c r="W503" s="1">
        <v>27.857923191125799</v>
      </c>
      <c r="X503" s="1">
        <v>17.866046667973901</v>
      </c>
      <c r="Y503" s="1">
        <v>21.8101199791341</v>
      </c>
      <c r="Z503" s="1">
        <v>23.067292644757401</v>
      </c>
      <c r="AA503" s="1">
        <v>17.892540427751701</v>
      </c>
      <c r="AB503" s="1">
        <v>23.463745435576399</v>
      </c>
      <c r="AC503" s="1">
        <v>13.7663015127804</v>
      </c>
    </row>
    <row r="504" spans="1:29" ht="15" customHeight="1" x14ac:dyDescent="0.25">
      <c r="A504">
        <v>31680</v>
      </c>
      <c r="B504" s="2" t="s">
        <v>526</v>
      </c>
      <c r="C504" s="2" t="s">
        <v>75</v>
      </c>
      <c r="D504" s="2" t="s">
        <v>932</v>
      </c>
      <c r="E504" s="2" t="s">
        <v>931</v>
      </c>
      <c r="F504" s="2" t="s">
        <v>919</v>
      </c>
      <c r="G504" s="2" t="str">
        <f t="shared" si="7"/>
        <v>Trump</v>
      </c>
      <c r="H504" s="2" t="s">
        <v>922</v>
      </c>
      <c r="I504" s="2" t="s">
        <v>923</v>
      </c>
      <c r="J504">
        <v>32923</v>
      </c>
      <c r="K504" s="1">
        <v>84.144822768277507</v>
      </c>
      <c r="L504" s="1">
        <v>10.7645111320354</v>
      </c>
      <c r="M504" s="1">
        <v>0.28247729550770001</v>
      </c>
      <c r="N504" s="1">
        <v>2.0168271421194901</v>
      </c>
      <c r="O504" s="1">
        <v>2.7913616620599599</v>
      </c>
      <c r="P504" s="1">
        <v>23.345381648088001</v>
      </c>
      <c r="Q504" s="1">
        <v>8.30726240014579</v>
      </c>
      <c r="R504" s="1">
        <v>24.3689821705191</v>
      </c>
      <c r="S504" s="1">
        <v>28.2932904048841</v>
      </c>
      <c r="T504" s="1">
        <v>15.685083376363</v>
      </c>
      <c r="U504" s="1">
        <v>5.1913536498936903</v>
      </c>
      <c r="V504" s="1">
        <v>52.055279943302601</v>
      </c>
      <c r="W504" s="1">
        <v>29.9433026222537</v>
      </c>
      <c r="X504" s="1">
        <v>12.81006378455</v>
      </c>
      <c r="Y504" s="1">
        <v>23.062505093309401</v>
      </c>
      <c r="Z504" s="1">
        <v>27.422377964306101</v>
      </c>
      <c r="AA504" s="1">
        <v>18.7433786977426</v>
      </c>
      <c r="AB504" s="1">
        <v>22.1253361584223</v>
      </c>
      <c r="AC504" s="1">
        <v>8.6464020862195401</v>
      </c>
    </row>
    <row r="505" spans="1:29" ht="15" customHeight="1" x14ac:dyDescent="0.25">
      <c r="A505">
        <v>31700</v>
      </c>
      <c r="B505" s="2" t="s">
        <v>527</v>
      </c>
      <c r="C505" s="2" t="s">
        <v>235</v>
      </c>
      <c r="D505" s="2" t="s">
        <v>962</v>
      </c>
      <c r="E505" s="2" t="s">
        <v>927</v>
      </c>
      <c r="F505" s="2" t="s">
        <v>920</v>
      </c>
      <c r="G505" s="2" t="str">
        <f t="shared" si="7"/>
        <v>Clinton</v>
      </c>
      <c r="H505" s="2" t="s">
        <v>922</v>
      </c>
      <c r="I505" s="2" t="s">
        <v>923</v>
      </c>
      <c r="J505">
        <v>400721</v>
      </c>
      <c r="K505" s="1">
        <v>87.6480144539468</v>
      </c>
      <c r="L505" s="1">
        <v>1.8479191257757901</v>
      </c>
      <c r="M505" s="1">
        <v>3.2186982963208801</v>
      </c>
      <c r="N505" s="1">
        <v>1.9846726275887701</v>
      </c>
      <c r="O505" s="1">
        <v>5.3006954963678004</v>
      </c>
      <c r="P505" s="1">
        <v>23.478180579505398</v>
      </c>
      <c r="Q505" s="1">
        <v>8.5955065993546604</v>
      </c>
      <c r="R505" s="1">
        <v>26.621265169531899</v>
      </c>
      <c r="S505" s="1">
        <v>29.444675971561299</v>
      </c>
      <c r="T505" s="1">
        <v>11.860371680046701</v>
      </c>
      <c r="U505" s="1">
        <v>3.6025736856761799</v>
      </c>
      <c r="V505" s="1">
        <v>32.976446965366598</v>
      </c>
      <c r="W505" s="1">
        <v>28.125503818024601</v>
      </c>
      <c r="X505" s="1">
        <v>35.295475530932599</v>
      </c>
      <c r="Y505" s="1">
        <v>11.509167658555899</v>
      </c>
      <c r="Z505" s="1">
        <v>15.518351577591799</v>
      </c>
      <c r="AA505" s="1">
        <v>15.679655537994201</v>
      </c>
      <c r="AB505" s="1">
        <v>24.913656851841001</v>
      </c>
      <c r="AC505" s="1">
        <v>32.379168374017098</v>
      </c>
    </row>
    <row r="506" spans="1:29" ht="15" customHeight="1" x14ac:dyDescent="0.25">
      <c r="A506">
        <v>31740</v>
      </c>
      <c r="B506" s="2" t="s">
        <v>528</v>
      </c>
      <c r="C506" s="2" t="s">
        <v>77</v>
      </c>
      <c r="D506" s="2" t="s">
        <v>949</v>
      </c>
      <c r="E506" s="2" t="s">
        <v>935</v>
      </c>
      <c r="F506" s="2" t="s">
        <v>920</v>
      </c>
      <c r="G506" s="2" t="str">
        <f t="shared" si="7"/>
        <v>Clinton</v>
      </c>
      <c r="H506" s="2" t="s">
        <v>922</v>
      </c>
      <c r="I506" s="2" t="s">
        <v>923</v>
      </c>
      <c r="J506">
        <v>31687</v>
      </c>
      <c r="K506" s="1">
        <v>82.2495928558332</v>
      </c>
      <c r="L506" s="1">
        <v>4.9159287740376802</v>
      </c>
      <c r="M506" s="1">
        <v>3.3466711245807201</v>
      </c>
      <c r="N506" s="1">
        <v>3.4836441290350399</v>
      </c>
      <c r="O506" s="1">
        <v>6.0041631165133396</v>
      </c>
      <c r="P506" s="1">
        <v>21.116491765441801</v>
      </c>
      <c r="Q506" s="1">
        <v>27.696588617219799</v>
      </c>
      <c r="R506" s="1">
        <v>25.478057356097501</v>
      </c>
      <c r="S506" s="1">
        <v>17.223007150637901</v>
      </c>
      <c r="T506" s="1">
        <v>8.4858551106029996</v>
      </c>
      <c r="U506" s="1">
        <v>1.3290692362005201</v>
      </c>
      <c r="V506" s="1">
        <v>26.897038667608101</v>
      </c>
      <c r="W506" s="1">
        <v>31.160443576857599</v>
      </c>
      <c r="X506" s="1">
        <v>40.613448519333801</v>
      </c>
      <c r="Y506" s="1">
        <v>22.290966417799499</v>
      </c>
      <c r="Z506" s="1">
        <v>21.928076385377299</v>
      </c>
      <c r="AA506" s="1">
        <v>17.1063981677028</v>
      </c>
      <c r="AB506" s="1">
        <v>22.856123025670001</v>
      </c>
      <c r="AC506" s="1">
        <v>15.818436003450399</v>
      </c>
    </row>
    <row r="507" spans="1:29" ht="15" customHeight="1" x14ac:dyDescent="0.25">
      <c r="A507">
        <v>31820</v>
      </c>
      <c r="B507" s="2" t="s">
        <v>529</v>
      </c>
      <c r="C507" s="2" t="s">
        <v>70</v>
      </c>
      <c r="D507" s="2" t="s">
        <v>980</v>
      </c>
      <c r="E507" s="2" t="s">
        <v>927</v>
      </c>
      <c r="F507" s="2" t="s">
        <v>919</v>
      </c>
      <c r="G507" s="2" t="str">
        <f t="shared" si="7"/>
        <v>Trump</v>
      </c>
      <c r="H507" s="2" t="s">
        <v>923</v>
      </c>
      <c r="I507" s="2" t="s">
        <v>922</v>
      </c>
      <c r="J507">
        <v>81442</v>
      </c>
      <c r="K507" s="1">
        <v>92.347928587215407</v>
      </c>
      <c r="L507" s="1">
        <v>0.50588148621104601</v>
      </c>
      <c r="M507" s="1">
        <v>2.4888877974509498</v>
      </c>
      <c r="N507" s="1">
        <v>1.50782151715331</v>
      </c>
      <c r="O507" s="1">
        <v>3.14948061196925</v>
      </c>
      <c r="P507" s="1">
        <v>22.359470543454201</v>
      </c>
      <c r="Q507" s="1">
        <v>7.34878809459493</v>
      </c>
      <c r="R507" s="1">
        <v>23.1416222587854</v>
      </c>
      <c r="S507" s="1">
        <v>30.311141671373498</v>
      </c>
      <c r="T507" s="1">
        <v>16.8389774317919</v>
      </c>
      <c r="U507" s="1">
        <v>3.28458824149009</v>
      </c>
      <c r="V507" s="1">
        <v>47.845092428418397</v>
      </c>
      <c r="W507" s="1">
        <v>30.409212997910899</v>
      </c>
      <c r="X507" s="1">
        <v>18.461106332180499</v>
      </c>
      <c r="Y507" s="1">
        <v>15.097592332865799</v>
      </c>
      <c r="Z507" s="1">
        <v>24.6318373071529</v>
      </c>
      <c r="AA507" s="1">
        <v>19.004207573632499</v>
      </c>
      <c r="AB507" s="1">
        <v>26.674263674614298</v>
      </c>
      <c r="AC507" s="1">
        <v>14.5920991117345</v>
      </c>
    </row>
    <row r="508" spans="1:29" ht="15" customHeight="1" x14ac:dyDescent="0.25">
      <c r="A508">
        <v>31860</v>
      </c>
      <c r="B508" s="2" t="s">
        <v>530</v>
      </c>
      <c r="C508" s="2" t="s">
        <v>44</v>
      </c>
      <c r="D508" s="2" t="s">
        <v>955</v>
      </c>
      <c r="E508" s="2" t="s">
        <v>947</v>
      </c>
      <c r="F508" s="2" t="s">
        <v>919</v>
      </c>
      <c r="G508" s="2" t="str">
        <f t="shared" si="7"/>
        <v>Trump</v>
      </c>
      <c r="H508" s="2" t="s">
        <v>922</v>
      </c>
      <c r="I508" s="2" t="s">
        <v>922</v>
      </c>
      <c r="J508">
        <v>96740</v>
      </c>
      <c r="K508" s="1">
        <v>91.314864585486902</v>
      </c>
      <c r="L508" s="1">
        <v>2.45503411205293</v>
      </c>
      <c r="M508" s="1">
        <v>1.73247880917924</v>
      </c>
      <c r="N508" s="1">
        <v>1.5908621046103</v>
      </c>
      <c r="O508" s="1">
        <v>2.9067603886706599</v>
      </c>
      <c r="P508" s="1">
        <v>20.430018606574301</v>
      </c>
      <c r="Q508" s="1">
        <v>20.266694231961999</v>
      </c>
      <c r="R508" s="1">
        <v>24.137895389704401</v>
      </c>
      <c r="S508" s="1">
        <v>23.299565846599101</v>
      </c>
      <c r="T508" s="1">
        <v>11.8658259251602</v>
      </c>
      <c r="U508" s="1">
        <v>2.3423863715701998</v>
      </c>
      <c r="V508" s="1">
        <v>31.959086783495099</v>
      </c>
      <c r="W508" s="1">
        <v>34.104237938979303</v>
      </c>
      <c r="X508" s="1">
        <v>31.594288905955501</v>
      </c>
      <c r="Y508" s="1">
        <v>17.212124540113098</v>
      </c>
      <c r="Z508" s="1">
        <v>19.787491076821698</v>
      </c>
      <c r="AA508" s="1">
        <v>19.282301905441798</v>
      </c>
      <c r="AB508" s="1">
        <v>26.478502004283101</v>
      </c>
      <c r="AC508" s="1">
        <v>17.2395804733403</v>
      </c>
    </row>
    <row r="509" spans="1:29" ht="15" customHeight="1" x14ac:dyDescent="0.25">
      <c r="A509">
        <v>31900</v>
      </c>
      <c r="B509" s="2" t="s">
        <v>531</v>
      </c>
      <c r="C509" s="2" t="s">
        <v>33</v>
      </c>
      <c r="D509" s="2" t="s">
        <v>967</v>
      </c>
      <c r="E509" s="2" t="s">
        <v>927</v>
      </c>
      <c r="F509" s="2" t="s">
        <v>919</v>
      </c>
      <c r="G509" s="2" t="str">
        <f t="shared" si="7"/>
        <v>Trump</v>
      </c>
      <c r="H509" s="2" t="s">
        <v>922</v>
      </c>
      <c r="I509" s="2" t="s">
        <v>922</v>
      </c>
      <c r="J509">
        <v>124475</v>
      </c>
      <c r="K509" s="1">
        <v>86.544286001205094</v>
      </c>
      <c r="L509" s="1">
        <v>9.3287808796947207</v>
      </c>
      <c r="M509" s="1">
        <v>0.64269933721630801</v>
      </c>
      <c r="N509" s="1">
        <v>2.0927897168106</v>
      </c>
      <c r="O509" s="1">
        <v>1.39144406507331</v>
      </c>
      <c r="P509" s="1">
        <v>22.509740911829699</v>
      </c>
      <c r="Q509" s="1">
        <v>8.4426591685077295</v>
      </c>
      <c r="R509" s="1">
        <v>24.429805181763399</v>
      </c>
      <c r="S509" s="1">
        <v>28.341434022896198</v>
      </c>
      <c r="T509" s="1">
        <v>16.276360715003001</v>
      </c>
      <c r="U509" s="1">
        <v>3.6150452751334998</v>
      </c>
      <c r="V509" s="1">
        <v>52.145344787555103</v>
      </c>
      <c r="W509" s="1">
        <v>29.232644532157</v>
      </c>
      <c r="X509" s="1">
        <v>15.0069654051544</v>
      </c>
      <c r="Y509" s="1">
        <v>20.943334155769399</v>
      </c>
      <c r="Z509" s="1">
        <v>25.752528990870999</v>
      </c>
      <c r="AA509" s="1">
        <v>19.212106258738402</v>
      </c>
      <c r="AB509" s="1">
        <v>21.7596019409491</v>
      </c>
      <c r="AC509" s="1">
        <v>12.332428653672199</v>
      </c>
    </row>
    <row r="510" spans="1:29" ht="15" customHeight="1" x14ac:dyDescent="0.25">
      <c r="A510">
        <v>31930</v>
      </c>
      <c r="B510" s="2" t="s">
        <v>532</v>
      </c>
      <c r="C510" s="2" t="s">
        <v>33</v>
      </c>
      <c r="D510" s="2" t="s">
        <v>967</v>
      </c>
      <c r="E510" s="2" t="s">
        <v>927</v>
      </c>
      <c r="F510" s="2" t="s">
        <v>919</v>
      </c>
      <c r="G510" s="2" t="str">
        <f t="shared" si="7"/>
        <v>Trump</v>
      </c>
      <c r="H510" s="2" t="s">
        <v>922</v>
      </c>
      <c r="I510" s="2" t="s">
        <v>922</v>
      </c>
      <c r="J510">
        <v>61778</v>
      </c>
      <c r="K510" s="1">
        <v>95.958108064359493</v>
      </c>
      <c r="L510" s="1">
        <v>1.0634853831461</v>
      </c>
      <c r="M510" s="1">
        <v>0.55197643173945399</v>
      </c>
      <c r="N510" s="1">
        <v>1.6802097834180501</v>
      </c>
      <c r="O510" s="1">
        <v>0.74622033733691595</v>
      </c>
      <c r="P510" s="1">
        <v>20.947586519472999</v>
      </c>
      <c r="Q510" s="1">
        <v>8.8559033960309499</v>
      </c>
      <c r="R510" s="1">
        <v>22.689306872996902</v>
      </c>
      <c r="S510" s="1">
        <v>30.034963903007501</v>
      </c>
      <c r="T510" s="1">
        <v>17.472239308491702</v>
      </c>
      <c r="U510" s="1">
        <v>3.20458061090204</v>
      </c>
      <c r="V510" s="1">
        <v>51.984392676563601</v>
      </c>
      <c r="W510" s="1">
        <v>28.928958973056599</v>
      </c>
      <c r="X510" s="1">
        <v>15.882067739477799</v>
      </c>
      <c r="Y510" s="1">
        <v>21.557557557557601</v>
      </c>
      <c r="Z510" s="1">
        <v>24.4564564564565</v>
      </c>
      <c r="AA510" s="1">
        <v>19.607607607607601</v>
      </c>
      <c r="AB510" s="1">
        <v>20.984984984985001</v>
      </c>
      <c r="AC510" s="1">
        <v>13.393393393393399</v>
      </c>
    </row>
    <row r="511" spans="1:29" ht="15" customHeight="1" x14ac:dyDescent="0.25">
      <c r="A511">
        <v>31940</v>
      </c>
      <c r="B511" s="2" t="s">
        <v>533</v>
      </c>
      <c r="C511" s="2" t="s">
        <v>70</v>
      </c>
      <c r="D511" s="2" t="s">
        <v>980</v>
      </c>
      <c r="E511" s="2" t="s">
        <v>927</v>
      </c>
      <c r="F511" s="2" t="s">
        <v>919</v>
      </c>
      <c r="G511" s="2" t="str">
        <f t="shared" si="7"/>
        <v>Trump</v>
      </c>
      <c r="H511" s="2" t="s">
        <v>923</v>
      </c>
      <c r="I511" s="2" t="s">
        <v>922</v>
      </c>
      <c r="J511">
        <v>65778</v>
      </c>
      <c r="K511" s="1">
        <v>95.738696828726901</v>
      </c>
      <c r="L511" s="1">
        <v>0.26452613335765801</v>
      </c>
      <c r="M511" s="1">
        <v>0.43631609352671102</v>
      </c>
      <c r="N511" s="1">
        <v>2.3442488369971701</v>
      </c>
      <c r="O511" s="1">
        <v>1.21621210739153</v>
      </c>
      <c r="P511" s="1">
        <v>20.689288211864099</v>
      </c>
      <c r="Q511" s="1">
        <v>7.21669859223449</v>
      </c>
      <c r="R511" s="1">
        <v>20.765301468576101</v>
      </c>
      <c r="S511" s="1">
        <v>31.806987138557002</v>
      </c>
      <c r="T511" s="1">
        <v>19.521724588768301</v>
      </c>
      <c r="U511" s="1">
        <v>3.26896377634734</v>
      </c>
      <c r="V511" s="1">
        <v>50.178804324961099</v>
      </c>
      <c r="W511" s="1">
        <v>32.725398628465598</v>
      </c>
      <c r="X511" s="1">
        <v>13.826833270225899</v>
      </c>
      <c r="Y511" s="1">
        <v>23.041986273718202</v>
      </c>
      <c r="Z511" s="1">
        <v>25.682949804871502</v>
      </c>
      <c r="AA511" s="1">
        <v>20.232808504911901</v>
      </c>
      <c r="AB511" s="1">
        <v>21.995693715516101</v>
      </c>
      <c r="AC511" s="1">
        <v>9.0465617009823696</v>
      </c>
    </row>
    <row r="512" spans="1:29" ht="15" customHeight="1" x14ac:dyDescent="0.25">
      <c r="A512">
        <v>31980</v>
      </c>
      <c r="B512" s="2" t="s">
        <v>534</v>
      </c>
      <c r="C512" s="2" t="s">
        <v>66</v>
      </c>
      <c r="D512" s="2" t="s">
        <v>425</v>
      </c>
      <c r="E512" s="2" t="s">
        <v>927</v>
      </c>
      <c r="F512" s="2" t="s">
        <v>919</v>
      </c>
      <c r="G512" s="2" t="str">
        <f t="shared" si="7"/>
        <v>Trump</v>
      </c>
      <c r="H512" s="2" t="s">
        <v>922</v>
      </c>
      <c r="I512" s="2" t="s">
        <v>923</v>
      </c>
      <c r="J512">
        <v>70061</v>
      </c>
      <c r="K512" s="1">
        <v>86.543155250424604</v>
      </c>
      <c r="L512" s="1">
        <v>6.8583091877078504</v>
      </c>
      <c r="M512" s="1">
        <v>0.58234966671900201</v>
      </c>
      <c r="N512" s="1">
        <v>2.4236022894334899</v>
      </c>
      <c r="O512" s="1">
        <v>3.5925836057150198</v>
      </c>
      <c r="P512" s="1">
        <v>21.651132584462101</v>
      </c>
      <c r="Q512" s="1">
        <v>13.331239919498699</v>
      </c>
      <c r="R512" s="1">
        <v>21.549792323832101</v>
      </c>
      <c r="S512" s="1">
        <v>27.2348382124149</v>
      </c>
      <c r="T512" s="1">
        <v>16.232996959792199</v>
      </c>
      <c r="U512" s="1">
        <v>4.0263736263736298</v>
      </c>
      <c r="V512" s="1">
        <v>52.8</v>
      </c>
      <c r="W512" s="1">
        <v>25.927472527472499</v>
      </c>
      <c r="X512" s="1">
        <v>17.246153846153799</v>
      </c>
      <c r="Y512" s="1">
        <v>23.5427172945713</v>
      </c>
      <c r="Z512" s="1">
        <v>26.7168495995254</v>
      </c>
      <c r="AA512" s="1">
        <v>19.337733610204701</v>
      </c>
      <c r="AB512" s="1">
        <v>20.5243251260754</v>
      </c>
      <c r="AC512" s="1">
        <v>9.8783743696232609</v>
      </c>
    </row>
    <row r="513" spans="1:29" ht="15" customHeight="1" x14ac:dyDescent="0.25">
      <c r="A513">
        <v>32000</v>
      </c>
      <c r="B513" s="2" t="s">
        <v>534</v>
      </c>
      <c r="C513" s="2" t="s">
        <v>42</v>
      </c>
      <c r="D513" s="2" t="s">
        <v>959</v>
      </c>
      <c r="E513" s="2" t="s">
        <v>931</v>
      </c>
      <c r="F513" s="2" t="s">
        <v>919</v>
      </c>
      <c r="G513" s="2" t="str">
        <f t="shared" si="7"/>
        <v>Trump</v>
      </c>
      <c r="H513" s="2" t="s">
        <v>922</v>
      </c>
      <c r="I513" s="2" t="s">
        <v>923</v>
      </c>
      <c r="J513">
        <v>44996</v>
      </c>
      <c r="K513" s="1">
        <v>88.856787269979506</v>
      </c>
      <c r="L513" s="1">
        <v>3.69588407858476</v>
      </c>
      <c r="M513" s="1">
        <v>0.76451240110231999</v>
      </c>
      <c r="N513" s="1">
        <v>1.36678815894746</v>
      </c>
      <c r="O513" s="1">
        <v>5.3160280913858999</v>
      </c>
      <c r="P513" s="1">
        <v>21.7463774557738</v>
      </c>
      <c r="Q513" s="1">
        <v>7.3673215396924201</v>
      </c>
      <c r="R513" s="1">
        <v>25.646724153258099</v>
      </c>
      <c r="S513" s="1">
        <v>28.844786203218099</v>
      </c>
      <c r="T513" s="1">
        <v>16.394790648057601</v>
      </c>
      <c r="U513" s="1">
        <v>6.87706076307113</v>
      </c>
      <c r="V513" s="1">
        <v>49.5085570733239</v>
      </c>
      <c r="W513" s="1">
        <v>29.2793217145549</v>
      </c>
      <c r="X513" s="1">
        <v>14.335060449050101</v>
      </c>
      <c r="Y513" s="1">
        <v>27.127103888566499</v>
      </c>
      <c r="Z513" s="1">
        <v>27.254788160185701</v>
      </c>
      <c r="AA513" s="1">
        <v>19.756239117817799</v>
      </c>
      <c r="AB513" s="1">
        <v>17.3418456181079</v>
      </c>
      <c r="AC513" s="1">
        <v>8.5200232153221105</v>
      </c>
    </row>
    <row r="514" spans="1:29" ht="15" customHeight="1" x14ac:dyDescent="0.25">
      <c r="A514">
        <v>32020</v>
      </c>
      <c r="B514" s="2" t="s">
        <v>534</v>
      </c>
      <c r="C514" s="2" t="s">
        <v>33</v>
      </c>
      <c r="D514" s="2" t="s">
        <v>967</v>
      </c>
      <c r="E514" s="2" t="s">
        <v>927</v>
      </c>
      <c r="F514" s="2" t="s">
        <v>919</v>
      </c>
      <c r="G514" s="2" t="str">
        <f t="shared" ref="G514:G577" si="8">IF(F514="Republicain","Trump","Clinton")</f>
        <v>Trump</v>
      </c>
      <c r="H514" s="2" t="s">
        <v>922</v>
      </c>
      <c r="I514" s="2" t="s">
        <v>922</v>
      </c>
      <c r="J514">
        <v>66501</v>
      </c>
      <c r="K514" s="1">
        <v>89.822709432940897</v>
      </c>
      <c r="L514" s="1">
        <v>5.6450278943173799</v>
      </c>
      <c r="M514" s="1">
        <v>0.49021819220763602</v>
      </c>
      <c r="N514" s="1">
        <v>1.7819280913069</v>
      </c>
      <c r="O514" s="1">
        <v>2.26011638922723</v>
      </c>
      <c r="P514" s="1">
        <v>22.148539119712499</v>
      </c>
      <c r="Q514" s="1">
        <v>8.8675358265289201</v>
      </c>
      <c r="R514" s="1">
        <v>25.909384821280899</v>
      </c>
      <c r="S514" s="1">
        <v>28.837160343453501</v>
      </c>
      <c r="T514" s="1">
        <v>14.237379889024201</v>
      </c>
      <c r="U514" s="1">
        <v>3.6237554888917902</v>
      </c>
      <c r="V514" s="1">
        <v>55.567149254380197</v>
      </c>
      <c r="W514" s="1">
        <v>28.659623494630701</v>
      </c>
      <c r="X514" s="1">
        <v>12.149471762097299</v>
      </c>
      <c r="Y514" s="1">
        <v>23.091849935316901</v>
      </c>
      <c r="Z514" s="1">
        <v>25.998544631306601</v>
      </c>
      <c r="AA514" s="1">
        <v>17.262289780077602</v>
      </c>
      <c r="AB514" s="1">
        <v>22.505659767141001</v>
      </c>
      <c r="AC514" s="1">
        <v>11.1416558861578</v>
      </c>
    </row>
    <row r="515" spans="1:29" ht="15" customHeight="1" x14ac:dyDescent="0.25">
      <c r="A515">
        <v>32100</v>
      </c>
      <c r="B515" s="2" t="s">
        <v>535</v>
      </c>
      <c r="C515" s="2" t="s">
        <v>31</v>
      </c>
      <c r="D515" s="2" t="s">
        <v>924</v>
      </c>
      <c r="E515" s="2" t="s">
        <v>927</v>
      </c>
      <c r="F515" s="2" t="s">
        <v>920</v>
      </c>
      <c r="G515" s="2" t="str">
        <f t="shared" si="8"/>
        <v>Clinton</v>
      </c>
      <c r="H515" s="2" t="s">
        <v>923</v>
      </c>
      <c r="I515" s="2" t="s">
        <v>922</v>
      </c>
      <c r="J515">
        <v>67077</v>
      </c>
      <c r="K515" s="1">
        <v>93.045306140704</v>
      </c>
      <c r="L515" s="1">
        <v>1.67866779969289</v>
      </c>
      <c r="M515" s="1">
        <v>0.57247640771054198</v>
      </c>
      <c r="N515" s="1">
        <v>3.5600876604499301</v>
      </c>
      <c r="O515" s="1">
        <v>1.14346199144267</v>
      </c>
      <c r="P515" s="1">
        <v>18.680024449513201</v>
      </c>
      <c r="Q515" s="1">
        <v>14.7472307944601</v>
      </c>
      <c r="R515" s="1">
        <v>22.9706158593855</v>
      </c>
      <c r="S515" s="1">
        <v>28.9518016607779</v>
      </c>
      <c r="T515" s="1">
        <v>14.650327235863299</v>
      </c>
      <c r="U515" s="1">
        <v>2.0767919619628601</v>
      </c>
      <c r="V515" s="1">
        <v>38.380281690140798</v>
      </c>
      <c r="W515" s="1">
        <v>31.138422894052201</v>
      </c>
      <c r="X515" s="1">
        <v>28.4045034538441</v>
      </c>
      <c r="Y515" s="1">
        <v>22.5763561768728</v>
      </c>
      <c r="Z515" s="1">
        <v>21.5734690776478</v>
      </c>
      <c r="AA515" s="1">
        <v>19.415742288406001</v>
      </c>
      <c r="AB515" s="1">
        <v>21.9837410727853</v>
      </c>
      <c r="AC515" s="1">
        <v>14.450691384288101</v>
      </c>
    </row>
    <row r="516" spans="1:29" ht="15" customHeight="1" x14ac:dyDescent="0.25">
      <c r="A516">
        <v>32140</v>
      </c>
      <c r="B516" s="2" t="s">
        <v>536</v>
      </c>
      <c r="C516" s="2" t="s">
        <v>44</v>
      </c>
      <c r="D516" s="2" t="s">
        <v>955</v>
      </c>
      <c r="E516" s="2" t="s">
        <v>947</v>
      </c>
      <c r="F516" s="2" t="s">
        <v>919</v>
      </c>
      <c r="G516" s="2" t="str">
        <f t="shared" si="8"/>
        <v>Trump</v>
      </c>
      <c r="H516" s="2" t="s">
        <v>922</v>
      </c>
      <c r="I516" s="2" t="s">
        <v>922</v>
      </c>
      <c r="J516">
        <v>25857</v>
      </c>
      <c r="K516" s="1">
        <v>87.546892524268102</v>
      </c>
      <c r="L516" s="1">
        <v>2.2237691920949798</v>
      </c>
      <c r="M516" s="1">
        <v>2.6182465096492198</v>
      </c>
      <c r="N516" s="1">
        <v>1.6513903391731399</v>
      </c>
      <c r="O516" s="1">
        <v>5.9597014348145603</v>
      </c>
      <c r="P516" s="1">
        <v>24.2294156321306</v>
      </c>
      <c r="Q516" s="1">
        <v>13.419963646208</v>
      </c>
      <c r="R516" s="1">
        <v>24.190741385311501</v>
      </c>
      <c r="S516" s="1">
        <v>24.5504118807286</v>
      </c>
      <c r="T516" s="1">
        <v>13.609467455621299</v>
      </c>
      <c r="U516" s="1">
        <v>5.73236553136051</v>
      </c>
      <c r="V516" s="1">
        <v>37.471307153049203</v>
      </c>
      <c r="W516" s="1">
        <v>30.7401203548607</v>
      </c>
      <c r="X516" s="1">
        <v>26.0562069607296</v>
      </c>
      <c r="Y516" s="1">
        <v>20.763418702776999</v>
      </c>
      <c r="Z516" s="1">
        <v>21.1657344715926</v>
      </c>
      <c r="AA516" s="1">
        <v>18.948091453243102</v>
      </c>
      <c r="AB516" s="1">
        <v>22.107742125404801</v>
      </c>
      <c r="AC516" s="1">
        <v>17.015013246982601</v>
      </c>
    </row>
    <row r="517" spans="1:29" ht="15" customHeight="1" x14ac:dyDescent="0.25">
      <c r="A517">
        <v>32180</v>
      </c>
      <c r="B517" s="2" t="s">
        <v>536</v>
      </c>
      <c r="C517" s="2" t="s">
        <v>162</v>
      </c>
      <c r="D517" s="2" t="s">
        <v>956</v>
      </c>
      <c r="E517" s="2" t="s">
        <v>927</v>
      </c>
      <c r="F517" s="2" t="s">
        <v>919</v>
      </c>
      <c r="G517" s="2" t="str">
        <f t="shared" si="8"/>
        <v>Trump</v>
      </c>
      <c r="H517" s="2" t="s">
        <v>922</v>
      </c>
      <c r="I517" s="2" t="s">
        <v>922</v>
      </c>
      <c r="J517">
        <v>23370</v>
      </c>
      <c r="K517" s="1">
        <v>83.187847667950393</v>
      </c>
      <c r="L517" s="1">
        <v>5.2075310226786504</v>
      </c>
      <c r="M517" s="1">
        <v>0.52631578947368396</v>
      </c>
      <c r="N517" s="1">
        <v>2.8412494651262299</v>
      </c>
      <c r="O517" s="1">
        <v>8.2370560547710703</v>
      </c>
      <c r="P517" s="1">
        <v>23.089430894308901</v>
      </c>
      <c r="Q517" s="1">
        <v>11.720154043645699</v>
      </c>
      <c r="R517" s="1">
        <v>22.836970474967899</v>
      </c>
      <c r="S517" s="1">
        <v>26.525459991441998</v>
      </c>
      <c r="T517" s="1">
        <v>15.8279845956354</v>
      </c>
      <c r="U517" s="1">
        <v>7.4181434877132899</v>
      </c>
      <c r="V517" s="1">
        <v>50.135055010211502</v>
      </c>
      <c r="W517" s="1">
        <v>26.6815995783648</v>
      </c>
      <c r="X517" s="1">
        <v>15.7652019237104</v>
      </c>
      <c r="Y517" s="1">
        <v>24.049483600045399</v>
      </c>
      <c r="Z517" s="1">
        <v>27.0003404834865</v>
      </c>
      <c r="AA517" s="1">
        <v>19.713993871297198</v>
      </c>
      <c r="AB517" s="1">
        <v>20.860288276018601</v>
      </c>
      <c r="AC517" s="1">
        <v>8.3758937691521993</v>
      </c>
    </row>
    <row r="518" spans="1:29" ht="15" customHeight="1" x14ac:dyDescent="0.25">
      <c r="A518">
        <v>32220</v>
      </c>
      <c r="B518" s="2" t="s">
        <v>536</v>
      </c>
      <c r="C518" s="2" t="s">
        <v>27</v>
      </c>
      <c r="D518" s="2" t="s">
        <v>976</v>
      </c>
      <c r="E518" s="2" t="s">
        <v>935</v>
      </c>
      <c r="F518" s="2" t="s">
        <v>919</v>
      </c>
      <c r="G518" s="2" t="str">
        <f t="shared" si="8"/>
        <v>Trump</v>
      </c>
      <c r="H518" s="2" t="s">
        <v>922</v>
      </c>
      <c r="I518" s="2" t="s">
        <v>922</v>
      </c>
      <c r="J518">
        <v>65631</v>
      </c>
      <c r="K518" s="1">
        <v>64.990629428166599</v>
      </c>
      <c r="L518" s="1">
        <v>21.793055111151698</v>
      </c>
      <c r="M518" s="1">
        <v>0.50433484176684795</v>
      </c>
      <c r="N518" s="1">
        <v>1.6592768661151001</v>
      </c>
      <c r="O518" s="1">
        <v>11.052703752799699</v>
      </c>
      <c r="P518" s="1">
        <v>25.873443951791099</v>
      </c>
      <c r="Q518" s="1">
        <v>9.1801130563300894</v>
      </c>
      <c r="R518" s="1">
        <v>24.255306181530099</v>
      </c>
      <c r="S518" s="1">
        <v>27.4108272005607</v>
      </c>
      <c r="T518" s="1">
        <v>13.2803096097881</v>
      </c>
      <c r="U518" s="1">
        <v>5.3278304099052596</v>
      </c>
      <c r="V518" s="1">
        <v>43.992120814182499</v>
      </c>
      <c r="W518" s="1">
        <v>32.508676484382299</v>
      </c>
      <c r="X518" s="1">
        <v>18.171372291529899</v>
      </c>
      <c r="Y518" s="1">
        <v>21.5751501274463</v>
      </c>
      <c r="Z518" s="1">
        <v>21.233853199118698</v>
      </c>
      <c r="AA518" s="1">
        <v>17.254935844817901</v>
      </c>
      <c r="AB518" s="1">
        <v>21.592430984576801</v>
      </c>
      <c r="AC518" s="1">
        <v>18.343629844040301</v>
      </c>
    </row>
    <row r="519" spans="1:29" ht="15" customHeight="1" x14ac:dyDescent="0.25">
      <c r="A519">
        <v>32260</v>
      </c>
      <c r="B519" s="2" t="s">
        <v>537</v>
      </c>
      <c r="C519" s="2" t="s">
        <v>60</v>
      </c>
      <c r="D519" s="2" t="s">
        <v>945</v>
      </c>
      <c r="E519" s="2" t="s">
        <v>927</v>
      </c>
      <c r="F519" s="2" t="s">
        <v>920</v>
      </c>
      <c r="G519" s="2" t="str">
        <f t="shared" si="8"/>
        <v>Clinton</v>
      </c>
      <c r="H519" s="2" t="s">
        <v>922</v>
      </c>
      <c r="I519" s="2" t="s">
        <v>923</v>
      </c>
      <c r="J519">
        <v>40648</v>
      </c>
      <c r="K519" s="1">
        <v>78.249852391261598</v>
      </c>
      <c r="L519" s="1">
        <v>1.5474316079511901</v>
      </c>
      <c r="M519" s="1">
        <v>1.2940366069671301</v>
      </c>
      <c r="N519" s="1">
        <v>1.6458374335760699</v>
      </c>
      <c r="O519" s="1">
        <v>17.262841960244</v>
      </c>
      <c r="P519" s="1">
        <v>25.3493406809683</v>
      </c>
      <c r="Q519" s="1">
        <v>8.2956111001771298</v>
      </c>
      <c r="R519" s="1">
        <v>22.704684117299699</v>
      </c>
      <c r="S519" s="1">
        <v>27.223971659122199</v>
      </c>
      <c r="T519" s="1">
        <v>16.426392442432601</v>
      </c>
      <c r="U519" s="1">
        <v>8.2121661721068193</v>
      </c>
      <c r="V519" s="1">
        <v>41.324183976261097</v>
      </c>
      <c r="W519" s="1">
        <v>32.010385756676598</v>
      </c>
      <c r="X519" s="1">
        <v>18.4532640949555</v>
      </c>
      <c r="Y519" s="1">
        <v>16.2515445145347</v>
      </c>
      <c r="Z519" s="1">
        <v>24.1204396176107</v>
      </c>
      <c r="AA519" s="1">
        <v>20.127463094231601</v>
      </c>
      <c r="AB519" s="1">
        <v>26.5981660922156</v>
      </c>
      <c r="AC519" s="1">
        <v>12.9023866814073</v>
      </c>
    </row>
    <row r="520" spans="1:29" ht="15" customHeight="1" x14ac:dyDescent="0.25">
      <c r="A520">
        <v>32280</v>
      </c>
      <c r="B520" s="2" t="s">
        <v>538</v>
      </c>
      <c r="C520" s="2" t="s">
        <v>84</v>
      </c>
      <c r="D520" s="2" t="s">
        <v>975</v>
      </c>
      <c r="E520" s="2" t="s">
        <v>931</v>
      </c>
      <c r="F520" s="2" t="s">
        <v>919</v>
      </c>
      <c r="G520" s="2" t="str">
        <f t="shared" si="8"/>
        <v>Trump</v>
      </c>
      <c r="H520" s="2" t="s">
        <v>922</v>
      </c>
      <c r="I520" s="2" t="s">
        <v>922</v>
      </c>
      <c r="J520">
        <v>35021</v>
      </c>
      <c r="K520" s="1">
        <v>87.650266982667503</v>
      </c>
      <c r="L520" s="1">
        <v>7.7582022215242299</v>
      </c>
      <c r="M520" s="1">
        <v>1.0422318037748799</v>
      </c>
      <c r="N520" s="1">
        <v>1.55049827246509</v>
      </c>
      <c r="O520" s="1">
        <v>1.99880071956826</v>
      </c>
      <c r="P520" s="1">
        <v>20.073670083664101</v>
      </c>
      <c r="Q520" s="1">
        <v>17.269638217069801</v>
      </c>
      <c r="R520" s="1">
        <v>22.103880528825599</v>
      </c>
      <c r="S520" s="1">
        <v>25.287684532137899</v>
      </c>
      <c r="T520" s="1">
        <v>15.2651266383027</v>
      </c>
      <c r="U520" s="1">
        <v>6.25485447982821</v>
      </c>
      <c r="V520" s="1">
        <v>48.6407456481016</v>
      </c>
      <c r="W520" s="1">
        <v>24.544250011422299</v>
      </c>
      <c r="X520" s="1">
        <v>20.560149860647901</v>
      </c>
      <c r="Y520" s="1">
        <v>30.376924183570701</v>
      </c>
      <c r="Z520" s="1">
        <v>23.370738023306</v>
      </c>
      <c r="AA520" s="1">
        <v>15.7962883038412</v>
      </c>
      <c r="AB520" s="1">
        <v>19.457631995396302</v>
      </c>
      <c r="AC520" s="1">
        <v>10.9984174938858</v>
      </c>
    </row>
    <row r="521" spans="1:29" ht="15" customHeight="1" x14ac:dyDescent="0.25">
      <c r="A521">
        <v>32300</v>
      </c>
      <c r="B521" s="2" t="s">
        <v>539</v>
      </c>
      <c r="C521" s="2" t="s">
        <v>135</v>
      </c>
      <c r="D521" s="2" t="s">
        <v>978</v>
      </c>
      <c r="E521" s="2" t="s">
        <v>927</v>
      </c>
      <c r="F521" s="2" t="s">
        <v>920</v>
      </c>
      <c r="G521" s="2" t="str">
        <f t="shared" si="8"/>
        <v>Clinton</v>
      </c>
      <c r="H521" s="2" t="s">
        <v>922</v>
      </c>
      <c r="I521" s="2" t="s">
        <v>923</v>
      </c>
      <c r="J521">
        <v>67972</v>
      </c>
      <c r="K521" s="1">
        <v>66.856941093391399</v>
      </c>
      <c r="L521" s="1">
        <v>26.4476549167304</v>
      </c>
      <c r="M521" s="1">
        <v>0.53404342964750195</v>
      </c>
      <c r="N521" s="1">
        <v>1.60507267698464</v>
      </c>
      <c r="O521" s="1">
        <v>4.5562878832460401</v>
      </c>
      <c r="P521" s="1">
        <v>20.689401518272199</v>
      </c>
      <c r="Q521" s="1">
        <v>7.3103630906844002</v>
      </c>
      <c r="R521" s="1">
        <v>22.713764491261099</v>
      </c>
      <c r="S521" s="1">
        <v>29.712234449479201</v>
      </c>
      <c r="T521" s="1">
        <v>19.574236450303101</v>
      </c>
      <c r="U521" s="1">
        <v>9.9346298079878697</v>
      </c>
      <c r="V521" s="1">
        <v>47.654665054611797</v>
      </c>
      <c r="W521" s="1">
        <v>29.8182339802045</v>
      </c>
      <c r="X521" s="1">
        <v>12.592471157195799</v>
      </c>
      <c r="Y521" s="1">
        <v>28.748390688611298</v>
      </c>
      <c r="Z521" s="1">
        <v>29.4129927972442</v>
      </c>
      <c r="AA521" s="1">
        <v>18.2608998225408</v>
      </c>
      <c r="AB521" s="1">
        <v>16.2740526810258</v>
      </c>
      <c r="AC521" s="1">
        <v>7.3036640105779602</v>
      </c>
    </row>
    <row r="522" spans="1:29" ht="15" customHeight="1" x14ac:dyDescent="0.25">
      <c r="A522">
        <v>32340</v>
      </c>
      <c r="B522" s="2" t="s">
        <v>540</v>
      </c>
      <c r="C522" s="2" t="s">
        <v>162</v>
      </c>
      <c r="D522" s="2" t="s">
        <v>956</v>
      </c>
      <c r="E522" s="2" t="s">
        <v>927</v>
      </c>
      <c r="F522" s="2" t="s">
        <v>919</v>
      </c>
      <c r="G522" s="2" t="str">
        <f t="shared" si="8"/>
        <v>Trump</v>
      </c>
      <c r="H522" s="2" t="s">
        <v>922</v>
      </c>
      <c r="I522" s="2" t="s">
        <v>922</v>
      </c>
      <c r="J522">
        <v>23370</v>
      </c>
      <c r="K522" s="1">
        <v>93.628583654257596</v>
      </c>
      <c r="L522" s="1">
        <v>2.4090714591356401</v>
      </c>
      <c r="M522" s="1">
        <v>1.61317928968763</v>
      </c>
      <c r="N522" s="1">
        <v>1.0569105691056899</v>
      </c>
      <c r="O522" s="1">
        <v>1.2922550278134399</v>
      </c>
      <c r="P522" s="1">
        <v>18.2413350449294</v>
      </c>
      <c r="Q522" s="1">
        <v>27.419768934531501</v>
      </c>
      <c r="R522" s="1">
        <v>20.231065468549399</v>
      </c>
      <c r="S522" s="1">
        <v>20.941377834830998</v>
      </c>
      <c r="T522" s="1">
        <v>13.1664527171587</v>
      </c>
      <c r="U522" s="1">
        <v>3.6288397262454199</v>
      </c>
      <c r="V522" s="1">
        <v>47.724017189240797</v>
      </c>
      <c r="W522" s="1">
        <v>25.171096609899699</v>
      </c>
      <c r="X522" s="1">
        <v>23.476046474614002</v>
      </c>
      <c r="Y522" s="1">
        <v>27.133757961783399</v>
      </c>
      <c r="Z522" s="1">
        <v>25.964099594672799</v>
      </c>
      <c r="AA522" s="1">
        <v>18.413433700057901</v>
      </c>
      <c r="AB522" s="1">
        <v>18.158656629994201</v>
      </c>
      <c r="AC522" s="1">
        <v>10.3300521134916</v>
      </c>
    </row>
    <row r="523" spans="1:29" ht="15" customHeight="1" x14ac:dyDescent="0.25">
      <c r="A523">
        <v>32380</v>
      </c>
      <c r="B523" s="2" t="s">
        <v>541</v>
      </c>
      <c r="C523" s="2" t="s">
        <v>60</v>
      </c>
      <c r="D523" s="2" t="s">
        <v>945</v>
      </c>
      <c r="E523" s="2" t="s">
        <v>927</v>
      </c>
      <c r="F523" s="2" t="s">
        <v>919</v>
      </c>
      <c r="G523" s="2" t="str">
        <f t="shared" si="8"/>
        <v>Trump</v>
      </c>
      <c r="H523" s="2" t="s">
        <v>922</v>
      </c>
      <c r="I523" s="2" t="s">
        <v>923</v>
      </c>
      <c r="J523">
        <v>51749</v>
      </c>
      <c r="K523" s="1">
        <v>93.163152911167401</v>
      </c>
      <c r="L523" s="1">
        <v>1.11306498676303</v>
      </c>
      <c r="M523" s="1">
        <v>0.75750256043594999</v>
      </c>
      <c r="N523" s="1">
        <v>1.4087228738719599</v>
      </c>
      <c r="O523" s="1">
        <v>3.5575566677617001</v>
      </c>
      <c r="P523" s="1">
        <v>21.735685713733599</v>
      </c>
      <c r="Q523" s="1">
        <v>8.1064368393592101</v>
      </c>
      <c r="R523" s="1">
        <v>22.081586117606101</v>
      </c>
      <c r="S523" s="1">
        <v>30.087537923438099</v>
      </c>
      <c r="T523" s="1">
        <v>17.988753405862902</v>
      </c>
      <c r="U523" s="1">
        <v>2.5946569286949801</v>
      </c>
      <c r="V523" s="1">
        <v>37.692540018121399</v>
      </c>
      <c r="W523" s="1">
        <v>39.370143598473398</v>
      </c>
      <c r="X523" s="1">
        <v>20.342659454710201</v>
      </c>
      <c r="Y523" s="1">
        <v>20.276299982838498</v>
      </c>
      <c r="Z523" s="1">
        <v>23.391110348378199</v>
      </c>
      <c r="AA523" s="1">
        <v>19.143641668096802</v>
      </c>
      <c r="AB523" s="1">
        <v>22.541616612321899</v>
      </c>
      <c r="AC523" s="1">
        <v>14.647331388364501</v>
      </c>
    </row>
    <row r="524" spans="1:29" ht="15" customHeight="1" x14ac:dyDescent="0.25">
      <c r="A524">
        <v>32460</v>
      </c>
      <c r="B524" s="2" t="s">
        <v>542</v>
      </c>
      <c r="C524" s="2" t="s">
        <v>104</v>
      </c>
      <c r="D524" s="2" t="s">
        <v>950</v>
      </c>
      <c r="E524" s="2" t="s">
        <v>927</v>
      </c>
      <c r="F524" s="2" t="s">
        <v>919</v>
      </c>
      <c r="G524" s="2" t="str">
        <f t="shared" si="8"/>
        <v>Trump</v>
      </c>
      <c r="H524" s="2" t="s">
        <v>922</v>
      </c>
      <c r="I524" s="2" t="s">
        <v>923</v>
      </c>
      <c r="J524">
        <v>37121</v>
      </c>
      <c r="K524" s="1">
        <v>87.842461140594295</v>
      </c>
      <c r="L524" s="1">
        <v>4.3021470326769196</v>
      </c>
      <c r="M524" s="1">
        <v>0.33404272514210298</v>
      </c>
      <c r="N524" s="1">
        <v>1.8668678106732</v>
      </c>
      <c r="O524" s="1">
        <v>5.6544812909135</v>
      </c>
      <c r="P524" s="1">
        <v>24.385118935373502</v>
      </c>
      <c r="Q524" s="1">
        <v>7.9873925810188302</v>
      </c>
      <c r="R524" s="1">
        <v>24.021443387839799</v>
      </c>
      <c r="S524" s="1">
        <v>27.0520729506209</v>
      </c>
      <c r="T524" s="1">
        <v>16.553972145147</v>
      </c>
      <c r="U524" s="1">
        <v>7.7667976346390404</v>
      </c>
      <c r="V524" s="1">
        <v>49.172520538159297</v>
      </c>
      <c r="W524" s="1">
        <v>27.5191491050522</v>
      </c>
      <c r="X524" s="1">
        <v>15.541532722149499</v>
      </c>
      <c r="Y524" s="1">
        <v>27.015443227430399</v>
      </c>
      <c r="Z524" s="1">
        <v>25.892917885570402</v>
      </c>
      <c r="AA524" s="1">
        <v>16.361657255595599</v>
      </c>
      <c r="AB524" s="1">
        <v>19.688414177835199</v>
      </c>
      <c r="AC524" s="1">
        <v>11.0415674535683</v>
      </c>
    </row>
    <row r="525" spans="1:29" ht="15" customHeight="1" x14ac:dyDescent="0.25">
      <c r="A525">
        <v>32500</v>
      </c>
      <c r="B525" s="2" t="s">
        <v>543</v>
      </c>
      <c r="C525" s="2" t="s">
        <v>104</v>
      </c>
      <c r="D525" s="2" t="s">
        <v>950</v>
      </c>
      <c r="E525" s="2" t="s">
        <v>927</v>
      </c>
      <c r="F525" s="2" t="s">
        <v>919</v>
      </c>
      <c r="G525" s="2" t="str">
        <f t="shared" si="8"/>
        <v>Trump</v>
      </c>
      <c r="H525" s="2" t="s">
        <v>922</v>
      </c>
      <c r="I525" s="2" t="s">
        <v>923</v>
      </c>
      <c r="J525">
        <v>17490</v>
      </c>
      <c r="K525" s="1">
        <v>89.685534591194994</v>
      </c>
      <c r="L525" s="1">
        <v>6.3865065751858197</v>
      </c>
      <c r="M525" s="1">
        <v>0.56603773584905703</v>
      </c>
      <c r="N525" s="1">
        <v>1.94396798170383</v>
      </c>
      <c r="O525" s="1">
        <v>1.4179531160663199</v>
      </c>
      <c r="P525" s="1">
        <v>24.385363064608299</v>
      </c>
      <c r="Q525" s="1">
        <v>7.9016580903373397</v>
      </c>
      <c r="R525" s="1">
        <v>24.3910806174957</v>
      </c>
      <c r="S525" s="1">
        <v>28.1989708404803</v>
      </c>
      <c r="T525" s="1">
        <v>15.122927387078301</v>
      </c>
      <c r="U525" s="1">
        <v>7.4782167329329203</v>
      </c>
      <c r="V525" s="1">
        <v>50.706370019456898</v>
      </c>
      <c r="W525" s="1">
        <v>27.544200998223499</v>
      </c>
      <c r="X525" s="1">
        <v>14.2712122493867</v>
      </c>
      <c r="Y525" s="1">
        <v>24.7027348394768</v>
      </c>
      <c r="Z525" s="1">
        <v>26.263376932223501</v>
      </c>
      <c r="AA525" s="1">
        <v>16.825208085612399</v>
      </c>
      <c r="AB525" s="1">
        <v>19.039833531510101</v>
      </c>
      <c r="AC525" s="1">
        <v>13.1688466111772</v>
      </c>
    </row>
    <row r="526" spans="1:29" ht="15" customHeight="1" x14ac:dyDescent="0.25">
      <c r="A526">
        <v>32540</v>
      </c>
      <c r="B526" s="2" t="s">
        <v>544</v>
      </c>
      <c r="C526" s="2" t="s">
        <v>29</v>
      </c>
      <c r="D526" s="2" t="s">
        <v>968</v>
      </c>
      <c r="E526" s="2" t="s">
        <v>935</v>
      </c>
      <c r="F526" s="2" t="s">
        <v>919</v>
      </c>
      <c r="G526" s="2" t="str">
        <f t="shared" si="8"/>
        <v>Trump</v>
      </c>
      <c r="H526" s="2" t="s">
        <v>922</v>
      </c>
      <c r="I526" s="2" t="s">
        <v>922</v>
      </c>
      <c r="J526">
        <v>45837</v>
      </c>
      <c r="K526" s="1">
        <v>71.904793071099803</v>
      </c>
      <c r="L526" s="1">
        <v>3.2659205445382602</v>
      </c>
      <c r="M526" s="1">
        <v>0.40360407531033898</v>
      </c>
      <c r="N526" s="1">
        <v>20.5292667495691</v>
      </c>
      <c r="O526" s="1">
        <v>3.8964155594825098</v>
      </c>
      <c r="P526" s="1">
        <v>22.0782337413007</v>
      </c>
      <c r="Q526" s="1">
        <v>8.0306302768505802</v>
      </c>
      <c r="R526" s="1">
        <v>24.484586687610399</v>
      </c>
      <c r="S526" s="1">
        <v>27.874860920217301</v>
      </c>
      <c r="T526" s="1">
        <v>17.531688374021002</v>
      </c>
      <c r="U526" s="1">
        <v>5.2779776616713097</v>
      </c>
      <c r="V526" s="1">
        <v>48.5373713356068</v>
      </c>
      <c r="W526" s="1">
        <v>31.204830585364299</v>
      </c>
      <c r="X526" s="1">
        <v>14.979820417357599</v>
      </c>
      <c r="Y526" s="1">
        <v>24.392864818396699</v>
      </c>
      <c r="Z526" s="1">
        <v>23.984526112185701</v>
      </c>
      <c r="AA526" s="1">
        <v>18.670750053728799</v>
      </c>
      <c r="AB526" s="1">
        <v>20.5512572533849</v>
      </c>
      <c r="AC526" s="1">
        <v>12.4006017623039</v>
      </c>
    </row>
    <row r="527" spans="1:29" ht="15" customHeight="1" x14ac:dyDescent="0.25">
      <c r="A527">
        <v>32580</v>
      </c>
      <c r="B527" s="2" t="s">
        <v>545</v>
      </c>
      <c r="C527" s="2" t="s">
        <v>27</v>
      </c>
      <c r="D527" s="2" t="s">
        <v>976</v>
      </c>
      <c r="E527" s="2" t="s">
        <v>935</v>
      </c>
      <c r="F527" s="2" t="s">
        <v>920</v>
      </c>
      <c r="G527" s="2" t="str">
        <f t="shared" si="8"/>
        <v>Clinton</v>
      </c>
      <c r="H527" s="2" t="s">
        <v>922</v>
      </c>
      <c r="I527" s="2" t="s">
        <v>922</v>
      </c>
      <c r="J527">
        <v>774769</v>
      </c>
      <c r="K527" s="1">
        <v>7.8156198815388898</v>
      </c>
      <c r="L527" s="1">
        <v>0.358429415735529</v>
      </c>
      <c r="M527" s="1">
        <v>0.91924173527851505</v>
      </c>
      <c r="N527" s="1">
        <v>0.272468309909147</v>
      </c>
      <c r="O527" s="1">
        <v>90.634240657537902</v>
      </c>
      <c r="P527" s="1">
        <v>34.653425730766202</v>
      </c>
      <c r="Q527" s="1">
        <v>10.721905496993299</v>
      </c>
      <c r="R527" s="1">
        <v>27.170679260528001</v>
      </c>
      <c r="S527" s="1">
        <v>18.128887449033201</v>
      </c>
      <c r="T527" s="1">
        <v>9.3251020626793295</v>
      </c>
      <c r="U527" s="1">
        <v>25.088370094190601</v>
      </c>
      <c r="V527" s="1">
        <v>37.768563622925903</v>
      </c>
      <c r="W527" s="1">
        <v>21.516022318613999</v>
      </c>
      <c r="X527" s="1">
        <v>15.627043964269401</v>
      </c>
      <c r="Y527" s="1">
        <v>32.106475867087099</v>
      </c>
      <c r="Z527" s="1">
        <v>25.433776749566199</v>
      </c>
      <c r="AA527" s="1">
        <v>15.554394671542401</v>
      </c>
      <c r="AB527" s="1">
        <v>16.032481949290101</v>
      </c>
      <c r="AC527" s="1">
        <v>10.8728707625142</v>
      </c>
    </row>
    <row r="528" spans="1:29" ht="15" customHeight="1" x14ac:dyDescent="0.25">
      <c r="A528">
        <v>32620</v>
      </c>
      <c r="B528" s="2" t="s">
        <v>546</v>
      </c>
      <c r="C528" s="2" t="s">
        <v>170</v>
      </c>
      <c r="D528" s="2" t="s">
        <v>957</v>
      </c>
      <c r="E528" s="2" t="s">
        <v>931</v>
      </c>
      <c r="F528" s="2" t="s">
        <v>919</v>
      </c>
      <c r="G528" s="2" t="str">
        <f t="shared" si="8"/>
        <v>Trump</v>
      </c>
      <c r="H528" s="2" t="s">
        <v>922</v>
      </c>
      <c r="I528" s="2" t="s">
        <v>922</v>
      </c>
      <c r="J528">
        <v>53535</v>
      </c>
      <c r="K528" s="1">
        <v>48.715793406182897</v>
      </c>
      <c r="L528" s="1">
        <v>48.820397870552</v>
      </c>
      <c r="M528" s="1">
        <v>0.45017278415989498</v>
      </c>
      <c r="N528" s="1">
        <v>0.89474175772858899</v>
      </c>
      <c r="O528" s="1">
        <v>1.11889418137667</v>
      </c>
      <c r="P528" s="1">
        <v>26.012888764359801</v>
      </c>
      <c r="Q528" s="1">
        <v>8.4542822452601101</v>
      </c>
      <c r="R528" s="1">
        <v>23.2632857009433</v>
      </c>
      <c r="S528" s="1">
        <v>27.100028019052999</v>
      </c>
      <c r="T528" s="1">
        <v>15.169515270383901</v>
      </c>
      <c r="U528" s="1">
        <v>7.77612111480674</v>
      </c>
      <c r="V528" s="1">
        <v>47.149902511755897</v>
      </c>
      <c r="W528" s="1">
        <v>30.5912375272394</v>
      </c>
      <c r="X528" s="1">
        <v>14.482738846198</v>
      </c>
      <c r="Y528" s="1">
        <v>33.288463455977698</v>
      </c>
      <c r="Z528" s="1">
        <v>24.374314487984801</v>
      </c>
      <c r="AA528" s="1">
        <v>17.070495562867698</v>
      </c>
      <c r="AB528" s="1">
        <v>16.487187157244001</v>
      </c>
      <c r="AC528" s="1">
        <v>8.7795393359258096</v>
      </c>
    </row>
    <row r="529" spans="1:29" ht="15" customHeight="1" x14ac:dyDescent="0.25">
      <c r="A529">
        <v>32660</v>
      </c>
      <c r="B529" s="2" t="s">
        <v>547</v>
      </c>
      <c r="C529" s="2" t="s">
        <v>84</v>
      </c>
      <c r="D529" s="2" t="s">
        <v>975</v>
      </c>
      <c r="E529" s="2" t="s">
        <v>931</v>
      </c>
      <c r="F529" s="2" t="s">
        <v>919</v>
      </c>
      <c r="G529" s="2" t="str">
        <f t="shared" si="8"/>
        <v>Trump</v>
      </c>
      <c r="H529" s="2" t="s">
        <v>922</v>
      </c>
      <c r="I529" s="2" t="s">
        <v>922</v>
      </c>
      <c r="J529">
        <v>39839</v>
      </c>
      <c r="K529" s="1">
        <v>87.198473857275502</v>
      </c>
      <c r="L529" s="1">
        <v>2.7234619342855</v>
      </c>
      <c r="M529" s="1">
        <v>0.47691960139561701</v>
      </c>
      <c r="N529" s="1">
        <v>1.5085720023093001</v>
      </c>
      <c r="O529" s="1">
        <v>8.0925726047340607</v>
      </c>
      <c r="P529" s="1">
        <v>24.345490599663599</v>
      </c>
      <c r="Q529" s="1">
        <v>7.7260975426089997</v>
      </c>
      <c r="R529" s="1">
        <v>25.7059665152238</v>
      </c>
      <c r="S529" s="1">
        <v>27.099073771932002</v>
      </c>
      <c r="T529" s="1">
        <v>15.1233715705715</v>
      </c>
      <c r="U529" s="1">
        <v>9.5931525122276593</v>
      </c>
      <c r="V529" s="1">
        <v>56.777086112346197</v>
      </c>
      <c r="W529" s="1">
        <v>21.742996887505601</v>
      </c>
      <c r="X529" s="1">
        <v>11.886764487920599</v>
      </c>
      <c r="Y529" s="1">
        <v>31.007044090790501</v>
      </c>
      <c r="Z529" s="1">
        <v>25.750065223062901</v>
      </c>
      <c r="AA529" s="1">
        <v>17.205843986433599</v>
      </c>
      <c r="AB529" s="1">
        <v>18.288546830159099</v>
      </c>
      <c r="AC529" s="1">
        <v>7.7484998695538696</v>
      </c>
    </row>
    <row r="530" spans="1:29" ht="15" customHeight="1" x14ac:dyDescent="0.25">
      <c r="A530">
        <v>32700</v>
      </c>
      <c r="B530" s="2" t="s">
        <v>548</v>
      </c>
      <c r="C530" s="2" t="s">
        <v>77</v>
      </c>
      <c r="D530" s="2" t="s">
        <v>949</v>
      </c>
      <c r="E530" s="2" t="s">
        <v>935</v>
      </c>
      <c r="F530" s="2" t="s">
        <v>919</v>
      </c>
      <c r="G530" s="2" t="str">
        <f t="shared" si="8"/>
        <v>Trump</v>
      </c>
      <c r="H530" s="2" t="s">
        <v>922</v>
      </c>
      <c r="I530" s="2" t="s">
        <v>923</v>
      </c>
      <c r="J530">
        <v>29180</v>
      </c>
      <c r="K530" s="1">
        <v>93.132282385195296</v>
      </c>
      <c r="L530" s="1">
        <v>0.95613433858807395</v>
      </c>
      <c r="M530" s="1">
        <v>0.49348869088416702</v>
      </c>
      <c r="N530" s="1">
        <v>1.9054146675805299</v>
      </c>
      <c r="O530" s="1">
        <v>3.5126799177518802</v>
      </c>
      <c r="P530" s="1">
        <v>23.5023989033585</v>
      </c>
      <c r="Q530" s="1">
        <v>8.7148732008224794</v>
      </c>
      <c r="R530" s="1">
        <v>21.648389307744999</v>
      </c>
      <c r="S530" s="1">
        <v>27.837559972584</v>
      </c>
      <c r="T530" s="1">
        <v>18.296778615490101</v>
      </c>
      <c r="U530" s="1">
        <v>6.2049498462624104</v>
      </c>
      <c r="V530" s="1">
        <v>36.282070668884501</v>
      </c>
      <c r="W530" s="1">
        <v>32.864559705630299</v>
      </c>
      <c r="X530" s="1">
        <v>24.648419779222699</v>
      </c>
      <c r="Y530" s="1">
        <v>12.1703678001388</v>
      </c>
      <c r="Z530" s="1">
        <v>23.612074947952799</v>
      </c>
      <c r="AA530" s="1">
        <v>19.196738376127701</v>
      </c>
      <c r="AB530" s="1">
        <v>24.982650936849399</v>
      </c>
      <c r="AC530" s="1">
        <v>20.038167938931299</v>
      </c>
    </row>
    <row r="531" spans="1:29" ht="15" customHeight="1" x14ac:dyDescent="0.25">
      <c r="A531">
        <v>32740</v>
      </c>
      <c r="B531" s="2" t="s">
        <v>549</v>
      </c>
      <c r="C531" s="2" t="s">
        <v>55</v>
      </c>
      <c r="D531" s="2" t="s">
        <v>970</v>
      </c>
      <c r="E531" s="2" t="s">
        <v>927</v>
      </c>
      <c r="F531" s="2" t="s">
        <v>919</v>
      </c>
      <c r="G531" s="2" t="str">
        <f t="shared" si="8"/>
        <v>Trump</v>
      </c>
      <c r="H531" s="2" t="s">
        <v>922</v>
      </c>
      <c r="I531" s="2" t="s">
        <v>922</v>
      </c>
      <c r="J531">
        <v>88765</v>
      </c>
      <c r="K531" s="1">
        <v>95.6796034473047</v>
      </c>
      <c r="L531" s="1">
        <v>1.6932349462062699</v>
      </c>
      <c r="M531" s="1">
        <v>0.44724835239114502</v>
      </c>
      <c r="N531" s="1">
        <v>1.25274601475807</v>
      </c>
      <c r="O531" s="1">
        <v>0.92716723933983003</v>
      </c>
      <c r="P531" s="1">
        <v>22.431138399143801</v>
      </c>
      <c r="Q531" s="1">
        <v>9.3741902776995403</v>
      </c>
      <c r="R531" s="1">
        <v>22.5697065284741</v>
      </c>
      <c r="S531" s="1">
        <v>29.050864642595599</v>
      </c>
      <c r="T531" s="1">
        <v>16.574100152086999</v>
      </c>
      <c r="U531" s="1">
        <v>4.6780508121616</v>
      </c>
      <c r="V531" s="1">
        <v>54.330695543523497</v>
      </c>
      <c r="W531" s="1">
        <v>22.4406497292795</v>
      </c>
      <c r="X531" s="1">
        <v>18.550603915035399</v>
      </c>
      <c r="Y531" s="1">
        <v>22.811648501362399</v>
      </c>
      <c r="Z531" s="1">
        <v>25.635785649409598</v>
      </c>
      <c r="AA531" s="1">
        <v>19.0735694822888</v>
      </c>
      <c r="AB531" s="1">
        <v>21.324364214350599</v>
      </c>
      <c r="AC531" s="1">
        <v>11.154632152588601</v>
      </c>
    </row>
    <row r="532" spans="1:29" ht="15" customHeight="1" x14ac:dyDescent="0.25">
      <c r="A532">
        <v>32780</v>
      </c>
      <c r="B532" s="2" t="s">
        <v>550</v>
      </c>
      <c r="C532" s="2" t="s">
        <v>38</v>
      </c>
      <c r="D532" t="s">
        <v>969</v>
      </c>
      <c r="E532" s="2" t="s">
        <v>947</v>
      </c>
      <c r="F532" s="2" t="s">
        <v>919</v>
      </c>
      <c r="G532" s="2" t="str">
        <f t="shared" si="8"/>
        <v>Trump</v>
      </c>
      <c r="H532" s="2" t="s">
        <v>922</v>
      </c>
      <c r="I532" s="2" t="s">
        <v>922</v>
      </c>
      <c r="J532">
        <v>203206</v>
      </c>
      <c r="K532" s="1">
        <v>83.670265641762498</v>
      </c>
      <c r="L532" s="1">
        <v>0.60382075332421303</v>
      </c>
      <c r="M532" s="1">
        <v>1.1338247886381301</v>
      </c>
      <c r="N532" s="1">
        <v>3.8911252620493499</v>
      </c>
      <c r="O532" s="1">
        <v>10.700963554225799</v>
      </c>
      <c r="P532" s="1">
        <v>21.806442723147899</v>
      </c>
      <c r="Q532" s="1">
        <v>8.5834079702371007</v>
      </c>
      <c r="R532" s="1">
        <v>22.915661939115999</v>
      </c>
      <c r="S532" s="1">
        <v>29.0601655462929</v>
      </c>
      <c r="T532" s="1">
        <v>17.6343218212061</v>
      </c>
      <c r="U532" s="1">
        <v>3.3412500969040102</v>
      </c>
      <c r="V532" s="1">
        <v>35.210334547863503</v>
      </c>
      <c r="W532" s="1">
        <v>37.082872305187699</v>
      </c>
      <c r="X532" s="1">
        <v>24.365543050044799</v>
      </c>
      <c r="Y532" s="1">
        <v>20.939186757826601</v>
      </c>
      <c r="Z532" s="1">
        <v>25.059373875494799</v>
      </c>
      <c r="AA532" s="1">
        <v>17.807364759505798</v>
      </c>
      <c r="AB532" s="1">
        <v>22.7096077725801</v>
      </c>
      <c r="AC532" s="1">
        <v>13.4844668345928</v>
      </c>
    </row>
    <row r="533" spans="1:29" ht="15" customHeight="1" x14ac:dyDescent="0.25">
      <c r="A533">
        <v>32820</v>
      </c>
      <c r="B533" s="2" t="s">
        <v>551</v>
      </c>
      <c r="C533" s="2" t="s">
        <v>84</v>
      </c>
      <c r="D533" s="2" t="s">
        <v>975</v>
      </c>
      <c r="E533" s="2" t="s">
        <v>931</v>
      </c>
      <c r="F533" s="2" t="s">
        <v>920</v>
      </c>
      <c r="G533" s="2" t="str">
        <f t="shared" si="8"/>
        <v>Clinton</v>
      </c>
      <c r="H533" s="2" t="s">
        <v>922</v>
      </c>
      <c r="I533" s="2" t="s">
        <v>922</v>
      </c>
      <c r="J533">
        <v>1324829</v>
      </c>
      <c r="K533" s="1">
        <v>46.3212988242256</v>
      </c>
      <c r="L533" s="1">
        <v>45.430240431029198</v>
      </c>
      <c r="M533" s="1">
        <v>1.83450090539987</v>
      </c>
      <c r="N533" s="1">
        <v>1.4666798507581</v>
      </c>
      <c r="O533" s="1">
        <v>4.9472799885872103</v>
      </c>
      <c r="P533" s="1">
        <v>26.586148099113199</v>
      </c>
      <c r="Q533" s="1">
        <v>9.70940400610192</v>
      </c>
      <c r="R533" s="1">
        <v>27.280199935236901</v>
      </c>
      <c r="S533" s="1">
        <v>25.843108808759499</v>
      </c>
      <c r="T533" s="1">
        <v>10.5811391507885</v>
      </c>
      <c r="U533" s="1">
        <v>5.1336768014619301</v>
      </c>
      <c r="V533" s="1">
        <v>38.827403122932502</v>
      </c>
      <c r="W533" s="1">
        <v>30.7181466450313</v>
      </c>
      <c r="X533" s="1">
        <v>25.320773430574299</v>
      </c>
      <c r="Y533" s="1">
        <v>20.906065844998398</v>
      </c>
      <c r="Z533" s="1">
        <v>22.166039777996701</v>
      </c>
      <c r="AA533" s="1">
        <v>17.290973422812101</v>
      </c>
      <c r="AB533" s="1">
        <v>21.219820009625401</v>
      </c>
      <c r="AC533" s="1">
        <v>18.417100944567299</v>
      </c>
    </row>
    <row r="534" spans="1:29" ht="15" customHeight="1" x14ac:dyDescent="0.25">
      <c r="A534">
        <v>32860</v>
      </c>
      <c r="B534" s="2" t="s">
        <v>552</v>
      </c>
      <c r="C534" s="2" t="s">
        <v>70</v>
      </c>
      <c r="D534" s="2" t="s">
        <v>980</v>
      </c>
      <c r="E534" s="2" t="s">
        <v>927</v>
      </c>
      <c r="F534" s="2" t="s">
        <v>919</v>
      </c>
      <c r="G534" s="2" t="str">
        <f t="shared" si="8"/>
        <v>Trump</v>
      </c>
      <c r="H534" s="2" t="s">
        <v>922</v>
      </c>
      <c r="I534" s="2" t="s">
        <v>922</v>
      </c>
      <c r="J534">
        <v>43857</v>
      </c>
      <c r="K534" s="1">
        <v>93.9986775201222</v>
      </c>
      <c r="L534" s="1">
        <v>0.490229609868436</v>
      </c>
      <c r="M534" s="1">
        <v>2.60163713888319</v>
      </c>
      <c r="N534" s="1">
        <v>1.4820895182069</v>
      </c>
      <c r="O534" s="1">
        <v>1.4273662129192599</v>
      </c>
      <c r="P534" s="1">
        <v>20.655767608363501</v>
      </c>
      <c r="Q534" s="1">
        <v>19.629705634220301</v>
      </c>
      <c r="R534" s="1">
        <v>22.641767562760801</v>
      </c>
      <c r="S534" s="1">
        <v>24.935586109401001</v>
      </c>
      <c r="T534" s="1">
        <v>12.1371730852544</v>
      </c>
      <c r="U534" s="1">
        <v>3.2973782196460801</v>
      </c>
      <c r="V534" s="1">
        <v>41.100149706345199</v>
      </c>
      <c r="W534" s="1">
        <v>31.507427737898698</v>
      </c>
      <c r="X534" s="1">
        <v>24.0950443361099</v>
      </c>
      <c r="Y534" s="1">
        <v>18.320283826767799</v>
      </c>
      <c r="Z534" s="1">
        <v>21.806948862246099</v>
      </c>
      <c r="AA534" s="1">
        <v>21.140200636163399</v>
      </c>
      <c r="AB534" s="1">
        <v>24.504526547589901</v>
      </c>
      <c r="AC534" s="1">
        <v>14.228040127232701</v>
      </c>
    </row>
    <row r="535" spans="1:29" ht="15" customHeight="1" x14ac:dyDescent="0.25">
      <c r="A535">
        <v>32900</v>
      </c>
      <c r="B535" s="2" t="s">
        <v>553</v>
      </c>
      <c r="C535" s="2" t="s">
        <v>98</v>
      </c>
      <c r="D535" s="2" t="s">
        <v>936</v>
      </c>
      <c r="E535" s="2" t="s">
        <v>935</v>
      </c>
      <c r="F535" s="2" t="s">
        <v>920</v>
      </c>
      <c r="G535" s="2" t="str">
        <f t="shared" si="8"/>
        <v>Clinton</v>
      </c>
      <c r="H535" s="2" t="s">
        <v>922</v>
      </c>
      <c r="I535" s="2" t="s">
        <v>923</v>
      </c>
      <c r="J535">
        <v>255793</v>
      </c>
      <c r="K535" s="1">
        <v>31.9004038421693</v>
      </c>
      <c r="L535" s="1">
        <v>3.4344176736658198</v>
      </c>
      <c r="M535" s="1">
        <v>7.10848224931879</v>
      </c>
      <c r="N535" s="1">
        <v>2.63533403963361</v>
      </c>
      <c r="O535" s="1">
        <v>54.921362195212502</v>
      </c>
      <c r="P535" s="1">
        <v>31.548165899770499</v>
      </c>
      <c r="Q535" s="1">
        <v>11.9065025235249</v>
      </c>
      <c r="R535" s="1">
        <v>26.203609950233201</v>
      </c>
      <c r="S535" s="1">
        <v>20.974772570007801</v>
      </c>
      <c r="T535" s="1">
        <v>9.3669490564636195</v>
      </c>
      <c r="U535" s="1">
        <v>20.891734639138399</v>
      </c>
      <c r="V535" s="1">
        <v>36.908708270862903</v>
      </c>
      <c r="W535" s="1">
        <v>29.681847567433699</v>
      </c>
      <c r="X535" s="1">
        <v>12.517709522564999</v>
      </c>
      <c r="Y535" s="1">
        <v>21.746134020618602</v>
      </c>
      <c r="Z535" s="1">
        <v>24.514067869415801</v>
      </c>
      <c r="AA535" s="1">
        <v>17.501610824742301</v>
      </c>
      <c r="AB535" s="1">
        <v>20.728629725085899</v>
      </c>
      <c r="AC535" s="1">
        <v>15.5095575601375</v>
      </c>
    </row>
    <row r="536" spans="1:29" ht="15" customHeight="1" x14ac:dyDescent="0.25">
      <c r="A536">
        <v>32940</v>
      </c>
      <c r="B536" s="2" t="s">
        <v>554</v>
      </c>
      <c r="C536" s="2" t="s">
        <v>170</v>
      </c>
      <c r="D536" s="2" t="s">
        <v>957</v>
      </c>
      <c r="E536" s="2" t="s">
        <v>931</v>
      </c>
      <c r="F536" s="2" t="s">
        <v>920</v>
      </c>
      <c r="G536" s="2" t="str">
        <f t="shared" si="8"/>
        <v>Clinton</v>
      </c>
      <c r="H536" s="2" t="s">
        <v>922</v>
      </c>
      <c r="I536" s="2" t="s">
        <v>922</v>
      </c>
      <c r="J536">
        <v>107449</v>
      </c>
      <c r="K536" s="1">
        <v>53.654291803553299</v>
      </c>
      <c r="L536" s="1">
        <v>42.978529348807299</v>
      </c>
      <c r="M536" s="1">
        <v>0.56584984504276403</v>
      </c>
      <c r="N536" s="1">
        <v>1.28246889221863</v>
      </c>
      <c r="O536" s="1">
        <v>1.51886011037795</v>
      </c>
      <c r="P536" s="1">
        <v>24.8015337508958</v>
      </c>
      <c r="Q536" s="1">
        <v>9.6278234325121694</v>
      </c>
      <c r="R536" s="1">
        <v>24.830384647600301</v>
      </c>
      <c r="S536" s="1">
        <v>26.134259043825399</v>
      </c>
      <c r="T536" s="1">
        <v>14.605999125166401</v>
      </c>
      <c r="U536" s="1">
        <v>5.6760819011967598</v>
      </c>
      <c r="V536" s="1">
        <v>43.783676478929202</v>
      </c>
      <c r="W536" s="1">
        <v>33.948726674607201</v>
      </c>
      <c r="X536" s="1">
        <v>16.591514945266901</v>
      </c>
      <c r="Y536" s="1">
        <v>29.529126092072001</v>
      </c>
      <c r="Z536" s="1">
        <v>25.846746939695102</v>
      </c>
      <c r="AA536" s="1">
        <v>15.135053946479101</v>
      </c>
      <c r="AB536" s="1">
        <v>17.282899842290998</v>
      </c>
      <c r="AC536" s="1">
        <v>12.2061731794628</v>
      </c>
    </row>
    <row r="537" spans="1:29" ht="15" customHeight="1" x14ac:dyDescent="0.25">
      <c r="A537">
        <v>32980</v>
      </c>
      <c r="B537" s="2" t="s">
        <v>555</v>
      </c>
      <c r="C537" s="2" t="s">
        <v>70</v>
      </c>
      <c r="D537" s="2" t="s">
        <v>980</v>
      </c>
      <c r="E537" s="2" t="s">
        <v>927</v>
      </c>
      <c r="F537" s="2" t="s">
        <v>919</v>
      </c>
      <c r="G537" s="2" t="str">
        <f t="shared" si="8"/>
        <v>Trump</v>
      </c>
      <c r="H537" s="2" t="s">
        <v>922</v>
      </c>
      <c r="I537" s="2" t="s">
        <v>922</v>
      </c>
      <c r="J537">
        <v>28743</v>
      </c>
      <c r="K537" s="1">
        <v>96.590474202414498</v>
      </c>
      <c r="L537" s="1">
        <v>0.52882440942142395</v>
      </c>
      <c r="M537" s="1">
        <v>0.431409386633267</v>
      </c>
      <c r="N537" s="1">
        <v>1.2663952962460401</v>
      </c>
      <c r="O537" s="1">
        <v>1.1828967052847601</v>
      </c>
      <c r="P537" s="1">
        <v>21.9253383432488</v>
      </c>
      <c r="Q537" s="1">
        <v>6.2832689698361301</v>
      </c>
      <c r="R537" s="1">
        <v>22.175834116132599</v>
      </c>
      <c r="S537" s="1">
        <v>31.284138746825299</v>
      </c>
      <c r="T537" s="1">
        <v>18.331419823957098</v>
      </c>
      <c r="U537" s="1">
        <v>4.2779713511420798</v>
      </c>
      <c r="V537" s="1">
        <v>49.230545876887298</v>
      </c>
      <c r="W537" s="1">
        <v>31.436314363143602</v>
      </c>
      <c r="X537" s="1">
        <v>15.0551684088269</v>
      </c>
      <c r="Y537" s="1">
        <v>18.480476713188001</v>
      </c>
      <c r="Z537" s="1">
        <v>21.601066332131101</v>
      </c>
      <c r="AA537" s="1">
        <v>21.271757879880798</v>
      </c>
      <c r="AB537" s="1">
        <v>26.940567665046299</v>
      </c>
      <c r="AC537" s="1">
        <v>11.7061314097538</v>
      </c>
    </row>
    <row r="538" spans="1:29" ht="15" customHeight="1" x14ac:dyDescent="0.25">
      <c r="A538">
        <v>33020</v>
      </c>
      <c r="B538" s="2" t="s">
        <v>556</v>
      </c>
      <c r="C538" s="2" t="s">
        <v>162</v>
      </c>
      <c r="D538" s="2" t="s">
        <v>956</v>
      </c>
      <c r="E538" s="2" t="s">
        <v>927</v>
      </c>
      <c r="F538" s="2" t="s">
        <v>919</v>
      </c>
      <c r="G538" s="2" t="str">
        <f t="shared" si="8"/>
        <v>Trump</v>
      </c>
      <c r="H538" s="2" t="s">
        <v>922</v>
      </c>
      <c r="I538" s="2" t="s">
        <v>922</v>
      </c>
      <c r="J538">
        <v>25529</v>
      </c>
      <c r="K538" s="1">
        <v>88.577695953621401</v>
      </c>
      <c r="L538" s="1">
        <v>6.4123154060088501</v>
      </c>
      <c r="M538" s="1">
        <v>0.450468095107525</v>
      </c>
      <c r="N538" s="1">
        <v>1.9546398213796099</v>
      </c>
      <c r="O538" s="1">
        <v>2.6048807238826401</v>
      </c>
      <c r="P538" s="1">
        <v>24.948098241215899</v>
      </c>
      <c r="Q538" s="1">
        <v>8.1358455090289503</v>
      </c>
      <c r="R538" s="1">
        <v>24.955932468956899</v>
      </c>
      <c r="S538" s="1">
        <v>25.9626307336754</v>
      </c>
      <c r="T538" s="1">
        <v>15.9974930471229</v>
      </c>
      <c r="U538" s="1">
        <v>4.7907647907647899</v>
      </c>
      <c r="V538" s="1">
        <v>56.479076479076497</v>
      </c>
      <c r="W538" s="1">
        <v>25.391053391053401</v>
      </c>
      <c r="X538" s="1">
        <v>13.3391053391053</v>
      </c>
      <c r="Y538" s="1">
        <v>20.183288409703501</v>
      </c>
      <c r="Z538" s="1">
        <v>28.2911051212938</v>
      </c>
      <c r="AA538" s="1">
        <v>19.805929919137501</v>
      </c>
      <c r="AB538" s="1">
        <v>23.223719676549901</v>
      </c>
      <c r="AC538" s="1">
        <v>8.4959568733153592</v>
      </c>
    </row>
    <row r="539" spans="1:29" ht="15" customHeight="1" x14ac:dyDescent="0.25">
      <c r="A539">
        <v>33060</v>
      </c>
      <c r="B539" s="2" t="s">
        <v>557</v>
      </c>
      <c r="C539" s="2" t="s">
        <v>29</v>
      </c>
      <c r="D539" s="2" t="s">
        <v>968</v>
      </c>
      <c r="E539" s="2" t="s">
        <v>935</v>
      </c>
      <c r="F539" s="2" t="s">
        <v>919</v>
      </c>
      <c r="G539" s="2" t="str">
        <f t="shared" si="8"/>
        <v>Trump</v>
      </c>
      <c r="H539" s="2" t="s">
        <v>922</v>
      </c>
      <c r="I539" s="2" t="s">
        <v>922</v>
      </c>
      <c r="J539">
        <v>31848</v>
      </c>
      <c r="K539" s="1">
        <v>67.363727706606397</v>
      </c>
      <c r="L539" s="1">
        <v>0.73474001507159004</v>
      </c>
      <c r="M539" s="1">
        <v>0.49610650590303901</v>
      </c>
      <c r="N539" s="1">
        <v>26.698693795528801</v>
      </c>
      <c r="O539" s="1">
        <v>4.7067319768902296</v>
      </c>
      <c r="P539" s="1">
        <v>24.6671690530018</v>
      </c>
      <c r="Q539" s="1">
        <v>9.8059532780708398</v>
      </c>
      <c r="R539" s="1">
        <v>22.814619442351201</v>
      </c>
      <c r="S539" s="1">
        <v>25.700200954534001</v>
      </c>
      <c r="T539" s="1">
        <v>17.012057272042199</v>
      </c>
      <c r="U539" s="1">
        <v>4.7762191048764198</v>
      </c>
      <c r="V539" s="1">
        <v>47.953048955052999</v>
      </c>
      <c r="W539" s="1">
        <v>34.106307853802797</v>
      </c>
      <c r="X539" s="1">
        <v>13.1644240862678</v>
      </c>
      <c r="Y539" s="1">
        <v>26.085523605503798</v>
      </c>
      <c r="Z539" s="1">
        <v>28.524347037982999</v>
      </c>
      <c r="AA539" s="1">
        <v>19.667133558540002</v>
      </c>
      <c r="AB539" s="1">
        <v>17.9121693993573</v>
      </c>
      <c r="AC539" s="1">
        <v>7.8108263986158004</v>
      </c>
    </row>
    <row r="540" spans="1:29" ht="15" customHeight="1" x14ac:dyDescent="0.25">
      <c r="A540">
        <v>33100</v>
      </c>
      <c r="B540" s="2" t="s">
        <v>558</v>
      </c>
      <c r="C540" s="2" t="s">
        <v>72</v>
      </c>
      <c r="D540" s="2" t="s">
        <v>942</v>
      </c>
      <c r="E540" s="2" t="s">
        <v>931</v>
      </c>
      <c r="F540" s="2" t="s">
        <v>920</v>
      </c>
      <c r="G540" s="2" t="str">
        <f t="shared" si="8"/>
        <v>Clinton</v>
      </c>
      <c r="H540" s="2" t="s">
        <v>923</v>
      </c>
      <c r="I540" s="2" t="s">
        <v>923</v>
      </c>
      <c r="J540">
        <v>5564635</v>
      </c>
      <c r="K540" s="1">
        <v>34.825985891257901</v>
      </c>
      <c r="L540" s="1">
        <v>19.705443393861401</v>
      </c>
      <c r="M540" s="1">
        <v>2.1938905247154601</v>
      </c>
      <c r="N540" s="1">
        <v>1.7098875308084001</v>
      </c>
      <c r="O540" s="1">
        <v>41.564792659356797</v>
      </c>
      <c r="P540" s="1">
        <v>21.671879647092801</v>
      </c>
      <c r="Q540" s="1">
        <v>8.9837877956056396</v>
      </c>
      <c r="R540" s="1">
        <v>26.974599412180702</v>
      </c>
      <c r="S540" s="1">
        <v>26.4371158216127</v>
      </c>
      <c r="T540" s="1">
        <v>15.9326173235082</v>
      </c>
      <c r="U540" s="1">
        <v>8.2408165386430099</v>
      </c>
      <c r="V540" s="1">
        <v>35.8713386683241</v>
      </c>
      <c r="W540" s="1">
        <v>26.927674051373799</v>
      </c>
      <c r="X540" s="1">
        <v>28.960170741659098</v>
      </c>
      <c r="Y540" s="1">
        <v>20.066687070277901</v>
      </c>
      <c r="Z540" s="1">
        <v>21.911791914912001</v>
      </c>
      <c r="AA540" s="1">
        <v>17.066413754481101</v>
      </c>
      <c r="AB540" s="1">
        <v>20.371302734199599</v>
      </c>
      <c r="AC540" s="1">
        <v>20.583804526129398</v>
      </c>
    </row>
    <row r="541" spans="1:29" ht="15" customHeight="1" x14ac:dyDescent="0.25">
      <c r="A541">
        <v>33140</v>
      </c>
      <c r="B541" s="2" t="s">
        <v>559</v>
      </c>
      <c r="C541" s="2" t="s">
        <v>66</v>
      </c>
      <c r="D541" s="2" t="s">
        <v>425</v>
      </c>
      <c r="E541" s="2" t="s">
        <v>927</v>
      </c>
      <c r="F541" s="2" t="s">
        <v>919</v>
      </c>
      <c r="G541" s="2" t="str">
        <f t="shared" si="8"/>
        <v>Trump</v>
      </c>
      <c r="H541" s="2" t="s">
        <v>923</v>
      </c>
      <c r="I541" s="2" t="s">
        <v>923</v>
      </c>
      <c r="J541">
        <v>111467</v>
      </c>
      <c r="K541" s="1">
        <v>81.364888262893999</v>
      </c>
      <c r="L541" s="1">
        <v>10.6174921725713</v>
      </c>
      <c r="M541" s="1">
        <v>0.51136210717073205</v>
      </c>
      <c r="N541" s="1">
        <v>2.0400656696600801</v>
      </c>
      <c r="O541" s="1">
        <v>5.4661917877039796</v>
      </c>
      <c r="P541" s="1">
        <v>22.770864919662301</v>
      </c>
      <c r="Q541" s="1">
        <v>8.3639103950047993</v>
      </c>
      <c r="R541" s="1">
        <v>26.078570339203502</v>
      </c>
      <c r="S541" s="1">
        <v>28.551948110203</v>
      </c>
      <c r="T541" s="1">
        <v>14.2347062359263</v>
      </c>
      <c r="U541" s="1">
        <v>3.59423772643567</v>
      </c>
      <c r="V541" s="1">
        <v>49.755116433972901</v>
      </c>
      <c r="W541" s="1">
        <v>29.874489009625599</v>
      </c>
      <c r="X541" s="1">
        <v>16.776156829965899</v>
      </c>
      <c r="Y541" s="1">
        <v>19.096055815264599</v>
      </c>
      <c r="Z541" s="1">
        <v>23.263407644060202</v>
      </c>
      <c r="AA541" s="1">
        <v>18.107073222297899</v>
      </c>
      <c r="AB541" s="1">
        <v>24.670534896286</v>
      </c>
      <c r="AC541" s="1">
        <v>14.862928422091199</v>
      </c>
    </row>
    <row r="542" spans="1:29" ht="15" customHeight="1" x14ac:dyDescent="0.25">
      <c r="A542">
        <v>33180</v>
      </c>
      <c r="B542" s="2" t="s">
        <v>560</v>
      </c>
      <c r="C542" s="2" t="s">
        <v>104</v>
      </c>
      <c r="D542" s="2" t="s">
        <v>950</v>
      </c>
      <c r="E542" s="2" t="s">
        <v>927</v>
      </c>
      <c r="F542" s="2" t="s">
        <v>919</v>
      </c>
      <c r="G542" s="2" t="str">
        <f t="shared" si="8"/>
        <v>Trump</v>
      </c>
      <c r="H542" s="2" t="s">
        <v>922</v>
      </c>
      <c r="I542" s="2" t="s">
        <v>923</v>
      </c>
      <c r="J542">
        <v>28691</v>
      </c>
      <c r="K542" s="1">
        <v>95.141333519222101</v>
      </c>
      <c r="L542" s="1">
        <v>2.20626677355268</v>
      </c>
      <c r="M542" s="1">
        <v>0.26837684291241198</v>
      </c>
      <c r="N542" s="1">
        <v>1.69391098253808</v>
      </c>
      <c r="O542" s="1">
        <v>0.69011188177477301</v>
      </c>
      <c r="P542" s="1">
        <v>21.710640967550798</v>
      </c>
      <c r="Q542" s="1">
        <v>8.9052316057300196</v>
      </c>
      <c r="R542" s="1">
        <v>24.878881879335001</v>
      </c>
      <c r="S542" s="1">
        <v>28.793001289603001</v>
      </c>
      <c r="T542" s="1">
        <v>15.712244257781199</v>
      </c>
      <c r="U542" s="1">
        <v>15.6482559611198</v>
      </c>
      <c r="V542" s="1">
        <v>52.974231762263997</v>
      </c>
      <c r="W542" s="1">
        <v>20.650027843871801</v>
      </c>
      <c r="X542" s="1">
        <v>10.727484432744401</v>
      </c>
      <c r="Y542" s="1">
        <v>40.8142633949086</v>
      </c>
      <c r="Z542" s="1">
        <v>25.9902582483228</v>
      </c>
      <c r="AA542" s="1">
        <v>16.0463192721257</v>
      </c>
      <c r="AB542" s="1">
        <v>12.3242349048801</v>
      </c>
      <c r="AC542" s="1">
        <v>4.8249241797628901</v>
      </c>
    </row>
    <row r="543" spans="1:29" ht="15" customHeight="1" x14ac:dyDescent="0.25">
      <c r="A543">
        <v>33220</v>
      </c>
      <c r="B543" s="2" t="s">
        <v>561</v>
      </c>
      <c r="C543" s="2" t="s">
        <v>31</v>
      </c>
      <c r="D543" s="2" t="s">
        <v>924</v>
      </c>
      <c r="E543" s="2" t="s">
        <v>927</v>
      </c>
      <c r="F543" s="2" t="s">
        <v>919</v>
      </c>
      <c r="G543" s="2" t="str">
        <f t="shared" si="8"/>
        <v>Trump</v>
      </c>
      <c r="H543" s="2" t="s">
        <v>922</v>
      </c>
      <c r="I543" s="2" t="s">
        <v>922</v>
      </c>
      <c r="J543">
        <v>83629</v>
      </c>
      <c r="K543" s="1">
        <v>93.084934651855207</v>
      </c>
      <c r="L543" s="1">
        <v>1.1754295758648301</v>
      </c>
      <c r="M543" s="1">
        <v>1.85940283872819</v>
      </c>
      <c r="N543" s="1">
        <v>1.84266223439238</v>
      </c>
      <c r="O543" s="1">
        <v>2.0375706991593798</v>
      </c>
      <c r="P543" s="1">
        <v>23.741764220545502</v>
      </c>
      <c r="Q543" s="1">
        <v>9.2145069294144406</v>
      </c>
      <c r="R543" s="1">
        <v>23.4822848533403</v>
      </c>
      <c r="S543" s="1">
        <v>28.753183704217399</v>
      </c>
      <c r="T543" s="1">
        <v>14.8082602924823</v>
      </c>
      <c r="U543" s="1">
        <v>2.21128911939185</v>
      </c>
      <c r="V543" s="1">
        <v>34.1391069589002</v>
      </c>
      <c r="W543" s="1">
        <v>31.663173599516899</v>
      </c>
      <c r="X543" s="1">
        <v>31.986430322191001</v>
      </c>
      <c r="Y543" s="1">
        <v>16.411443494776801</v>
      </c>
      <c r="Z543" s="1">
        <v>20.8481718898386</v>
      </c>
      <c r="AA543" s="1">
        <v>18.7885802469136</v>
      </c>
      <c r="AB543" s="1">
        <v>22.400284900284898</v>
      </c>
      <c r="AC543" s="1">
        <v>21.5515194681861</v>
      </c>
    </row>
    <row r="544" spans="1:29" ht="15" customHeight="1" x14ac:dyDescent="0.25">
      <c r="A544">
        <v>33260</v>
      </c>
      <c r="B544" s="2" t="s">
        <v>561</v>
      </c>
      <c r="C544" s="2" t="s">
        <v>27</v>
      </c>
      <c r="D544" s="2" t="s">
        <v>976</v>
      </c>
      <c r="E544" s="2" t="s">
        <v>935</v>
      </c>
      <c r="F544" s="2" t="s">
        <v>919</v>
      </c>
      <c r="G544" s="2" t="str">
        <f t="shared" si="8"/>
        <v>Trump</v>
      </c>
      <c r="H544" s="2" t="s">
        <v>922</v>
      </c>
      <c r="I544" s="2" t="s">
        <v>922</v>
      </c>
      <c r="J544">
        <v>141671</v>
      </c>
      <c r="K544" s="1">
        <v>53.221901447720398</v>
      </c>
      <c r="L544" s="1">
        <v>6.17063478058318</v>
      </c>
      <c r="M544" s="1">
        <v>1.16467025714508</v>
      </c>
      <c r="N544" s="1">
        <v>1.54795265086009</v>
      </c>
      <c r="O544" s="1">
        <v>37.894840863691201</v>
      </c>
      <c r="P544" s="1">
        <v>27.517981802909599</v>
      </c>
      <c r="Q544" s="1">
        <v>9.9745184264951892</v>
      </c>
      <c r="R544" s="1">
        <v>26.1930811528118</v>
      </c>
      <c r="S544" s="1">
        <v>25.2288753520481</v>
      </c>
      <c r="T544" s="1">
        <v>11.085543265735399</v>
      </c>
      <c r="U544" s="1">
        <v>8.6021625735968996</v>
      </c>
      <c r="V544" s="1">
        <v>34.910116635698103</v>
      </c>
      <c r="W544" s="1">
        <v>33.953077078063103</v>
      </c>
      <c r="X544" s="1">
        <v>22.534643712641898</v>
      </c>
      <c r="Y544" s="1">
        <v>13.523498415291</v>
      </c>
      <c r="Z544" s="1">
        <v>20.595383927356199</v>
      </c>
      <c r="AA544" s="1">
        <v>16.794026716444002</v>
      </c>
      <c r="AB544" s="1">
        <v>22.9831418071516</v>
      </c>
      <c r="AC544" s="1">
        <v>26.103949133757201</v>
      </c>
    </row>
    <row r="545" spans="1:29" ht="15" customHeight="1" x14ac:dyDescent="0.25">
      <c r="A545">
        <v>33300</v>
      </c>
      <c r="B545" s="2" t="s">
        <v>562</v>
      </c>
      <c r="C545" s="2" t="s">
        <v>37</v>
      </c>
      <c r="D545" s="2" t="s">
        <v>943</v>
      </c>
      <c r="E545" s="2" t="s">
        <v>931</v>
      </c>
      <c r="F545" s="2" t="s">
        <v>920</v>
      </c>
      <c r="G545" s="2" t="str">
        <f t="shared" si="8"/>
        <v>Clinton</v>
      </c>
      <c r="H545" s="2" t="s">
        <v>922</v>
      </c>
      <c r="I545" s="2" t="s">
        <v>923</v>
      </c>
      <c r="J545">
        <v>55149</v>
      </c>
      <c r="K545" s="1">
        <v>48.805962030136499</v>
      </c>
      <c r="L545" s="1">
        <v>46.827684998821397</v>
      </c>
      <c r="M545" s="1">
        <v>1.1369199804166901</v>
      </c>
      <c r="N545" s="1">
        <v>1.3109938530163701</v>
      </c>
      <c r="O545" s="1">
        <v>1.91843913760902</v>
      </c>
      <c r="P545" s="1">
        <v>20.072893434151101</v>
      </c>
      <c r="Q545" s="1">
        <v>16.783622549819601</v>
      </c>
      <c r="R545" s="1">
        <v>23.793722460969398</v>
      </c>
      <c r="S545" s="1">
        <v>26.700393479482901</v>
      </c>
      <c r="T545" s="1">
        <v>12.649368075577099</v>
      </c>
      <c r="U545" s="1">
        <v>7.5751917497342802</v>
      </c>
      <c r="V545" s="1">
        <v>50.966648473183803</v>
      </c>
      <c r="W545" s="1">
        <v>23.782712361035301</v>
      </c>
      <c r="X545" s="1">
        <v>17.675447416046701</v>
      </c>
      <c r="Y545" s="1">
        <v>33.820556678588098</v>
      </c>
      <c r="Z545" s="1">
        <v>23.174208262063999</v>
      </c>
      <c r="AA545" s="1">
        <v>15.000259161353901</v>
      </c>
      <c r="AB545" s="1">
        <v>17.4156429793189</v>
      </c>
      <c r="AC545" s="1">
        <v>10.589332918675201</v>
      </c>
    </row>
    <row r="546" spans="1:29" ht="15" customHeight="1" x14ac:dyDescent="0.25">
      <c r="A546">
        <v>33340</v>
      </c>
      <c r="B546" s="2" t="s">
        <v>563</v>
      </c>
      <c r="C546" s="2" t="s">
        <v>70</v>
      </c>
      <c r="D546" s="2" t="s">
        <v>980</v>
      </c>
      <c r="E546" s="2" t="s">
        <v>927</v>
      </c>
      <c r="F546" s="2" t="s">
        <v>919</v>
      </c>
      <c r="G546" s="2" t="str">
        <f t="shared" si="8"/>
        <v>Trump</v>
      </c>
      <c r="H546" s="2" t="s">
        <v>923</v>
      </c>
      <c r="I546" s="2" t="s">
        <v>922</v>
      </c>
      <c r="J546">
        <v>1555908</v>
      </c>
      <c r="K546" s="1">
        <v>68.969951950886596</v>
      </c>
      <c r="L546" s="1">
        <v>16.4392110587515</v>
      </c>
      <c r="M546" s="1">
        <v>2.9299932900917001</v>
      </c>
      <c r="N546" s="1">
        <v>2.1806559256717</v>
      </c>
      <c r="O546" s="1">
        <v>9.4801877745984999</v>
      </c>
      <c r="P546" s="1">
        <v>24.611737969082998</v>
      </c>
      <c r="Q546" s="1">
        <v>9.6602755432840492</v>
      </c>
      <c r="R546" s="1">
        <v>26.351558061273501</v>
      </c>
      <c r="S546" s="1">
        <v>26.790080133272699</v>
      </c>
      <c r="T546" s="1">
        <v>12.586348293086701</v>
      </c>
      <c r="U546" s="1">
        <v>3.70397148596575</v>
      </c>
      <c r="V546" s="1">
        <v>34.882793875110401</v>
      </c>
      <c r="W546" s="1">
        <v>29.721562175133101</v>
      </c>
      <c r="X546" s="1">
        <v>31.691672463790798</v>
      </c>
      <c r="Y546" s="1">
        <v>17.663412426456301</v>
      </c>
      <c r="Z546" s="1">
        <v>20.145955906122701</v>
      </c>
      <c r="AA546" s="1">
        <v>16.861382297795299</v>
      </c>
      <c r="AB546" s="1">
        <v>23.0524665416694</v>
      </c>
      <c r="AC546" s="1">
        <v>22.2767828279563</v>
      </c>
    </row>
    <row r="547" spans="1:29" ht="15" customHeight="1" x14ac:dyDescent="0.25">
      <c r="A547">
        <v>33420</v>
      </c>
      <c r="B547" s="2" t="s">
        <v>564</v>
      </c>
      <c r="C547" s="2" t="s">
        <v>27</v>
      </c>
      <c r="D547" s="2" t="s">
        <v>976</v>
      </c>
      <c r="E547" s="2" t="s">
        <v>935</v>
      </c>
      <c r="F547" s="2" t="s">
        <v>919</v>
      </c>
      <c r="G547" s="2" t="str">
        <f t="shared" si="8"/>
        <v>Trump</v>
      </c>
      <c r="H547" s="2" t="s">
        <v>922</v>
      </c>
      <c r="I547" s="2" t="s">
        <v>922</v>
      </c>
      <c r="J547">
        <v>28111</v>
      </c>
      <c r="K547" s="1">
        <v>78.111771192771499</v>
      </c>
      <c r="L547" s="1">
        <v>2.1237238091850199</v>
      </c>
      <c r="M547" s="1">
        <v>0.46956707338764198</v>
      </c>
      <c r="N547" s="1">
        <v>1.56166625164526</v>
      </c>
      <c r="O547" s="1">
        <v>17.733271673010599</v>
      </c>
      <c r="P547" s="1">
        <v>25.011561310518999</v>
      </c>
      <c r="Q547" s="1">
        <v>7.9292803528867699</v>
      </c>
      <c r="R547" s="1">
        <v>22.581907438369299</v>
      </c>
      <c r="S547" s="1">
        <v>28.1775817295721</v>
      </c>
      <c r="T547" s="1">
        <v>16.299669168652802</v>
      </c>
      <c r="U547" s="1">
        <v>9.7928235796668108</v>
      </c>
      <c r="V547" s="1">
        <v>47.121956428876601</v>
      </c>
      <c r="W547" s="1">
        <v>28.476078598889401</v>
      </c>
      <c r="X547" s="1">
        <v>14.609141392567301</v>
      </c>
      <c r="Y547" s="1">
        <v>20.9454338764684</v>
      </c>
      <c r="Z547" s="1">
        <v>25.331564986737401</v>
      </c>
      <c r="AA547" s="1">
        <v>16.796134899583201</v>
      </c>
      <c r="AB547" s="1">
        <v>22.7927245168624</v>
      </c>
      <c r="AC547" s="1">
        <v>14.1341417203486</v>
      </c>
    </row>
    <row r="548" spans="1:29" ht="15" customHeight="1" x14ac:dyDescent="0.25">
      <c r="A548">
        <v>33460</v>
      </c>
      <c r="B548" s="2" t="s">
        <v>565</v>
      </c>
      <c r="C548" s="2" t="s">
        <v>44</v>
      </c>
      <c r="D548" s="2" t="s">
        <v>955</v>
      </c>
      <c r="E548" s="2" t="s">
        <v>947</v>
      </c>
      <c r="F548" s="2" t="s">
        <v>920</v>
      </c>
      <c r="G548" s="2" t="str">
        <f t="shared" si="8"/>
        <v>Clinton</v>
      </c>
      <c r="H548" s="2" t="s">
        <v>922</v>
      </c>
      <c r="I548" s="2" t="s">
        <v>922</v>
      </c>
      <c r="J548">
        <v>3348859</v>
      </c>
      <c r="K548" s="1">
        <v>78.869399995640293</v>
      </c>
      <c r="L548" s="1">
        <v>7.1402827052437896</v>
      </c>
      <c r="M548" s="1">
        <v>5.5948906776905201</v>
      </c>
      <c r="N548" s="1">
        <v>3.0442906076368099</v>
      </c>
      <c r="O548" s="1">
        <v>5.3511360137885804</v>
      </c>
      <c r="P548" s="1">
        <v>25.004397019999899</v>
      </c>
      <c r="Q548" s="1">
        <v>9.0637139395836002</v>
      </c>
      <c r="R548" s="1">
        <v>28.359808519857101</v>
      </c>
      <c r="S548" s="1">
        <v>26.812296367210401</v>
      </c>
      <c r="T548" s="1">
        <v>10.7597841533489</v>
      </c>
      <c r="U548" s="1">
        <v>2.9375490677521698</v>
      </c>
      <c r="V548" s="1">
        <v>27.809696712251998</v>
      </c>
      <c r="W548" s="1">
        <v>31.294234254465501</v>
      </c>
      <c r="X548" s="1">
        <v>37.9585199655303</v>
      </c>
      <c r="Y548" s="1">
        <v>12.657983834817101</v>
      </c>
      <c r="Z548" s="1">
        <v>16.369733808425899</v>
      </c>
      <c r="AA548" s="1">
        <v>16.1696961722817</v>
      </c>
      <c r="AB548" s="1">
        <v>25.667391340933001</v>
      </c>
      <c r="AC548" s="1">
        <v>29.135194843542301</v>
      </c>
    </row>
    <row r="549" spans="1:29" ht="15" customHeight="1" x14ac:dyDescent="0.25">
      <c r="A549">
        <v>33500</v>
      </c>
      <c r="B549" s="2" t="s">
        <v>566</v>
      </c>
      <c r="C549" s="2" t="s">
        <v>141</v>
      </c>
      <c r="D549" s="2" t="s">
        <v>960</v>
      </c>
      <c r="E549" s="2" t="s">
        <v>947</v>
      </c>
      <c r="F549" s="2" t="s">
        <v>919</v>
      </c>
      <c r="G549" s="2" t="str">
        <f t="shared" si="8"/>
        <v>Trump</v>
      </c>
      <c r="H549" s="2" t="s">
        <v>922</v>
      </c>
      <c r="I549" s="2" t="s">
        <v>923</v>
      </c>
      <c r="J549">
        <v>69540</v>
      </c>
      <c r="K549" s="1">
        <v>89.640494679321307</v>
      </c>
      <c r="L549" s="1">
        <v>2.12683347713546</v>
      </c>
      <c r="M549" s="1">
        <v>0.82111015243025598</v>
      </c>
      <c r="N549" s="1">
        <v>4.5743457003163597</v>
      </c>
      <c r="O549" s="1">
        <v>2.8372159907966599</v>
      </c>
      <c r="P549" s="1">
        <v>23.317515099223499</v>
      </c>
      <c r="Q549" s="1">
        <v>12.8674144377337</v>
      </c>
      <c r="R549" s="1">
        <v>25.9519700891573</v>
      </c>
      <c r="S549" s="1">
        <v>23.9919470808168</v>
      </c>
      <c r="T549" s="1">
        <v>13.8711532930687</v>
      </c>
      <c r="U549" s="1">
        <v>3.6863543788187401</v>
      </c>
      <c r="V549" s="1">
        <v>33.0572527721204</v>
      </c>
      <c r="W549" s="1">
        <v>38.318624123104797</v>
      </c>
      <c r="X549" s="1">
        <v>24.937768725956101</v>
      </c>
      <c r="Y549" s="1">
        <v>14.120394946385</v>
      </c>
      <c r="Z549" s="1">
        <v>25.034504724493001</v>
      </c>
      <c r="AA549" s="1">
        <v>17.666418940439499</v>
      </c>
      <c r="AB549" s="1">
        <v>26.485472626251902</v>
      </c>
      <c r="AC549" s="1">
        <v>16.693208762430501</v>
      </c>
    </row>
    <row r="550" spans="1:29" ht="15" customHeight="1" x14ac:dyDescent="0.25">
      <c r="A550">
        <v>33540</v>
      </c>
      <c r="B550" s="2" t="s">
        <v>567</v>
      </c>
      <c r="C550" s="2" t="s">
        <v>137</v>
      </c>
      <c r="D550" s="2" t="s">
        <v>958</v>
      </c>
      <c r="E550" s="2" t="s">
        <v>947</v>
      </c>
      <c r="F550" s="2" t="s">
        <v>920</v>
      </c>
      <c r="G550" s="2" t="str">
        <f t="shared" si="8"/>
        <v>Clinton</v>
      </c>
      <c r="H550" s="2" t="s">
        <v>922</v>
      </c>
      <c r="I550" s="2" t="s">
        <v>922</v>
      </c>
      <c r="J550">
        <v>109299</v>
      </c>
      <c r="K550" s="1">
        <v>91.024620536327006</v>
      </c>
      <c r="L550" s="1">
        <v>0.37694763904518802</v>
      </c>
      <c r="M550" s="1">
        <v>1.1162041738716699</v>
      </c>
      <c r="N550" s="1">
        <v>4.8646373708817103</v>
      </c>
      <c r="O550" s="1">
        <v>2.6175902798744701</v>
      </c>
      <c r="P550" s="1">
        <v>19.970905497762999</v>
      </c>
      <c r="Q550" s="1">
        <v>14.963540380058401</v>
      </c>
      <c r="R550" s="1">
        <v>27.500709064126799</v>
      </c>
      <c r="S550" s="1">
        <v>26.167668505658799</v>
      </c>
      <c r="T550" s="1">
        <v>11.397176552393001</v>
      </c>
      <c r="U550" s="1">
        <v>1.4472865146284899</v>
      </c>
      <c r="V550" s="1">
        <v>28.420859034576399</v>
      </c>
      <c r="W550" s="1">
        <v>31.134344406089099</v>
      </c>
      <c r="X550" s="1">
        <v>38.997510044705997</v>
      </c>
      <c r="Y550" s="1">
        <v>21.731592230878999</v>
      </c>
      <c r="Z550" s="1">
        <v>23.388565785142099</v>
      </c>
      <c r="AA550" s="1">
        <v>18.430813124108401</v>
      </c>
      <c r="AB550" s="1">
        <v>20.122901349720198</v>
      </c>
      <c r="AC550" s="1">
        <v>16.3261275101503</v>
      </c>
    </row>
    <row r="551" spans="1:29" ht="15" customHeight="1" x14ac:dyDescent="0.25">
      <c r="A551">
        <v>33580</v>
      </c>
      <c r="B551" s="2" t="s">
        <v>568</v>
      </c>
      <c r="C551" s="2" t="s">
        <v>24</v>
      </c>
      <c r="D551" s="2" t="s">
        <v>974</v>
      </c>
      <c r="E551" s="2" t="s">
        <v>947</v>
      </c>
      <c r="F551" s="2" t="s">
        <v>919</v>
      </c>
      <c r="G551" s="2" t="str">
        <f t="shared" si="8"/>
        <v>Trump</v>
      </c>
      <c r="H551" s="2" t="s">
        <v>922</v>
      </c>
      <c r="I551" s="2" t="s">
        <v>923</v>
      </c>
      <c r="J551">
        <v>22835</v>
      </c>
      <c r="K551" s="1">
        <v>94.482154587256403</v>
      </c>
      <c r="L551" s="1">
        <v>0.310926209765711</v>
      </c>
      <c r="M551" s="1">
        <v>0.44668272388876701</v>
      </c>
      <c r="N551" s="1">
        <v>3.4070505802496198</v>
      </c>
      <c r="O551" s="1">
        <v>1.3531858988395</v>
      </c>
      <c r="P551" s="1">
        <v>24.812787387781899</v>
      </c>
      <c r="Q551" s="1">
        <v>10.260564922268401</v>
      </c>
      <c r="R551" s="1">
        <v>22.938471644405499</v>
      </c>
      <c r="S551" s="1">
        <v>25.487190716006101</v>
      </c>
      <c r="T551" s="1">
        <v>16.500985329538</v>
      </c>
      <c r="U551" s="1">
        <v>5.6987879193732001</v>
      </c>
      <c r="V551" s="1">
        <v>35.866872028393502</v>
      </c>
      <c r="W551" s="1">
        <v>32.973950311390901</v>
      </c>
      <c r="X551" s="1">
        <v>25.460389740842398</v>
      </c>
      <c r="Y551" s="1">
        <v>17.266567859411399</v>
      </c>
      <c r="Z551" s="1">
        <v>26.392123650222299</v>
      </c>
      <c r="AA551" s="1">
        <v>15.742113063730701</v>
      </c>
      <c r="AB551" s="1">
        <v>25.873385560025401</v>
      </c>
      <c r="AC551" s="1">
        <v>14.7258098666102</v>
      </c>
    </row>
    <row r="552" spans="1:29" ht="15" customHeight="1" x14ac:dyDescent="0.25">
      <c r="A552">
        <v>33620</v>
      </c>
      <c r="B552" s="2" t="s">
        <v>569</v>
      </c>
      <c r="C552" s="2" t="s">
        <v>162</v>
      </c>
      <c r="D552" s="2" t="s">
        <v>956</v>
      </c>
      <c r="E552" s="2" t="s">
        <v>927</v>
      </c>
      <c r="F552" s="2" t="s">
        <v>919</v>
      </c>
      <c r="G552" s="2" t="str">
        <f t="shared" si="8"/>
        <v>Trump</v>
      </c>
      <c r="H552" s="2" t="s">
        <v>922</v>
      </c>
      <c r="I552" s="2" t="s">
        <v>922</v>
      </c>
      <c r="J552">
        <v>25414</v>
      </c>
      <c r="K552" s="1">
        <v>89.970095223105403</v>
      </c>
      <c r="L552" s="1">
        <v>5.8117572991264703</v>
      </c>
      <c r="M552" s="1">
        <v>0.41315810183363499</v>
      </c>
      <c r="N552" s="1">
        <v>2.1799008420555599</v>
      </c>
      <c r="O552" s="1">
        <v>1.62508853387896</v>
      </c>
      <c r="P552" s="1">
        <v>23.132918863618499</v>
      </c>
      <c r="Q552" s="1">
        <v>9.4082002046116298</v>
      </c>
      <c r="R552" s="1">
        <v>26.851341780121199</v>
      </c>
      <c r="S552" s="1">
        <v>26.4224443220272</v>
      </c>
      <c r="T552" s="1">
        <v>14.1850948296215</v>
      </c>
      <c r="U552" s="1">
        <v>5.4096455549099396</v>
      </c>
      <c r="V552" s="1">
        <v>49.3608367228356</v>
      </c>
      <c r="W552" s="1">
        <v>31.958163858222001</v>
      </c>
      <c r="X552" s="1">
        <v>13.2713538640325</v>
      </c>
      <c r="Y552" s="1">
        <v>23.123190020049002</v>
      </c>
      <c r="Z552" s="1">
        <v>28.926264201381201</v>
      </c>
      <c r="AA552" s="1">
        <v>19.4141234127868</v>
      </c>
      <c r="AB552" s="1">
        <v>20.461127199821799</v>
      </c>
      <c r="AC552" s="1">
        <v>8.07529516596124</v>
      </c>
    </row>
    <row r="553" spans="1:29" ht="15" customHeight="1" x14ac:dyDescent="0.25">
      <c r="A553">
        <v>33660</v>
      </c>
      <c r="B553" s="2" t="s">
        <v>570</v>
      </c>
      <c r="C553" s="2" t="s">
        <v>46</v>
      </c>
      <c r="D553" s="2" t="s">
        <v>930</v>
      </c>
      <c r="E553" s="2" t="s">
        <v>931</v>
      </c>
      <c r="F553" s="2" t="s">
        <v>919</v>
      </c>
      <c r="G553" s="2" t="str">
        <f t="shared" si="8"/>
        <v>Trump</v>
      </c>
      <c r="H553" s="2" t="s">
        <v>923</v>
      </c>
      <c r="I553" s="2" t="s">
        <v>923</v>
      </c>
      <c r="J553">
        <v>412992</v>
      </c>
      <c r="K553" s="1">
        <v>59.057802572446903</v>
      </c>
      <c r="L553" s="1">
        <v>34.449093444909302</v>
      </c>
      <c r="M553" s="1">
        <v>1.81771075468774</v>
      </c>
      <c r="N553" s="1">
        <v>2.26953548737022</v>
      </c>
      <c r="O553" s="1">
        <v>2.4058577405857702</v>
      </c>
      <c r="P553" s="1">
        <v>25.080631101813101</v>
      </c>
      <c r="Q553" s="1">
        <v>9.9946245932124604</v>
      </c>
      <c r="R553" s="1">
        <v>25.4358437935844</v>
      </c>
      <c r="S553" s="1">
        <v>26.577996668216301</v>
      </c>
      <c r="T553" s="1">
        <v>12.910903843173701</v>
      </c>
      <c r="U553" s="1">
        <v>4.5863403409685199</v>
      </c>
      <c r="V553" s="1">
        <v>45.268725626428797</v>
      </c>
      <c r="W553" s="1">
        <v>29.856784257474601</v>
      </c>
      <c r="X553" s="1">
        <v>20.288149775128101</v>
      </c>
      <c r="Y553" s="1">
        <v>24.575817110198301</v>
      </c>
      <c r="Z553" s="1">
        <v>22.478503814456701</v>
      </c>
      <c r="AA553" s="1">
        <v>18.322787232414001</v>
      </c>
      <c r="AB553" s="1">
        <v>20.596152374148399</v>
      </c>
      <c r="AC553" s="1">
        <v>14.026739468782701</v>
      </c>
    </row>
    <row r="554" spans="1:29" ht="15" customHeight="1" x14ac:dyDescent="0.25">
      <c r="A554">
        <v>33700</v>
      </c>
      <c r="B554" s="2" t="s">
        <v>571</v>
      </c>
      <c r="C554" s="2" t="s">
        <v>98</v>
      </c>
      <c r="D554" s="2" t="s">
        <v>936</v>
      </c>
      <c r="E554" s="2" t="s">
        <v>935</v>
      </c>
      <c r="F554" s="2" t="s">
        <v>920</v>
      </c>
      <c r="G554" s="2" t="str">
        <f t="shared" si="8"/>
        <v>Clinton</v>
      </c>
      <c r="H554" s="2" t="s">
        <v>922</v>
      </c>
      <c r="I554" s="2" t="s">
        <v>923</v>
      </c>
      <c r="J554">
        <v>514453</v>
      </c>
      <c r="K554" s="1">
        <v>46.7337152276301</v>
      </c>
      <c r="L554" s="1">
        <v>2.5395905942816901</v>
      </c>
      <c r="M554" s="1">
        <v>4.8035486234894096</v>
      </c>
      <c r="N554" s="1">
        <v>4.0032811549354399</v>
      </c>
      <c r="O554" s="1">
        <v>41.919864399663297</v>
      </c>
      <c r="P554" s="1">
        <v>28.604751065695002</v>
      </c>
      <c r="Q554" s="1">
        <v>10.464707174416301</v>
      </c>
      <c r="R554" s="1">
        <v>26.614676170612299</v>
      </c>
      <c r="S554" s="1">
        <v>23.6577491043885</v>
      </c>
      <c r="T554" s="1">
        <v>10.658116484887801</v>
      </c>
      <c r="U554" s="1">
        <v>13.2507450141362</v>
      </c>
      <c r="V554" s="1">
        <v>38.430630905988103</v>
      </c>
      <c r="W554" s="1">
        <v>32.047069611064401</v>
      </c>
      <c r="X554" s="1">
        <v>16.271554468811299</v>
      </c>
      <c r="Y554" s="1">
        <v>18.6344496051181</v>
      </c>
      <c r="Z554" s="1">
        <v>22.399532527304402</v>
      </c>
      <c r="AA554" s="1">
        <v>17.243477370345602</v>
      </c>
      <c r="AB554" s="1">
        <v>22.666401604828899</v>
      </c>
      <c r="AC554" s="1">
        <v>19.056138892402998</v>
      </c>
    </row>
    <row r="555" spans="1:29" ht="15" customHeight="1" x14ac:dyDescent="0.25">
      <c r="A555">
        <v>33740</v>
      </c>
      <c r="B555" s="2" t="s">
        <v>572</v>
      </c>
      <c r="C555" s="2" t="s">
        <v>49</v>
      </c>
      <c r="D555" s="2" t="s">
        <v>951</v>
      </c>
      <c r="E555" s="2" t="s">
        <v>931</v>
      </c>
      <c r="F555" s="2" t="s">
        <v>919</v>
      </c>
      <c r="G555" s="2" t="str">
        <f t="shared" si="8"/>
        <v>Trump</v>
      </c>
      <c r="H555" s="2" t="s">
        <v>922</v>
      </c>
      <c r="I555" s="2" t="s">
        <v>923</v>
      </c>
      <c r="J555">
        <v>176441</v>
      </c>
      <c r="K555" s="1">
        <v>60.627065137921498</v>
      </c>
      <c r="L555" s="1">
        <v>35.195334417737399</v>
      </c>
      <c r="M555" s="1">
        <v>0.82747207281754198</v>
      </c>
      <c r="N555" s="1">
        <v>1.25140981971311</v>
      </c>
      <c r="O555" s="1">
        <v>2.0987185518105198</v>
      </c>
      <c r="P555" s="1">
        <v>25.844899994899102</v>
      </c>
      <c r="Q555" s="1">
        <v>10.960604394670201</v>
      </c>
      <c r="R555" s="1">
        <v>25.411894060904199</v>
      </c>
      <c r="S555" s="1">
        <v>24.934113953106099</v>
      </c>
      <c r="T555" s="1">
        <v>12.8484875964203</v>
      </c>
      <c r="U555" s="1">
        <v>5.1009289031797103</v>
      </c>
      <c r="V555" s="1">
        <v>46.112897463379802</v>
      </c>
      <c r="W555" s="1">
        <v>27.3213647731333</v>
      </c>
      <c r="X555" s="1">
        <v>21.464808860307301</v>
      </c>
      <c r="Y555" s="1">
        <v>27.412150316335101</v>
      </c>
      <c r="Z555" s="1">
        <v>23.9118835277079</v>
      </c>
      <c r="AA555" s="1">
        <v>14.856315267932001</v>
      </c>
      <c r="AB555" s="1">
        <v>18.6431892674747</v>
      </c>
      <c r="AC555" s="1">
        <v>15.176461620550301</v>
      </c>
    </row>
    <row r="556" spans="1:29" ht="15" customHeight="1" x14ac:dyDescent="0.25">
      <c r="A556">
        <v>33780</v>
      </c>
      <c r="B556" s="2" t="s">
        <v>572</v>
      </c>
      <c r="C556" s="2" t="s">
        <v>31</v>
      </c>
      <c r="D556" s="2" t="s">
        <v>924</v>
      </c>
      <c r="E556" s="2" t="s">
        <v>927</v>
      </c>
      <c r="F556" s="2" t="s">
        <v>919</v>
      </c>
      <c r="G556" s="2" t="str">
        <f t="shared" si="8"/>
        <v>Trump</v>
      </c>
      <c r="H556" s="2" t="s">
        <v>923</v>
      </c>
      <c r="I556" s="2" t="s">
        <v>922</v>
      </c>
      <c r="J556">
        <v>152021</v>
      </c>
      <c r="K556" s="1">
        <v>92.493142394800699</v>
      </c>
      <c r="L556" s="1">
        <v>2.0681353234092699</v>
      </c>
      <c r="M556" s="1">
        <v>0.55058182751067297</v>
      </c>
      <c r="N556" s="1">
        <v>1.8181698581117101</v>
      </c>
      <c r="O556" s="1">
        <v>3.06997059616763</v>
      </c>
      <c r="P556" s="1">
        <v>24.1262720282066</v>
      </c>
      <c r="Q556" s="1">
        <v>8.3955506147177008</v>
      </c>
      <c r="R556" s="1">
        <v>24.146663947744099</v>
      </c>
      <c r="S556" s="1">
        <v>29.917577176837401</v>
      </c>
      <c r="T556" s="1">
        <v>13.4139362324942</v>
      </c>
      <c r="U556" s="1">
        <v>2.8135784896757499</v>
      </c>
      <c r="V556" s="1">
        <v>45.543705032464402</v>
      </c>
      <c r="W556" s="1">
        <v>34.059313276268803</v>
      </c>
      <c r="X556" s="1">
        <v>17.583403201591</v>
      </c>
      <c r="Y556" s="1">
        <v>16.515130721196702</v>
      </c>
      <c r="Z556" s="1">
        <v>19.867220201742899</v>
      </c>
      <c r="AA556" s="1">
        <v>18.300967542715998</v>
      </c>
      <c r="AB556" s="1">
        <v>25.969258217251099</v>
      </c>
      <c r="AC556" s="1">
        <v>19.347423317093298</v>
      </c>
    </row>
    <row r="557" spans="1:29" ht="15" customHeight="1" x14ac:dyDescent="0.25">
      <c r="A557">
        <v>33860</v>
      </c>
      <c r="B557" s="2" t="s">
        <v>573</v>
      </c>
      <c r="C557" s="2" t="s">
        <v>46</v>
      </c>
      <c r="D557" s="2" t="s">
        <v>930</v>
      </c>
      <c r="E557" s="2" t="s">
        <v>931</v>
      </c>
      <c r="F557" s="2" t="s">
        <v>920</v>
      </c>
      <c r="G557" s="2" t="str">
        <f t="shared" si="8"/>
        <v>Clinton</v>
      </c>
      <c r="H557" s="2" t="s">
        <v>922</v>
      </c>
      <c r="I557" s="2" t="s">
        <v>923</v>
      </c>
      <c r="J557">
        <v>374536</v>
      </c>
      <c r="K557" s="1">
        <v>51.408409338488198</v>
      </c>
      <c r="L557" s="1">
        <v>42.351069056112102</v>
      </c>
      <c r="M557" s="1">
        <v>1.54511181835658</v>
      </c>
      <c r="N557" s="1">
        <v>1.5341649400858699</v>
      </c>
      <c r="O557" s="1">
        <v>3.1612448469572998</v>
      </c>
      <c r="P557" s="1">
        <v>24.622199201144898</v>
      </c>
      <c r="Q557" s="1">
        <v>10.448127816818699</v>
      </c>
      <c r="R557" s="1">
        <v>27.132238289510202</v>
      </c>
      <c r="S557" s="1">
        <v>25.767082470042901</v>
      </c>
      <c r="T557" s="1">
        <v>12.0303522224833</v>
      </c>
      <c r="U557" s="1">
        <v>4.8952406923080103</v>
      </c>
      <c r="V557" s="1">
        <v>39.557329433006501</v>
      </c>
      <c r="W557" s="1">
        <v>28.6314563010523</v>
      </c>
      <c r="X557" s="1">
        <v>26.915973573633099</v>
      </c>
      <c r="Y557" s="1">
        <v>20.850167992174502</v>
      </c>
      <c r="Z557" s="1">
        <v>21.639802095294801</v>
      </c>
      <c r="AA557" s="1">
        <v>17.633507704957498</v>
      </c>
      <c r="AB557" s="1">
        <v>21.9892541714513</v>
      </c>
      <c r="AC557" s="1">
        <v>17.887268036121899</v>
      </c>
    </row>
    <row r="558" spans="1:29" ht="15" customHeight="1" x14ac:dyDescent="0.25">
      <c r="A558">
        <v>33940</v>
      </c>
      <c r="B558" s="2" t="s">
        <v>574</v>
      </c>
      <c r="C558" s="2" t="s">
        <v>156</v>
      </c>
      <c r="D558" s="2" t="s">
        <v>937</v>
      </c>
      <c r="E558" s="2" t="s">
        <v>935</v>
      </c>
      <c r="F558" s="2" t="s">
        <v>919</v>
      </c>
      <c r="G558" s="2" t="str">
        <f t="shared" si="8"/>
        <v>Trump</v>
      </c>
      <c r="H558" s="2" t="s">
        <v>922</v>
      </c>
      <c r="I558" s="2" t="s">
        <v>922</v>
      </c>
      <c r="J558">
        <v>41276</v>
      </c>
      <c r="K558" s="1">
        <v>77.5002422715379</v>
      </c>
      <c r="L558" s="1">
        <v>0.28588041476887299</v>
      </c>
      <c r="M558" s="1">
        <v>0.57176082953774598</v>
      </c>
      <c r="N558" s="1">
        <v>1.9527085957941701</v>
      </c>
      <c r="O558" s="1">
        <v>19.689407888361298</v>
      </c>
      <c r="P558" s="1">
        <v>24.660819846884401</v>
      </c>
      <c r="Q558" s="1">
        <v>6.4516910553348197</v>
      </c>
      <c r="R558" s="1">
        <v>22.448880705494702</v>
      </c>
      <c r="S558" s="1">
        <v>28.634073069095798</v>
      </c>
      <c r="T558" s="1">
        <v>17.804535323190201</v>
      </c>
      <c r="U558" s="1">
        <v>7.2045703001022696</v>
      </c>
      <c r="V558" s="1">
        <v>39.866699580350499</v>
      </c>
      <c r="W558" s="1">
        <v>29.844482843742298</v>
      </c>
      <c r="X558" s="1">
        <v>23.084247275804898</v>
      </c>
      <c r="Y558" s="1">
        <v>18.921826440353801</v>
      </c>
      <c r="Z558" s="1">
        <v>22.7109729858953</v>
      </c>
      <c r="AA558" s="1">
        <v>22.047573511833601</v>
      </c>
      <c r="AB558" s="1">
        <v>24.211092517332101</v>
      </c>
      <c r="AC558" s="1">
        <v>12.108534544585201</v>
      </c>
    </row>
    <row r="559" spans="1:29" ht="15" customHeight="1" x14ac:dyDescent="0.25">
      <c r="A559">
        <v>33980</v>
      </c>
      <c r="B559" s="2" t="s">
        <v>575</v>
      </c>
      <c r="C559" s="2" t="s">
        <v>42</v>
      </c>
      <c r="D559" s="2" t="s">
        <v>959</v>
      </c>
      <c r="E559" s="2" t="s">
        <v>931</v>
      </c>
      <c r="F559" s="2" t="s">
        <v>919</v>
      </c>
      <c r="G559" s="2" t="str">
        <f t="shared" si="8"/>
        <v>Trump</v>
      </c>
      <c r="H559" s="2" t="s">
        <v>923</v>
      </c>
      <c r="I559" s="2" t="s">
        <v>923</v>
      </c>
      <c r="J559">
        <v>66469</v>
      </c>
      <c r="K559" s="1">
        <v>87.410672644390601</v>
      </c>
      <c r="L559" s="1">
        <v>5.9967804540462497</v>
      </c>
      <c r="M559" s="1">
        <v>0.86656937820638202</v>
      </c>
      <c r="N559" s="1">
        <v>2.3544810362725501</v>
      </c>
      <c r="O559" s="1">
        <v>3.3714964870842001</v>
      </c>
      <c r="P559" s="1">
        <v>18.9185936301133</v>
      </c>
      <c r="Q559" s="1">
        <v>7.1522062916547604</v>
      </c>
      <c r="R559" s="1">
        <v>22.786562156794901</v>
      </c>
      <c r="S559" s="1">
        <v>32.0976695903353</v>
      </c>
      <c r="T559" s="1">
        <v>19.0449683311017</v>
      </c>
      <c r="U559" s="1">
        <v>3.1540457173207002</v>
      </c>
      <c r="V559" s="1">
        <v>37.260229199436203</v>
      </c>
      <c r="W559" s="1">
        <v>35.7424468367618</v>
      </c>
      <c r="X559" s="1">
        <v>23.843278246481301</v>
      </c>
      <c r="Y559" s="1">
        <v>18.817071011156401</v>
      </c>
      <c r="Z559" s="1">
        <v>23.7329555516203</v>
      </c>
      <c r="AA559" s="1">
        <v>18.7639454577652</v>
      </c>
      <c r="AB559" s="1">
        <v>23.368160085000898</v>
      </c>
      <c r="AC559" s="1">
        <v>15.3178678944572</v>
      </c>
    </row>
    <row r="560" spans="1:29" ht="15" customHeight="1" x14ac:dyDescent="0.25">
      <c r="A560">
        <v>34020</v>
      </c>
      <c r="B560" s="2" t="s">
        <v>576</v>
      </c>
      <c r="C560" s="2" t="s">
        <v>49</v>
      </c>
      <c r="D560" s="2" t="s">
        <v>951</v>
      </c>
      <c r="E560" s="2" t="s">
        <v>931</v>
      </c>
      <c r="F560" s="2" t="s">
        <v>919</v>
      </c>
      <c r="G560" s="2" t="str">
        <f t="shared" si="8"/>
        <v>Trump</v>
      </c>
      <c r="H560" s="2" t="s">
        <v>922</v>
      </c>
      <c r="I560" s="2" t="s">
        <v>923</v>
      </c>
      <c r="J560">
        <v>54650</v>
      </c>
      <c r="K560" s="1">
        <v>57.213174748398899</v>
      </c>
      <c r="L560" s="1">
        <v>32.292772186642303</v>
      </c>
      <c r="M560" s="1">
        <v>1.71088746569076</v>
      </c>
      <c r="N560" s="1">
        <v>3.4400731930466599</v>
      </c>
      <c r="O560" s="1">
        <v>5.3430924062214098</v>
      </c>
      <c r="P560" s="1">
        <v>25.4419030192132</v>
      </c>
      <c r="Q560" s="1">
        <v>9.3833485818847198</v>
      </c>
      <c r="R560" s="1">
        <v>24.8124428179323</v>
      </c>
      <c r="S560" s="1">
        <v>27.458371454711799</v>
      </c>
      <c r="T560" s="1">
        <v>12.903934126257999</v>
      </c>
      <c r="U560" s="1">
        <v>11.571089243298299</v>
      </c>
      <c r="V560" s="1">
        <v>55.536703992760998</v>
      </c>
      <c r="W560" s="1">
        <v>22.2203370659428</v>
      </c>
      <c r="X560" s="1">
        <v>10.671869697998</v>
      </c>
      <c r="Y560" s="1">
        <v>25.4909740130926</v>
      </c>
      <c r="Z560" s="1">
        <v>23.7006546320175</v>
      </c>
      <c r="AA560" s="1">
        <v>17.615552469748099</v>
      </c>
      <c r="AB560" s="1">
        <v>19.911723864312599</v>
      </c>
      <c r="AC560" s="1">
        <v>13.2810950208292</v>
      </c>
    </row>
    <row r="561" spans="1:29" ht="15" customHeight="1" x14ac:dyDescent="0.25">
      <c r="A561">
        <v>34060</v>
      </c>
      <c r="B561" s="2" t="s">
        <v>577</v>
      </c>
      <c r="C561" s="2" t="s">
        <v>121</v>
      </c>
      <c r="D561" s="2" t="s">
        <v>981</v>
      </c>
      <c r="E561" s="2" t="s">
        <v>927</v>
      </c>
      <c r="F561" s="2" t="s">
        <v>919</v>
      </c>
      <c r="G561" s="2" t="str">
        <f t="shared" si="8"/>
        <v>Trump</v>
      </c>
      <c r="H561" s="2" t="s">
        <v>922</v>
      </c>
      <c r="I561" s="2" t="s">
        <v>922</v>
      </c>
      <c r="J561">
        <v>129709</v>
      </c>
      <c r="K561" s="1">
        <v>91.632037869384504</v>
      </c>
      <c r="L561" s="1">
        <v>2.9265509717907001</v>
      </c>
      <c r="M561" s="1">
        <v>2.2951375771920199</v>
      </c>
      <c r="N561" s="1">
        <v>1.6652660956448699</v>
      </c>
      <c r="O561" s="1">
        <v>1.4810074859878699</v>
      </c>
      <c r="P561" s="1">
        <v>16.809936087703999</v>
      </c>
      <c r="Q561" s="1">
        <v>21.734806374268601</v>
      </c>
      <c r="R561" s="1">
        <v>26.1153813536455</v>
      </c>
      <c r="S561" s="1">
        <v>23.711538906321099</v>
      </c>
      <c r="T561" s="1">
        <v>11.628337278060901</v>
      </c>
      <c r="U561" s="1">
        <v>4.0494501365264703</v>
      </c>
      <c r="V561" s="1">
        <v>45.087552293394097</v>
      </c>
      <c r="W561" s="1">
        <v>21.117763471028798</v>
      </c>
      <c r="X561" s="1">
        <v>29.745234099050599</v>
      </c>
      <c r="Y561" s="1">
        <v>27.102168585373899</v>
      </c>
      <c r="Z561" s="1">
        <v>20.343101921453101</v>
      </c>
      <c r="AA561" s="1">
        <v>16.792635459357001</v>
      </c>
      <c r="AB561" s="1">
        <v>20.5572831929485</v>
      </c>
      <c r="AC561" s="1">
        <v>15.204810840867401</v>
      </c>
    </row>
    <row r="562" spans="1:29" ht="15" customHeight="1" x14ac:dyDescent="0.25">
      <c r="A562">
        <v>34100</v>
      </c>
      <c r="B562" s="2" t="s">
        <v>578</v>
      </c>
      <c r="C562" s="2" t="s">
        <v>84</v>
      </c>
      <c r="D562" s="2" t="s">
        <v>975</v>
      </c>
      <c r="E562" s="2" t="s">
        <v>931</v>
      </c>
      <c r="F562" s="2" t="s">
        <v>919</v>
      </c>
      <c r="G562" s="2" t="str">
        <f t="shared" si="8"/>
        <v>Trump</v>
      </c>
      <c r="H562" s="2" t="s">
        <v>922</v>
      </c>
      <c r="I562" s="2" t="s">
        <v>922</v>
      </c>
      <c r="J562">
        <v>113951</v>
      </c>
      <c r="K562" s="1">
        <v>87.391949171134996</v>
      </c>
      <c r="L562" s="1">
        <v>3.0056778790883798</v>
      </c>
      <c r="M562" s="1">
        <v>0.57919632122579001</v>
      </c>
      <c r="N562" s="1">
        <v>1.7130169985344601</v>
      </c>
      <c r="O562" s="1">
        <v>7.3101596300164102</v>
      </c>
      <c r="P562" s="1">
        <v>22.903704223745301</v>
      </c>
      <c r="Q562" s="1">
        <v>8.9617467156935895</v>
      </c>
      <c r="R562" s="1">
        <v>24.793990399382199</v>
      </c>
      <c r="S562" s="1">
        <v>27.323147668734801</v>
      </c>
      <c r="T562" s="1">
        <v>16.017410992444098</v>
      </c>
      <c r="U562" s="1">
        <v>9.0799419910419807</v>
      </c>
      <c r="V562" s="1">
        <v>49.274246332730101</v>
      </c>
      <c r="W562" s="1">
        <v>27.080686353777601</v>
      </c>
      <c r="X562" s="1">
        <v>14.5651253224502</v>
      </c>
      <c r="Y562" s="1">
        <v>25.229681978798599</v>
      </c>
      <c r="Z562" s="1">
        <v>25.968311865952401</v>
      </c>
      <c r="AA562" s="1">
        <v>18.089593069645499</v>
      </c>
      <c r="AB562" s="1">
        <v>20.1276644249402</v>
      </c>
      <c r="AC562" s="1">
        <v>10.584748660663401</v>
      </c>
    </row>
    <row r="563" spans="1:29" ht="15" customHeight="1" x14ac:dyDescent="0.25">
      <c r="A563">
        <v>34140</v>
      </c>
      <c r="B563" s="2" t="s">
        <v>579</v>
      </c>
      <c r="C563" s="2" t="s">
        <v>143</v>
      </c>
      <c r="D563" s="2" t="s">
        <v>946</v>
      </c>
      <c r="E563" s="2" t="s">
        <v>947</v>
      </c>
      <c r="F563" s="2" t="s">
        <v>919</v>
      </c>
      <c r="G563" s="2" t="str">
        <f t="shared" si="8"/>
        <v>Trump</v>
      </c>
      <c r="H563" s="2" t="s">
        <v>922</v>
      </c>
      <c r="I563" s="2" t="s">
        <v>923</v>
      </c>
      <c r="J563">
        <v>37244</v>
      </c>
      <c r="K563" s="1">
        <v>90.607883148963595</v>
      </c>
      <c r="L563" s="1">
        <v>0.77327891740951604</v>
      </c>
      <c r="M563" s="1">
        <v>2.0755020942970699</v>
      </c>
      <c r="N563" s="1">
        <v>2.9830308237568501</v>
      </c>
      <c r="O563" s="1">
        <v>3.5603050155729798</v>
      </c>
      <c r="P563" s="1">
        <v>18.711738803565702</v>
      </c>
      <c r="Q563" s="1">
        <v>25.375899473740699</v>
      </c>
      <c r="R563" s="1">
        <v>23.756846740414598</v>
      </c>
      <c r="S563" s="1">
        <v>21.796799484480701</v>
      </c>
      <c r="T563" s="1">
        <v>10.3587154977983</v>
      </c>
      <c r="U563" s="1">
        <v>1.31655372700871</v>
      </c>
      <c r="V563" s="1">
        <v>26.340755082284598</v>
      </c>
      <c r="W563" s="1">
        <v>29.453049370764798</v>
      </c>
      <c r="X563" s="1">
        <v>42.8896418199419</v>
      </c>
      <c r="Y563" s="1">
        <v>24.2389928728435</v>
      </c>
      <c r="Z563" s="1">
        <v>26.250582828215499</v>
      </c>
      <c r="AA563" s="1">
        <v>16.119363218543899</v>
      </c>
      <c r="AB563" s="1">
        <v>20.282421901019099</v>
      </c>
      <c r="AC563" s="1">
        <v>13.108639179377899</v>
      </c>
    </row>
    <row r="564" spans="1:29" ht="15" customHeight="1" x14ac:dyDescent="0.25">
      <c r="A564">
        <v>34180</v>
      </c>
      <c r="B564" s="2" t="s">
        <v>580</v>
      </c>
      <c r="C564" s="2" t="s">
        <v>25</v>
      </c>
      <c r="D564" s="2" t="s">
        <v>878</v>
      </c>
      <c r="E564" s="2" t="s">
        <v>927</v>
      </c>
      <c r="F564" s="2" t="s">
        <v>919</v>
      </c>
      <c r="G564" s="2" t="str">
        <f t="shared" si="8"/>
        <v>Trump</v>
      </c>
      <c r="H564" s="2" t="s">
        <v>922</v>
      </c>
      <c r="I564" s="2" t="s">
        <v>922</v>
      </c>
      <c r="J564">
        <v>89120</v>
      </c>
      <c r="K564" s="1">
        <v>57.300269299820499</v>
      </c>
      <c r="L564" s="1">
        <v>0.79667863554757601</v>
      </c>
      <c r="M564" s="1">
        <v>0.87859066427289001</v>
      </c>
      <c r="N564" s="1">
        <v>2.69075403949731</v>
      </c>
      <c r="O564" s="1">
        <v>38.333707360861801</v>
      </c>
      <c r="P564" s="1">
        <v>30.548698384201099</v>
      </c>
      <c r="Q564" s="1">
        <v>10.0033662477558</v>
      </c>
      <c r="R564" s="1">
        <v>25.0908886894075</v>
      </c>
      <c r="S564" s="1">
        <v>22.540394973070001</v>
      </c>
      <c r="T564" s="1">
        <v>11.8166517055655</v>
      </c>
      <c r="U564" s="1">
        <v>14.702712921826301</v>
      </c>
      <c r="V564" s="1">
        <v>37.827772001134299</v>
      </c>
      <c r="W564" s="1">
        <v>32.842423669534</v>
      </c>
      <c r="X564" s="1">
        <v>14.6270914075054</v>
      </c>
      <c r="Y564" s="1">
        <v>18.5652043768916</v>
      </c>
      <c r="Z564" s="1">
        <v>25.8655669005887</v>
      </c>
      <c r="AA564" s="1">
        <v>18.156118003126402</v>
      </c>
      <c r="AB564" s="1">
        <v>24.116140619283598</v>
      </c>
      <c r="AC564" s="1">
        <v>13.2969701001098</v>
      </c>
    </row>
    <row r="565" spans="1:29" ht="15" customHeight="1" x14ac:dyDescent="0.25">
      <c r="A565">
        <v>34220</v>
      </c>
      <c r="B565" s="2" t="s">
        <v>581</v>
      </c>
      <c r="C565" s="2" t="s">
        <v>37</v>
      </c>
      <c r="D565" s="2" t="s">
        <v>943</v>
      </c>
      <c r="E565" s="2" t="s">
        <v>931</v>
      </c>
      <c r="F565" s="2" t="s">
        <v>919</v>
      </c>
      <c r="G565" s="2" t="str">
        <f t="shared" si="8"/>
        <v>Trump</v>
      </c>
      <c r="H565" s="2" t="s">
        <v>922</v>
      </c>
      <c r="I565" s="2" t="s">
        <v>923</v>
      </c>
      <c r="J565">
        <v>45498</v>
      </c>
      <c r="K565" s="1">
        <v>58.813574223042799</v>
      </c>
      <c r="L565" s="1">
        <v>22.2932876170381</v>
      </c>
      <c r="M565" s="1">
        <v>0.63519275572552603</v>
      </c>
      <c r="N565" s="1">
        <v>1.19565695195393</v>
      </c>
      <c r="O565" s="1">
        <v>17.062288452239699</v>
      </c>
      <c r="P565" s="1">
        <v>27.6583586091696</v>
      </c>
      <c r="Q565" s="1">
        <v>9.5586619192052407</v>
      </c>
      <c r="R565" s="1">
        <v>26.187964306123298</v>
      </c>
      <c r="S565" s="1">
        <v>23.708734449865901</v>
      </c>
      <c r="T565" s="1">
        <v>12.8862807156359</v>
      </c>
      <c r="U565" s="1">
        <v>9.9535987161148505</v>
      </c>
      <c r="V565" s="1">
        <v>55.234971915012402</v>
      </c>
      <c r="W565" s="1">
        <v>21.557408505739101</v>
      </c>
      <c r="X565" s="1">
        <v>13.2540208631337</v>
      </c>
      <c r="Y565" s="1">
        <v>29.709501458835501</v>
      </c>
      <c r="Z565" s="1">
        <v>27.032855511861001</v>
      </c>
      <c r="AA565" s="1">
        <v>15.4002283394647</v>
      </c>
      <c r="AB565" s="1">
        <v>17.138145376125799</v>
      </c>
      <c r="AC565" s="1">
        <v>10.719269313713101</v>
      </c>
    </row>
    <row r="566" spans="1:29" ht="15" customHeight="1" x14ac:dyDescent="0.25">
      <c r="A566">
        <v>34340</v>
      </c>
      <c r="B566" s="2" t="s">
        <v>583</v>
      </c>
      <c r="C566" s="2" t="s">
        <v>42</v>
      </c>
      <c r="D566" s="2" t="s">
        <v>959</v>
      </c>
      <c r="E566" s="2" t="s">
        <v>931</v>
      </c>
      <c r="F566" s="2" t="s">
        <v>919</v>
      </c>
      <c r="G566" s="2" t="str">
        <f t="shared" si="8"/>
        <v>Trump</v>
      </c>
      <c r="H566" s="2" t="s">
        <v>922</v>
      </c>
      <c r="I566" s="2" t="s">
        <v>923</v>
      </c>
      <c r="J566">
        <v>73673</v>
      </c>
      <c r="K566" s="1">
        <v>84.9850012894819</v>
      </c>
      <c r="L566" s="1">
        <v>3.5888317293988301</v>
      </c>
      <c r="M566" s="1">
        <v>0.460141435804162</v>
      </c>
      <c r="N566" s="1">
        <v>1.2541908161741799</v>
      </c>
      <c r="O566" s="1">
        <v>9.7118347291409304</v>
      </c>
      <c r="P566" s="1">
        <v>23.369484071505202</v>
      </c>
      <c r="Q566" s="1">
        <v>7.4518480311647401</v>
      </c>
      <c r="R566" s="1">
        <v>24.523231034436002</v>
      </c>
      <c r="S566" s="1">
        <v>28.027907103009198</v>
      </c>
      <c r="T566" s="1">
        <v>16.627529759884901</v>
      </c>
      <c r="U566" s="1">
        <v>9.9601749946049907</v>
      </c>
      <c r="V566" s="1">
        <v>44.468640260530101</v>
      </c>
      <c r="W566" s="1">
        <v>30.7574598316756</v>
      </c>
      <c r="X566" s="1">
        <v>14.813724913189301</v>
      </c>
      <c r="Y566" s="1">
        <v>26.507554485893799</v>
      </c>
      <c r="Z566" s="1">
        <v>27.741008156170601</v>
      </c>
      <c r="AA566" s="1">
        <v>16.382537772429501</v>
      </c>
      <c r="AB566" s="1">
        <v>19.1970851718144</v>
      </c>
      <c r="AC566" s="1">
        <v>10.171814413691701</v>
      </c>
    </row>
    <row r="567" spans="1:29" ht="15" customHeight="1" x14ac:dyDescent="0.25">
      <c r="A567">
        <v>34380</v>
      </c>
      <c r="B567" s="2" t="s">
        <v>584</v>
      </c>
      <c r="C567" s="2" t="s">
        <v>31</v>
      </c>
      <c r="D567" s="2" t="s">
        <v>924</v>
      </c>
      <c r="E567" s="2" t="s">
        <v>927</v>
      </c>
      <c r="F567" s="2" t="s">
        <v>919</v>
      </c>
      <c r="G567" s="2" t="str">
        <f t="shared" si="8"/>
        <v>Trump</v>
      </c>
      <c r="H567" s="2" t="s">
        <v>922</v>
      </c>
      <c r="I567" s="2" t="s">
        <v>922</v>
      </c>
      <c r="J567">
        <v>70311</v>
      </c>
      <c r="K567" s="1">
        <v>87.4884441979207</v>
      </c>
      <c r="L567" s="1">
        <v>2.3367609620116299</v>
      </c>
      <c r="M567" s="1">
        <v>1.6227901750792899</v>
      </c>
      <c r="N567" s="1">
        <v>5.4273157827366996</v>
      </c>
      <c r="O567" s="1">
        <v>3.1246888822517098</v>
      </c>
      <c r="P567" s="1">
        <v>17.968738888651799</v>
      </c>
      <c r="Q567" s="1">
        <v>31.865568687687599</v>
      </c>
      <c r="R567" s="1">
        <v>20.440613844206499</v>
      </c>
      <c r="S567" s="1">
        <v>20.015360327686999</v>
      </c>
      <c r="T567" s="1">
        <v>9.7097182517671499</v>
      </c>
      <c r="U567" s="1">
        <v>2.5166836330731801</v>
      </c>
      <c r="V567" s="1">
        <v>41.183124080986303</v>
      </c>
      <c r="W567" s="1">
        <v>31.0796290012442</v>
      </c>
      <c r="X567" s="1">
        <v>25.220563284696301</v>
      </c>
      <c r="Y567" s="1">
        <v>30.1066580478345</v>
      </c>
      <c r="Z567" s="1">
        <v>23.8728183581125</v>
      </c>
      <c r="AA567" s="1">
        <v>16.014867485455699</v>
      </c>
      <c r="AB567" s="1">
        <v>18.471234647705199</v>
      </c>
      <c r="AC567" s="1">
        <v>11.534421460892</v>
      </c>
    </row>
    <row r="568" spans="1:29" ht="15" customHeight="1" x14ac:dyDescent="0.25">
      <c r="A568">
        <v>34420</v>
      </c>
      <c r="B568" s="2" t="s">
        <v>584</v>
      </c>
      <c r="C568" s="2" t="s">
        <v>27</v>
      </c>
      <c r="D568" s="2" t="s">
        <v>976</v>
      </c>
      <c r="E568" s="2" t="s">
        <v>935</v>
      </c>
      <c r="F568" s="2" t="s">
        <v>919</v>
      </c>
      <c r="G568" s="2" t="str">
        <f t="shared" si="8"/>
        <v>Trump</v>
      </c>
      <c r="H568" s="2" t="s">
        <v>922</v>
      </c>
      <c r="I568" s="2" t="s">
        <v>922</v>
      </c>
      <c r="J568">
        <v>32334</v>
      </c>
      <c r="K568" s="1">
        <v>49.1866147089751</v>
      </c>
      <c r="L568" s="1">
        <v>9.2781592132120991</v>
      </c>
      <c r="M568" s="1">
        <v>0.70823281994185705</v>
      </c>
      <c r="N568" s="1">
        <v>1.2432733345704201</v>
      </c>
      <c r="O568" s="1">
        <v>39.583719923300599</v>
      </c>
      <c r="P568" s="1">
        <v>30.5653491680584</v>
      </c>
      <c r="Q568" s="1">
        <v>9.78227253046329</v>
      </c>
      <c r="R568" s="1">
        <v>25.765448135090001</v>
      </c>
      <c r="S568" s="1">
        <v>22.347992824890198</v>
      </c>
      <c r="T568" s="1">
        <v>11.5389373414981</v>
      </c>
      <c r="U568" s="1">
        <v>13.7931034482759</v>
      </c>
      <c r="V568" s="1">
        <v>41.770079738078898</v>
      </c>
      <c r="W568" s="1">
        <v>30.6014680255584</v>
      </c>
      <c r="X568" s="1">
        <v>13.835348788086799</v>
      </c>
      <c r="Y568" s="1">
        <v>20.459034897940001</v>
      </c>
      <c r="Z568" s="1">
        <v>28.2852036497037</v>
      </c>
      <c r="AA568" s="1">
        <v>18.314363653466302</v>
      </c>
      <c r="AB568" s="1">
        <v>20.722415577085901</v>
      </c>
      <c r="AC568" s="1">
        <v>12.2189822218042</v>
      </c>
    </row>
    <row r="569" spans="1:29" ht="15" customHeight="1" x14ac:dyDescent="0.25">
      <c r="A569">
        <v>34460</v>
      </c>
      <c r="B569" s="2" t="s">
        <v>585</v>
      </c>
      <c r="C569" s="2" t="s">
        <v>104</v>
      </c>
      <c r="D569" s="2" t="s">
        <v>950</v>
      </c>
      <c r="E569" s="2" t="s">
        <v>927</v>
      </c>
      <c r="F569" s="2" t="s">
        <v>919</v>
      </c>
      <c r="G569" s="2" t="str">
        <f t="shared" si="8"/>
        <v>Trump</v>
      </c>
      <c r="H569" s="2" t="s">
        <v>922</v>
      </c>
      <c r="I569" s="2" t="s">
        <v>923</v>
      </c>
      <c r="J569">
        <v>44396</v>
      </c>
      <c r="K569" s="1">
        <v>94.380124335525693</v>
      </c>
      <c r="L569" s="1">
        <v>2.1983962519145899</v>
      </c>
      <c r="M569" s="1">
        <v>0.241012703847193</v>
      </c>
      <c r="N569" s="1">
        <v>1.2253356158212501</v>
      </c>
      <c r="O569" s="1">
        <v>1.95513109289125</v>
      </c>
      <c r="P569" s="1">
        <v>24.3940895576178</v>
      </c>
      <c r="Q569" s="1">
        <v>7.96468150283809</v>
      </c>
      <c r="R569" s="1">
        <v>26.2974141814578</v>
      </c>
      <c r="S569" s="1">
        <v>27.594828362915599</v>
      </c>
      <c r="T569" s="1">
        <v>13.7489863951707</v>
      </c>
      <c r="U569" s="1">
        <v>9.9056917048548794</v>
      </c>
      <c r="V569" s="1">
        <v>52.603440260344001</v>
      </c>
      <c r="W569" s="1">
        <v>23.361227336122699</v>
      </c>
      <c r="X569" s="1">
        <v>14.129640698678401</v>
      </c>
      <c r="Y569" s="1">
        <v>31.465670579864799</v>
      </c>
      <c r="Z569" s="1">
        <v>27.101861733665402</v>
      </c>
      <c r="AA569" s="1">
        <v>15.125103759041901</v>
      </c>
      <c r="AB569" s="1">
        <v>17.218071860547798</v>
      </c>
      <c r="AC569" s="1">
        <v>9.0892920668801107</v>
      </c>
    </row>
    <row r="570" spans="1:29" ht="15" customHeight="1" x14ac:dyDescent="0.25">
      <c r="A570">
        <v>34500</v>
      </c>
      <c r="B570" s="2" t="s">
        <v>586</v>
      </c>
      <c r="C570" s="2" t="s">
        <v>146</v>
      </c>
      <c r="D570" s="2" t="s">
        <v>948</v>
      </c>
      <c r="E570" s="2" t="s">
        <v>927</v>
      </c>
      <c r="F570" s="2" t="s">
        <v>919</v>
      </c>
      <c r="G570" s="2" t="str">
        <f t="shared" si="8"/>
        <v>Trump</v>
      </c>
      <c r="H570" s="2" t="s">
        <v>922</v>
      </c>
      <c r="I570" s="2" t="s">
        <v>923</v>
      </c>
      <c r="J570">
        <v>38827</v>
      </c>
      <c r="K570" s="1">
        <v>87.359311819094998</v>
      </c>
      <c r="L570" s="1">
        <v>8.2262343214773193</v>
      </c>
      <c r="M570" s="1">
        <v>0.63357972544878605</v>
      </c>
      <c r="N570" s="1">
        <v>1.72302778993999</v>
      </c>
      <c r="O570" s="1">
        <v>2.0578463440389401</v>
      </c>
      <c r="P570" s="1">
        <v>22.139233007958399</v>
      </c>
      <c r="Q570" s="1">
        <v>8.5275710201663806</v>
      </c>
      <c r="R570" s="1">
        <v>25.165477631545102</v>
      </c>
      <c r="S570" s="1">
        <v>27.972802431297801</v>
      </c>
      <c r="T570" s="1">
        <v>16.1949159090324</v>
      </c>
      <c r="U570" s="1">
        <v>4.57627746692852</v>
      </c>
      <c r="V570" s="1">
        <v>43.102234409159998</v>
      </c>
      <c r="W570" s="1">
        <v>36.3990069292622</v>
      </c>
      <c r="X570" s="1">
        <v>15.922481194649301</v>
      </c>
      <c r="Y570" s="1">
        <v>23.408881275530401</v>
      </c>
      <c r="Z570" s="1">
        <v>24.2917380419028</v>
      </c>
      <c r="AA570" s="1">
        <v>18.592699960469101</v>
      </c>
      <c r="AB570" s="1">
        <v>20.727368559757501</v>
      </c>
      <c r="AC570" s="1">
        <v>12.9793121623402</v>
      </c>
    </row>
    <row r="571" spans="1:29" ht="15" customHeight="1" x14ac:dyDescent="0.25">
      <c r="A571">
        <v>34540</v>
      </c>
      <c r="B571" s="2" t="s">
        <v>586</v>
      </c>
      <c r="C571" s="2" t="s">
        <v>33</v>
      </c>
      <c r="D571" s="2" t="s">
        <v>967</v>
      </c>
      <c r="E571" s="2" t="s">
        <v>927</v>
      </c>
      <c r="F571" s="2" t="s">
        <v>919</v>
      </c>
      <c r="G571" s="2" t="str">
        <f t="shared" si="8"/>
        <v>Trump</v>
      </c>
      <c r="H571" s="2" t="s">
        <v>922</v>
      </c>
      <c r="I571" s="2" t="s">
        <v>922</v>
      </c>
      <c r="J571">
        <v>60921</v>
      </c>
      <c r="K571" s="1">
        <v>96.0227179461926</v>
      </c>
      <c r="L571" s="1">
        <v>0.79611299880172703</v>
      </c>
      <c r="M571" s="1">
        <v>0.57123159501649701</v>
      </c>
      <c r="N571" s="1">
        <v>1.40017399583067</v>
      </c>
      <c r="O571" s="1">
        <v>1.2097634641585</v>
      </c>
      <c r="P571" s="1">
        <v>24.131251949245701</v>
      </c>
      <c r="Q571" s="1">
        <v>11.754567390555</v>
      </c>
      <c r="R571" s="1">
        <v>22.396218052888202</v>
      </c>
      <c r="S571" s="1">
        <v>26.966070813020099</v>
      </c>
      <c r="T571" s="1">
        <v>14.751891794291</v>
      </c>
      <c r="U571" s="1">
        <v>4.2509032208471096</v>
      </c>
      <c r="V571" s="1">
        <v>48.474133292336099</v>
      </c>
      <c r="W571" s="1">
        <v>26.883952135700898</v>
      </c>
      <c r="X571" s="1">
        <v>20.3910113511159</v>
      </c>
      <c r="Y571" s="1">
        <v>18.049192723390998</v>
      </c>
      <c r="Z571" s="1">
        <v>22.070008450829501</v>
      </c>
      <c r="AA571" s="1">
        <v>20.393185962727401</v>
      </c>
      <c r="AB571" s="1">
        <v>25.067829026375499</v>
      </c>
      <c r="AC571" s="1">
        <v>14.419783836676601</v>
      </c>
    </row>
    <row r="572" spans="1:29" ht="15" customHeight="1" x14ac:dyDescent="0.25">
      <c r="A572">
        <v>34580</v>
      </c>
      <c r="B572" s="2" t="s">
        <v>587</v>
      </c>
      <c r="C572" s="2" t="s">
        <v>25</v>
      </c>
      <c r="D572" s="2" t="s">
        <v>878</v>
      </c>
      <c r="E572" s="2" t="s">
        <v>927</v>
      </c>
      <c r="F572" s="2" t="s">
        <v>920</v>
      </c>
      <c r="G572" s="2" t="str">
        <f t="shared" si="8"/>
        <v>Clinton</v>
      </c>
      <c r="H572" s="2" t="s">
        <v>923</v>
      </c>
      <c r="I572" s="2" t="s">
        <v>922</v>
      </c>
      <c r="J572">
        <v>116901</v>
      </c>
      <c r="K572" s="1">
        <v>76.726460851489705</v>
      </c>
      <c r="L572" s="1">
        <v>0.54747179237132304</v>
      </c>
      <c r="M572" s="1">
        <v>1.7322349680498901</v>
      </c>
      <c r="N572" s="1">
        <v>4.1342674570790701</v>
      </c>
      <c r="O572" s="1">
        <v>16.859564931009999</v>
      </c>
      <c r="P572" s="1">
        <v>23.7269142265678</v>
      </c>
      <c r="Q572" s="1">
        <v>8.2137877349210004</v>
      </c>
      <c r="R572" s="1">
        <v>23.893722038305899</v>
      </c>
      <c r="S572" s="1">
        <v>28.018579823953601</v>
      </c>
      <c r="T572" s="1">
        <v>16.146996176251701</v>
      </c>
      <c r="U572" s="1">
        <v>4.59057539060049</v>
      </c>
      <c r="V572" s="1">
        <v>32.280855869988102</v>
      </c>
      <c r="W572" s="1">
        <v>39.5281420593587</v>
      </c>
      <c r="X572" s="1">
        <v>23.600426680052699</v>
      </c>
      <c r="Y572" s="1">
        <v>14.8172582134846</v>
      </c>
      <c r="Z572" s="1">
        <v>20.748119804723601</v>
      </c>
      <c r="AA572" s="1">
        <v>17.6958261863922</v>
      </c>
      <c r="AB572" s="1">
        <v>26.5470378677926</v>
      </c>
      <c r="AC572" s="1">
        <v>20.191757927607</v>
      </c>
    </row>
    <row r="573" spans="1:29" ht="15" customHeight="1" x14ac:dyDescent="0.25">
      <c r="A573">
        <v>34260</v>
      </c>
      <c r="B573" s="2" t="s">
        <v>582</v>
      </c>
      <c r="C573" s="2" t="s">
        <v>75</v>
      </c>
      <c r="D573" s="2" t="s">
        <v>932</v>
      </c>
      <c r="E573" s="2" t="s">
        <v>931</v>
      </c>
      <c r="F573" s="2" t="s">
        <v>919</v>
      </c>
      <c r="G573" s="2" t="str">
        <f t="shared" si="8"/>
        <v>Trump</v>
      </c>
      <c r="H573" s="2" t="s">
        <v>922</v>
      </c>
      <c r="I573" s="2" t="s">
        <v>923</v>
      </c>
      <c r="J573">
        <v>41513</v>
      </c>
      <c r="K573" s="1">
        <v>95.962710476236396</v>
      </c>
      <c r="L573" s="1">
        <v>0.142124153879508</v>
      </c>
      <c r="M573" s="1">
        <v>0.39264808614169</v>
      </c>
      <c r="N573" s="1">
        <v>1.84520511646954</v>
      </c>
      <c r="O573" s="1">
        <v>1.6573121672729001</v>
      </c>
      <c r="P573" s="1">
        <v>18.0810830342302</v>
      </c>
      <c r="Q573" s="1">
        <v>5.9114012478018898</v>
      </c>
      <c r="R573" s="1">
        <v>18.560450943078099</v>
      </c>
      <c r="S573" s="1">
        <v>29.361886637920701</v>
      </c>
      <c r="T573" s="1">
        <v>28.085178136969098</v>
      </c>
      <c r="U573" s="1">
        <v>3.8426058466138602</v>
      </c>
      <c r="V573" s="1">
        <v>46.397557018799503</v>
      </c>
      <c r="W573" s="1">
        <v>34.258994178833902</v>
      </c>
      <c r="X573" s="1">
        <v>15.5008429557528</v>
      </c>
      <c r="Y573" s="1">
        <v>26.619617356784499</v>
      </c>
      <c r="Z573" s="1">
        <v>30.131774824943498</v>
      </c>
      <c r="AA573" s="1">
        <v>17.9026299829079</v>
      </c>
      <c r="AB573" s="1">
        <v>18.034956166951499</v>
      </c>
      <c r="AC573" s="1">
        <v>7.3110216684126401</v>
      </c>
    </row>
    <row r="574" spans="1:29" ht="15" customHeight="1" x14ac:dyDescent="0.25">
      <c r="A574">
        <v>34300</v>
      </c>
      <c r="B574" s="2" t="s">
        <v>582</v>
      </c>
      <c r="C574" s="2" t="s">
        <v>143</v>
      </c>
      <c r="D574" s="2" t="s">
        <v>946</v>
      </c>
      <c r="E574" s="2" t="s">
        <v>947</v>
      </c>
      <c r="F574" s="2" t="s">
        <v>919</v>
      </c>
      <c r="G574" s="2" t="str">
        <f t="shared" si="8"/>
        <v>Trump</v>
      </c>
      <c r="H574" s="2" t="s">
        <v>922</v>
      </c>
      <c r="I574" s="2" t="s">
        <v>923</v>
      </c>
      <c r="J574">
        <v>27038</v>
      </c>
      <c r="K574" s="1">
        <v>75.098010207855594</v>
      </c>
      <c r="L574" s="1">
        <v>2.5741548931134002</v>
      </c>
      <c r="M574" s="1">
        <v>2.7664768104149702</v>
      </c>
      <c r="N574" s="1">
        <v>4.3309416376951004</v>
      </c>
      <c r="O574" s="1">
        <v>15.230416450920901</v>
      </c>
      <c r="P574" s="1">
        <v>28.385975294030601</v>
      </c>
      <c r="Q574" s="1">
        <v>12.7598195132776</v>
      </c>
      <c r="R574" s="1">
        <v>27.357792736149101</v>
      </c>
      <c r="S574" s="1">
        <v>21.451290775945001</v>
      </c>
      <c r="T574" s="1">
        <v>10.045121680597701</v>
      </c>
      <c r="U574" s="1">
        <v>5.7231588287488897</v>
      </c>
      <c r="V574" s="1">
        <v>38.369882114336399</v>
      </c>
      <c r="W574" s="1">
        <v>40.600836607935101</v>
      </c>
      <c r="X574" s="1">
        <v>15.3061224489796</v>
      </c>
      <c r="Y574" s="1">
        <v>16.0037680552648</v>
      </c>
      <c r="Z574" s="1">
        <v>29.1291605610216</v>
      </c>
      <c r="AA574" s="1">
        <v>20.902239899518499</v>
      </c>
      <c r="AB574" s="1">
        <v>24.366757379108201</v>
      </c>
      <c r="AC574" s="1">
        <v>9.5980741050868694</v>
      </c>
    </row>
    <row r="575" spans="1:29" ht="15" customHeight="1" x14ac:dyDescent="0.25">
      <c r="A575">
        <v>34620</v>
      </c>
      <c r="B575" s="2" t="s">
        <v>588</v>
      </c>
      <c r="C575" s="2" t="s">
        <v>66</v>
      </c>
      <c r="D575" s="2" t="s">
        <v>425</v>
      </c>
      <c r="E575" s="2" t="s">
        <v>927</v>
      </c>
      <c r="F575" s="2" t="s">
        <v>919</v>
      </c>
      <c r="G575" s="2" t="str">
        <f t="shared" si="8"/>
        <v>Trump</v>
      </c>
      <c r="H575" s="2" t="s">
        <v>922</v>
      </c>
      <c r="I575" s="2" t="s">
        <v>923</v>
      </c>
      <c r="J575">
        <v>117671</v>
      </c>
      <c r="K575" s="1">
        <v>88.144912510304195</v>
      </c>
      <c r="L575" s="1">
        <v>6.8419576616158597</v>
      </c>
      <c r="M575" s="1">
        <v>0.95860492389798702</v>
      </c>
      <c r="N575" s="1">
        <v>2.2800860024984901</v>
      </c>
      <c r="O575" s="1">
        <v>1.77443890168351</v>
      </c>
      <c r="P575" s="1">
        <v>20.032973289935502</v>
      </c>
      <c r="Q575" s="1">
        <v>19.247733086316899</v>
      </c>
      <c r="R575" s="1">
        <v>21.926387980046101</v>
      </c>
      <c r="S575" s="1">
        <v>24.110443524742699</v>
      </c>
      <c r="T575" s="1">
        <v>14.682462118958799</v>
      </c>
      <c r="U575" s="1">
        <v>3.7352472539093902</v>
      </c>
      <c r="V575" s="1">
        <v>46.574260776378701</v>
      </c>
      <c r="W575" s="1">
        <v>27.489107291417</v>
      </c>
      <c r="X575" s="1">
        <v>22.201384678295</v>
      </c>
      <c r="Y575" s="1">
        <v>25.164973517408999</v>
      </c>
      <c r="Z575" s="1">
        <v>26.7951723539116</v>
      </c>
      <c r="AA575" s="1">
        <v>18.1015021272901</v>
      </c>
      <c r="AB575" s="1">
        <v>19.2237561865069</v>
      </c>
      <c r="AC575" s="1">
        <v>10.7145958148823</v>
      </c>
    </row>
    <row r="576" spans="1:29" ht="15" customHeight="1" x14ac:dyDescent="0.25">
      <c r="A576">
        <v>34660</v>
      </c>
      <c r="B576" s="2" t="s">
        <v>589</v>
      </c>
      <c r="C576" s="2" t="s">
        <v>104</v>
      </c>
      <c r="D576" s="2" t="s">
        <v>950</v>
      </c>
      <c r="E576" s="2" t="s">
        <v>927</v>
      </c>
      <c r="F576" s="2" t="s">
        <v>919</v>
      </c>
      <c r="G576" s="2" t="str">
        <f t="shared" si="8"/>
        <v>Trump</v>
      </c>
      <c r="H576" s="2" t="s">
        <v>922</v>
      </c>
      <c r="I576" s="2" t="s">
        <v>923</v>
      </c>
      <c r="J576">
        <v>37191</v>
      </c>
      <c r="K576" s="1">
        <v>90.538033395176299</v>
      </c>
      <c r="L576" s="1">
        <v>3.6971310263235702</v>
      </c>
      <c r="M576" s="1">
        <v>1.7477346669893301</v>
      </c>
      <c r="N576" s="1">
        <v>1.6240488290177699</v>
      </c>
      <c r="O576" s="1">
        <v>2.3930520824930799</v>
      </c>
      <c r="P576" s="1">
        <v>18.0473770535882</v>
      </c>
      <c r="Q576" s="1">
        <v>20.924417197709101</v>
      </c>
      <c r="R576" s="1">
        <v>22.250006722056401</v>
      </c>
      <c r="S576" s="1">
        <v>23.6670162136001</v>
      </c>
      <c r="T576" s="1">
        <v>15.1111828130462</v>
      </c>
      <c r="U576" s="1">
        <v>5.5233853006681501</v>
      </c>
      <c r="V576" s="1">
        <v>40.467706013362999</v>
      </c>
      <c r="W576" s="1">
        <v>25.893095768374199</v>
      </c>
      <c r="X576" s="1">
        <v>28.115812917594699</v>
      </c>
      <c r="Y576" s="1">
        <v>26.4501933591146</v>
      </c>
      <c r="Z576" s="1">
        <v>24.689958661154801</v>
      </c>
      <c r="AA576" s="1">
        <v>19.115882117615701</v>
      </c>
      <c r="AB576" s="1">
        <v>18.629150553407101</v>
      </c>
      <c r="AC576" s="1">
        <v>11.114815308707801</v>
      </c>
    </row>
    <row r="577" spans="1:29" ht="15" customHeight="1" x14ac:dyDescent="0.25">
      <c r="A577">
        <v>34700</v>
      </c>
      <c r="B577" s="2" t="s">
        <v>590</v>
      </c>
      <c r="C577" s="2" t="s">
        <v>60</v>
      </c>
      <c r="D577" s="2" t="s">
        <v>945</v>
      </c>
      <c r="E577" s="2" t="s">
        <v>927</v>
      </c>
      <c r="F577" s="2" t="s">
        <v>919</v>
      </c>
      <c r="G577" s="2" t="str">
        <f t="shared" si="8"/>
        <v>Trump</v>
      </c>
      <c r="H577" s="2" t="s">
        <v>922</v>
      </c>
      <c r="I577" s="2" t="s">
        <v>923</v>
      </c>
      <c r="J577">
        <v>42745</v>
      </c>
      <c r="K577" s="1">
        <v>80.753304480056102</v>
      </c>
      <c r="L577" s="1">
        <v>1.27500292431863</v>
      </c>
      <c r="M577" s="1">
        <v>0.781377938940227</v>
      </c>
      <c r="N577" s="1">
        <v>1.27500292431863</v>
      </c>
      <c r="O577" s="1">
        <v>15.9153117323664</v>
      </c>
      <c r="P577" s="1">
        <v>26.117674581822399</v>
      </c>
      <c r="Q577" s="1">
        <v>8.0056146917768203</v>
      </c>
      <c r="R577" s="1">
        <v>24.798222014270699</v>
      </c>
      <c r="S577" s="1">
        <v>27.409053690490101</v>
      </c>
      <c r="T577" s="1">
        <v>13.66943502164</v>
      </c>
      <c r="U577" s="1">
        <v>6.7019275141102597</v>
      </c>
      <c r="V577" s="1">
        <v>42.224273188740199</v>
      </c>
      <c r="W577" s="1">
        <v>34.152142273969702</v>
      </c>
      <c r="X577" s="1">
        <v>16.9216570231799</v>
      </c>
      <c r="Y577" s="1">
        <v>17.442563482466699</v>
      </c>
      <c r="Z577" s="1">
        <v>21.130592503022999</v>
      </c>
      <c r="AA577" s="1">
        <v>19.981862152357898</v>
      </c>
      <c r="AB577" s="1">
        <v>25.961305925030199</v>
      </c>
      <c r="AC577" s="1">
        <v>15.483675937122101</v>
      </c>
    </row>
    <row r="578" spans="1:29" ht="15" customHeight="1" x14ac:dyDescent="0.25">
      <c r="A578">
        <v>34740</v>
      </c>
      <c r="B578" s="2" t="s">
        <v>591</v>
      </c>
      <c r="C578" s="2" t="s">
        <v>31</v>
      </c>
      <c r="D578" s="2" t="s">
        <v>924</v>
      </c>
      <c r="E578" s="2" t="s">
        <v>927</v>
      </c>
      <c r="F578" s="2" t="s">
        <v>920</v>
      </c>
      <c r="G578" s="2" t="str">
        <f t="shared" ref="G578:G641" si="9">IF(F578="Republicain","Trump","Clinton")</f>
        <v>Clinton</v>
      </c>
      <c r="H578" s="2" t="s">
        <v>923</v>
      </c>
      <c r="I578" s="2" t="s">
        <v>922</v>
      </c>
      <c r="J578">
        <v>172188</v>
      </c>
      <c r="K578" s="1">
        <v>77.317815411062298</v>
      </c>
      <c r="L578" s="1">
        <v>14.286129114688601</v>
      </c>
      <c r="M578" s="1">
        <v>0.53371895834785199</v>
      </c>
      <c r="N578" s="1">
        <v>3.0646734964108999</v>
      </c>
      <c r="O578" s="1">
        <v>4.7976630194903196</v>
      </c>
      <c r="P578" s="1">
        <v>24.849002253350999</v>
      </c>
      <c r="Q578" s="1">
        <v>9.0377958975073796</v>
      </c>
      <c r="R578" s="1">
        <v>24.8071874927405</v>
      </c>
      <c r="S578" s="1">
        <v>27.744093665063801</v>
      </c>
      <c r="T578" s="1">
        <v>13.5619206913374</v>
      </c>
      <c r="U578" s="1">
        <v>3.4082694172617498</v>
      </c>
      <c r="V578" s="1">
        <v>44.016574098562998</v>
      </c>
      <c r="W578" s="1">
        <v>35.815040112844898</v>
      </c>
      <c r="X578" s="1">
        <v>16.760116371330302</v>
      </c>
      <c r="Y578" s="1">
        <v>23.512192131439001</v>
      </c>
      <c r="Z578" s="1">
        <v>25.590448603000901</v>
      </c>
      <c r="AA578" s="1">
        <v>19.066010697809901</v>
      </c>
      <c r="AB578" s="1">
        <v>20.315110273269301</v>
      </c>
      <c r="AC578" s="1">
        <v>11.516238294480999</v>
      </c>
    </row>
    <row r="579" spans="1:29" ht="15" customHeight="1" x14ac:dyDescent="0.25">
      <c r="A579">
        <v>34780</v>
      </c>
      <c r="B579" s="2" t="s">
        <v>592</v>
      </c>
      <c r="C579" s="2" t="s">
        <v>29</v>
      </c>
      <c r="D579" s="2" t="s">
        <v>968</v>
      </c>
      <c r="E579" s="2" t="s">
        <v>935</v>
      </c>
      <c r="F579" s="2" t="s">
        <v>919</v>
      </c>
      <c r="G579" s="2" t="str">
        <f t="shared" si="9"/>
        <v>Trump</v>
      </c>
      <c r="H579" s="2" t="s">
        <v>922</v>
      </c>
      <c r="I579" s="2" t="s">
        <v>922</v>
      </c>
      <c r="J579">
        <v>70990</v>
      </c>
      <c r="K579" s="1">
        <v>58.2645443020144</v>
      </c>
      <c r="L579" s="1">
        <v>11.2128468798422</v>
      </c>
      <c r="M579" s="1">
        <v>0.53669530919847896</v>
      </c>
      <c r="N579" s="1">
        <v>24.790815607832101</v>
      </c>
      <c r="O579" s="1">
        <v>5.1950979011128302</v>
      </c>
      <c r="P579" s="1">
        <v>24.6668544865474</v>
      </c>
      <c r="Q579" s="1">
        <v>9.2858149035075392</v>
      </c>
      <c r="R579" s="1">
        <v>24.8964642907452</v>
      </c>
      <c r="S579" s="1">
        <v>26.489646429074501</v>
      </c>
      <c r="T579" s="1">
        <v>14.6612198901254</v>
      </c>
      <c r="U579" s="1">
        <v>4.7872912143425301</v>
      </c>
      <c r="V579" s="1">
        <v>43.8165050839442</v>
      </c>
      <c r="W579" s="1">
        <v>33.659364990649003</v>
      </c>
      <c r="X579" s="1">
        <v>17.736838711064301</v>
      </c>
      <c r="Y579" s="1">
        <v>27.0895715500351</v>
      </c>
      <c r="Z579" s="1">
        <v>25.651547077741998</v>
      </c>
      <c r="AA579" s="1">
        <v>18.265498502827999</v>
      </c>
      <c r="AB579" s="1">
        <v>19.5445639717571</v>
      </c>
      <c r="AC579" s="1">
        <v>9.4488188976377891</v>
      </c>
    </row>
    <row r="580" spans="1:29" ht="15" customHeight="1" x14ac:dyDescent="0.25">
      <c r="A580">
        <v>34820</v>
      </c>
      <c r="B580" s="2" t="s">
        <v>593</v>
      </c>
      <c r="C580" s="2" t="s">
        <v>129</v>
      </c>
      <c r="D580" s="2" t="s">
        <v>973</v>
      </c>
      <c r="E580" s="2" t="s">
        <v>931</v>
      </c>
      <c r="F580" s="2" t="s">
        <v>919</v>
      </c>
      <c r="G580" s="2" t="str">
        <f t="shared" si="9"/>
        <v>Trump</v>
      </c>
      <c r="H580" s="2" t="s">
        <v>923</v>
      </c>
      <c r="I580" s="2" t="s">
        <v>923</v>
      </c>
      <c r="J580">
        <v>376722</v>
      </c>
      <c r="K580" s="1">
        <v>78.284252047929201</v>
      </c>
      <c r="L580" s="1">
        <v>12.707779211195501</v>
      </c>
      <c r="M580" s="1">
        <v>0.885002734111626</v>
      </c>
      <c r="N580" s="1">
        <v>2.22153205812244</v>
      </c>
      <c r="O580" s="1">
        <v>5.90143394864117</v>
      </c>
      <c r="P580" s="1">
        <v>19.750107506330899</v>
      </c>
      <c r="Q580" s="1">
        <v>8.6780172116308592</v>
      </c>
      <c r="R580" s="1">
        <v>24.140612971899699</v>
      </c>
      <c r="S580" s="1">
        <v>29.0898859105654</v>
      </c>
      <c r="T580" s="1">
        <v>18.3413763995732</v>
      </c>
      <c r="U580" s="1">
        <v>4.1865443537560099</v>
      </c>
      <c r="V580" s="1">
        <v>40.6479543607078</v>
      </c>
      <c r="W580" s="1">
        <v>32.221163713673</v>
      </c>
      <c r="X580" s="1">
        <v>22.944337571863102</v>
      </c>
      <c r="Y580" s="1">
        <v>20.758688112184199</v>
      </c>
      <c r="Z580" s="1">
        <v>25.6418399307566</v>
      </c>
      <c r="AA580" s="1">
        <v>18.848891296631901</v>
      </c>
      <c r="AB580" s="1">
        <v>21.0258230433456</v>
      </c>
      <c r="AC580" s="1">
        <v>13.7247576170817</v>
      </c>
    </row>
    <row r="581" spans="1:29" ht="15" customHeight="1" x14ac:dyDescent="0.25">
      <c r="A581">
        <v>34860</v>
      </c>
      <c r="B581" s="2" t="s">
        <v>594</v>
      </c>
      <c r="C581" s="2" t="s">
        <v>27</v>
      </c>
      <c r="D581" s="2" t="s">
        <v>976</v>
      </c>
      <c r="E581" s="2" t="s">
        <v>935</v>
      </c>
      <c r="F581" s="2" t="s">
        <v>919</v>
      </c>
      <c r="G581" s="2" t="str">
        <f t="shared" si="9"/>
        <v>Trump</v>
      </c>
      <c r="H581" s="2" t="s">
        <v>922</v>
      </c>
      <c r="I581" s="2" t="s">
        <v>922</v>
      </c>
      <c r="J581">
        <v>64524</v>
      </c>
      <c r="K581" s="1">
        <v>61.5259438348521</v>
      </c>
      <c r="L581" s="1">
        <v>17.935961812658899</v>
      </c>
      <c r="M581" s="1">
        <v>1.2011034653772199</v>
      </c>
      <c r="N581" s="1">
        <v>1.73733804475854</v>
      </c>
      <c r="O581" s="1">
        <v>17.599652842353201</v>
      </c>
      <c r="P581" s="1">
        <v>23.341702312317899</v>
      </c>
      <c r="Q581" s="1">
        <v>20.122745025106902</v>
      </c>
      <c r="R581" s="1">
        <v>22.593143636476398</v>
      </c>
      <c r="S581" s="1">
        <v>22.129750170479198</v>
      </c>
      <c r="T581" s="1">
        <v>11.812658855619601</v>
      </c>
      <c r="U581" s="1">
        <v>7.9590770330848999</v>
      </c>
      <c r="V581" s="1">
        <v>39.330601468606503</v>
      </c>
      <c r="W581" s="1">
        <v>28.162041748026699</v>
      </c>
      <c r="X581" s="1">
        <v>24.5482797502819</v>
      </c>
      <c r="Y581" s="1">
        <v>29.005893233535499</v>
      </c>
      <c r="Z581" s="1">
        <v>25.5860971308126</v>
      </c>
      <c r="AA581" s="1">
        <v>14.530907213834</v>
      </c>
      <c r="AB581" s="1">
        <v>19.512195121951201</v>
      </c>
      <c r="AC581" s="1">
        <v>11.3649072998666</v>
      </c>
    </row>
    <row r="582" spans="1:29" ht="15" customHeight="1" x14ac:dyDescent="0.25">
      <c r="A582">
        <v>34900</v>
      </c>
      <c r="B582" s="2" t="s">
        <v>595</v>
      </c>
      <c r="C582" s="2" t="s">
        <v>98</v>
      </c>
      <c r="D582" s="2" t="s">
        <v>936</v>
      </c>
      <c r="E582" s="2" t="s">
        <v>935</v>
      </c>
      <c r="F582" s="2" t="s">
        <v>920</v>
      </c>
      <c r="G582" s="2" t="str">
        <f t="shared" si="9"/>
        <v>Clinton</v>
      </c>
      <c r="H582" s="2" t="s">
        <v>922</v>
      </c>
      <c r="I582" s="2" t="s">
        <v>923</v>
      </c>
      <c r="J582">
        <v>136484</v>
      </c>
      <c r="K582" s="1">
        <v>56.392690718326001</v>
      </c>
      <c r="L582" s="1">
        <v>1.7877553412854299</v>
      </c>
      <c r="M582" s="1">
        <v>6.5839219249142804</v>
      </c>
      <c r="N582" s="1">
        <v>2.9900940769613999</v>
      </c>
      <c r="O582" s="1">
        <v>32.245537938512904</v>
      </c>
      <c r="P582" s="1">
        <v>23.0693707687348</v>
      </c>
      <c r="Q582" s="1">
        <v>8.8090911755224095</v>
      </c>
      <c r="R582" s="1">
        <v>25.3553530084112</v>
      </c>
      <c r="S582" s="1">
        <v>27.6772368922365</v>
      </c>
      <c r="T582" s="1">
        <v>15.0889481550951</v>
      </c>
      <c r="U582" s="1">
        <v>10.129372923096801</v>
      </c>
      <c r="V582" s="1">
        <v>26.598341703679001</v>
      </c>
      <c r="W582" s="1">
        <v>32.048565928570703</v>
      </c>
      <c r="X582" s="1">
        <v>31.2237194446536</v>
      </c>
      <c r="Y582" s="1">
        <v>11.1564957629702</v>
      </c>
      <c r="Z582" s="1">
        <v>16.360828303765601</v>
      </c>
      <c r="AA582" s="1">
        <v>15.8121481842752</v>
      </c>
      <c r="AB582" s="1">
        <v>22.922636103151898</v>
      </c>
      <c r="AC582" s="1">
        <v>33.7478916458371</v>
      </c>
    </row>
    <row r="583" spans="1:29" ht="15" customHeight="1" x14ac:dyDescent="0.25">
      <c r="A583">
        <v>34940</v>
      </c>
      <c r="B583" s="2" t="s">
        <v>596</v>
      </c>
      <c r="C583" s="2" t="s">
        <v>72</v>
      </c>
      <c r="D583" s="2" t="s">
        <v>942</v>
      </c>
      <c r="E583" s="2" t="s">
        <v>931</v>
      </c>
      <c r="F583" s="2" t="s">
        <v>919</v>
      </c>
      <c r="G583" s="2" t="str">
        <f t="shared" si="9"/>
        <v>Trump</v>
      </c>
      <c r="H583" s="2" t="s">
        <v>923</v>
      </c>
      <c r="I583" s="2" t="s">
        <v>923</v>
      </c>
      <c r="J583">
        <v>321520</v>
      </c>
      <c r="K583" s="1">
        <v>65.674297088828098</v>
      </c>
      <c r="L583" s="1">
        <v>6.1887285394376699</v>
      </c>
      <c r="M583" s="1">
        <v>1.05436675789998</v>
      </c>
      <c r="N583" s="1">
        <v>1.2126772829062</v>
      </c>
      <c r="O583" s="1">
        <v>25.869930330928099</v>
      </c>
      <c r="P583" s="1">
        <v>19.484635481463101</v>
      </c>
      <c r="Q583" s="1">
        <v>6.8568051754167696</v>
      </c>
      <c r="R583" s="1">
        <v>21.1828191092312</v>
      </c>
      <c r="S583" s="1">
        <v>26.054055735257499</v>
      </c>
      <c r="T583" s="1">
        <v>26.4216844986315</v>
      </c>
      <c r="U583" s="1">
        <v>7.4904103610068899</v>
      </c>
      <c r="V583" s="1">
        <v>34.545362979377003</v>
      </c>
      <c r="W583" s="1">
        <v>26.524479809298398</v>
      </c>
      <c r="X583" s="1">
        <v>31.4397468503177</v>
      </c>
      <c r="Y583" s="1">
        <v>13.5201508210819</v>
      </c>
      <c r="Z583" s="1">
        <v>21.1339694719608</v>
      </c>
      <c r="AA583" s="1">
        <v>18.1373927136219</v>
      </c>
      <c r="AB583" s="1">
        <v>21.7574294266484</v>
      </c>
      <c r="AC583" s="1">
        <v>25.451057566687101</v>
      </c>
    </row>
    <row r="584" spans="1:29" ht="15" customHeight="1" x14ac:dyDescent="0.25">
      <c r="A584">
        <v>34980</v>
      </c>
      <c r="B584" s="2" t="s">
        <v>597</v>
      </c>
      <c r="C584" s="2" t="s">
        <v>84</v>
      </c>
      <c r="D584" s="2" t="s">
        <v>975</v>
      </c>
      <c r="E584" s="2" t="s">
        <v>931</v>
      </c>
      <c r="F584" s="2" t="s">
        <v>920</v>
      </c>
      <c r="G584" s="2" t="str">
        <f t="shared" si="9"/>
        <v>Clinton</v>
      </c>
      <c r="H584" s="2" t="s">
        <v>922</v>
      </c>
      <c r="I584" s="2" t="s">
        <v>922</v>
      </c>
      <c r="J584">
        <v>1670890</v>
      </c>
      <c r="K584" s="1">
        <v>74.271077090652298</v>
      </c>
      <c r="L584" s="1">
        <v>14.957597448066601</v>
      </c>
      <c r="M584" s="1">
        <v>2.1818312396387598</v>
      </c>
      <c r="N584" s="1">
        <v>2.0495065504012802</v>
      </c>
      <c r="O584" s="1">
        <v>6.5399876712410796</v>
      </c>
      <c r="P584" s="1">
        <v>24.395441950098501</v>
      </c>
      <c r="Q584" s="1">
        <v>9.7594096559318704</v>
      </c>
      <c r="R584" s="1">
        <v>28.959835776143301</v>
      </c>
      <c r="S584" s="1">
        <v>26.083763742676101</v>
      </c>
      <c r="T584" s="1">
        <v>10.801548875150401</v>
      </c>
      <c r="U584" s="1">
        <v>4.6825778591139704</v>
      </c>
      <c r="V584" s="1">
        <v>37.604297396317399</v>
      </c>
      <c r="W584" s="1">
        <v>27.590029403999399</v>
      </c>
      <c r="X584" s="1">
        <v>30.123095340569201</v>
      </c>
      <c r="Y584" s="1">
        <v>17.011186296358101</v>
      </c>
      <c r="Z584" s="1">
        <v>20.7901676618878</v>
      </c>
      <c r="AA584" s="1">
        <v>18.6506890652511</v>
      </c>
      <c r="AB584" s="1">
        <v>23.203650478532701</v>
      </c>
      <c r="AC584" s="1">
        <v>20.344306497970301</v>
      </c>
    </row>
    <row r="585" spans="1:29" ht="15" customHeight="1" x14ac:dyDescent="0.25">
      <c r="A585">
        <v>35020</v>
      </c>
      <c r="B585" s="2" t="s">
        <v>598</v>
      </c>
      <c r="C585" s="2" t="s">
        <v>170</v>
      </c>
      <c r="D585" s="2" t="s">
        <v>957</v>
      </c>
      <c r="E585" s="2" t="s">
        <v>931</v>
      </c>
      <c r="F585" s="2" t="s">
        <v>920</v>
      </c>
      <c r="G585" s="2" t="str">
        <f t="shared" si="9"/>
        <v>Clinton</v>
      </c>
      <c r="H585" s="2" t="s">
        <v>922</v>
      </c>
      <c r="I585" s="2" t="s">
        <v>922</v>
      </c>
      <c r="J585">
        <v>53119</v>
      </c>
      <c r="K585" s="1">
        <v>45.7726990342439</v>
      </c>
      <c r="L585" s="1">
        <v>48.293454319546697</v>
      </c>
      <c r="M585" s="1">
        <v>0.32944897306048698</v>
      </c>
      <c r="N585" s="1">
        <v>1.1634255162936</v>
      </c>
      <c r="O585" s="1">
        <v>4.4409721568553602</v>
      </c>
      <c r="P585" s="1">
        <v>23.3965247839756</v>
      </c>
      <c r="Q585" s="1">
        <v>8.4037726613829307</v>
      </c>
      <c r="R585" s="1">
        <v>24.4036973587605</v>
      </c>
      <c r="S585" s="1">
        <v>28.4681564035468</v>
      </c>
      <c r="T585" s="1">
        <v>15.3278487923342</v>
      </c>
      <c r="U585" s="1">
        <v>7.6221534379836404</v>
      </c>
      <c r="V585" s="1">
        <v>50.892659739111203</v>
      </c>
      <c r="W585" s="1">
        <v>26.0722971479107</v>
      </c>
      <c r="X585" s="1">
        <v>15.412889674994499</v>
      </c>
      <c r="Y585" s="1">
        <v>37.969812075169898</v>
      </c>
      <c r="Z585" s="1">
        <v>25.374850059976001</v>
      </c>
      <c r="AA585" s="1">
        <v>13.1447421031587</v>
      </c>
      <c r="AB585" s="1">
        <v>14.3642542982807</v>
      </c>
      <c r="AC585" s="1">
        <v>9.1463414634146307</v>
      </c>
    </row>
    <row r="586" spans="1:29" ht="15" customHeight="1" x14ac:dyDescent="0.25">
      <c r="A586">
        <v>35060</v>
      </c>
      <c r="B586" s="2" t="s">
        <v>599</v>
      </c>
      <c r="C586" s="2" t="s">
        <v>49</v>
      </c>
      <c r="D586" s="2" t="s">
        <v>951</v>
      </c>
      <c r="E586" s="2" t="s">
        <v>931</v>
      </c>
      <c r="F586" s="2" t="s">
        <v>919</v>
      </c>
      <c r="G586" s="2" t="str">
        <f t="shared" si="9"/>
        <v>Trump</v>
      </c>
      <c r="H586" s="2" t="s">
        <v>922</v>
      </c>
      <c r="I586" s="2" t="s">
        <v>923</v>
      </c>
      <c r="J586">
        <v>39566</v>
      </c>
      <c r="K586" s="1">
        <v>53.351362280746102</v>
      </c>
      <c r="L586" s="1">
        <v>41.186877622200903</v>
      </c>
      <c r="M586" s="1">
        <v>0.33867461962290901</v>
      </c>
      <c r="N586" s="1">
        <v>3.26542991457312</v>
      </c>
      <c r="O586" s="1">
        <v>1.857655562857</v>
      </c>
      <c r="P586" s="1">
        <v>24.2632563311934</v>
      </c>
      <c r="Q586" s="1">
        <v>15.3743112773593</v>
      </c>
      <c r="R586" s="1">
        <v>22.9565788808573</v>
      </c>
      <c r="S586" s="1">
        <v>23.937218824243001</v>
      </c>
      <c r="T586" s="1">
        <v>13.468634686346901</v>
      </c>
      <c r="U586" s="1">
        <v>6.0722586097612501</v>
      </c>
      <c r="V586" s="1">
        <v>49.799281639552099</v>
      </c>
      <c r="W586" s="1">
        <v>23.507289245721498</v>
      </c>
      <c r="X586" s="1">
        <v>20.6211705049651</v>
      </c>
      <c r="Y586" s="1">
        <v>34.559407250595399</v>
      </c>
      <c r="Z586" s="1">
        <v>22.869806827203</v>
      </c>
      <c r="AA586" s="1">
        <v>12.7017729558084</v>
      </c>
      <c r="AB586" s="1">
        <v>17.630325482932001</v>
      </c>
      <c r="AC586" s="1">
        <v>12.238687483461201</v>
      </c>
    </row>
    <row r="587" spans="1:29" ht="15" customHeight="1" x14ac:dyDescent="0.25">
      <c r="A587">
        <v>35100</v>
      </c>
      <c r="B587" s="2" t="s">
        <v>600</v>
      </c>
      <c r="C587" s="2" t="s">
        <v>42</v>
      </c>
      <c r="D587" s="2" t="s">
        <v>959</v>
      </c>
      <c r="E587" s="2" t="s">
        <v>931</v>
      </c>
      <c r="F587" s="2" t="s">
        <v>919</v>
      </c>
      <c r="G587" s="2" t="str">
        <f t="shared" si="9"/>
        <v>Trump</v>
      </c>
      <c r="H587" s="2" t="s">
        <v>923</v>
      </c>
      <c r="I587" s="2" t="s">
        <v>923</v>
      </c>
      <c r="J587">
        <v>126802</v>
      </c>
      <c r="K587" s="1">
        <v>67.404299616725297</v>
      </c>
      <c r="L587" s="1">
        <v>22.682607529849701</v>
      </c>
      <c r="M587" s="1">
        <v>1.6860932792858201</v>
      </c>
      <c r="N587" s="1">
        <v>2.64191416539171</v>
      </c>
      <c r="O587" s="1">
        <v>5.5850854087475001</v>
      </c>
      <c r="P587" s="1">
        <v>22.684973423132099</v>
      </c>
      <c r="Q587" s="1">
        <v>11.235627198309199</v>
      </c>
      <c r="R587" s="1">
        <v>23.576126559517999</v>
      </c>
      <c r="S587" s="1">
        <v>26.397059983281</v>
      </c>
      <c r="T587" s="1">
        <v>16.106212835759699</v>
      </c>
      <c r="U587" s="1">
        <v>4.3219129621412904</v>
      </c>
      <c r="V587" s="1">
        <v>38.176498099269701</v>
      </c>
      <c r="W587" s="1">
        <v>37.026466320497903</v>
      </c>
      <c r="X587" s="1">
        <v>20.475122618091099</v>
      </c>
      <c r="Y587" s="1">
        <v>20.199616896864601</v>
      </c>
      <c r="Z587" s="1">
        <v>23.687871761266301</v>
      </c>
      <c r="AA587" s="1">
        <v>19.546325234398601</v>
      </c>
      <c r="AB587" s="1">
        <v>23.054743421715902</v>
      </c>
      <c r="AC587" s="1">
        <v>13.5114426857546</v>
      </c>
    </row>
    <row r="588" spans="1:29" ht="15" customHeight="1" x14ac:dyDescent="0.25">
      <c r="A588">
        <v>35220</v>
      </c>
      <c r="B588" s="2" t="s">
        <v>602</v>
      </c>
      <c r="C588" s="2" t="s">
        <v>66</v>
      </c>
      <c r="D588" s="2" t="s">
        <v>425</v>
      </c>
      <c r="E588" s="2" t="s">
        <v>927</v>
      </c>
      <c r="F588" s="2" t="s">
        <v>919</v>
      </c>
      <c r="G588" s="2" t="str">
        <f t="shared" si="9"/>
        <v>Trump</v>
      </c>
      <c r="H588" s="2" t="s">
        <v>922</v>
      </c>
      <c r="I588" s="2" t="s">
        <v>923</v>
      </c>
      <c r="J588">
        <v>49462</v>
      </c>
      <c r="K588" s="1">
        <v>94.886983947272697</v>
      </c>
      <c r="L588" s="1">
        <v>2.15114633455986</v>
      </c>
      <c r="M588" s="1">
        <v>0.31135012737050699</v>
      </c>
      <c r="N588" s="1">
        <v>1.2534875257773599</v>
      </c>
      <c r="O588" s="1">
        <v>1.39703206501961</v>
      </c>
      <c r="P588" s="1">
        <v>22.328251991427798</v>
      </c>
      <c r="Q588" s="1">
        <v>7.76555739759816</v>
      </c>
      <c r="R588" s="1">
        <v>24.940358254821898</v>
      </c>
      <c r="S588" s="1">
        <v>28.789778011402699</v>
      </c>
      <c r="T588" s="1">
        <v>16.176054344749499</v>
      </c>
      <c r="U588" s="1">
        <v>4.7219186748720299</v>
      </c>
      <c r="V588" s="1">
        <v>55.202162535227501</v>
      </c>
      <c r="W588" s="1">
        <v>26.062575487433101</v>
      </c>
      <c r="X588" s="1">
        <v>14.013343302467399</v>
      </c>
      <c r="Y588" s="1">
        <v>23.1844618750333</v>
      </c>
      <c r="Z588" s="1">
        <v>26.631449762552698</v>
      </c>
      <c r="AA588" s="1">
        <v>18.174056880636002</v>
      </c>
      <c r="AB588" s="1">
        <v>22.336054639560299</v>
      </c>
      <c r="AC588" s="1">
        <v>9.6739768422176002</v>
      </c>
    </row>
    <row r="589" spans="1:29" ht="15" customHeight="1" x14ac:dyDescent="0.25">
      <c r="A589">
        <v>35260</v>
      </c>
      <c r="B589" s="2" t="s">
        <v>602</v>
      </c>
      <c r="C589" s="2" t="s">
        <v>55</v>
      </c>
      <c r="D589" s="2" t="s">
        <v>970</v>
      </c>
      <c r="E589" s="2" t="s">
        <v>927</v>
      </c>
      <c r="F589" s="2" t="s">
        <v>919</v>
      </c>
      <c r="G589" s="2" t="str">
        <f t="shared" si="9"/>
        <v>Trump</v>
      </c>
      <c r="H589" s="2" t="s">
        <v>922</v>
      </c>
      <c r="I589" s="2" t="s">
        <v>922</v>
      </c>
      <c r="J589">
        <v>91108</v>
      </c>
      <c r="K589" s="1">
        <v>93.155376037230496</v>
      </c>
      <c r="L589" s="1">
        <v>3.78451947139658</v>
      </c>
      <c r="M589" s="1">
        <v>0.40062343592220201</v>
      </c>
      <c r="N589" s="1">
        <v>1.6376168942354099</v>
      </c>
      <c r="O589" s="1">
        <v>1.0218641612152599</v>
      </c>
      <c r="P589" s="1">
        <v>21.240725293058802</v>
      </c>
      <c r="Q589" s="1">
        <v>8.1924748649953898</v>
      </c>
      <c r="R589" s="1">
        <v>22.383325284278001</v>
      </c>
      <c r="S589" s="1">
        <v>29.383808227597999</v>
      </c>
      <c r="T589" s="1">
        <v>18.799666330069801</v>
      </c>
      <c r="U589" s="1">
        <v>3.3929239985024302</v>
      </c>
      <c r="V589" s="1">
        <v>53.319605640833601</v>
      </c>
      <c r="W589" s="1">
        <v>23.914264320479202</v>
      </c>
      <c r="X589" s="1">
        <v>19.373206040184701</v>
      </c>
      <c r="Y589" s="1">
        <v>21.883852691218099</v>
      </c>
      <c r="Z589" s="1">
        <v>24.234582697755499</v>
      </c>
      <c r="AA589" s="1">
        <v>18.3100893440837</v>
      </c>
      <c r="AB589" s="1">
        <v>22.4259097842667</v>
      </c>
      <c r="AC589" s="1">
        <v>13.145565482676</v>
      </c>
    </row>
    <row r="590" spans="1:29" ht="15" customHeight="1" x14ac:dyDescent="0.25">
      <c r="A590">
        <v>35300</v>
      </c>
      <c r="B590" s="2" t="s">
        <v>603</v>
      </c>
      <c r="C590" s="2" t="s">
        <v>168</v>
      </c>
      <c r="D590" s="2" t="s">
        <v>938</v>
      </c>
      <c r="E590" s="2" t="s">
        <v>927</v>
      </c>
      <c r="F590" s="2" t="s">
        <v>920</v>
      </c>
      <c r="G590" s="2" t="str">
        <f t="shared" si="9"/>
        <v>Clinton</v>
      </c>
      <c r="H590" s="2" t="s">
        <v>923</v>
      </c>
      <c r="I590" s="2" t="s">
        <v>922</v>
      </c>
      <c r="J590">
        <v>862477</v>
      </c>
      <c r="K590" s="1">
        <v>67.524583264249401</v>
      </c>
      <c r="L590" s="1">
        <v>11.7989233336077</v>
      </c>
      <c r="M590" s="1">
        <v>3.4705853025645901</v>
      </c>
      <c r="N590" s="1">
        <v>2.1628402844365699</v>
      </c>
      <c r="O590" s="1">
        <v>15.043067815141701</v>
      </c>
      <c r="P590" s="1">
        <v>22.374393751949299</v>
      </c>
      <c r="Q590" s="1">
        <v>9.9355692963406597</v>
      </c>
      <c r="R590" s="1">
        <v>25.727990427570798</v>
      </c>
      <c r="S590" s="1">
        <v>27.588098001454</v>
      </c>
      <c r="T590" s="1">
        <v>14.3739485226852</v>
      </c>
      <c r="U590" s="1">
        <v>4.6723273951629203</v>
      </c>
      <c r="V590" s="1">
        <v>37.480519124653597</v>
      </c>
      <c r="W590" s="1">
        <v>25.1543912890088</v>
      </c>
      <c r="X590" s="1">
        <v>32.692762191174602</v>
      </c>
      <c r="Y590" s="1">
        <v>16.237013419971099</v>
      </c>
      <c r="Z590" s="1">
        <v>17.211991901950601</v>
      </c>
      <c r="AA590" s="1">
        <v>15.094739904714601</v>
      </c>
      <c r="AB590" s="1">
        <v>22.5993768866152</v>
      </c>
      <c r="AC590" s="1">
        <v>28.856877886748499</v>
      </c>
    </row>
    <row r="591" spans="1:29" ht="15" customHeight="1" x14ac:dyDescent="0.25">
      <c r="A591">
        <v>35380</v>
      </c>
      <c r="B591" s="2" t="s">
        <v>604</v>
      </c>
      <c r="C591" s="2" t="s">
        <v>49</v>
      </c>
      <c r="D591" s="2" t="s">
        <v>951</v>
      </c>
      <c r="E591" s="2" t="s">
        <v>931</v>
      </c>
      <c r="F591" s="2" t="s">
        <v>920</v>
      </c>
      <c r="G591" s="2" t="str">
        <f t="shared" si="9"/>
        <v>Clinton</v>
      </c>
      <c r="H591" s="2" t="s">
        <v>923</v>
      </c>
      <c r="I591" s="2" t="s">
        <v>923</v>
      </c>
      <c r="J591">
        <v>1189866</v>
      </c>
      <c r="K591" s="1">
        <v>53.733445614884403</v>
      </c>
      <c r="L591" s="1">
        <v>33.930795568576599</v>
      </c>
      <c r="M591" s="1">
        <v>2.6489537477329401</v>
      </c>
      <c r="N591" s="1">
        <v>1.9398823060748001</v>
      </c>
      <c r="O591" s="1">
        <v>7.7469227627312698</v>
      </c>
      <c r="P591" s="1">
        <v>23.407593796276199</v>
      </c>
      <c r="Q591" s="1">
        <v>9.8754817769395906</v>
      </c>
      <c r="R591" s="1">
        <v>26.971356438456102</v>
      </c>
      <c r="S591" s="1">
        <v>27.565036735229</v>
      </c>
      <c r="T591" s="1">
        <v>12.180531253099099</v>
      </c>
      <c r="U591" s="1">
        <v>5.4574576187951802</v>
      </c>
      <c r="V591" s="1">
        <v>39.857912942086003</v>
      </c>
      <c r="W591" s="1">
        <v>28.440958445453798</v>
      </c>
      <c r="X591" s="1">
        <v>26.243670993664999</v>
      </c>
      <c r="Y591" s="1">
        <v>21.797549308468199</v>
      </c>
      <c r="Z591" s="1">
        <v>21.4537332316545</v>
      </c>
      <c r="AA591" s="1">
        <v>16.463308953516599</v>
      </c>
      <c r="AB591" s="1">
        <v>20.5784862560227</v>
      </c>
      <c r="AC591" s="1">
        <v>19.706922250338</v>
      </c>
    </row>
    <row r="592" spans="1:29" ht="15" customHeight="1" x14ac:dyDescent="0.25">
      <c r="A592">
        <v>35420</v>
      </c>
      <c r="B592" s="2" t="s">
        <v>605</v>
      </c>
      <c r="C592" s="2" t="s">
        <v>33</v>
      </c>
      <c r="D592" s="2" t="s">
        <v>967</v>
      </c>
      <c r="E592" s="2" t="s">
        <v>927</v>
      </c>
      <c r="F592" s="2" t="s">
        <v>919</v>
      </c>
      <c r="G592" s="2" t="str">
        <f t="shared" si="9"/>
        <v>Trump</v>
      </c>
      <c r="H592" s="2" t="s">
        <v>922</v>
      </c>
      <c r="I592" s="2" t="s">
        <v>922</v>
      </c>
      <c r="J592">
        <v>92582</v>
      </c>
      <c r="K592" s="1">
        <v>95.714069689572497</v>
      </c>
      <c r="L592" s="1">
        <v>0.75176600203063204</v>
      </c>
      <c r="M592" s="1">
        <v>0.30891533991488601</v>
      </c>
      <c r="N592" s="1">
        <v>1.3166706271197399</v>
      </c>
      <c r="O592" s="1">
        <v>1.9085783413622499</v>
      </c>
      <c r="P592" s="1">
        <v>23.723834006610399</v>
      </c>
      <c r="Q592" s="1">
        <v>7.6407941068458198</v>
      </c>
      <c r="R592" s="1">
        <v>23.7583979607267</v>
      </c>
      <c r="S592" s="1">
        <v>28.489339180402201</v>
      </c>
      <c r="T592" s="1">
        <v>16.3876347454149</v>
      </c>
      <c r="U592" s="1">
        <v>4.8086467409286398</v>
      </c>
      <c r="V592" s="1">
        <v>58.234728765223998</v>
      </c>
      <c r="W592" s="1">
        <v>22.2880461327577</v>
      </c>
      <c r="X592" s="1">
        <v>14.6685783610897</v>
      </c>
      <c r="Y592" s="1">
        <v>20.4501625433908</v>
      </c>
      <c r="Z592" s="1">
        <v>25.3292192407295</v>
      </c>
      <c r="AA592" s="1">
        <v>20.888203206788301</v>
      </c>
      <c r="AB592" s="1">
        <v>22.279464433302099</v>
      </c>
      <c r="AC592" s="1">
        <v>11.0529505757893</v>
      </c>
    </row>
    <row r="593" spans="1:29" ht="15" customHeight="1" x14ac:dyDescent="0.25">
      <c r="A593">
        <v>35580</v>
      </c>
      <c r="B593" s="2" t="s">
        <v>608</v>
      </c>
      <c r="C593" s="2" t="s">
        <v>44</v>
      </c>
      <c r="D593" s="2" t="s">
        <v>955</v>
      </c>
      <c r="E593" s="2" t="s">
        <v>947</v>
      </c>
      <c r="F593" s="2" t="s">
        <v>919</v>
      </c>
      <c r="G593" s="2" t="str">
        <f t="shared" si="9"/>
        <v>Trump</v>
      </c>
      <c r="H593" s="2" t="s">
        <v>922</v>
      </c>
      <c r="I593" s="2" t="s">
        <v>922</v>
      </c>
      <c r="J593">
        <v>25893</v>
      </c>
      <c r="K593" s="1">
        <v>95.245819333410594</v>
      </c>
      <c r="L593" s="1">
        <v>0.21627466882941301</v>
      </c>
      <c r="M593" s="1">
        <v>0.58703124396555095</v>
      </c>
      <c r="N593" s="1">
        <v>0.62951376819990001</v>
      </c>
      <c r="O593" s="1">
        <v>3.3213609855945601</v>
      </c>
      <c r="P593" s="1">
        <v>22.005947553392801</v>
      </c>
      <c r="Q593" s="1">
        <v>9.1028463291237003</v>
      </c>
      <c r="R593" s="1">
        <v>21.098366353840799</v>
      </c>
      <c r="S593" s="1">
        <v>28.8726682887267</v>
      </c>
      <c r="T593" s="1">
        <v>18.920171474916</v>
      </c>
      <c r="U593" s="1">
        <v>4.6408714399182998</v>
      </c>
      <c r="V593" s="1">
        <v>44.559173947577399</v>
      </c>
      <c r="W593" s="1">
        <v>31.283331442187698</v>
      </c>
      <c r="X593" s="1">
        <v>19.516623170316599</v>
      </c>
      <c r="Y593" s="1">
        <v>17.5448326862636</v>
      </c>
      <c r="Z593" s="1">
        <v>23.997041967091899</v>
      </c>
      <c r="AA593" s="1">
        <v>19.3658716953226</v>
      </c>
      <c r="AB593" s="1">
        <v>25.374376039933399</v>
      </c>
      <c r="AC593" s="1">
        <v>13.717877611388399</v>
      </c>
    </row>
    <row r="594" spans="1:29" ht="15" customHeight="1" x14ac:dyDescent="0.25">
      <c r="A594">
        <v>35620</v>
      </c>
      <c r="B594" s="2" t="s">
        <v>609</v>
      </c>
      <c r="C594" s="2" t="s">
        <v>40</v>
      </c>
      <c r="D594" s="2" t="s">
        <v>966</v>
      </c>
      <c r="E594" s="2" t="s">
        <v>927</v>
      </c>
      <c r="F594" s="2" t="s">
        <v>920</v>
      </c>
      <c r="G594" s="2" t="str">
        <f t="shared" si="9"/>
        <v>Clinton</v>
      </c>
      <c r="H594" s="2" t="s">
        <v>923</v>
      </c>
      <c r="I594" s="2" t="s">
        <v>922</v>
      </c>
      <c r="J594">
        <v>19567410</v>
      </c>
      <c r="K594" s="1">
        <v>49.622729834965398</v>
      </c>
      <c r="L594" s="1">
        <v>15.870194369106599</v>
      </c>
      <c r="M594" s="1">
        <v>9.6070711453380895</v>
      </c>
      <c r="N594" s="1">
        <v>2.2807004095074399</v>
      </c>
      <c r="O594" s="1">
        <v>22.619304241082499</v>
      </c>
      <c r="P594" s="1">
        <v>22.8900912282208</v>
      </c>
      <c r="Q594" s="1">
        <v>9.45917216432834</v>
      </c>
      <c r="R594" s="1">
        <v>28.1855595605141</v>
      </c>
      <c r="S594" s="1">
        <v>26.409013763190899</v>
      </c>
      <c r="T594" s="1">
        <v>13.0561632837458</v>
      </c>
      <c r="U594" s="1">
        <v>7.6114773004371896</v>
      </c>
      <c r="V594" s="1">
        <v>33.918918287959997</v>
      </c>
      <c r="W594" s="1">
        <v>22.397766003288499</v>
      </c>
      <c r="X594" s="1">
        <v>36.0718384083142</v>
      </c>
      <c r="Y594" s="1">
        <v>16.2001999425907</v>
      </c>
      <c r="Z594" s="1">
        <v>16.092324268986399</v>
      </c>
      <c r="AA594" s="1">
        <v>13.894341511560301</v>
      </c>
      <c r="AB594" s="1">
        <v>20.9818821469932</v>
      </c>
      <c r="AC594" s="1">
        <v>32.831252129869398</v>
      </c>
    </row>
    <row r="595" spans="1:29" ht="15" customHeight="1" x14ac:dyDescent="0.25">
      <c r="A595">
        <v>35140</v>
      </c>
      <c r="B595" s="2" t="s">
        <v>601</v>
      </c>
      <c r="C595" s="2" t="s">
        <v>129</v>
      </c>
      <c r="D595" s="2" t="s">
        <v>973</v>
      </c>
      <c r="E595" s="2" t="s">
        <v>931</v>
      </c>
      <c r="F595" s="2" t="s">
        <v>919</v>
      </c>
      <c r="G595" s="2" t="str">
        <f t="shared" si="9"/>
        <v>Trump</v>
      </c>
      <c r="H595" s="2" t="s">
        <v>922</v>
      </c>
      <c r="I595" s="2" t="s">
        <v>923</v>
      </c>
      <c r="J595">
        <v>37508</v>
      </c>
      <c r="K595" s="1">
        <v>60.493761330916101</v>
      </c>
      <c r="L595" s="1">
        <v>30.748107070491599</v>
      </c>
      <c r="M595" s="1">
        <v>0.30926735629732299</v>
      </c>
      <c r="N595" s="1">
        <v>1.2770608936760199</v>
      </c>
      <c r="O595" s="1">
        <v>7.1718033486189601</v>
      </c>
      <c r="P595" s="1">
        <v>22.7791404500373</v>
      </c>
      <c r="Q595" s="1">
        <v>9.9925349258824792</v>
      </c>
      <c r="R595" s="1">
        <v>23.432334435320499</v>
      </c>
      <c r="S595" s="1">
        <v>27.9087128079343</v>
      </c>
      <c r="T595" s="1">
        <v>15.887277380825401</v>
      </c>
      <c r="U595" s="1">
        <v>9.7775129121970608</v>
      </c>
      <c r="V595" s="1">
        <v>46.293206197854602</v>
      </c>
      <c r="W595" s="1">
        <v>24.9702026221692</v>
      </c>
      <c r="X595" s="1">
        <v>18.959078267779098</v>
      </c>
      <c r="Y595" s="1">
        <v>22.136004514672699</v>
      </c>
      <c r="Z595" s="1">
        <v>26.1780474040632</v>
      </c>
      <c r="AA595" s="1">
        <v>17.593115124153499</v>
      </c>
      <c r="AB595" s="1">
        <v>20.753386004514699</v>
      </c>
      <c r="AC595" s="1">
        <v>13.3394469525959</v>
      </c>
    </row>
    <row r="596" spans="1:29" ht="15" customHeight="1" x14ac:dyDescent="0.25">
      <c r="A596">
        <v>35440</v>
      </c>
      <c r="B596" s="2" t="s">
        <v>606</v>
      </c>
      <c r="C596" s="2" t="s">
        <v>38</v>
      </c>
      <c r="D596" t="s">
        <v>969</v>
      </c>
      <c r="E596" s="2" t="s">
        <v>947</v>
      </c>
      <c r="F596" s="2" t="s">
        <v>919</v>
      </c>
      <c r="G596" s="2" t="str">
        <f t="shared" si="9"/>
        <v>Trump</v>
      </c>
      <c r="H596" s="2" t="s">
        <v>922</v>
      </c>
      <c r="I596" s="2" t="s">
        <v>922</v>
      </c>
      <c r="J596">
        <v>46034</v>
      </c>
      <c r="K596" s="1">
        <v>84.422383455706694</v>
      </c>
      <c r="L596" s="1">
        <v>0.345396880566538</v>
      </c>
      <c r="M596" s="1">
        <v>1.0470521788243501</v>
      </c>
      <c r="N596" s="1">
        <v>6.2453838467219898</v>
      </c>
      <c r="O596" s="1">
        <v>7.9397836381804803</v>
      </c>
      <c r="P596" s="1">
        <v>17.276360950601699</v>
      </c>
      <c r="Q596" s="1">
        <v>6.68418994656124</v>
      </c>
      <c r="R596" s="1">
        <v>19.935265238736601</v>
      </c>
      <c r="S596" s="1">
        <v>34.441934222531202</v>
      </c>
      <c r="T596" s="1">
        <v>21.6622496415693</v>
      </c>
      <c r="U596" s="1">
        <v>3.5338818420751901</v>
      </c>
      <c r="V596" s="1">
        <v>35.084561764369802</v>
      </c>
      <c r="W596" s="1">
        <v>37.3871557536282</v>
      </c>
      <c r="X596" s="1">
        <v>23.994400639926901</v>
      </c>
      <c r="Y596" s="1">
        <v>23.323351870336001</v>
      </c>
      <c r="Z596" s="1">
        <v>24.8776082513427</v>
      </c>
      <c r="AA596" s="1">
        <v>17.006511716336298</v>
      </c>
      <c r="AB596" s="1">
        <v>21.750083178858301</v>
      </c>
      <c r="AC596" s="1">
        <v>13.0424449831266</v>
      </c>
    </row>
    <row r="597" spans="1:29" ht="15" customHeight="1" x14ac:dyDescent="0.25">
      <c r="A597">
        <v>35460</v>
      </c>
      <c r="B597" s="2" t="s">
        <v>606</v>
      </c>
      <c r="C597" s="2" t="s">
        <v>84</v>
      </c>
      <c r="D597" s="2" t="s">
        <v>975</v>
      </c>
      <c r="E597" s="2" t="s">
        <v>931</v>
      </c>
      <c r="F597" s="2" t="s">
        <v>919</v>
      </c>
      <c r="G597" s="2" t="str">
        <f t="shared" si="9"/>
        <v>Trump</v>
      </c>
      <c r="H597" s="2" t="s">
        <v>922</v>
      </c>
      <c r="I597" s="2" t="s">
        <v>922</v>
      </c>
      <c r="J597">
        <v>35662</v>
      </c>
      <c r="K597" s="1">
        <v>94.212326846503302</v>
      </c>
      <c r="L597" s="1">
        <v>1.8479053334081099</v>
      </c>
      <c r="M597" s="1">
        <v>0.29443104705288498</v>
      </c>
      <c r="N597" s="1">
        <v>1.8843587011384699</v>
      </c>
      <c r="O597" s="1">
        <v>1.7609780718972601</v>
      </c>
      <c r="P597" s="1">
        <v>21.454208961920301</v>
      </c>
      <c r="Q597" s="1">
        <v>7.5430430149739198</v>
      </c>
      <c r="R597" s="1">
        <v>23.868543547753902</v>
      </c>
      <c r="S597" s="1">
        <v>30.407716897537998</v>
      </c>
      <c r="T597" s="1">
        <v>16.726487577813899</v>
      </c>
      <c r="U597" s="1">
        <v>11.949759823608201</v>
      </c>
      <c r="V597" s="1">
        <v>58.851090637058</v>
      </c>
      <c r="W597" s="1">
        <v>20.560674068824301</v>
      </c>
      <c r="X597" s="1">
        <v>8.6384754705094906</v>
      </c>
      <c r="Y597" s="1">
        <v>35.940774795483698</v>
      </c>
      <c r="Z597" s="1">
        <v>25.867081333243199</v>
      </c>
      <c r="AA597" s="1">
        <v>16.753431140558401</v>
      </c>
      <c r="AB597" s="1">
        <v>15.6581705090934</v>
      </c>
      <c r="AC597" s="1">
        <v>5.7805422216212596</v>
      </c>
    </row>
    <row r="598" spans="1:29" ht="15" customHeight="1" x14ac:dyDescent="0.25">
      <c r="A598">
        <v>35500</v>
      </c>
      <c r="B598" s="2" t="s">
        <v>607</v>
      </c>
      <c r="C598" s="2" t="s">
        <v>60</v>
      </c>
      <c r="D598" s="2" t="s">
        <v>945</v>
      </c>
      <c r="E598" s="2" t="s">
        <v>927</v>
      </c>
      <c r="F598" s="2" t="s">
        <v>919</v>
      </c>
      <c r="G598" s="2" t="str">
        <f t="shared" si="9"/>
        <v>Trump</v>
      </c>
      <c r="H598" s="2" t="s">
        <v>922</v>
      </c>
      <c r="I598" s="2" t="s">
        <v>923</v>
      </c>
      <c r="J598">
        <v>36842</v>
      </c>
      <c r="K598" s="1">
        <v>95.771130774659397</v>
      </c>
      <c r="L598" s="1">
        <v>1.2594321698062001</v>
      </c>
      <c r="M598" s="1">
        <v>0.44242983551381598</v>
      </c>
      <c r="N598" s="1">
        <v>1.0694316269475099</v>
      </c>
      <c r="O598" s="1">
        <v>1.45757559307312</v>
      </c>
      <c r="P598" s="1">
        <v>22.8462081320232</v>
      </c>
      <c r="Q598" s="1">
        <v>7.0083057380163902</v>
      </c>
      <c r="R598" s="1">
        <v>24.683784810813702</v>
      </c>
      <c r="S598" s="1">
        <v>28.9343683839097</v>
      </c>
      <c r="T598" s="1">
        <v>16.527332935236998</v>
      </c>
      <c r="U598" s="1">
        <v>2.9998453687954201</v>
      </c>
      <c r="V598" s="1">
        <v>46.752744703881199</v>
      </c>
      <c r="W598" s="1">
        <v>33.044688418122803</v>
      </c>
      <c r="X598" s="1">
        <v>17.2027215092006</v>
      </c>
      <c r="Y598" s="1">
        <v>17.3067836652042</v>
      </c>
      <c r="Z598" s="1">
        <v>23.381707728653399</v>
      </c>
      <c r="AA598" s="1">
        <v>19.824502193722601</v>
      </c>
      <c r="AB598" s="1">
        <v>24.542693216334801</v>
      </c>
      <c r="AC598" s="1">
        <v>14.944313196085</v>
      </c>
    </row>
    <row r="599" spans="1:29" ht="15" customHeight="1" x14ac:dyDescent="0.25">
      <c r="A599">
        <v>35660</v>
      </c>
      <c r="B599" s="2" t="s">
        <v>610</v>
      </c>
      <c r="C599" s="2" t="s">
        <v>31</v>
      </c>
      <c r="D599" s="2" t="s">
        <v>924</v>
      </c>
      <c r="E599" s="2" t="s">
        <v>927</v>
      </c>
      <c r="F599" s="2" t="s">
        <v>919</v>
      </c>
      <c r="G599" s="2" t="str">
        <f t="shared" si="9"/>
        <v>Trump</v>
      </c>
      <c r="H599" s="2" t="s">
        <v>923</v>
      </c>
      <c r="I599" s="2" t="s">
        <v>922</v>
      </c>
      <c r="J599">
        <v>156813</v>
      </c>
      <c r="K599" s="1">
        <v>76.134631695076294</v>
      </c>
      <c r="L599" s="1">
        <v>15.1556312295537</v>
      </c>
      <c r="M599" s="1">
        <v>1.53686237748146</v>
      </c>
      <c r="N599" s="1">
        <v>2.6745231581565299</v>
      </c>
      <c r="O599" s="1">
        <v>4.4983515397320399</v>
      </c>
      <c r="P599" s="1">
        <v>23.385816226970999</v>
      </c>
      <c r="Q599" s="1">
        <v>8.4814396765574305</v>
      </c>
      <c r="R599" s="1">
        <v>23.227666073603601</v>
      </c>
      <c r="S599" s="1">
        <v>28.612423714870602</v>
      </c>
      <c r="T599" s="1">
        <v>16.292654307997399</v>
      </c>
      <c r="U599" s="1">
        <v>4.4829619369390397</v>
      </c>
      <c r="V599" s="1">
        <v>39.145897481492597</v>
      </c>
      <c r="W599" s="1">
        <v>32.185607726792</v>
      </c>
      <c r="X599" s="1">
        <v>24.185532854776401</v>
      </c>
      <c r="Y599" s="1">
        <v>22.1306660575009</v>
      </c>
      <c r="Z599" s="1">
        <v>24.158861730248301</v>
      </c>
      <c r="AA599" s="1">
        <v>17.6875632281435</v>
      </c>
      <c r="AB599" s="1">
        <v>21.063538165323202</v>
      </c>
      <c r="AC599" s="1">
        <v>14.9593708187841</v>
      </c>
    </row>
    <row r="600" spans="1:29" ht="15" customHeight="1" x14ac:dyDescent="0.25">
      <c r="A600">
        <v>35700</v>
      </c>
      <c r="B600" s="2" t="s">
        <v>611</v>
      </c>
      <c r="C600" s="2" t="s">
        <v>330</v>
      </c>
      <c r="D600" s="2" t="s">
        <v>934</v>
      </c>
      <c r="E600" s="2" t="s">
        <v>935</v>
      </c>
      <c r="F600" s="2" t="s">
        <v>920</v>
      </c>
      <c r="G600" s="2" t="str">
        <f t="shared" si="9"/>
        <v>Clinton</v>
      </c>
      <c r="H600" s="2" t="s">
        <v>922</v>
      </c>
      <c r="I600" s="2" t="s">
        <v>923</v>
      </c>
      <c r="J600">
        <v>47420</v>
      </c>
      <c r="K600" s="1">
        <v>15.9510754955715</v>
      </c>
      <c r="L600" s="1">
        <v>0.18768452129902999</v>
      </c>
      <c r="M600" s="1">
        <v>0.495571488823281</v>
      </c>
      <c r="N600" s="1">
        <v>0.54618304512863802</v>
      </c>
      <c r="O600" s="1">
        <v>82.819485449177606</v>
      </c>
      <c r="P600" s="1">
        <v>30.704344158582899</v>
      </c>
      <c r="Q600" s="1">
        <v>8.4605651623787406</v>
      </c>
      <c r="R600" s="1">
        <v>22.271193589202898</v>
      </c>
      <c r="S600" s="1">
        <v>25.4386334879798</v>
      </c>
      <c r="T600" s="1">
        <v>13.125263601855799</v>
      </c>
      <c r="U600" s="1">
        <v>15.4372063670149</v>
      </c>
      <c r="V600" s="1">
        <v>41.385597082953502</v>
      </c>
      <c r="W600" s="1">
        <v>23.8798120748896</v>
      </c>
      <c r="X600" s="1">
        <v>19.297384475142</v>
      </c>
      <c r="Y600" s="1">
        <v>27.769794510705601</v>
      </c>
      <c r="Z600" s="1">
        <v>24.816784020692602</v>
      </c>
      <c r="AA600" s="1">
        <v>15.8715332662739</v>
      </c>
      <c r="AB600" s="1">
        <v>17.480959908032801</v>
      </c>
      <c r="AC600" s="1">
        <v>14.0609282942952</v>
      </c>
    </row>
    <row r="601" spans="1:29" ht="15" customHeight="1" x14ac:dyDescent="0.25">
      <c r="A601">
        <v>35740</v>
      </c>
      <c r="B601" s="2" t="s">
        <v>612</v>
      </c>
      <c r="C601" s="2" t="s">
        <v>117</v>
      </c>
      <c r="D601" s="2" t="s">
        <v>961</v>
      </c>
      <c r="E601" s="2" t="s">
        <v>935</v>
      </c>
      <c r="F601" s="2" t="s">
        <v>919</v>
      </c>
      <c r="G601" s="2" t="str">
        <f t="shared" si="9"/>
        <v>Trump</v>
      </c>
      <c r="H601" s="2" t="s">
        <v>922</v>
      </c>
      <c r="I601" s="2" t="s">
        <v>923</v>
      </c>
      <c r="J601">
        <v>48271</v>
      </c>
      <c r="K601" s="1">
        <v>86.778811294566097</v>
      </c>
      <c r="L601" s="1">
        <v>0.94466656999026299</v>
      </c>
      <c r="M601" s="1">
        <v>0.36253651260591202</v>
      </c>
      <c r="N601" s="1">
        <v>1.80853928859978</v>
      </c>
      <c r="O601" s="1">
        <v>10.1054463342379</v>
      </c>
      <c r="P601" s="1">
        <v>25.472851194298901</v>
      </c>
      <c r="Q601" s="1">
        <v>9.2312154295539806</v>
      </c>
      <c r="R601" s="1">
        <v>22.937167243272398</v>
      </c>
      <c r="S601" s="1">
        <v>27.250315924675299</v>
      </c>
      <c r="T601" s="1">
        <v>15.1084502081995</v>
      </c>
      <c r="U601" s="1">
        <v>5.7591789903110699</v>
      </c>
      <c r="V601" s="1">
        <v>36.645843957164701</v>
      </c>
      <c r="W601" s="1">
        <v>37.9589495155533</v>
      </c>
      <c r="X601" s="1">
        <v>19.6360275369709</v>
      </c>
      <c r="Y601" s="1">
        <v>19.324675324675301</v>
      </c>
      <c r="Z601" s="1">
        <v>21.890909090909101</v>
      </c>
      <c r="AA601" s="1">
        <v>20.919480519480501</v>
      </c>
      <c r="AB601" s="1">
        <v>24.4675324675325</v>
      </c>
      <c r="AC601" s="1">
        <v>13.3974025974026</v>
      </c>
    </row>
    <row r="602" spans="1:29" ht="15" customHeight="1" x14ac:dyDescent="0.25">
      <c r="A602">
        <v>35820</v>
      </c>
      <c r="B602" s="2" t="s">
        <v>613</v>
      </c>
      <c r="C602" s="2" t="s">
        <v>117</v>
      </c>
      <c r="D602" s="2" t="s">
        <v>961</v>
      </c>
      <c r="E602" s="2" t="s">
        <v>935</v>
      </c>
      <c r="F602" s="2" t="s">
        <v>919</v>
      </c>
      <c r="G602" s="2" t="str">
        <f t="shared" si="9"/>
        <v>Trump</v>
      </c>
      <c r="H602" s="2" t="s">
        <v>922</v>
      </c>
      <c r="I602" s="2" t="s">
        <v>923</v>
      </c>
      <c r="J602">
        <v>37590</v>
      </c>
      <c r="K602" s="1">
        <v>90.470869912210702</v>
      </c>
      <c r="L602" s="1">
        <v>0.63314711359404097</v>
      </c>
      <c r="M602" s="1">
        <v>0.51343442404894901</v>
      </c>
      <c r="N602" s="1">
        <v>1.42059058260176</v>
      </c>
      <c r="O602" s="1">
        <v>6.96195796754456</v>
      </c>
      <c r="P602" s="1">
        <v>25.081138600691698</v>
      </c>
      <c r="Q602" s="1">
        <v>7.7121574886937996</v>
      </c>
      <c r="R602" s="1">
        <v>23.828145783452999</v>
      </c>
      <c r="S602" s="1">
        <v>27.7254588986433</v>
      </c>
      <c r="T602" s="1">
        <v>15.653099228518199</v>
      </c>
      <c r="U602" s="1">
        <v>3.09257939336343</v>
      </c>
      <c r="V602" s="1">
        <v>38.706739526411702</v>
      </c>
      <c r="W602" s="1">
        <v>39.811515007523603</v>
      </c>
      <c r="X602" s="1">
        <v>18.3891660727014</v>
      </c>
      <c r="Y602" s="1">
        <v>18.321741370427599</v>
      </c>
      <c r="Z602" s="1">
        <v>23.003606388459598</v>
      </c>
      <c r="AA602" s="1">
        <v>18.456980937661001</v>
      </c>
      <c r="AB602" s="1">
        <v>25.405718701700199</v>
      </c>
      <c r="AC602" s="1">
        <v>14.811952601751701</v>
      </c>
    </row>
    <row r="603" spans="1:29" ht="15" customHeight="1" x14ac:dyDescent="0.25">
      <c r="A603">
        <v>35840</v>
      </c>
      <c r="B603" s="2" t="s">
        <v>614</v>
      </c>
      <c r="C603" s="2" t="s">
        <v>72</v>
      </c>
      <c r="D603" s="2" t="s">
        <v>942</v>
      </c>
      <c r="E603" s="2" t="s">
        <v>931</v>
      </c>
      <c r="F603" s="2" t="s">
        <v>919</v>
      </c>
      <c r="G603" s="2" t="str">
        <f t="shared" si="9"/>
        <v>Trump</v>
      </c>
      <c r="H603" s="2" t="s">
        <v>923</v>
      </c>
      <c r="I603" s="2" t="s">
        <v>923</v>
      </c>
      <c r="J603">
        <v>702281</v>
      </c>
      <c r="K603" s="1">
        <v>79.5875155386519</v>
      </c>
      <c r="L603" s="1">
        <v>6.3028901536564401</v>
      </c>
      <c r="M603" s="1">
        <v>1.4269217022815699</v>
      </c>
      <c r="N603" s="1">
        <v>1.5777160424388501</v>
      </c>
      <c r="O603" s="1">
        <v>11.1049565629712</v>
      </c>
      <c r="P603" s="1">
        <v>17.944099299283302</v>
      </c>
      <c r="Q603" s="1">
        <v>6.4153807379097501</v>
      </c>
      <c r="R603" s="1">
        <v>19.761035824691302</v>
      </c>
      <c r="S603" s="1">
        <v>28.3497631290039</v>
      </c>
      <c r="T603" s="1">
        <v>27.5297210091117</v>
      </c>
      <c r="U603" s="1">
        <v>3.55914701908319</v>
      </c>
      <c r="V603" s="1">
        <v>37.8095653950162</v>
      </c>
      <c r="W603" s="1">
        <v>30.4307819741347</v>
      </c>
      <c r="X603" s="1">
        <v>28.200505611765902</v>
      </c>
      <c r="Y603" s="1">
        <v>17.894390273103401</v>
      </c>
      <c r="Z603" s="1">
        <v>23.455229936280301</v>
      </c>
      <c r="AA603" s="1">
        <v>18.8435342476687</v>
      </c>
      <c r="AB603" s="1">
        <v>21.4225852367206</v>
      </c>
      <c r="AC603" s="1">
        <v>18.384260306226999</v>
      </c>
    </row>
    <row r="604" spans="1:29" ht="15" customHeight="1" x14ac:dyDescent="0.25">
      <c r="A604">
        <v>35860</v>
      </c>
      <c r="B604" s="2" t="s">
        <v>615</v>
      </c>
      <c r="C604" s="2" t="s">
        <v>66</v>
      </c>
      <c r="D604" s="2" t="s">
        <v>425</v>
      </c>
      <c r="E604" s="2" t="s">
        <v>927</v>
      </c>
      <c r="F604" s="2" t="s">
        <v>919</v>
      </c>
      <c r="G604" s="2" t="str">
        <f t="shared" si="9"/>
        <v>Trump</v>
      </c>
      <c r="H604" s="2" t="s">
        <v>922</v>
      </c>
      <c r="I604" s="2" t="s">
        <v>923</v>
      </c>
      <c r="J604">
        <v>28525</v>
      </c>
      <c r="K604" s="1">
        <v>95.919368974583705</v>
      </c>
      <c r="L604" s="1">
        <v>0.72217353198948298</v>
      </c>
      <c r="M604" s="1">
        <v>0.217353198948291</v>
      </c>
      <c r="N604" s="1">
        <v>1.1393514460999099</v>
      </c>
      <c r="O604" s="1">
        <v>2.00175284837862</v>
      </c>
      <c r="P604" s="1">
        <v>26.397896581945702</v>
      </c>
      <c r="Q604" s="1">
        <v>8.2489044697633709</v>
      </c>
      <c r="R604" s="1">
        <v>25.216476774758998</v>
      </c>
      <c r="S604" s="1">
        <v>27.512708150744999</v>
      </c>
      <c r="T604" s="1">
        <v>12.624014022787</v>
      </c>
      <c r="U604" s="1">
        <v>4.0066688178982499</v>
      </c>
      <c r="V604" s="1">
        <v>57.185113477465897</v>
      </c>
      <c r="W604" s="1">
        <v>29.864472410455001</v>
      </c>
      <c r="X604" s="1">
        <v>8.9437452941809195</v>
      </c>
      <c r="Y604" s="1">
        <v>18.1317141522653</v>
      </c>
      <c r="Z604" s="1">
        <v>24.1662774404484</v>
      </c>
      <c r="AA604" s="1">
        <v>24.9602989257356</v>
      </c>
      <c r="AB604" s="1">
        <v>21.625408687529202</v>
      </c>
      <c r="AC604" s="1">
        <v>11.1163007940215</v>
      </c>
    </row>
    <row r="605" spans="1:29" ht="15" customHeight="1" x14ac:dyDescent="0.25">
      <c r="A605">
        <v>35900</v>
      </c>
      <c r="B605" s="2" t="s">
        <v>616</v>
      </c>
      <c r="C605" s="2" t="s">
        <v>42</v>
      </c>
      <c r="D605" s="2" t="s">
        <v>959</v>
      </c>
      <c r="E605" s="2" t="s">
        <v>931</v>
      </c>
      <c r="F605" s="2" t="s">
        <v>919</v>
      </c>
      <c r="G605" s="2" t="str">
        <f t="shared" si="9"/>
        <v>Trump</v>
      </c>
      <c r="H605" s="2" t="s">
        <v>922</v>
      </c>
      <c r="I605" s="2" t="s">
        <v>923</v>
      </c>
      <c r="J605">
        <v>69340</v>
      </c>
      <c r="K605" s="1">
        <v>88.818863570810507</v>
      </c>
      <c r="L605" s="1">
        <v>4.0164407268531903</v>
      </c>
      <c r="M605" s="1">
        <v>0.42543986155177399</v>
      </c>
      <c r="N605" s="1">
        <v>1.29939428901067</v>
      </c>
      <c r="O605" s="1">
        <v>5.4398615517738698</v>
      </c>
      <c r="P605" s="1">
        <v>22.405537929045298</v>
      </c>
      <c r="Q605" s="1">
        <v>7.1574848572252696</v>
      </c>
      <c r="R605" s="1">
        <v>23.957311796942601</v>
      </c>
      <c r="S605" s="1">
        <v>29.493798673204498</v>
      </c>
      <c r="T605" s="1">
        <v>16.985866743582299</v>
      </c>
      <c r="U605" s="1">
        <v>10.110633066994501</v>
      </c>
      <c r="V605" s="1">
        <v>48.664208154066799</v>
      </c>
      <c r="W605" s="1">
        <v>29.160008195042</v>
      </c>
      <c r="X605" s="1">
        <v>12.065150583896701</v>
      </c>
      <c r="Y605" s="1">
        <v>30.853994490358101</v>
      </c>
      <c r="Z605" s="1">
        <v>28.031197452685099</v>
      </c>
      <c r="AA605" s="1">
        <v>17.076312117634401</v>
      </c>
      <c r="AB605" s="1">
        <v>16.482415655969401</v>
      </c>
      <c r="AC605" s="1">
        <v>7.5560802833530101</v>
      </c>
    </row>
    <row r="606" spans="1:29" ht="15" customHeight="1" x14ac:dyDescent="0.25">
      <c r="A606">
        <v>35940</v>
      </c>
      <c r="B606" s="2" t="s">
        <v>617</v>
      </c>
      <c r="C606" s="2" t="s">
        <v>33</v>
      </c>
      <c r="D606" s="2" t="s">
        <v>967</v>
      </c>
      <c r="E606" s="2" t="s">
        <v>927</v>
      </c>
      <c r="F606" s="2" t="s">
        <v>919</v>
      </c>
      <c r="G606" s="2" t="str">
        <f t="shared" si="9"/>
        <v>Trump</v>
      </c>
      <c r="H606" s="2" t="s">
        <v>922</v>
      </c>
      <c r="I606" s="2" t="s">
        <v>922</v>
      </c>
      <c r="J606">
        <v>59626</v>
      </c>
      <c r="K606" s="1">
        <v>91.652970180793602</v>
      </c>
      <c r="L606" s="1">
        <v>0.93918760272364399</v>
      </c>
      <c r="M606" s="1">
        <v>0.28511052225539202</v>
      </c>
      <c r="N606" s="1">
        <v>1.5328883373025199</v>
      </c>
      <c r="O606" s="1">
        <v>5.5898433569248303</v>
      </c>
      <c r="P606" s="1">
        <v>26.2754503069131</v>
      </c>
      <c r="Q606" s="1">
        <v>7.8120283097977401</v>
      </c>
      <c r="R606" s="1">
        <v>24.7459162110489</v>
      </c>
      <c r="S606" s="1">
        <v>27.608761278636798</v>
      </c>
      <c r="T606" s="1">
        <v>13.557843893603501</v>
      </c>
      <c r="U606" s="1">
        <v>4.6680681846964402</v>
      </c>
      <c r="V606" s="1">
        <v>56.8754590815835</v>
      </c>
      <c r="W606" s="1">
        <v>26.085965401079001</v>
      </c>
      <c r="X606" s="1">
        <v>12.370507332641001</v>
      </c>
      <c r="Y606" s="1">
        <v>17.915582410797001</v>
      </c>
      <c r="Z606" s="1">
        <v>23.022978873549999</v>
      </c>
      <c r="AA606" s="1">
        <v>20.0458695364531</v>
      </c>
      <c r="AB606" s="1">
        <v>26.110351519428399</v>
      </c>
      <c r="AC606" s="1">
        <v>12.9052176597715</v>
      </c>
    </row>
    <row r="607" spans="1:29" ht="15" customHeight="1" x14ac:dyDescent="0.25">
      <c r="A607">
        <v>35980</v>
      </c>
      <c r="B607" s="2" t="s">
        <v>618</v>
      </c>
      <c r="C607" s="2" t="s">
        <v>168</v>
      </c>
      <c r="D607" s="2" t="s">
        <v>938</v>
      </c>
      <c r="E607" s="2" t="s">
        <v>927</v>
      </c>
      <c r="F607" s="2" t="s">
        <v>920</v>
      </c>
      <c r="G607" s="2" t="str">
        <f t="shared" si="9"/>
        <v>Clinton</v>
      </c>
      <c r="H607" s="2" t="s">
        <v>923</v>
      </c>
      <c r="I607" s="2" t="s">
        <v>922</v>
      </c>
      <c r="J607">
        <v>274055</v>
      </c>
      <c r="K607" s="1">
        <v>78.307274087318206</v>
      </c>
      <c r="L607" s="1">
        <v>5.2865300760796199</v>
      </c>
      <c r="M607" s="1">
        <v>4.1042856360949402</v>
      </c>
      <c r="N607" s="1">
        <v>3.83134772217256</v>
      </c>
      <c r="O607" s="1">
        <v>8.4705624783346405</v>
      </c>
      <c r="P607" s="1">
        <v>21.7470945613107</v>
      </c>
      <c r="Q607" s="1">
        <v>9.79183010709529</v>
      </c>
      <c r="R607" s="1">
        <v>25.127437923044599</v>
      </c>
      <c r="S607" s="1">
        <v>29.104741748919</v>
      </c>
      <c r="T607" s="1">
        <v>14.2288956596304</v>
      </c>
      <c r="U607" s="1">
        <v>2.95347175566007</v>
      </c>
      <c r="V607" s="1">
        <v>37.858719646799102</v>
      </c>
      <c r="W607" s="1">
        <v>27.989996907359401</v>
      </c>
      <c r="X607" s="1">
        <v>31.1978116901814</v>
      </c>
      <c r="Y607" s="1">
        <v>11.7752792158552</v>
      </c>
      <c r="Z607" s="1">
        <v>16.0086877556943</v>
      </c>
      <c r="AA607" s="1">
        <v>16.1987324115075</v>
      </c>
      <c r="AB607" s="1">
        <v>25.465983878970601</v>
      </c>
      <c r="AC607" s="1">
        <v>30.5513167379724</v>
      </c>
    </row>
    <row r="608" spans="1:29" ht="15" customHeight="1" x14ac:dyDescent="0.25">
      <c r="A608">
        <v>36020</v>
      </c>
      <c r="B608" s="2" t="s">
        <v>619</v>
      </c>
      <c r="C608" s="2" t="s">
        <v>25</v>
      </c>
      <c r="D608" s="2" t="s">
        <v>878</v>
      </c>
      <c r="E608" s="2" t="s">
        <v>927</v>
      </c>
      <c r="F608" s="2" t="s">
        <v>919</v>
      </c>
      <c r="G608" s="2" t="str">
        <f t="shared" si="9"/>
        <v>Trump</v>
      </c>
      <c r="H608" s="2" t="s">
        <v>922</v>
      </c>
      <c r="I608" s="2" t="s">
        <v>922</v>
      </c>
      <c r="J608">
        <v>78506</v>
      </c>
      <c r="K608" s="1">
        <v>83.062441087305402</v>
      </c>
      <c r="L608" s="1">
        <v>2.09028609278272</v>
      </c>
      <c r="M608" s="1">
        <v>4.3015820446844799</v>
      </c>
      <c r="N608" s="1">
        <v>5.0747713550556703</v>
      </c>
      <c r="O608" s="1">
        <v>5.4709194201717102</v>
      </c>
      <c r="P608" s="1">
        <v>20.755101520902901</v>
      </c>
      <c r="Q608" s="1">
        <v>8.7585662242376401</v>
      </c>
      <c r="R608" s="1">
        <v>22.4301327287086</v>
      </c>
      <c r="S608" s="1">
        <v>29.663974728046298</v>
      </c>
      <c r="T608" s="1">
        <v>18.3922247981046</v>
      </c>
      <c r="U608" s="1">
        <v>1.5979557682964101</v>
      </c>
      <c r="V608" s="1">
        <v>28.203559410483901</v>
      </c>
      <c r="W608" s="1">
        <v>39.446833780209097</v>
      </c>
      <c r="X608" s="1">
        <v>30.7516510410106</v>
      </c>
      <c r="Y608" s="1">
        <v>12.527869840313301</v>
      </c>
      <c r="Z608" s="1">
        <v>19.707743296173501</v>
      </c>
      <c r="AA608" s="1">
        <v>18.216330219945799</v>
      </c>
      <c r="AB608" s="1">
        <v>27.625790900873799</v>
      </c>
      <c r="AC608" s="1">
        <v>21.9222657426936</v>
      </c>
    </row>
    <row r="609" spans="1:29" ht="15" customHeight="1" x14ac:dyDescent="0.25">
      <c r="A609">
        <v>36100</v>
      </c>
      <c r="B609" s="2" t="s">
        <v>620</v>
      </c>
      <c r="C609" s="2" t="s">
        <v>72</v>
      </c>
      <c r="D609" s="2" t="s">
        <v>942</v>
      </c>
      <c r="E609" s="2" t="s">
        <v>931</v>
      </c>
      <c r="F609" s="2" t="s">
        <v>919</v>
      </c>
      <c r="G609" s="2" t="str">
        <f t="shared" si="9"/>
        <v>Trump</v>
      </c>
      <c r="H609" s="2" t="s">
        <v>922</v>
      </c>
      <c r="I609" s="2" t="s">
        <v>923</v>
      </c>
      <c r="J609">
        <v>331298</v>
      </c>
      <c r="K609" s="1">
        <v>73.992598808323606</v>
      </c>
      <c r="L609" s="1">
        <v>11.873600202838499</v>
      </c>
      <c r="M609" s="1">
        <v>1.3090933238353399</v>
      </c>
      <c r="N609" s="1">
        <v>1.9170052339585499</v>
      </c>
      <c r="O609" s="1">
        <v>10.907702431043999</v>
      </c>
      <c r="P609" s="1">
        <v>19.372589028608701</v>
      </c>
      <c r="Q609" s="1">
        <v>7.16635778060839</v>
      </c>
      <c r="R609" s="1">
        <v>20.424210227650001</v>
      </c>
      <c r="S609" s="1">
        <v>27.2841973087673</v>
      </c>
      <c r="T609" s="1">
        <v>25.752645654365601</v>
      </c>
      <c r="U609" s="1">
        <v>4.6875256429192698</v>
      </c>
      <c r="V609" s="1">
        <v>46.8124825628149</v>
      </c>
      <c r="W609" s="1">
        <v>31.3582131193278</v>
      </c>
      <c r="X609" s="1">
        <v>17.141778674937999</v>
      </c>
      <c r="Y609" s="1">
        <v>21.820192528927599</v>
      </c>
      <c r="Z609" s="1">
        <v>28.457022407279599</v>
      </c>
      <c r="AA609" s="1">
        <v>20.453786377502201</v>
      </c>
      <c r="AB609" s="1">
        <v>19.101482190703098</v>
      </c>
      <c r="AC609" s="1">
        <v>10.1675164955876</v>
      </c>
    </row>
    <row r="610" spans="1:29" ht="15" customHeight="1" x14ac:dyDescent="0.25">
      <c r="A610">
        <v>36140</v>
      </c>
      <c r="B610" s="2" t="s">
        <v>621</v>
      </c>
      <c r="C610" s="2" t="s">
        <v>88</v>
      </c>
      <c r="D610" s="2" t="s">
        <v>963</v>
      </c>
      <c r="E610" s="2" t="s">
        <v>947</v>
      </c>
      <c r="F610" s="2" t="s">
        <v>919</v>
      </c>
      <c r="G610" s="2" t="str">
        <f t="shared" si="9"/>
        <v>Trump</v>
      </c>
      <c r="H610" s="2" t="s">
        <v>923</v>
      </c>
      <c r="I610" s="2" t="s">
        <v>922</v>
      </c>
      <c r="J610">
        <v>97265</v>
      </c>
      <c r="K610" s="1">
        <v>86.898678867012805</v>
      </c>
      <c r="L610" s="1">
        <v>4.3633372744563799</v>
      </c>
      <c r="M610" s="1">
        <v>0.84100138796072599</v>
      </c>
      <c r="N610" s="1">
        <v>1.67274970441577</v>
      </c>
      <c r="O610" s="1">
        <v>6.2242327661543202</v>
      </c>
      <c r="P610" s="1">
        <v>18.864956561969901</v>
      </c>
      <c r="Q610" s="1">
        <v>7.95352901866036</v>
      </c>
      <c r="R610" s="1">
        <v>20.063743381483601</v>
      </c>
      <c r="S610" s="1">
        <v>31.550917596257602</v>
      </c>
      <c r="T610" s="1">
        <v>21.566853441628499</v>
      </c>
      <c r="U610" s="1">
        <v>3.0996735704637599</v>
      </c>
      <c r="V610" s="1">
        <v>44.0398469158037</v>
      </c>
      <c r="W610" s="1">
        <v>25.2898469158037</v>
      </c>
      <c r="X610" s="1">
        <v>27.570632597928899</v>
      </c>
      <c r="Y610" s="1">
        <v>14.797536425058601</v>
      </c>
      <c r="Z610" s="1">
        <v>19.6166750930735</v>
      </c>
      <c r="AA610" s="1">
        <v>18.338925403318498</v>
      </c>
      <c r="AB610" s="1">
        <v>22.709932435538001</v>
      </c>
      <c r="AC610" s="1">
        <v>24.536930643011399</v>
      </c>
    </row>
    <row r="611" spans="1:29" ht="15" customHeight="1" x14ac:dyDescent="0.25">
      <c r="A611">
        <v>36220</v>
      </c>
      <c r="B611" s="2" t="s">
        <v>622</v>
      </c>
      <c r="C611" s="2" t="s">
        <v>27</v>
      </c>
      <c r="D611" s="2" t="s">
        <v>976</v>
      </c>
      <c r="E611" s="2" t="s">
        <v>935</v>
      </c>
      <c r="F611" s="2" t="s">
        <v>919</v>
      </c>
      <c r="G611" s="2" t="str">
        <f t="shared" si="9"/>
        <v>Trump</v>
      </c>
      <c r="H611" s="2" t="s">
        <v>922</v>
      </c>
      <c r="I611" s="2" t="s">
        <v>922</v>
      </c>
      <c r="J611">
        <v>137130</v>
      </c>
      <c r="K611" s="1">
        <v>41.060307737183699</v>
      </c>
      <c r="L611" s="1">
        <v>4.0807992415955701</v>
      </c>
      <c r="M611" s="1">
        <v>0.73215197258076303</v>
      </c>
      <c r="N611" s="1">
        <v>1.38044191642967</v>
      </c>
      <c r="O611" s="1">
        <v>52.746299132210297</v>
      </c>
      <c r="P611" s="1">
        <v>29.029388171807799</v>
      </c>
      <c r="Q611" s="1">
        <v>11.2098009188361</v>
      </c>
      <c r="R611" s="1">
        <v>26.3319477867717</v>
      </c>
      <c r="S611" s="1">
        <v>23.253117479763699</v>
      </c>
      <c r="T611" s="1">
        <v>10.175745642820701</v>
      </c>
      <c r="U611" s="1">
        <v>13.027442797175601</v>
      </c>
      <c r="V611" s="1">
        <v>42.364059884017202</v>
      </c>
      <c r="W611" s="1">
        <v>31.422124087059899</v>
      </c>
      <c r="X611" s="1">
        <v>13.1863732317473</v>
      </c>
      <c r="Y611" s="1">
        <v>18.925914603077601</v>
      </c>
      <c r="Z611" s="1">
        <v>21.5245083053093</v>
      </c>
      <c r="AA611" s="1">
        <v>16.977478854580699</v>
      </c>
      <c r="AB611" s="1">
        <v>24.981147457454401</v>
      </c>
      <c r="AC611" s="1">
        <v>17.590950779578101</v>
      </c>
    </row>
    <row r="612" spans="1:29" ht="15" customHeight="1" x14ac:dyDescent="0.25">
      <c r="A612">
        <v>36260</v>
      </c>
      <c r="B612" s="2" t="s">
        <v>623</v>
      </c>
      <c r="C612" s="2" t="s">
        <v>199</v>
      </c>
      <c r="D612" s="2" t="s">
        <v>977</v>
      </c>
      <c r="E612" s="2" t="s">
        <v>947</v>
      </c>
      <c r="F612" s="2" t="s">
        <v>919</v>
      </c>
      <c r="G612" s="2" t="str">
        <f t="shared" si="9"/>
        <v>Trump</v>
      </c>
      <c r="H612" s="2" t="s">
        <v>922</v>
      </c>
      <c r="I612" s="2" t="s">
        <v>923</v>
      </c>
      <c r="J612">
        <v>22969</v>
      </c>
      <c r="K612" s="1">
        <v>83.209664427731994</v>
      </c>
      <c r="L612" s="1">
        <v>1.0611914079834699</v>
      </c>
      <c r="M612" s="1">
        <v>1.4220668197247299</v>
      </c>
      <c r="N612" s="1">
        <v>2.77882440020162</v>
      </c>
      <c r="O612" s="1">
        <v>11.528252944358201</v>
      </c>
      <c r="P612" s="1">
        <v>32.650768053399503</v>
      </c>
      <c r="Q612" s="1">
        <v>9.7354305972111295</v>
      </c>
      <c r="R612" s="1">
        <v>27.658797740635201</v>
      </c>
      <c r="S612" s="1">
        <v>20.754773854199598</v>
      </c>
      <c r="T612" s="1">
        <v>9.2002297545544796</v>
      </c>
      <c r="U612" s="1">
        <v>2.5909604847360299</v>
      </c>
      <c r="V612" s="1">
        <v>30.900472559649799</v>
      </c>
      <c r="W612" s="1">
        <v>38.313860783347302</v>
      </c>
      <c r="X612" s="1">
        <v>28.194706172266802</v>
      </c>
      <c r="Y612" s="1">
        <v>11.001655672104301</v>
      </c>
      <c r="Z612" s="1">
        <v>17.424002574336601</v>
      </c>
      <c r="AA612" s="1">
        <v>19.793845467143498</v>
      </c>
      <c r="AB612" s="1">
        <v>28.942082617518999</v>
      </c>
      <c r="AC612" s="1">
        <v>22.838413668896699</v>
      </c>
    </row>
    <row r="613" spans="1:29" ht="15" customHeight="1" x14ac:dyDescent="0.25">
      <c r="A613">
        <v>36300</v>
      </c>
      <c r="B613" s="2" t="s">
        <v>624</v>
      </c>
      <c r="C613" s="2" t="s">
        <v>40</v>
      </c>
      <c r="D613" s="2" t="s">
        <v>966</v>
      </c>
      <c r="E613" s="2" t="s">
        <v>927</v>
      </c>
      <c r="F613" s="2" t="s">
        <v>919</v>
      </c>
      <c r="G613" s="2" t="str">
        <f t="shared" si="9"/>
        <v>Trump</v>
      </c>
      <c r="H613" s="2" t="s">
        <v>922</v>
      </c>
      <c r="I613" s="2" t="s">
        <v>922</v>
      </c>
      <c r="J613">
        <v>111944</v>
      </c>
      <c r="K613" s="1">
        <v>92.852676338169104</v>
      </c>
      <c r="L613" s="1">
        <v>2.01797327235046</v>
      </c>
      <c r="M613" s="1">
        <v>0.959408275566355</v>
      </c>
      <c r="N613" s="1">
        <v>2.2529121703708999</v>
      </c>
      <c r="O613" s="1">
        <v>1.9170299435432001</v>
      </c>
      <c r="P613" s="1">
        <v>21.265096834131299</v>
      </c>
      <c r="Q613" s="1">
        <v>14.978024726649</v>
      </c>
      <c r="R613" s="1">
        <v>23.050811119845601</v>
      </c>
      <c r="S613" s="1">
        <v>26.812513399556899</v>
      </c>
      <c r="T613" s="1">
        <v>13.893553919817</v>
      </c>
      <c r="U613" s="1">
        <v>4.6475600309837297</v>
      </c>
      <c r="V613" s="1">
        <v>45.510879515527101</v>
      </c>
      <c r="W613" s="1">
        <v>29.731709034575001</v>
      </c>
      <c r="X613" s="1">
        <v>20.1098514189142</v>
      </c>
      <c r="Y613" s="1">
        <v>22.380929746173599</v>
      </c>
      <c r="Z613" s="1">
        <v>23.863960452514501</v>
      </c>
      <c r="AA613" s="1">
        <v>18.559273695218199</v>
      </c>
      <c r="AB613" s="1">
        <v>21.6798174731438</v>
      </c>
      <c r="AC613" s="1">
        <v>13.516018632949899</v>
      </c>
    </row>
    <row r="614" spans="1:29" ht="15" customHeight="1" x14ac:dyDescent="0.25">
      <c r="A614">
        <v>36340</v>
      </c>
      <c r="B614" s="2" t="s">
        <v>625</v>
      </c>
      <c r="C614" s="2" t="s">
        <v>55</v>
      </c>
      <c r="D614" s="2" t="s">
        <v>970</v>
      </c>
      <c r="E614" s="2" t="s">
        <v>927</v>
      </c>
      <c r="F614" s="2" t="s">
        <v>919</v>
      </c>
      <c r="G614" s="2" t="str">
        <f t="shared" si="9"/>
        <v>Trump</v>
      </c>
      <c r="H614" s="2" t="s">
        <v>922</v>
      </c>
      <c r="I614" s="2" t="s">
        <v>922</v>
      </c>
      <c r="J614">
        <v>54984</v>
      </c>
      <c r="K614" s="1">
        <v>96.486250545613302</v>
      </c>
      <c r="L614" s="1">
        <v>1.0312090790048001</v>
      </c>
      <c r="M614" s="1">
        <v>0.35646733595227698</v>
      </c>
      <c r="N614" s="1">
        <v>1.25672923032155</v>
      </c>
      <c r="O614" s="1">
        <v>0.86934380910810405</v>
      </c>
      <c r="P614" s="1">
        <v>21.518987341772199</v>
      </c>
      <c r="Q614" s="1">
        <v>7.2730248799650798</v>
      </c>
      <c r="R614" s="1">
        <v>22.046413502109701</v>
      </c>
      <c r="S614" s="1">
        <v>31.1854357631311</v>
      </c>
      <c r="T614" s="1">
        <v>17.976138513022001</v>
      </c>
      <c r="U614" s="1">
        <v>3.3925272018066099</v>
      </c>
      <c r="V614" s="1">
        <v>57.128926298501298</v>
      </c>
      <c r="W614" s="1">
        <v>24.761342640115</v>
      </c>
      <c r="X614" s="1">
        <v>14.717203859577101</v>
      </c>
      <c r="Y614" s="1">
        <v>21.660377358490599</v>
      </c>
      <c r="Z614" s="1">
        <v>26.184239733629301</v>
      </c>
      <c r="AA614" s="1">
        <v>19.964483906770301</v>
      </c>
      <c r="AB614" s="1">
        <v>23.032186459489498</v>
      </c>
      <c r="AC614" s="1">
        <v>9.1587125416204191</v>
      </c>
    </row>
    <row r="615" spans="1:29" ht="15" customHeight="1" x14ac:dyDescent="0.25">
      <c r="A615">
        <v>36380</v>
      </c>
      <c r="B615" s="2" t="s">
        <v>626</v>
      </c>
      <c r="C615" s="2" t="s">
        <v>72</v>
      </c>
      <c r="D615" s="2" t="s">
        <v>942</v>
      </c>
      <c r="E615" s="2" t="s">
        <v>931</v>
      </c>
      <c r="F615" s="2" t="s">
        <v>919</v>
      </c>
      <c r="G615" s="2" t="str">
        <f t="shared" si="9"/>
        <v>Trump</v>
      </c>
      <c r="H615" s="2" t="s">
        <v>922</v>
      </c>
      <c r="I615" s="2" t="s">
        <v>923</v>
      </c>
      <c r="J615">
        <v>39996</v>
      </c>
      <c r="K615" s="1">
        <v>65.651565156515701</v>
      </c>
      <c r="L615" s="1">
        <v>7.7932793279327903</v>
      </c>
      <c r="M615" s="1">
        <v>0.86258625862586302</v>
      </c>
      <c r="N615" s="1">
        <v>1.78767876787679</v>
      </c>
      <c r="O615" s="1">
        <v>23.904890489048899</v>
      </c>
      <c r="P615" s="1">
        <v>23.962396239623999</v>
      </c>
      <c r="Q615" s="1">
        <v>9.1134113411341104</v>
      </c>
      <c r="R615" s="1">
        <v>25.067506750675101</v>
      </c>
      <c r="S615" s="1">
        <v>24.8774877487749</v>
      </c>
      <c r="T615" s="1">
        <v>16.979197919792</v>
      </c>
      <c r="U615" s="1">
        <v>16.210270803307299</v>
      </c>
      <c r="V615" s="1">
        <v>48.862170977774397</v>
      </c>
      <c r="W615" s="1">
        <v>24.6567549116286</v>
      </c>
      <c r="X615" s="1">
        <v>10.2708033072897</v>
      </c>
      <c r="Y615" s="1">
        <v>26.4866482160221</v>
      </c>
      <c r="Z615" s="1">
        <v>29.6880843742988</v>
      </c>
      <c r="AA615" s="1">
        <v>15.3190216171741</v>
      </c>
      <c r="AB615" s="1">
        <v>18.804697434363099</v>
      </c>
      <c r="AC615" s="1">
        <v>9.7015483581419701</v>
      </c>
    </row>
    <row r="616" spans="1:29" ht="15" customHeight="1" x14ac:dyDescent="0.25">
      <c r="A616">
        <v>36420</v>
      </c>
      <c r="B616" s="2" t="s">
        <v>627</v>
      </c>
      <c r="C616" s="2" t="s">
        <v>29</v>
      </c>
      <c r="D616" s="2" t="s">
        <v>968</v>
      </c>
      <c r="E616" s="2" t="s">
        <v>935</v>
      </c>
      <c r="F616" s="2" t="s">
        <v>919</v>
      </c>
      <c r="G616" s="2" t="str">
        <f t="shared" si="9"/>
        <v>Trump</v>
      </c>
      <c r="H616" s="2" t="s">
        <v>922</v>
      </c>
      <c r="I616" s="2" t="s">
        <v>922</v>
      </c>
      <c r="J616">
        <v>1252987</v>
      </c>
      <c r="K616" s="1">
        <v>67.447148294435607</v>
      </c>
      <c r="L616" s="1">
        <v>10.229475644998701</v>
      </c>
      <c r="M616" s="1">
        <v>2.7780016871683402</v>
      </c>
      <c r="N616" s="1">
        <v>8.2091035262137595</v>
      </c>
      <c r="O616" s="1">
        <v>11.3362708471836</v>
      </c>
      <c r="P616" s="1">
        <v>24.977832970334099</v>
      </c>
      <c r="Q616" s="1">
        <v>10.780798204610299</v>
      </c>
      <c r="R616" s="1">
        <v>27.305869893303001</v>
      </c>
      <c r="S616" s="1">
        <v>25.172966678824299</v>
      </c>
      <c r="T616" s="1">
        <v>11.7625322529284</v>
      </c>
      <c r="U616" s="1">
        <v>4.6262843228475798</v>
      </c>
      <c r="V616" s="1">
        <v>35.310959554965997</v>
      </c>
      <c r="W616" s="1">
        <v>32.201735196880001</v>
      </c>
      <c r="X616" s="1">
        <v>27.861020925306399</v>
      </c>
      <c r="Y616" s="1">
        <v>18.559544093081001</v>
      </c>
      <c r="Z616" s="1">
        <v>22.438335506500799</v>
      </c>
      <c r="AA616" s="1">
        <v>17.9257151664868</v>
      </c>
      <c r="AB616" s="1">
        <v>22.3671000504064</v>
      </c>
      <c r="AC616" s="1">
        <v>18.709305183525</v>
      </c>
    </row>
    <row r="617" spans="1:29" ht="15" customHeight="1" x14ac:dyDescent="0.25">
      <c r="A617">
        <v>36460</v>
      </c>
      <c r="B617" s="2" t="s">
        <v>628</v>
      </c>
      <c r="C617" s="2" t="s">
        <v>40</v>
      </c>
      <c r="D617" s="2" t="s">
        <v>966</v>
      </c>
      <c r="E617" s="2" t="s">
        <v>927</v>
      </c>
      <c r="F617" s="2" t="s">
        <v>919</v>
      </c>
      <c r="G617" s="2" t="str">
        <f t="shared" si="9"/>
        <v>Trump</v>
      </c>
      <c r="H617" s="2" t="s">
        <v>922</v>
      </c>
      <c r="I617" s="2" t="s">
        <v>922</v>
      </c>
      <c r="J617">
        <v>80317</v>
      </c>
      <c r="K617" s="1">
        <v>91.946910367668096</v>
      </c>
      <c r="L617" s="1">
        <v>1.2027341658677499</v>
      </c>
      <c r="M617" s="1">
        <v>0.652414806329918</v>
      </c>
      <c r="N617" s="1">
        <v>4.52332631945914</v>
      </c>
      <c r="O617" s="1">
        <v>1.67461434067507</v>
      </c>
      <c r="P617" s="1">
        <v>23.408493843146498</v>
      </c>
      <c r="Q617" s="1">
        <v>9.6318338583363392</v>
      </c>
      <c r="R617" s="1">
        <v>22.401235105892901</v>
      </c>
      <c r="S617" s="1">
        <v>29.095957269320301</v>
      </c>
      <c r="T617" s="1">
        <v>15.462479923303899</v>
      </c>
      <c r="U617" s="1">
        <v>4.2567869928400999</v>
      </c>
      <c r="V617" s="1">
        <v>50.033562052505999</v>
      </c>
      <c r="W617" s="1">
        <v>28.7291169451074</v>
      </c>
      <c r="X617" s="1">
        <v>16.980534009546499</v>
      </c>
      <c r="Y617" s="1">
        <v>21.3609303186403</v>
      </c>
      <c r="Z617" s="1">
        <v>24.988432709213701</v>
      </c>
      <c r="AA617" s="1">
        <v>20.3861932817175</v>
      </c>
      <c r="AB617" s="1">
        <v>22.733582158610702</v>
      </c>
      <c r="AC617" s="1">
        <v>10.5308615318178</v>
      </c>
    </row>
    <row r="618" spans="1:29" ht="15" customHeight="1" x14ac:dyDescent="0.25">
      <c r="A618">
        <v>36500</v>
      </c>
      <c r="B618" s="2" t="s">
        <v>629</v>
      </c>
      <c r="C618" s="2" t="s">
        <v>25</v>
      </c>
      <c r="D618" s="2" t="s">
        <v>878</v>
      </c>
      <c r="E618" s="2" t="s">
        <v>927</v>
      </c>
      <c r="F618" s="2" t="s">
        <v>920</v>
      </c>
      <c r="G618" s="2" t="str">
        <f t="shared" si="9"/>
        <v>Clinton</v>
      </c>
      <c r="H618" s="2" t="s">
        <v>923</v>
      </c>
      <c r="I618" s="2" t="s">
        <v>922</v>
      </c>
      <c r="J618">
        <v>252264</v>
      </c>
      <c r="K618" s="1">
        <v>78.893143690736693</v>
      </c>
      <c r="L618" s="1">
        <v>2.54495290647893</v>
      </c>
      <c r="M618" s="1">
        <v>5.0819776107569803</v>
      </c>
      <c r="N618" s="1">
        <v>6.4289791646846197</v>
      </c>
      <c r="O618" s="1">
        <v>7.0509466273427801</v>
      </c>
      <c r="P618" s="1">
        <v>23.0401484159452</v>
      </c>
      <c r="Q618" s="1">
        <v>9.1126756096787496</v>
      </c>
      <c r="R618" s="1">
        <v>26.568198395331901</v>
      </c>
      <c r="S618" s="1">
        <v>28.290996733580702</v>
      </c>
      <c r="T618" s="1">
        <v>12.9879808454635</v>
      </c>
      <c r="U618" s="1">
        <v>1.9866506412126399</v>
      </c>
      <c r="V618" s="1">
        <v>28.290371891664801</v>
      </c>
      <c r="W618" s="1">
        <v>37.767366418894497</v>
      </c>
      <c r="X618" s="1">
        <v>31.9556110482281</v>
      </c>
      <c r="Y618" s="1">
        <v>13.3120298513387</v>
      </c>
      <c r="Z618" s="1">
        <v>17.517813548220602</v>
      </c>
      <c r="AA618" s="1">
        <v>16.5978603894171</v>
      </c>
      <c r="AB618" s="1">
        <v>27.973721294881202</v>
      </c>
      <c r="AC618" s="1">
        <v>24.5985749161424</v>
      </c>
    </row>
    <row r="619" spans="1:29" ht="15" customHeight="1" x14ac:dyDescent="0.25">
      <c r="A619">
        <v>36540</v>
      </c>
      <c r="B619" s="2" t="s">
        <v>630</v>
      </c>
      <c r="C619" s="2" t="s">
        <v>117</v>
      </c>
      <c r="D619" s="2" t="s">
        <v>961</v>
      </c>
      <c r="E619" s="2" t="s">
        <v>935</v>
      </c>
      <c r="F619" s="2" t="s">
        <v>920</v>
      </c>
      <c r="G619" s="2" t="str">
        <f t="shared" si="9"/>
        <v>Clinton</v>
      </c>
      <c r="H619" s="2" t="s">
        <v>922</v>
      </c>
      <c r="I619" s="2" t="s">
        <v>923</v>
      </c>
      <c r="J619">
        <v>865350</v>
      </c>
      <c r="K619" s="1">
        <v>78.716357543190597</v>
      </c>
      <c r="L619" s="1">
        <v>7.7268157392962404</v>
      </c>
      <c r="M619" s="1">
        <v>2.0560466863119</v>
      </c>
      <c r="N619" s="1">
        <v>2.5439417576703098</v>
      </c>
      <c r="O619" s="1">
        <v>8.9568382735309395</v>
      </c>
      <c r="P619" s="1">
        <v>26.254463511873801</v>
      </c>
      <c r="Q619" s="1">
        <v>9.5278211128445101</v>
      </c>
      <c r="R619" s="1">
        <v>27.7605593112613</v>
      </c>
      <c r="S619" s="1">
        <v>25.352054082163299</v>
      </c>
      <c r="T619" s="1">
        <v>11.1051019818571</v>
      </c>
      <c r="U619" s="1">
        <v>3.6634495238915901</v>
      </c>
      <c r="V619" s="1">
        <v>31.201078604564302</v>
      </c>
      <c r="W619" s="1">
        <v>32.4338977695434</v>
      </c>
      <c r="X619" s="1">
        <v>32.701574102000698</v>
      </c>
      <c r="Y619" s="1">
        <v>15.1572142754629</v>
      </c>
      <c r="Z619" s="1">
        <v>20.024936611969601</v>
      </c>
      <c r="AA619" s="1">
        <v>17.4406783715256</v>
      </c>
      <c r="AB619" s="1">
        <v>25.113321054394099</v>
      </c>
      <c r="AC619" s="1">
        <v>22.263849686647799</v>
      </c>
    </row>
    <row r="620" spans="1:29" ht="15" customHeight="1" x14ac:dyDescent="0.25">
      <c r="A620">
        <v>36580</v>
      </c>
      <c r="B620" s="2" t="s">
        <v>631</v>
      </c>
      <c r="C620" s="2" t="s">
        <v>40</v>
      </c>
      <c r="D620" s="2" t="s">
        <v>966</v>
      </c>
      <c r="E620" s="2" t="s">
        <v>927</v>
      </c>
      <c r="F620" s="2" t="s">
        <v>919</v>
      </c>
      <c r="G620" s="2" t="str">
        <f t="shared" si="9"/>
        <v>Trump</v>
      </c>
      <c r="H620" s="2" t="s">
        <v>922</v>
      </c>
      <c r="I620" s="2" t="s">
        <v>922</v>
      </c>
      <c r="J620">
        <v>62259</v>
      </c>
      <c r="K620" s="1">
        <v>92.731974493647499</v>
      </c>
      <c r="L620" s="1">
        <v>1.53873335582004</v>
      </c>
      <c r="M620" s="1">
        <v>1.0600876981641201</v>
      </c>
      <c r="N620" s="1">
        <v>1.58370677331791</v>
      </c>
      <c r="O620" s="1">
        <v>3.0854976790504201</v>
      </c>
      <c r="P620" s="1">
        <v>18.6607558746527</v>
      </c>
      <c r="Q620" s="1">
        <v>16.212917007982799</v>
      </c>
      <c r="R620" s="1">
        <v>19.9971088517323</v>
      </c>
      <c r="S620" s="1">
        <v>28.615943076503001</v>
      </c>
      <c r="T620" s="1">
        <v>16.513275189129299</v>
      </c>
      <c r="U620" s="1">
        <v>3.49377531496161</v>
      </c>
      <c r="V620" s="1">
        <v>41.473051213875699</v>
      </c>
      <c r="W620" s="1">
        <v>28.511790870461901</v>
      </c>
      <c r="X620" s="1">
        <v>26.521382600700701</v>
      </c>
      <c r="Y620" s="1">
        <v>20.5655841245263</v>
      </c>
      <c r="Z620" s="1">
        <v>23.104192983171</v>
      </c>
      <c r="AA620" s="1">
        <v>18.442606250764001</v>
      </c>
      <c r="AB620" s="1">
        <v>23.079744101707298</v>
      </c>
      <c r="AC620" s="1">
        <v>14.807872539831299</v>
      </c>
    </row>
    <row r="621" spans="1:29" ht="15" customHeight="1" x14ac:dyDescent="0.25">
      <c r="A621">
        <v>36620</v>
      </c>
      <c r="B621" s="2" t="s">
        <v>632</v>
      </c>
      <c r="C621" s="2" t="s">
        <v>38</v>
      </c>
      <c r="D621" t="s">
        <v>969</v>
      </c>
      <c r="E621" s="2" t="s">
        <v>947</v>
      </c>
      <c r="F621" s="2" t="s">
        <v>919</v>
      </c>
      <c r="G621" s="2" t="str">
        <f t="shared" si="9"/>
        <v>Trump</v>
      </c>
      <c r="H621" s="2" t="s">
        <v>922</v>
      </c>
      <c r="I621" s="2" t="s">
        <v>922</v>
      </c>
      <c r="J621">
        <v>53936</v>
      </c>
      <c r="K621" s="1">
        <v>70.998961732423595</v>
      </c>
      <c r="L621" s="1">
        <v>0.68970631859982201</v>
      </c>
      <c r="M621" s="1">
        <v>1.29412637199644</v>
      </c>
      <c r="N621" s="1">
        <v>2.4881340848412901</v>
      </c>
      <c r="O621" s="1">
        <v>24.529071492138801</v>
      </c>
      <c r="P621" s="1">
        <v>26.8614654405221</v>
      </c>
      <c r="Q621" s="1">
        <v>8.9532037970928506</v>
      </c>
      <c r="R621" s="1">
        <v>24.525363393651698</v>
      </c>
      <c r="S621" s="1">
        <v>24.5383417383566</v>
      </c>
      <c r="T621" s="1">
        <v>15.1216256303767</v>
      </c>
      <c r="U621" s="1">
        <v>8.5266366671505303</v>
      </c>
      <c r="V621" s="1">
        <v>43.0918856147482</v>
      </c>
      <c r="W621" s="1">
        <v>34.2371897227464</v>
      </c>
      <c r="X621" s="1">
        <v>14.144287995354899</v>
      </c>
      <c r="Y621" s="1">
        <v>25.357181808267001</v>
      </c>
      <c r="Z621" s="1">
        <v>24.8173192278329</v>
      </c>
      <c r="AA621" s="1">
        <v>20.9074053877195</v>
      </c>
      <c r="AB621" s="1">
        <v>19.086050823426799</v>
      </c>
      <c r="AC621" s="1">
        <v>9.8320427527538392</v>
      </c>
    </row>
    <row r="622" spans="1:29" ht="15" customHeight="1" x14ac:dyDescent="0.25">
      <c r="A622">
        <v>36660</v>
      </c>
      <c r="B622" s="2" t="s">
        <v>633</v>
      </c>
      <c r="C622" s="2" t="s">
        <v>49</v>
      </c>
      <c r="D622" s="2" t="s">
        <v>951</v>
      </c>
      <c r="E622" s="2" t="s">
        <v>931</v>
      </c>
      <c r="F622" s="2" t="s">
        <v>919</v>
      </c>
      <c r="G622" s="2" t="str">
        <f t="shared" si="9"/>
        <v>Trump</v>
      </c>
      <c r="H622" s="2" t="s">
        <v>922</v>
      </c>
      <c r="I622" s="2" t="s">
        <v>923</v>
      </c>
      <c r="J622">
        <v>83384</v>
      </c>
      <c r="K622" s="1">
        <v>55.196440564136999</v>
      </c>
      <c r="L622" s="1">
        <v>41.128993571908303</v>
      </c>
      <c r="M622" s="1">
        <v>0.376571044804759</v>
      </c>
      <c r="N622" s="1">
        <v>1.71375803511465</v>
      </c>
      <c r="O622" s="1">
        <v>1.58423678403531</v>
      </c>
      <c r="P622" s="1">
        <v>27.199462726662201</v>
      </c>
      <c r="Q622" s="1">
        <v>8.9069845533915402</v>
      </c>
      <c r="R622" s="1">
        <v>23.604048738367101</v>
      </c>
      <c r="S622" s="1">
        <v>26.555454283795498</v>
      </c>
      <c r="T622" s="1">
        <v>13.7340496977837</v>
      </c>
      <c r="U622" s="1">
        <v>11.0778443113772</v>
      </c>
      <c r="V622" s="1">
        <v>55.595059880239504</v>
      </c>
      <c r="W622" s="1">
        <v>20.147829341317401</v>
      </c>
      <c r="X622" s="1">
        <v>13.179266467065901</v>
      </c>
      <c r="Y622" s="1">
        <v>33.604556550040698</v>
      </c>
      <c r="Z622" s="1">
        <v>20.110659072416599</v>
      </c>
      <c r="AA622" s="1">
        <v>15.694060211554101</v>
      </c>
      <c r="AB622" s="1">
        <v>18.4572823433686</v>
      </c>
      <c r="AC622" s="1">
        <v>12.13344182262</v>
      </c>
    </row>
    <row r="623" spans="1:29" ht="15" customHeight="1" x14ac:dyDescent="0.25">
      <c r="A623">
        <v>36700</v>
      </c>
      <c r="B623" s="2" t="s">
        <v>634</v>
      </c>
      <c r="C623" s="2" t="s">
        <v>129</v>
      </c>
      <c r="D623" s="2" t="s">
        <v>973</v>
      </c>
      <c r="E623" s="2" t="s">
        <v>931</v>
      </c>
      <c r="F623" s="2" t="s">
        <v>920</v>
      </c>
      <c r="G623" s="2" t="str">
        <f t="shared" si="9"/>
        <v>Clinton</v>
      </c>
      <c r="H623" s="2" t="s">
        <v>922</v>
      </c>
      <c r="I623" s="2" t="s">
        <v>923</v>
      </c>
      <c r="J623">
        <v>92501</v>
      </c>
      <c r="K623" s="1">
        <v>33.735851504308101</v>
      </c>
      <c r="L623" s="1">
        <v>61.930141295769801</v>
      </c>
      <c r="M623" s="1">
        <v>0.81188311477713704</v>
      </c>
      <c r="N623" s="1">
        <v>1.6118744662219899</v>
      </c>
      <c r="O623" s="1">
        <v>1.91024961892304</v>
      </c>
      <c r="P623" s="1">
        <v>23.177046734629901</v>
      </c>
      <c r="Q623" s="1">
        <v>12.4074334331521</v>
      </c>
      <c r="R623" s="1">
        <v>22.298137317434399</v>
      </c>
      <c r="S623" s="1">
        <v>27.269975459724801</v>
      </c>
      <c r="T623" s="1">
        <v>14.8474070550589</v>
      </c>
      <c r="U623" s="1">
        <v>7.3263510682865496</v>
      </c>
      <c r="V623" s="1">
        <v>50.108085462924201</v>
      </c>
      <c r="W623" s="1">
        <v>24.7540846250524</v>
      </c>
      <c r="X623" s="1">
        <v>17.8114788437369</v>
      </c>
      <c r="Y623" s="1">
        <v>32.497831743278397</v>
      </c>
      <c r="Z623" s="1">
        <v>24.469499855449602</v>
      </c>
      <c r="AA623" s="1">
        <v>16.605955478462</v>
      </c>
      <c r="AB623" s="1">
        <v>16.5539173171437</v>
      </c>
      <c r="AC623" s="1">
        <v>9.8727956056663793</v>
      </c>
    </row>
    <row r="624" spans="1:29" ht="15" customHeight="1" x14ac:dyDescent="0.25">
      <c r="A624">
        <v>36740</v>
      </c>
      <c r="B624" s="2" t="s">
        <v>635</v>
      </c>
      <c r="C624" s="2" t="s">
        <v>72</v>
      </c>
      <c r="D624" s="2" t="s">
        <v>942</v>
      </c>
      <c r="E624" s="2" t="s">
        <v>931</v>
      </c>
      <c r="F624" s="2" t="s">
        <v>920</v>
      </c>
      <c r="G624" s="2" t="str">
        <f t="shared" si="9"/>
        <v>Clinton</v>
      </c>
      <c r="H624" s="2" t="s">
        <v>922</v>
      </c>
      <c r="I624" s="2" t="s">
        <v>923</v>
      </c>
      <c r="J624">
        <v>2134411</v>
      </c>
      <c r="K624" s="1">
        <v>53.263546711481503</v>
      </c>
      <c r="L624" s="1">
        <v>14.9781368255692</v>
      </c>
      <c r="M624" s="1">
        <v>3.8964847913546201</v>
      </c>
      <c r="N624" s="1">
        <v>2.6157099077918899</v>
      </c>
      <c r="O624" s="1">
        <v>25.246121763802801</v>
      </c>
      <c r="P624" s="1">
        <v>23.401537941849099</v>
      </c>
      <c r="Q624" s="1">
        <v>11.044873738000801</v>
      </c>
      <c r="R624" s="1">
        <v>27.841638747176599</v>
      </c>
      <c r="S624" s="1">
        <v>25.3864415054083</v>
      </c>
      <c r="T624" s="1">
        <v>12.325508067565201</v>
      </c>
      <c r="U624" s="1">
        <v>4.6921068268592698</v>
      </c>
      <c r="V624" s="1">
        <v>36.5323693825706</v>
      </c>
      <c r="W624" s="1">
        <v>31.214185600655</v>
      </c>
      <c r="X624" s="1">
        <v>27.561338189915201</v>
      </c>
      <c r="Y624" s="1">
        <v>17.007698567666001</v>
      </c>
      <c r="Z624" s="1">
        <v>23.580210963113998</v>
      </c>
      <c r="AA624" s="1">
        <v>18.7948010618355</v>
      </c>
      <c r="AB624" s="1">
        <v>22.1728368740851</v>
      </c>
      <c r="AC624" s="1">
        <v>18.444452533299401</v>
      </c>
    </row>
    <row r="625" spans="1:29" ht="15" customHeight="1" x14ac:dyDescent="0.25">
      <c r="A625">
        <v>36780</v>
      </c>
      <c r="B625" s="2" t="s">
        <v>636</v>
      </c>
      <c r="C625" s="2" t="s">
        <v>70</v>
      </c>
      <c r="D625" s="2" t="s">
        <v>980</v>
      </c>
      <c r="E625" s="2" t="s">
        <v>927</v>
      </c>
      <c r="F625" s="2" t="s">
        <v>919</v>
      </c>
      <c r="G625" s="2" t="str">
        <f t="shared" si="9"/>
        <v>Trump</v>
      </c>
      <c r="H625" s="2" t="s">
        <v>922</v>
      </c>
      <c r="I625" s="2" t="s">
        <v>922</v>
      </c>
      <c r="J625">
        <v>166994</v>
      </c>
      <c r="K625" s="1">
        <v>90.727211756111004</v>
      </c>
      <c r="L625" s="1">
        <v>1.7102410865061</v>
      </c>
      <c r="M625" s="1">
        <v>2.2725367378468699</v>
      </c>
      <c r="N625" s="1">
        <v>1.8264129250152701</v>
      </c>
      <c r="O625" s="1">
        <v>3.4635974945207599</v>
      </c>
      <c r="P625" s="1">
        <v>21.636705510377599</v>
      </c>
      <c r="Q625" s="1">
        <v>11.8986310885421</v>
      </c>
      <c r="R625" s="1">
        <v>25.958417667700601</v>
      </c>
      <c r="S625" s="1">
        <v>27.130914883169499</v>
      </c>
      <c r="T625" s="1">
        <v>13.375330850210201</v>
      </c>
      <c r="U625" s="1">
        <v>2.6758252105060198</v>
      </c>
      <c r="V625" s="1">
        <v>41.6734668256858</v>
      </c>
      <c r="W625" s="1">
        <v>30.603405758763198</v>
      </c>
      <c r="X625" s="1">
        <v>25.047302205045</v>
      </c>
      <c r="Y625" s="1">
        <v>15.541706330318901</v>
      </c>
      <c r="Z625" s="1">
        <v>23.0485483103284</v>
      </c>
      <c r="AA625" s="1">
        <v>19.109947643979101</v>
      </c>
      <c r="AB625" s="1">
        <v>25.489350309376501</v>
      </c>
      <c r="AC625" s="1">
        <v>16.810447405997099</v>
      </c>
    </row>
    <row r="626" spans="1:29" ht="15" customHeight="1" x14ac:dyDescent="0.25">
      <c r="A626">
        <v>36820</v>
      </c>
      <c r="B626" s="2" t="s">
        <v>637</v>
      </c>
      <c r="C626" s="2" t="s">
        <v>60</v>
      </c>
      <c r="D626" s="2" t="s">
        <v>945</v>
      </c>
      <c r="E626" s="2" t="s">
        <v>927</v>
      </c>
      <c r="F626" s="2" t="s">
        <v>919</v>
      </c>
      <c r="G626" s="2" t="str">
        <f t="shared" si="9"/>
        <v>Trump</v>
      </c>
      <c r="H626" s="2" t="s">
        <v>922</v>
      </c>
      <c r="I626" s="2" t="s">
        <v>923</v>
      </c>
      <c r="J626">
        <v>22381</v>
      </c>
      <c r="K626" s="1">
        <v>94.910861891783199</v>
      </c>
      <c r="L626" s="1">
        <v>1.12148697555963</v>
      </c>
      <c r="M626" s="1">
        <v>1.1170188999597901</v>
      </c>
      <c r="N626" s="1">
        <v>1.24212501675528</v>
      </c>
      <c r="O626" s="1">
        <v>1.6085072159420899</v>
      </c>
      <c r="P626" s="1">
        <v>24.310799338724799</v>
      </c>
      <c r="Q626" s="1">
        <v>9.6823198248514402</v>
      </c>
      <c r="R626" s="1">
        <v>23.1893123631652</v>
      </c>
      <c r="S626" s="1">
        <v>26.741432465037299</v>
      </c>
      <c r="T626" s="1">
        <v>16.076136008221301</v>
      </c>
      <c r="U626" s="1">
        <v>4.0439679739449002</v>
      </c>
      <c r="V626" s="1">
        <v>46.017098656534102</v>
      </c>
      <c r="W626" s="1">
        <v>29.3798344415796</v>
      </c>
      <c r="X626" s="1">
        <v>20.559098927941399</v>
      </c>
      <c r="Y626" s="1">
        <v>22.592967082350299</v>
      </c>
      <c r="Z626" s="1">
        <v>20.278620379732601</v>
      </c>
      <c r="AA626" s="1">
        <v>19.851702055948799</v>
      </c>
      <c r="AB626" s="1">
        <v>23.9186608246264</v>
      </c>
      <c r="AC626" s="1">
        <v>13.358049657341899</v>
      </c>
    </row>
    <row r="627" spans="1:29" ht="15" customHeight="1" x14ac:dyDescent="0.25">
      <c r="A627">
        <v>36830</v>
      </c>
      <c r="B627" s="2" t="s">
        <v>638</v>
      </c>
      <c r="C627" s="2" t="s">
        <v>25</v>
      </c>
      <c r="D627" s="2" t="s">
        <v>878</v>
      </c>
      <c r="E627" s="2" t="s">
        <v>927</v>
      </c>
      <c r="F627" s="2" t="s">
        <v>919</v>
      </c>
      <c r="G627" s="2" t="str">
        <f t="shared" si="9"/>
        <v>Trump</v>
      </c>
      <c r="H627" s="2" t="s">
        <v>922</v>
      </c>
      <c r="I627" s="2" t="s">
        <v>922</v>
      </c>
      <c r="J627">
        <v>18728</v>
      </c>
      <c r="K627" s="1">
        <v>38.776164032464798</v>
      </c>
      <c r="L627" s="1">
        <v>0.25096112772319501</v>
      </c>
      <c r="M627" s="1">
        <v>0.52862024775736904</v>
      </c>
      <c r="N627" s="1">
        <v>1.18005126014524</v>
      </c>
      <c r="O627" s="1">
        <v>59.2642033319094</v>
      </c>
      <c r="P627" s="1">
        <v>34.771465185818002</v>
      </c>
      <c r="Q627" s="1">
        <v>9.9903887227680492</v>
      </c>
      <c r="R627" s="1">
        <v>25.080093976932901</v>
      </c>
      <c r="S627" s="1">
        <v>19.932721059376298</v>
      </c>
      <c r="T627" s="1">
        <v>10.2253310551047</v>
      </c>
      <c r="U627" s="1">
        <v>24.219737481769599</v>
      </c>
      <c r="V627" s="1">
        <v>34.982984929509001</v>
      </c>
      <c r="W627" s="1">
        <v>28.507535245503199</v>
      </c>
      <c r="X627" s="1">
        <v>12.2897423432183</v>
      </c>
      <c r="Y627" s="1">
        <v>18.979377839916101</v>
      </c>
      <c r="Z627" s="1">
        <v>28.783642083187701</v>
      </c>
      <c r="AA627" s="1">
        <v>20.989164627752501</v>
      </c>
      <c r="AB627" s="1">
        <v>21.705697308633301</v>
      </c>
      <c r="AC627" s="1">
        <v>9.5421181405103095</v>
      </c>
    </row>
    <row r="628" spans="1:29" ht="15" customHeight="1" x14ac:dyDescent="0.25">
      <c r="A628">
        <v>36840</v>
      </c>
      <c r="B628" s="2" t="s">
        <v>639</v>
      </c>
      <c r="C628" s="2" t="s">
        <v>77</v>
      </c>
      <c r="D628" s="2" t="s">
        <v>949</v>
      </c>
      <c r="E628" s="2" t="s">
        <v>935</v>
      </c>
      <c r="F628" s="2" t="s">
        <v>919</v>
      </c>
      <c r="G628" s="2" t="str">
        <f t="shared" si="9"/>
        <v>Trump</v>
      </c>
      <c r="H628" s="2" t="s">
        <v>922</v>
      </c>
      <c r="I628" s="2" t="s">
        <v>923</v>
      </c>
      <c r="J628">
        <v>25992</v>
      </c>
      <c r="K628" s="1">
        <v>91.874422899353604</v>
      </c>
      <c r="L628" s="1">
        <v>1.2311480455524799</v>
      </c>
      <c r="M628" s="1">
        <v>0.38088642659279798</v>
      </c>
      <c r="N628" s="1">
        <v>2.9085872576177301</v>
      </c>
      <c r="O628" s="1">
        <v>3.6049553708833502</v>
      </c>
      <c r="P628" s="1">
        <v>25.969529085872601</v>
      </c>
      <c r="Q628" s="1">
        <v>8.8373345644813792</v>
      </c>
      <c r="R628" s="1">
        <v>23.8881194213604</v>
      </c>
      <c r="S628" s="1">
        <v>27.173745767928601</v>
      </c>
      <c r="T628" s="1">
        <v>14.131271160357</v>
      </c>
      <c r="U628" s="1">
        <v>3.1174778371396701</v>
      </c>
      <c r="V628" s="1">
        <v>42.0712734104386</v>
      </c>
      <c r="W628" s="1">
        <v>35.231609229143402</v>
      </c>
      <c r="X628" s="1">
        <v>19.579639523278299</v>
      </c>
      <c r="Y628" s="1">
        <v>15.7499010684606</v>
      </c>
      <c r="Z628" s="1">
        <v>22.605856747131</v>
      </c>
      <c r="AA628" s="1">
        <v>21.863870201820301</v>
      </c>
      <c r="AB628" s="1">
        <v>25.929956470122701</v>
      </c>
      <c r="AC628" s="1">
        <v>13.8504155124654</v>
      </c>
    </row>
    <row r="629" spans="1:29" ht="15" customHeight="1" x14ac:dyDescent="0.25">
      <c r="A629">
        <v>36860</v>
      </c>
      <c r="B629" s="2" t="s">
        <v>640</v>
      </c>
      <c r="C629" s="2" t="s">
        <v>146</v>
      </c>
      <c r="D629" s="2" t="s">
        <v>948</v>
      </c>
      <c r="E629" s="2" t="s">
        <v>927</v>
      </c>
      <c r="F629" s="2" t="s">
        <v>919</v>
      </c>
      <c r="G629" s="2" t="str">
        <f t="shared" si="9"/>
        <v>Trump</v>
      </c>
      <c r="H629" s="2" t="s">
        <v>922</v>
      </c>
      <c r="I629" s="2" t="s">
        <v>923</v>
      </c>
      <c r="J629">
        <v>154908</v>
      </c>
      <c r="K629" s="1">
        <v>88.873395822036301</v>
      </c>
      <c r="L629" s="1">
        <v>1.50153639579621</v>
      </c>
      <c r="M629" s="1">
        <v>0.63779791876468594</v>
      </c>
      <c r="N629" s="1">
        <v>1.1878017920313999</v>
      </c>
      <c r="O629" s="1">
        <v>7.7994680713713898</v>
      </c>
      <c r="P629" s="1">
        <v>23.014950809512701</v>
      </c>
      <c r="Q629" s="1">
        <v>7.9182482505745302</v>
      </c>
      <c r="R629" s="1">
        <v>23.606915072171901</v>
      </c>
      <c r="S629" s="1">
        <v>28.628605365765502</v>
      </c>
      <c r="T629" s="1">
        <v>16.831280501975399</v>
      </c>
      <c r="U629" s="1">
        <v>3.45873558468878</v>
      </c>
      <c r="V629" s="1">
        <v>46.940385410014599</v>
      </c>
      <c r="W629" s="1">
        <v>33.692385710529301</v>
      </c>
      <c r="X629" s="1">
        <v>15.9084932947673</v>
      </c>
      <c r="Y629" s="1">
        <v>17.365055084538898</v>
      </c>
      <c r="Z629" s="1">
        <v>21.399163561211399</v>
      </c>
      <c r="AA629" s="1">
        <v>18.940293892694999</v>
      </c>
      <c r="AB629" s="1">
        <v>25.356788335421701</v>
      </c>
      <c r="AC629" s="1">
        <v>16.938699126132999</v>
      </c>
    </row>
    <row r="630" spans="1:29" ht="15" customHeight="1" x14ac:dyDescent="0.25">
      <c r="A630">
        <v>36900</v>
      </c>
      <c r="B630" s="2" t="s">
        <v>641</v>
      </c>
      <c r="C630" s="2" t="s">
        <v>60</v>
      </c>
      <c r="D630" s="2" t="s">
        <v>945</v>
      </c>
      <c r="E630" s="2" t="s">
        <v>927</v>
      </c>
      <c r="F630" s="2" t="s">
        <v>919</v>
      </c>
      <c r="G630" s="2" t="str">
        <f t="shared" si="9"/>
        <v>Trump</v>
      </c>
      <c r="H630" s="2" t="s">
        <v>922</v>
      </c>
      <c r="I630" s="2" t="s">
        <v>923</v>
      </c>
      <c r="J630">
        <v>44378</v>
      </c>
      <c r="K630" s="1">
        <v>89.488034611744595</v>
      </c>
      <c r="L630" s="1">
        <v>1.02302942899635</v>
      </c>
      <c r="M630" s="1">
        <v>0.617423047455947</v>
      </c>
      <c r="N630" s="1">
        <v>1.39258190995538</v>
      </c>
      <c r="O630" s="1">
        <v>7.4789310018477604</v>
      </c>
      <c r="P630" s="1">
        <v>24.0411915814142</v>
      </c>
      <c r="Q630" s="1">
        <v>9.2050114921808106</v>
      </c>
      <c r="R630" s="1">
        <v>23.148857542025301</v>
      </c>
      <c r="S630" s="1">
        <v>27.044932173599499</v>
      </c>
      <c r="T630" s="1">
        <v>16.5600072107801</v>
      </c>
      <c r="U630" s="1">
        <v>6.8682344158267998</v>
      </c>
      <c r="V630" s="1">
        <v>46.445417218093603</v>
      </c>
      <c r="W630" s="1">
        <v>31.1378058298551</v>
      </c>
      <c r="X630" s="1">
        <v>15.548542536224501</v>
      </c>
      <c r="Y630" s="1">
        <v>21.7792626989071</v>
      </c>
      <c r="Z630" s="1">
        <v>25.879155105045601</v>
      </c>
      <c r="AA630" s="1">
        <v>19.887875870660899</v>
      </c>
      <c r="AB630" s="1">
        <v>20.323914151424201</v>
      </c>
      <c r="AC630" s="1">
        <v>12.129792173962301</v>
      </c>
    </row>
    <row r="631" spans="1:29" ht="15" customHeight="1" x14ac:dyDescent="0.25">
      <c r="A631">
        <v>36940</v>
      </c>
      <c r="B631" s="2" t="s">
        <v>642</v>
      </c>
      <c r="C631" s="2" t="s">
        <v>44</v>
      </c>
      <c r="D631" s="2" t="s">
        <v>955</v>
      </c>
      <c r="E631" s="2" t="s">
        <v>947</v>
      </c>
      <c r="F631" s="2" t="s">
        <v>919</v>
      </c>
      <c r="G631" s="2" t="str">
        <f t="shared" si="9"/>
        <v>Trump</v>
      </c>
      <c r="H631" s="2" t="s">
        <v>922</v>
      </c>
      <c r="I631" s="2" t="s">
        <v>922</v>
      </c>
      <c r="J631">
        <v>36576</v>
      </c>
      <c r="K631" s="1">
        <v>88.976377952755897</v>
      </c>
      <c r="L631" s="1">
        <v>2.7422353455818</v>
      </c>
      <c r="M631" s="1">
        <v>0.76006124234470696</v>
      </c>
      <c r="N631" s="1">
        <v>1.2822615923009599</v>
      </c>
      <c r="O631" s="1">
        <v>6.2390638670166201</v>
      </c>
      <c r="P631" s="1">
        <v>26.383420822397198</v>
      </c>
      <c r="Q631" s="1">
        <v>7.09755030621172</v>
      </c>
      <c r="R631" s="1">
        <v>25.330818022747199</v>
      </c>
      <c r="S631" s="1">
        <v>26.779855643044598</v>
      </c>
      <c r="T631" s="1">
        <v>14.4083552055993</v>
      </c>
      <c r="U631" s="1">
        <v>4.2940740130223398</v>
      </c>
      <c r="V631" s="1">
        <v>38.535399324157297</v>
      </c>
      <c r="W631" s="1">
        <v>32.382757768070597</v>
      </c>
      <c r="X631" s="1">
        <v>24.787768894749899</v>
      </c>
      <c r="Y631" s="1">
        <v>15.6589147286822</v>
      </c>
      <c r="Z631" s="1">
        <v>18.978153629316399</v>
      </c>
      <c r="AA631" s="1">
        <v>17.195207892882301</v>
      </c>
      <c r="AB631" s="1">
        <v>29.210711768851301</v>
      </c>
      <c r="AC631" s="1">
        <v>18.957011980267801</v>
      </c>
    </row>
    <row r="632" spans="1:29" ht="15" customHeight="1" x14ac:dyDescent="0.25">
      <c r="A632">
        <v>36980</v>
      </c>
      <c r="B632" s="2" t="s">
        <v>643</v>
      </c>
      <c r="C632" s="2" t="s">
        <v>104</v>
      </c>
      <c r="D632" s="2" t="s">
        <v>950</v>
      </c>
      <c r="E632" s="2" t="s">
        <v>927</v>
      </c>
      <c r="F632" s="2" t="s">
        <v>919</v>
      </c>
      <c r="G632" s="2" t="str">
        <f t="shared" si="9"/>
        <v>Trump</v>
      </c>
      <c r="H632" s="2" t="s">
        <v>922</v>
      </c>
      <c r="I632" s="2" t="s">
        <v>923</v>
      </c>
      <c r="J632">
        <v>114752</v>
      </c>
      <c r="K632" s="1">
        <v>91.122594813162294</v>
      </c>
      <c r="L632" s="1">
        <v>4.1010178471834902</v>
      </c>
      <c r="M632" s="1">
        <v>0.60913970998326805</v>
      </c>
      <c r="N632" s="1">
        <v>1.79256134969325</v>
      </c>
      <c r="O632" s="1">
        <v>2.37468627997769</v>
      </c>
      <c r="P632" s="1">
        <v>24.448375627440001</v>
      </c>
      <c r="Q632" s="1">
        <v>8.37806748466258</v>
      </c>
      <c r="R632" s="1">
        <v>24.818739542665899</v>
      </c>
      <c r="S632" s="1">
        <v>27.605619074177401</v>
      </c>
      <c r="T632" s="1">
        <v>14.7491982710541</v>
      </c>
      <c r="U632" s="1">
        <v>4.6850868882457499</v>
      </c>
      <c r="V632" s="1">
        <v>48.648332965621101</v>
      </c>
      <c r="W632" s="1">
        <v>28.924246946906699</v>
      </c>
      <c r="X632" s="1">
        <v>17.742333199226501</v>
      </c>
      <c r="Y632" s="1">
        <v>21.876684030896399</v>
      </c>
      <c r="Z632" s="1">
        <v>22.833213580025099</v>
      </c>
      <c r="AA632" s="1">
        <v>19.0722112448356</v>
      </c>
      <c r="AB632" s="1">
        <v>23.711155020657401</v>
      </c>
      <c r="AC632" s="1">
        <v>12.5067361235854</v>
      </c>
    </row>
    <row r="633" spans="1:29" ht="15" customHeight="1" x14ac:dyDescent="0.25">
      <c r="A633">
        <v>37020</v>
      </c>
      <c r="B633" s="2" t="s">
        <v>644</v>
      </c>
      <c r="C633" s="2" t="s">
        <v>31</v>
      </c>
      <c r="D633" s="2" t="s">
        <v>924</v>
      </c>
      <c r="E633" s="2" t="s">
        <v>927</v>
      </c>
      <c r="F633" s="2" t="s">
        <v>919</v>
      </c>
      <c r="G633" s="2" t="str">
        <f t="shared" si="9"/>
        <v>Trump</v>
      </c>
      <c r="H633" s="2" t="s">
        <v>922</v>
      </c>
      <c r="I633" s="2" t="s">
        <v>922</v>
      </c>
      <c r="J633">
        <v>70648</v>
      </c>
      <c r="K633" s="1">
        <v>95.176084248669497</v>
      </c>
      <c r="L633" s="1">
        <v>0.431717812252293</v>
      </c>
      <c r="M633" s="1">
        <v>0.34962065451251301</v>
      </c>
      <c r="N633" s="1">
        <v>1.6433586230324999</v>
      </c>
      <c r="O633" s="1">
        <v>2.39921866153324</v>
      </c>
      <c r="P633" s="1">
        <v>24.146472653153701</v>
      </c>
      <c r="Q633" s="1">
        <v>8.5211187860944406</v>
      </c>
      <c r="R633" s="1">
        <v>23.890272902276099</v>
      </c>
      <c r="S633" s="1">
        <v>29.138829124674398</v>
      </c>
      <c r="T633" s="1">
        <v>14.3033065338014</v>
      </c>
      <c r="U633" s="1">
        <v>2.7021903959561899</v>
      </c>
      <c r="V633" s="1">
        <v>46.015164279696698</v>
      </c>
      <c r="W633" s="1">
        <v>36.826032013479399</v>
      </c>
      <c r="X633" s="1">
        <v>14.4566133108677</v>
      </c>
      <c r="Y633" s="1">
        <v>18.5915698736212</v>
      </c>
      <c r="Z633" s="1">
        <v>23.683249324275</v>
      </c>
      <c r="AA633" s="1">
        <v>19.9247571042443</v>
      </c>
      <c r="AB633" s="1">
        <v>24.041200964277898</v>
      </c>
      <c r="AC633" s="1">
        <v>13.7592227335817</v>
      </c>
    </row>
    <row r="634" spans="1:29" ht="15" customHeight="1" x14ac:dyDescent="0.25">
      <c r="A634">
        <v>37080</v>
      </c>
      <c r="B634" s="2" t="s">
        <v>645</v>
      </c>
      <c r="C634" s="2" t="s">
        <v>42</v>
      </c>
      <c r="D634" s="2" t="s">
        <v>959</v>
      </c>
      <c r="E634" s="2" t="s">
        <v>931</v>
      </c>
      <c r="F634" s="2" t="s">
        <v>920</v>
      </c>
      <c r="G634" s="2" t="str">
        <f t="shared" si="9"/>
        <v>Clinton</v>
      </c>
      <c r="H634" s="2" t="s">
        <v>922</v>
      </c>
      <c r="I634" s="2" t="s">
        <v>923</v>
      </c>
      <c r="J634">
        <v>59916</v>
      </c>
      <c r="K634" s="1">
        <v>57.6640630215635</v>
      </c>
      <c r="L634" s="1">
        <v>32.468789638827701</v>
      </c>
      <c r="M634" s="1">
        <v>0.53575005007009802</v>
      </c>
      <c r="N634" s="1">
        <v>1.85092462781227</v>
      </c>
      <c r="O634" s="1">
        <v>7.4804726617264201</v>
      </c>
      <c r="P634" s="1">
        <v>22.2528206155284</v>
      </c>
      <c r="Q634" s="1">
        <v>8.5452967487816291</v>
      </c>
      <c r="R634" s="1">
        <v>27.778890446625301</v>
      </c>
      <c r="S634" s="1">
        <v>29.0039388477201</v>
      </c>
      <c r="T634" s="1">
        <v>12.419053341344499</v>
      </c>
      <c r="U634" s="1">
        <v>7.8582209455182799</v>
      </c>
      <c r="V634" s="1">
        <v>44.887774477822703</v>
      </c>
      <c r="W634" s="1">
        <v>31.535128292516699</v>
      </c>
      <c r="X634" s="1">
        <v>15.7188762841424</v>
      </c>
      <c r="Y634" s="1">
        <v>17.889630078835701</v>
      </c>
      <c r="Z634" s="1">
        <v>23.0442692540934</v>
      </c>
      <c r="AA634" s="1">
        <v>18.304022639983799</v>
      </c>
      <c r="AB634" s="1">
        <v>24.747321609056002</v>
      </c>
      <c r="AC634" s="1">
        <v>16.014756418031102</v>
      </c>
    </row>
    <row r="635" spans="1:29" ht="15" customHeight="1" x14ac:dyDescent="0.25">
      <c r="A635">
        <v>37060</v>
      </c>
      <c r="B635" s="2" t="s">
        <v>645</v>
      </c>
      <c r="C635" s="2" t="s">
        <v>170</v>
      </c>
      <c r="D635" s="2" t="s">
        <v>957</v>
      </c>
      <c r="E635" s="2" t="s">
        <v>931</v>
      </c>
      <c r="F635" s="2" t="s">
        <v>919</v>
      </c>
      <c r="G635" s="2" t="str">
        <f t="shared" si="9"/>
        <v>Trump</v>
      </c>
      <c r="H635" s="2" t="s">
        <v>922</v>
      </c>
      <c r="I635" s="2" t="s">
        <v>922</v>
      </c>
      <c r="J635">
        <v>47351</v>
      </c>
      <c r="K635" s="1">
        <v>70.828493590420507</v>
      </c>
      <c r="L635" s="1">
        <v>23.558108593271498</v>
      </c>
      <c r="M635" s="1">
        <v>2.1182234799687398</v>
      </c>
      <c r="N635" s="1">
        <v>1.22911870921417</v>
      </c>
      <c r="O635" s="1">
        <v>2.2660556271250898</v>
      </c>
      <c r="P635" s="1">
        <v>18.500137272708098</v>
      </c>
      <c r="Q635" s="1">
        <v>26.907562670270998</v>
      </c>
      <c r="R635" s="1">
        <v>24.265591011805501</v>
      </c>
      <c r="S635" s="1">
        <v>19.8559692509134</v>
      </c>
      <c r="T635" s="1">
        <v>10.4707397943021</v>
      </c>
      <c r="U635" s="1">
        <v>4.1775152527882504</v>
      </c>
      <c r="V635" s="1">
        <v>29.436909804531101</v>
      </c>
      <c r="W635" s="1">
        <v>27.2296273267788</v>
      </c>
      <c r="X635" s="1">
        <v>39.155947615901802</v>
      </c>
      <c r="Y635" s="1">
        <v>29.004640219593501</v>
      </c>
      <c r="Z635" s="1">
        <v>18.397490360107199</v>
      </c>
      <c r="AA635" s="1">
        <v>17.136134893144199</v>
      </c>
      <c r="AB635" s="1">
        <v>18.0903208940592</v>
      </c>
      <c r="AC635" s="1">
        <v>17.371413633095901</v>
      </c>
    </row>
    <row r="636" spans="1:29" ht="15" customHeight="1" x14ac:dyDescent="0.25">
      <c r="A636">
        <v>37100</v>
      </c>
      <c r="B636" s="2" t="s">
        <v>646</v>
      </c>
      <c r="C636" s="2" t="s">
        <v>98</v>
      </c>
      <c r="D636" s="2" t="s">
        <v>936</v>
      </c>
      <c r="E636" s="2" t="s">
        <v>935</v>
      </c>
      <c r="F636" s="2" t="s">
        <v>920</v>
      </c>
      <c r="G636" s="2" t="str">
        <f t="shared" si="9"/>
        <v>Clinton</v>
      </c>
      <c r="H636" s="2" t="s">
        <v>923</v>
      </c>
      <c r="I636" s="2" t="s">
        <v>923</v>
      </c>
      <c r="J636">
        <v>823318</v>
      </c>
      <c r="K636" s="1">
        <v>48.689327817441097</v>
      </c>
      <c r="L636" s="1">
        <v>1.58893647412057</v>
      </c>
      <c r="M636" s="1">
        <v>6.5708511170653399</v>
      </c>
      <c r="N636" s="1">
        <v>2.8788390391076102</v>
      </c>
      <c r="O636" s="1">
        <v>40.272045552265297</v>
      </c>
      <c r="P636" s="1">
        <v>25.739143320078</v>
      </c>
      <c r="Q636" s="1">
        <v>9.8833014703917605</v>
      </c>
      <c r="R636" s="1">
        <v>26.301259051788001</v>
      </c>
      <c r="S636" s="1">
        <v>26.3786289137369</v>
      </c>
      <c r="T636" s="1">
        <v>11.6976672440054</v>
      </c>
      <c r="U636" s="1">
        <v>9.8032670012504504</v>
      </c>
      <c r="V636" s="1">
        <v>26.409108826486101</v>
      </c>
      <c r="W636" s="1">
        <v>32.6098477775829</v>
      </c>
      <c r="X636" s="1">
        <v>31.177776394680599</v>
      </c>
      <c r="Y636" s="1">
        <v>10.501934566893899</v>
      </c>
      <c r="Z636" s="1">
        <v>14.508311681475201</v>
      </c>
      <c r="AA636" s="1">
        <v>14.391748855992301</v>
      </c>
      <c r="AB636" s="1">
        <v>23.382502791867701</v>
      </c>
      <c r="AC636" s="1">
        <v>37.215502103771001</v>
      </c>
    </row>
    <row r="637" spans="1:29" ht="15" customHeight="1" x14ac:dyDescent="0.25">
      <c r="A637">
        <v>37120</v>
      </c>
      <c r="B637" s="2" t="s">
        <v>647</v>
      </c>
      <c r="C637" s="2" t="s">
        <v>46</v>
      </c>
      <c r="D637" s="2" t="s">
        <v>930</v>
      </c>
      <c r="E637" s="2" t="s">
        <v>931</v>
      </c>
      <c r="F637" s="2" t="s">
        <v>919</v>
      </c>
      <c r="G637" s="2" t="str">
        <f t="shared" si="9"/>
        <v>Trump</v>
      </c>
      <c r="H637" s="2" t="s">
        <v>922</v>
      </c>
      <c r="I637" s="2" t="s">
        <v>923</v>
      </c>
      <c r="J637">
        <v>50251</v>
      </c>
      <c r="K637" s="1">
        <v>71.053312371893099</v>
      </c>
      <c r="L637" s="1">
        <v>18.996636882848101</v>
      </c>
      <c r="M637" s="1">
        <v>1.0487353485502799</v>
      </c>
      <c r="N637" s="1">
        <v>3.2874967662335099</v>
      </c>
      <c r="O637" s="1">
        <v>5.6138186304750199</v>
      </c>
      <c r="P637" s="1">
        <v>24.829356629718799</v>
      </c>
      <c r="Q637" s="1">
        <v>9.4047879644186203</v>
      </c>
      <c r="R637" s="1">
        <v>26.654195936399301</v>
      </c>
      <c r="S637" s="1">
        <v>25.661180872022399</v>
      </c>
      <c r="T637" s="1">
        <v>13.450478597440799</v>
      </c>
      <c r="U637" s="1">
        <v>5.5875227135069698</v>
      </c>
      <c r="V637" s="1">
        <v>40.784373107207799</v>
      </c>
      <c r="W637" s="1">
        <v>36.084191399151997</v>
      </c>
      <c r="X637" s="1">
        <v>17.543912780133301</v>
      </c>
      <c r="Y637" s="1">
        <v>23.239328879596101</v>
      </c>
      <c r="Z637" s="1">
        <v>22.265286348105501</v>
      </c>
      <c r="AA637" s="1">
        <v>17.5327655668316</v>
      </c>
      <c r="AB637" s="1">
        <v>24.611147942271401</v>
      </c>
      <c r="AC637" s="1">
        <v>12.351471263195499</v>
      </c>
    </row>
    <row r="638" spans="1:29" ht="15" customHeight="1" x14ac:dyDescent="0.25">
      <c r="A638">
        <v>37140</v>
      </c>
      <c r="B638" s="2" t="s">
        <v>648</v>
      </c>
      <c r="C638" s="2" t="s">
        <v>104</v>
      </c>
      <c r="D638" s="2" t="s">
        <v>950</v>
      </c>
      <c r="E638" s="2" t="s">
        <v>927</v>
      </c>
      <c r="F638" s="2" t="s">
        <v>919</v>
      </c>
      <c r="G638" s="2" t="str">
        <f t="shared" si="9"/>
        <v>Trump</v>
      </c>
      <c r="H638" s="2" t="s">
        <v>922</v>
      </c>
      <c r="I638" s="2" t="s">
        <v>923</v>
      </c>
      <c r="J638">
        <v>98762</v>
      </c>
      <c r="K638" s="1">
        <v>86.966647090986399</v>
      </c>
      <c r="L638" s="1">
        <v>8.4283428849152493</v>
      </c>
      <c r="M638" s="1">
        <v>0.60043336505943601</v>
      </c>
      <c r="N638" s="1">
        <v>2.0949352990016399</v>
      </c>
      <c r="O638" s="1">
        <v>1.9096413600372599</v>
      </c>
      <c r="P638" s="1">
        <v>22.280836759077399</v>
      </c>
      <c r="Q638" s="1">
        <v>7.2932909418602296</v>
      </c>
      <c r="R638" s="1">
        <v>23.985946011623898</v>
      </c>
      <c r="S638" s="1">
        <v>29.212652639679199</v>
      </c>
      <c r="T638" s="1">
        <v>17.227273647759301</v>
      </c>
      <c r="U638" s="1">
        <v>4.7270632291516597</v>
      </c>
      <c r="V638" s="1">
        <v>42.749531902635702</v>
      </c>
      <c r="W638" s="1">
        <v>33.786547601901198</v>
      </c>
      <c r="X638" s="1">
        <v>18.7368572663114</v>
      </c>
      <c r="Y638" s="1">
        <v>22.1930563122183</v>
      </c>
      <c r="Z638" s="1">
        <v>23.656579664206799</v>
      </c>
      <c r="AA638" s="1">
        <v>19.553266306770301</v>
      </c>
      <c r="AB638" s="1">
        <v>19.4220197117528</v>
      </c>
      <c r="AC638" s="1">
        <v>15.1750780050518</v>
      </c>
    </row>
    <row r="639" spans="1:29" ht="15" customHeight="1" x14ac:dyDescent="0.25">
      <c r="A639">
        <v>37220</v>
      </c>
      <c r="B639" s="2" t="s">
        <v>649</v>
      </c>
      <c r="C639" s="2" t="s">
        <v>195</v>
      </c>
      <c r="D639" s="2" t="s">
        <v>965</v>
      </c>
      <c r="E639" s="2" t="s">
        <v>935</v>
      </c>
      <c r="F639" s="2" t="s">
        <v>919</v>
      </c>
      <c r="G639" s="2" t="str">
        <f t="shared" si="9"/>
        <v>Trump</v>
      </c>
      <c r="H639" s="2" t="s">
        <v>922</v>
      </c>
      <c r="I639" s="2" t="s">
        <v>922</v>
      </c>
      <c r="J639">
        <v>43946</v>
      </c>
      <c r="K639" s="1">
        <v>78.876348245574107</v>
      </c>
      <c r="L639" s="1">
        <v>1.90233468347517</v>
      </c>
      <c r="M639" s="1">
        <v>1.2447094161015799</v>
      </c>
      <c r="N639" s="1">
        <v>4.3985800755472599</v>
      </c>
      <c r="O639" s="1">
        <v>13.578027579301899</v>
      </c>
      <c r="P639" s="1">
        <v>20.679925362945401</v>
      </c>
      <c r="Q639" s="1">
        <v>6.2417512401583801</v>
      </c>
      <c r="R639" s="1">
        <v>18.179128930960701</v>
      </c>
      <c r="S639" s="1">
        <v>31.459063395986</v>
      </c>
      <c r="T639" s="1">
        <v>23.440131069949501</v>
      </c>
      <c r="U639" s="1">
        <v>5.3673284917245896</v>
      </c>
      <c r="V639" s="1">
        <v>48.829598229592001</v>
      </c>
      <c r="W639" s="1">
        <v>34.071003335099597</v>
      </c>
      <c r="X639" s="1">
        <v>11.732069943583801</v>
      </c>
      <c r="Y639" s="1">
        <v>24.8112071795994</v>
      </c>
      <c r="Z639" s="1">
        <v>26.009631169968301</v>
      </c>
      <c r="AA639" s="1">
        <v>15.6615957097516</v>
      </c>
      <c r="AB639" s="1">
        <v>20.515486483528498</v>
      </c>
      <c r="AC639" s="1">
        <v>13.002079457152201</v>
      </c>
    </row>
    <row r="640" spans="1:29" ht="15" customHeight="1" x14ac:dyDescent="0.25">
      <c r="A640">
        <v>37260</v>
      </c>
      <c r="B640" s="2" t="s">
        <v>650</v>
      </c>
      <c r="C640" s="2" t="s">
        <v>72</v>
      </c>
      <c r="D640" s="2" t="s">
        <v>942</v>
      </c>
      <c r="E640" s="2" t="s">
        <v>931</v>
      </c>
      <c r="F640" s="2" t="s">
        <v>919</v>
      </c>
      <c r="G640" s="2" t="str">
        <f t="shared" si="9"/>
        <v>Trump</v>
      </c>
      <c r="H640" s="2" t="s">
        <v>922</v>
      </c>
      <c r="I640" s="2" t="s">
        <v>923</v>
      </c>
      <c r="J640">
        <v>74364</v>
      </c>
      <c r="K640" s="1">
        <v>72.590231832607202</v>
      </c>
      <c r="L640" s="1">
        <v>15.9243720079608</v>
      </c>
      <c r="M640" s="1">
        <v>0.59706309504598998</v>
      </c>
      <c r="N640" s="1">
        <v>1.87052875047066</v>
      </c>
      <c r="O640" s="1">
        <v>9.0178043139153399</v>
      </c>
      <c r="P640" s="1">
        <v>22.571405518799398</v>
      </c>
      <c r="Q640" s="1">
        <v>8.1504491420579797</v>
      </c>
      <c r="R640" s="1">
        <v>21.158087246517098</v>
      </c>
      <c r="S640" s="1">
        <v>29.199612715830199</v>
      </c>
      <c r="T640" s="1">
        <v>18.9204453767952</v>
      </c>
      <c r="U640" s="1">
        <v>7.5818192463066696</v>
      </c>
      <c r="V640" s="1">
        <v>54.179270506040098</v>
      </c>
      <c r="W640" s="1">
        <v>25.9030854198786</v>
      </c>
      <c r="X640" s="1">
        <v>12.3358248277746</v>
      </c>
      <c r="Y640" s="1">
        <v>28.966764010568799</v>
      </c>
      <c r="Z640" s="1">
        <v>27.555277430120999</v>
      </c>
      <c r="AA640" s="1">
        <v>16.565846196634698</v>
      </c>
      <c r="AB640" s="1">
        <v>18.220692532332102</v>
      </c>
      <c r="AC640" s="1">
        <v>8.6914198303434809</v>
      </c>
    </row>
    <row r="641" spans="1:29" ht="15" customHeight="1" x14ac:dyDescent="0.25">
      <c r="A641">
        <v>37300</v>
      </c>
      <c r="B641" s="2" t="s">
        <v>651</v>
      </c>
      <c r="C641" s="2" t="s">
        <v>27</v>
      </c>
      <c r="D641" s="2" t="s">
        <v>976</v>
      </c>
      <c r="E641" s="2" t="s">
        <v>935</v>
      </c>
      <c r="F641" s="2" t="s">
        <v>919</v>
      </c>
      <c r="G641" s="2" t="str">
        <f t="shared" si="9"/>
        <v>Trump</v>
      </c>
      <c r="H641" s="2" t="s">
        <v>922</v>
      </c>
      <c r="I641" s="2" t="s">
        <v>922</v>
      </c>
      <c r="J641">
        <v>58458</v>
      </c>
      <c r="K641" s="1">
        <v>61.226863731225798</v>
      </c>
      <c r="L641" s="1">
        <v>20.907318074515</v>
      </c>
      <c r="M641" s="1">
        <v>0.48410824865715602</v>
      </c>
      <c r="N641" s="1">
        <v>1.49509049231927</v>
      </c>
      <c r="O641" s="1">
        <v>15.8866194532827</v>
      </c>
      <c r="P641" s="1">
        <v>19.6294775736426</v>
      </c>
      <c r="Q641" s="1">
        <v>8.0314071641178302</v>
      </c>
      <c r="R641" s="1">
        <v>32.062335351876598</v>
      </c>
      <c r="S641" s="1">
        <v>27.724178042355199</v>
      </c>
      <c r="T641" s="1">
        <v>12.5526018680078</v>
      </c>
      <c r="U641" s="1">
        <v>7.1982387288216696</v>
      </c>
      <c r="V641" s="1">
        <v>53.9604671197473</v>
      </c>
      <c r="W641" s="1">
        <v>28.771417631856</v>
      </c>
      <c r="X641" s="1">
        <v>10.069876519575001</v>
      </c>
      <c r="Y641" s="1">
        <v>24.622960911049599</v>
      </c>
      <c r="Z641" s="1">
        <v>23.699599876885198</v>
      </c>
      <c r="AA641" s="1">
        <v>16.454293628808902</v>
      </c>
      <c r="AB641" s="1">
        <v>21.120344721452799</v>
      </c>
      <c r="AC641" s="1">
        <v>14.102800861803599</v>
      </c>
    </row>
    <row r="642" spans="1:29" ht="15" customHeight="1" x14ac:dyDescent="0.25">
      <c r="A642">
        <v>37340</v>
      </c>
      <c r="B642" s="2" t="s">
        <v>652</v>
      </c>
      <c r="C642" s="2" t="s">
        <v>72</v>
      </c>
      <c r="D642" s="2" t="s">
        <v>942</v>
      </c>
      <c r="E642" s="2" t="s">
        <v>931</v>
      </c>
      <c r="F642" s="2" t="s">
        <v>919</v>
      </c>
      <c r="G642" s="2" t="str">
        <f t="shared" ref="G642:G705" si="10">IF(F642="Republicain","Trump","Clinton")</f>
        <v>Trump</v>
      </c>
      <c r="H642" s="2" t="s">
        <v>923</v>
      </c>
      <c r="I642" s="2" t="s">
        <v>923</v>
      </c>
      <c r="J642">
        <v>543376</v>
      </c>
      <c r="K642" s="1">
        <v>77.564338505933307</v>
      </c>
      <c r="L642" s="1">
        <v>9.6943920968169408</v>
      </c>
      <c r="M642" s="1">
        <v>2.04241630105121</v>
      </c>
      <c r="N642" s="1">
        <v>2.6118194399458199</v>
      </c>
      <c r="O642" s="1">
        <v>8.0870336562527605</v>
      </c>
      <c r="P642" s="1">
        <v>19.817952946026299</v>
      </c>
      <c r="Q642" s="1">
        <v>7.8731854185683599</v>
      </c>
      <c r="R642" s="1">
        <v>21.521561497011302</v>
      </c>
      <c r="S642" s="1">
        <v>30.4124584081741</v>
      </c>
      <c r="T642" s="1">
        <v>20.374841730219998</v>
      </c>
      <c r="U642" s="1">
        <v>2.7034100726736798</v>
      </c>
      <c r="V642" s="1">
        <v>36.854703460893397</v>
      </c>
      <c r="W642" s="1">
        <v>34.265640087411697</v>
      </c>
      <c r="X642" s="1">
        <v>26.176246379021201</v>
      </c>
      <c r="Y642" s="1">
        <v>17.263876160316499</v>
      </c>
      <c r="Z642" s="1">
        <v>23.5216456304953</v>
      </c>
      <c r="AA642" s="1">
        <v>18.5990908018547</v>
      </c>
      <c r="AB642" s="1">
        <v>22.0743691417061</v>
      </c>
      <c r="AC642" s="1">
        <v>18.5410182656274</v>
      </c>
    </row>
    <row r="643" spans="1:29" ht="15" customHeight="1" x14ac:dyDescent="0.25">
      <c r="A643">
        <v>37420</v>
      </c>
      <c r="B643" s="2" t="s">
        <v>653</v>
      </c>
      <c r="C643" s="2" t="s">
        <v>27</v>
      </c>
      <c r="D643" s="2" t="s">
        <v>976</v>
      </c>
      <c r="E643" s="2" t="s">
        <v>935</v>
      </c>
      <c r="F643" s="2" t="s">
        <v>919</v>
      </c>
      <c r="G643" s="2" t="str">
        <f t="shared" si="10"/>
        <v>Trump</v>
      </c>
      <c r="H643" s="2" t="s">
        <v>922</v>
      </c>
      <c r="I643" s="2" t="s">
        <v>922</v>
      </c>
      <c r="J643">
        <v>22535</v>
      </c>
      <c r="K643" s="1">
        <v>69.065897492789006</v>
      </c>
      <c r="L643" s="1">
        <v>4.6816063900599101</v>
      </c>
      <c r="M643" s="1">
        <v>0.36831595296205899</v>
      </c>
      <c r="N643" s="1">
        <v>2.07676946971378</v>
      </c>
      <c r="O643" s="1">
        <v>23.807410694475301</v>
      </c>
      <c r="P643" s="1">
        <v>24.721544264477501</v>
      </c>
      <c r="Q643" s="1">
        <v>7.6414466385622397</v>
      </c>
      <c r="R643" s="1">
        <v>25.822054581761702</v>
      </c>
      <c r="S643" s="1">
        <v>25.7865542489461</v>
      </c>
      <c r="T643" s="1">
        <v>16.0284002662525</v>
      </c>
      <c r="U643" s="1">
        <v>6.6814418877517801</v>
      </c>
      <c r="V643" s="1">
        <v>46.568020337657302</v>
      </c>
      <c r="W643" s="1">
        <v>32.833583208395801</v>
      </c>
      <c r="X643" s="1">
        <v>13.9169545661952</v>
      </c>
      <c r="Y643" s="1">
        <v>19.586532782043701</v>
      </c>
      <c r="Z643" s="1">
        <v>24.843473124630801</v>
      </c>
      <c r="AA643" s="1">
        <v>19.681039574719399</v>
      </c>
      <c r="AB643" s="1">
        <v>23.378617838157101</v>
      </c>
      <c r="AC643" s="1">
        <v>12.5103366804489</v>
      </c>
    </row>
    <row r="644" spans="1:29" ht="15" customHeight="1" x14ac:dyDescent="0.25">
      <c r="A644">
        <v>37460</v>
      </c>
      <c r="B644" s="2" t="s">
        <v>654</v>
      </c>
      <c r="C644" s="2" t="s">
        <v>72</v>
      </c>
      <c r="D644" s="2" t="s">
        <v>942</v>
      </c>
      <c r="E644" s="2" t="s">
        <v>931</v>
      </c>
      <c r="F644" s="2" t="s">
        <v>919</v>
      </c>
      <c r="G644" s="2" t="str">
        <f t="shared" si="10"/>
        <v>Trump</v>
      </c>
      <c r="H644" s="2" t="s">
        <v>923</v>
      </c>
      <c r="I644" s="2" t="s">
        <v>923</v>
      </c>
      <c r="J644">
        <v>184715</v>
      </c>
      <c r="K644" s="1">
        <v>78.862572070487005</v>
      </c>
      <c r="L644" s="1">
        <v>11.250304523184401</v>
      </c>
      <c r="M644" s="1">
        <v>1.8076496223912499</v>
      </c>
      <c r="N644" s="1">
        <v>3.32349836234199</v>
      </c>
      <c r="O644" s="1">
        <v>4.75597542159543</v>
      </c>
      <c r="P644" s="1">
        <v>21.465500906802401</v>
      </c>
      <c r="Q644" s="1">
        <v>9.3587418455458398</v>
      </c>
      <c r="R644" s="1">
        <v>26.233386568497401</v>
      </c>
      <c r="S644" s="1">
        <v>28.246217145332</v>
      </c>
      <c r="T644" s="1">
        <v>14.6961535338224</v>
      </c>
      <c r="U644" s="1">
        <v>4.1752670365806797</v>
      </c>
      <c r="V644" s="1">
        <v>40.923895555538103</v>
      </c>
      <c r="W644" s="1">
        <v>34.3227355847336</v>
      </c>
      <c r="X644" s="1">
        <v>20.578101823147598</v>
      </c>
      <c r="Y644" s="1">
        <v>18.4844402532669</v>
      </c>
      <c r="Z644" s="1">
        <v>23.6508150343527</v>
      </c>
      <c r="AA644" s="1">
        <v>20.5482958372626</v>
      </c>
      <c r="AB644" s="1">
        <v>23.0863532264583</v>
      </c>
      <c r="AC644" s="1">
        <v>14.230095648659599</v>
      </c>
    </row>
    <row r="645" spans="1:29" ht="15" customHeight="1" x14ac:dyDescent="0.25">
      <c r="A645">
        <v>37500</v>
      </c>
      <c r="B645" s="2" t="s">
        <v>655</v>
      </c>
      <c r="C645" s="2" t="s">
        <v>75</v>
      </c>
      <c r="D645" s="2" t="s">
        <v>932</v>
      </c>
      <c r="E645" s="2" t="s">
        <v>931</v>
      </c>
      <c r="F645" s="2" t="s">
        <v>919</v>
      </c>
      <c r="G645" s="2" t="str">
        <f t="shared" si="10"/>
        <v>Trump</v>
      </c>
      <c r="H645" s="2" t="s">
        <v>922</v>
      </c>
      <c r="I645" s="2" t="s">
        <v>923</v>
      </c>
      <c r="J645">
        <v>42090</v>
      </c>
      <c r="K645" s="1">
        <v>95.428842955571398</v>
      </c>
      <c r="L645" s="1">
        <v>0.55119980993109996</v>
      </c>
      <c r="M645" s="1">
        <v>0.25421715371822301</v>
      </c>
      <c r="N645" s="1">
        <v>1.6250890947968599</v>
      </c>
      <c r="O645" s="1">
        <v>2.1406509859824201</v>
      </c>
      <c r="P645" s="1">
        <v>25.160370634355001</v>
      </c>
      <c r="Q645" s="1">
        <v>8.7004038964124497</v>
      </c>
      <c r="R645" s="1">
        <v>25.8660014255167</v>
      </c>
      <c r="S645" s="1">
        <v>25.9372772630078</v>
      </c>
      <c r="T645" s="1">
        <v>14.335946780707999</v>
      </c>
      <c r="U645" s="1">
        <v>6.9168611959059101</v>
      </c>
      <c r="V645" s="1">
        <v>54.1784880588975</v>
      </c>
      <c r="W645" s="1">
        <v>26.4033040043096</v>
      </c>
      <c r="X645" s="1">
        <v>12.501346740887101</v>
      </c>
      <c r="Y645" s="1">
        <v>25.217232788479102</v>
      </c>
      <c r="Z645" s="1">
        <v>26.876101355046501</v>
      </c>
      <c r="AA645" s="1">
        <v>20.9029592270766</v>
      </c>
      <c r="AB645" s="1">
        <v>17.8465090842802</v>
      </c>
      <c r="AC645" s="1">
        <v>9.1571975451175796</v>
      </c>
    </row>
    <row r="646" spans="1:29" ht="15" customHeight="1" x14ac:dyDescent="0.25">
      <c r="A646">
        <v>37540</v>
      </c>
      <c r="B646" s="2" t="s">
        <v>656</v>
      </c>
      <c r="C646" s="2" t="s">
        <v>84</v>
      </c>
      <c r="D646" s="2" t="s">
        <v>975</v>
      </c>
      <c r="E646" s="2" t="s">
        <v>931</v>
      </c>
      <c r="F646" s="2" t="s">
        <v>919</v>
      </c>
      <c r="G646" s="2" t="str">
        <f t="shared" si="10"/>
        <v>Trump</v>
      </c>
      <c r="H646" s="2" t="s">
        <v>922</v>
      </c>
      <c r="I646" s="2" t="s">
        <v>922</v>
      </c>
      <c r="J646">
        <v>32330</v>
      </c>
      <c r="K646" s="1">
        <v>88.221466130528896</v>
      </c>
      <c r="L646" s="1">
        <v>7.9740179399938098</v>
      </c>
      <c r="M646" s="1">
        <v>0.293844726260439</v>
      </c>
      <c r="N646" s="1">
        <v>1.8001855861428999</v>
      </c>
      <c r="O646" s="1">
        <v>1.71048561707393</v>
      </c>
      <c r="P646" s="1">
        <v>21.7383235385091</v>
      </c>
      <c r="Q646" s="1">
        <v>6.9099907206928499</v>
      </c>
      <c r="R646" s="1">
        <v>22.261057841014502</v>
      </c>
      <c r="S646" s="1">
        <v>29.4061243427157</v>
      </c>
      <c r="T646" s="1">
        <v>19.6845035570677</v>
      </c>
      <c r="U646" s="1">
        <v>5.9899585243396603</v>
      </c>
      <c r="V646" s="1">
        <v>55.869897402313903</v>
      </c>
      <c r="W646" s="1">
        <v>22.401222440515198</v>
      </c>
      <c r="X646" s="1">
        <v>15.7389216328313</v>
      </c>
      <c r="Y646" s="1">
        <v>25.146462370437099</v>
      </c>
      <c r="Z646" s="1">
        <v>29.1047018176356</v>
      </c>
      <c r="AA646" s="1">
        <v>19.933904161033499</v>
      </c>
      <c r="AB646" s="1">
        <v>17.139852786540501</v>
      </c>
      <c r="AC646" s="1">
        <v>8.6750788643533099</v>
      </c>
    </row>
    <row r="647" spans="1:29" ht="15" customHeight="1" x14ac:dyDescent="0.25">
      <c r="A647">
        <v>37580</v>
      </c>
      <c r="B647" s="2" t="s">
        <v>656</v>
      </c>
      <c r="C647" s="2" t="s">
        <v>27</v>
      </c>
      <c r="D647" s="2" t="s">
        <v>976</v>
      </c>
      <c r="E647" s="2" t="s">
        <v>935</v>
      </c>
      <c r="F647" s="2" t="s">
        <v>919</v>
      </c>
      <c r="G647" s="2" t="str">
        <f t="shared" si="10"/>
        <v>Trump</v>
      </c>
      <c r="H647" s="2" t="s">
        <v>922</v>
      </c>
      <c r="I647" s="2" t="s">
        <v>922</v>
      </c>
      <c r="J647">
        <v>49793</v>
      </c>
      <c r="K647" s="1">
        <v>76.097041752856796</v>
      </c>
      <c r="L647" s="1">
        <v>13.311107987066499</v>
      </c>
      <c r="M647" s="1">
        <v>0.610527584198582</v>
      </c>
      <c r="N647" s="1">
        <v>3.50852529472014</v>
      </c>
      <c r="O647" s="1">
        <v>6.4727973811579904</v>
      </c>
      <c r="P647" s="1">
        <v>24.290562930532399</v>
      </c>
      <c r="Q647" s="1">
        <v>9.1398389331833805</v>
      </c>
      <c r="R647" s="1">
        <v>23.659952202116799</v>
      </c>
      <c r="S647" s="1">
        <v>26.288835780129698</v>
      </c>
      <c r="T647" s="1">
        <v>16.620810154037699</v>
      </c>
      <c r="U647" s="1">
        <v>5.2766858179618996</v>
      </c>
      <c r="V647" s="1">
        <v>45.730269126096204</v>
      </c>
      <c r="W647" s="1">
        <v>33.181130934381599</v>
      </c>
      <c r="X647" s="1">
        <v>15.811914121560299</v>
      </c>
      <c r="Y647" s="1">
        <v>24.6832814122534</v>
      </c>
      <c r="Z647" s="1">
        <v>25.6801661474559</v>
      </c>
      <c r="AA647" s="1">
        <v>16.9678089304258</v>
      </c>
      <c r="AB647" s="1">
        <v>20.254413291796499</v>
      </c>
      <c r="AC647" s="1">
        <v>12.4143302180685</v>
      </c>
    </row>
    <row r="648" spans="1:29" ht="15" customHeight="1" x14ac:dyDescent="0.25">
      <c r="A648">
        <v>37620</v>
      </c>
      <c r="B648" s="2" t="s">
        <v>657</v>
      </c>
      <c r="C648" s="2" t="s">
        <v>121</v>
      </c>
      <c r="D648" s="2" t="s">
        <v>981</v>
      </c>
      <c r="E648" s="2" t="s">
        <v>927</v>
      </c>
      <c r="F648" s="2" t="s">
        <v>919</v>
      </c>
      <c r="G648" s="2" t="str">
        <f t="shared" si="10"/>
        <v>Trump</v>
      </c>
      <c r="H648" s="2" t="s">
        <v>922</v>
      </c>
      <c r="I648" s="2" t="s">
        <v>922</v>
      </c>
      <c r="J648">
        <v>92673</v>
      </c>
      <c r="K648" s="1">
        <v>95.995597423197694</v>
      </c>
      <c r="L648" s="1">
        <v>1.0240307317125801</v>
      </c>
      <c r="M648" s="1">
        <v>0.51579208615238503</v>
      </c>
      <c r="N648" s="1">
        <v>1.6337012937964701</v>
      </c>
      <c r="O648" s="1">
        <v>0.83087846514087205</v>
      </c>
      <c r="P648" s="1">
        <v>21.7884389196422</v>
      </c>
      <c r="Q648" s="1">
        <v>7.54804527748104</v>
      </c>
      <c r="R648" s="1">
        <v>24.2562558674047</v>
      </c>
      <c r="S648" s="1">
        <v>29.560929289005401</v>
      </c>
      <c r="T648" s="1">
        <v>16.846330646466601</v>
      </c>
      <c r="U648" s="1">
        <v>3.8721827535521798</v>
      </c>
      <c r="V648" s="1">
        <v>44.687040666340003</v>
      </c>
      <c r="W648" s="1">
        <v>33.186856932875997</v>
      </c>
      <c r="X648" s="1">
        <v>18.253919647231701</v>
      </c>
      <c r="Y648" s="1">
        <v>23.544084440476801</v>
      </c>
      <c r="Z648" s="1">
        <v>23.885417213674302</v>
      </c>
      <c r="AA648" s="1">
        <v>18.592133592396198</v>
      </c>
      <c r="AB648" s="1">
        <v>19.965341595336898</v>
      </c>
      <c r="AC648" s="1">
        <v>14.0130231581158</v>
      </c>
    </row>
    <row r="649" spans="1:29" ht="15" customHeight="1" x14ac:dyDescent="0.25">
      <c r="A649">
        <v>37660</v>
      </c>
      <c r="B649" s="2" t="s">
        <v>658</v>
      </c>
      <c r="C649" s="2" t="s">
        <v>77</v>
      </c>
      <c r="D649" s="2" t="s">
        <v>949</v>
      </c>
      <c r="E649" s="2" t="s">
        <v>935</v>
      </c>
      <c r="F649" s="2" t="s">
        <v>919</v>
      </c>
      <c r="G649" s="2" t="str">
        <f t="shared" si="10"/>
        <v>Trump</v>
      </c>
      <c r="H649" s="2" t="s">
        <v>922</v>
      </c>
      <c r="I649" s="2" t="s">
        <v>923</v>
      </c>
      <c r="J649">
        <v>21607</v>
      </c>
      <c r="K649" s="1">
        <v>85.467672513537295</v>
      </c>
      <c r="L649" s="1">
        <v>4.5679640857129602</v>
      </c>
      <c r="M649" s="1">
        <v>0.351737862729671</v>
      </c>
      <c r="N649" s="1">
        <v>5.5630119868561101</v>
      </c>
      <c r="O649" s="1">
        <v>4.0496135511639704</v>
      </c>
      <c r="P649" s="1">
        <v>24.353218864256998</v>
      </c>
      <c r="Q649" s="1">
        <v>8.9137779423334997</v>
      </c>
      <c r="R649" s="1">
        <v>22.131716573332699</v>
      </c>
      <c r="S649" s="1">
        <v>28.0001851251909</v>
      </c>
      <c r="T649" s="1">
        <v>16.601101494885899</v>
      </c>
      <c r="U649" s="1">
        <v>3.77805660114318</v>
      </c>
      <c r="V649" s="1">
        <v>37.097448766206597</v>
      </c>
      <c r="W649" s="1">
        <v>40.1087411125052</v>
      </c>
      <c r="X649" s="1">
        <v>19.015753520145001</v>
      </c>
      <c r="Y649" s="1">
        <v>22.932458422898499</v>
      </c>
      <c r="Z649" s="1">
        <v>26.937436361579401</v>
      </c>
      <c r="AA649" s="1">
        <v>21.246747369611899</v>
      </c>
      <c r="AB649" s="1">
        <v>21.348568842629302</v>
      </c>
      <c r="AC649" s="1">
        <v>7.5347890032809097</v>
      </c>
    </row>
    <row r="650" spans="1:29" ht="15" customHeight="1" x14ac:dyDescent="0.25">
      <c r="A650">
        <v>37740</v>
      </c>
      <c r="B650" s="2" t="s">
        <v>659</v>
      </c>
      <c r="C650" s="2" t="s">
        <v>330</v>
      </c>
      <c r="D650" s="2" t="s">
        <v>934</v>
      </c>
      <c r="E650" s="2" t="s">
        <v>935</v>
      </c>
      <c r="F650" s="2" t="s">
        <v>919</v>
      </c>
      <c r="G650" s="2" t="str">
        <f t="shared" si="10"/>
        <v>Trump</v>
      </c>
      <c r="H650" s="2" t="s">
        <v>922</v>
      </c>
      <c r="I650" s="2" t="s">
        <v>923</v>
      </c>
      <c r="J650">
        <v>53597</v>
      </c>
      <c r="K650" s="1">
        <v>65.858163703192304</v>
      </c>
      <c r="L650" s="1">
        <v>0.36382633356344601</v>
      </c>
      <c r="M650" s="1">
        <v>0.47763867380636998</v>
      </c>
      <c r="N650" s="1">
        <v>15.411310334533599</v>
      </c>
      <c r="O650" s="1">
        <v>17.889060954904199</v>
      </c>
      <c r="P650" s="1">
        <v>21.402317293878401</v>
      </c>
      <c r="Q650" s="1">
        <v>7.0321100061570601</v>
      </c>
      <c r="R650" s="1">
        <v>18.0177995037036</v>
      </c>
      <c r="S650" s="1">
        <v>30.3188611302871</v>
      </c>
      <c r="T650" s="1">
        <v>23.228912065973802</v>
      </c>
      <c r="U650" s="1">
        <v>4.7230548677179698</v>
      </c>
      <c r="V650" s="1">
        <v>42.124332073504497</v>
      </c>
      <c r="W650" s="1">
        <v>37.5029323602242</v>
      </c>
      <c r="X650" s="1">
        <v>15.6496806985534</v>
      </c>
      <c r="Y650" s="1">
        <v>24.4356631266979</v>
      </c>
      <c r="Z650" s="1">
        <v>27.8784885156829</v>
      </c>
      <c r="AA650" s="1">
        <v>19.2837737713016</v>
      </c>
      <c r="AB650" s="1">
        <v>18.290936033588501</v>
      </c>
      <c r="AC650" s="1">
        <v>10.1111385527291</v>
      </c>
    </row>
    <row r="651" spans="1:29" ht="15" customHeight="1" x14ac:dyDescent="0.25">
      <c r="A651">
        <v>37780</v>
      </c>
      <c r="B651" s="2" t="s">
        <v>660</v>
      </c>
      <c r="C651" s="2" t="s">
        <v>27</v>
      </c>
      <c r="D651" s="2" t="s">
        <v>976</v>
      </c>
      <c r="E651" s="2" t="s">
        <v>935</v>
      </c>
      <c r="F651" s="2" t="s">
        <v>919</v>
      </c>
      <c r="G651" s="2" t="str">
        <f t="shared" si="10"/>
        <v>Trump</v>
      </c>
      <c r="H651" s="2" t="s">
        <v>922</v>
      </c>
      <c r="I651" s="2" t="s">
        <v>922</v>
      </c>
      <c r="J651">
        <v>13783</v>
      </c>
      <c r="K651" s="1">
        <v>19.516796053108902</v>
      </c>
      <c r="L651" s="1">
        <v>4.8755713560182796</v>
      </c>
      <c r="M651" s="1">
        <v>0.85612711311035306</v>
      </c>
      <c r="N651" s="1">
        <v>0.50787201625190403</v>
      </c>
      <c r="O651" s="1">
        <v>74.243633461510598</v>
      </c>
      <c r="P651" s="1">
        <v>22.7961982151926</v>
      </c>
      <c r="Q651" s="1">
        <v>11.3473119059711</v>
      </c>
      <c r="R651" s="1">
        <v>30.087789305666401</v>
      </c>
      <c r="S651" s="1">
        <v>23.768410360589101</v>
      </c>
      <c r="T651" s="1">
        <v>12.000290212580699</v>
      </c>
      <c r="U651" s="1">
        <v>23.844974819356299</v>
      </c>
      <c r="V651" s="1">
        <v>44.788701554630997</v>
      </c>
      <c r="W651" s="1">
        <v>19.8160718195752</v>
      </c>
      <c r="X651" s="1">
        <v>11.550251806437499</v>
      </c>
      <c r="Y651" s="1">
        <v>31.059297639608499</v>
      </c>
      <c r="Z651" s="1">
        <v>19.2573402417962</v>
      </c>
      <c r="AA651" s="1">
        <v>14.421416234887699</v>
      </c>
      <c r="AB651" s="1">
        <v>23.517559009787</v>
      </c>
      <c r="AC651" s="1">
        <v>11.7443868739206</v>
      </c>
    </row>
    <row r="652" spans="1:29" ht="15" customHeight="1" x14ac:dyDescent="0.25">
      <c r="A652">
        <v>37860</v>
      </c>
      <c r="B652" s="2" t="s">
        <v>661</v>
      </c>
      <c r="C652" s="2" t="s">
        <v>72</v>
      </c>
      <c r="D652" s="2" t="s">
        <v>942</v>
      </c>
      <c r="E652" s="2" t="s">
        <v>931</v>
      </c>
      <c r="F652" s="2" t="s">
        <v>919</v>
      </c>
      <c r="G652" s="2" t="str">
        <f t="shared" si="10"/>
        <v>Trump</v>
      </c>
      <c r="H652" s="2" t="s">
        <v>923</v>
      </c>
      <c r="I652" s="2" t="s">
        <v>923</v>
      </c>
      <c r="J652">
        <v>448991</v>
      </c>
      <c r="K652" s="1">
        <v>72.524170863113099</v>
      </c>
      <c r="L652" s="1">
        <v>16.789423396014602</v>
      </c>
      <c r="M652" s="1">
        <v>2.38423487330481</v>
      </c>
      <c r="N652" s="1">
        <v>3.7212327195868098</v>
      </c>
      <c r="O652" s="1">
        <v>4.5809381479806897</v>
      </c>
      <c r="P652" s="1">
        <v>22.353009303081802</v>
      </c>
      <c r="Q652" s="1">
        <v>11.438091186683</v>
      </c>
      <c r="R652" s="1">
        <v>24.858404734170598</v>
      </c>
      <c r="S652" s="1">
        <v>27.455116026824602</v>
      </c>
      <c r="T652" s="1">
        <v>13.895378749240001</v>
      </c>
      <c r="U652" s="1">
        <v>3.46705033665706</v>
      </c>
      <c r="V652" s="1">
        <v>37.339057226693498</v>
      </c>
      <c r="W652" s="1">
        <v>35.084105847517897</v>
      </c>
      <c r="X652" s="1">
        <v>24.109786589131499</v>
      </c>
      <c r="Y652" s="1">
        <v>18.645355428015201</v>
      </c>
      <c r="Z652" s="1">
        <v>22.872981298260399</v>
      </c>
      <c r="AA652" s="1">
        <v>18.309424465982499</v>
      </c>
      <c r="AB652" s="1">
        <v>23.8196418714797</v>
      </c>
      <c r="AC652" s="1">
        <v>16.352596936262099</v>
      </c>
    </row>
    <row r="653" spans="1:29" ht="15" customHeight="1" x14ac:dyDescent="0.25">
      <c r="A653">
        <v>37900</v>
      </c>
      <c r="B653" s="2" t="s">
        <v>662</v>
      </c>
      <c r="C653" s="2" t="s">
        <v>146</v>
      </c>
      <c r="D653" s="2" t="s">
        <v>948</v>
      </c>
      <c r="E653" s="2" t="s">
        <v>927</v>
      </c>
      <c r="F653" s="2" t="s">
        <v>920</v>
      </c>
      <c r="G653" s="2" t="str">
        <f t="shared" si="10"/>
        <v>Clinton</v>
      </c>
      <c r="H653" s="2" t="s">
        <v>922</v>
      </c>
      <c r="I653" s="2" t="s">
        <v>923</v>
      </c>
      <c r="J653">
        <v>379186</v>
      </c>
      <c r="K653" s="1">
        <v>84.257593898508901</v>
      </c>
      <c r="L653" s="1">
        <v>9.0533405769200304</v>
      </c>
      <c r="M653" s="1">
        <v>1.86689381991951</v>
      </c>
      <c r="N653" s="1">
        <v>2.0488625634912698</v>
      </c>
      <c r="O653" s="1">
        <v>2.7733091411602699</v>
      </c>
      <c r="P653" s="1">
        <v>23.965019805583498</v>
      </c>
      <c r="Q653" s="1">
        <v>8.9251712879694907</v>
      </c>
      <c r="R653" s="1">
        <v>25.174980088927299</v>
      </c>
      <c r="S653" s="1">
        <v>27.0381817894121</v>
      </c>
      <c r="T653" s="1">
        <v>14.8966470281076</v>
      </c>
      <c r="U653" s="1">
        <v>2.8094392126652701</v>
      </c>
      <c r="V653" s="1">
        <v>38.093291618846997</v>
      </c>
      <c r="W653" s="1">
        <v>33.122926721901699</v>
      </c>
      <c r="X653" s="1">
        <v>25.9743424465861</v>
      </c>
      <c r="Y653" s="1">
        <v>16.0587352569503</v>
      </c>
      <c r="Z653" s="1">
        <v>20.400036857624301</v>
      </c>
      <c r="AA653" s="1">
        <v>18.364311288963801</v>
      </c>
      <c r="AB653" s="1">
        <v>24.659066975568699</v>
      </c>
      <c r="AC653" s="1">
        <v>20.517849620892999</v>
      </c>
    </row>
    <row r="654" spans="1:29" ht="15" customHeight="1" x14ac:dyDescent="0.25">
      <c r="A654">
        <v>37940</v>
      </c>
      <c r="B654" s="2" t="s">
        <v>663</v>
      </c>
      <c r="C654" s="2" t="s">
        <v>66</v>
      </c>
      <c r="D654" s="2" t="s">
        <v>425</v>
      </c>
      <c r="E654" s="2" t="s">
        <v>927</v>
      </c>
      <c r="F654" s="2" t="s">
        <v>919</v>
      </c>
      <c r="G654" s="2" t="str">
        <f t="shared" si="10"/>
        <v>Trump</v>
      </c>
      <c r="H654" s="2" t="s">
        <v>922</v>
      </c>
      <c r="I654" s="2" t="s">
        <v>923</v>
      </c>
      <c r="J654">
        <v>36903</v>
      </c>
      <c r="K654" s="1">
        <v>90.255534780370198</v>
      </c>
      <c r="L654" s="1">
        <v>4.4684713979893198</v>
      </c>
      <c r="M654" s="1">
        <v>0.34685526921930498</v>
      </c>
      <c r="N654" s="1">
        <v>2.47405359997832</v>
      </c>
      <c r="O654" s="1">
        <v>2.4550849524428902</v>
      </c>
      <c r="P654" s="1">
        <v>22.743408394981401</v>
      </c>
      <c r="Q654" s="1">
        <v>8.3163970408909798</v>
      </c>
      <c r="R654" s="1">
        <v>26.840636262634501</v>
      </c>
      <c r="S654" s="1">
        <v>28.149472942579202</v>
      </c>
      <c r="T654" s="1">
        <v>13.950085358913899</v>
      </c>
      <c r="U654" s="1">
        <v>4.5922406967537599</v>
      </c>
      <c r="V654" s="1">
        <v>56.211401425178103</v>
      </c>
      <c r="W654" s="1">
        <v>29.307205067300099</v>
      </c>
      <c r="X654" s="1">
        <v>9.8891528107680102</v>
      </c>
      <c r="Y654" s="1">
        <v>21.268768768768801</v>
      </c>
      <c r="Z654" s="1">
        <v>28.993993993994</v>
      </c>
      <c r="AA654" s="1">
        <v>17.6726726726727</v>
      </c>
      <c r="AB654" s="1">
        <v>22.484984984985001</v>
      </c>
      <c r="AC654" s="1">
        <v>9.5795795795795797</v>
      </c>
    </row>
    <row r="655" spans="1:29" ht="15" customHeight="1" x14ac:dyDescent="0.25">
      <c r="A655">
        <v>37980</v>
      </c>
      <c r="B655" s="2" t="s">
        <v>664</v>
      </c>
      <c r="C655" s="2" t="s">
        <v>55</v>
      </c>
      <c r="D655" s="2" t="s">
        <v>970</v>
      </c>
      <c r="E655" s="2" t="s">
        <v>927</v>
      </c>
      <c r="F655" s="2" t="s">
        <v>920</v>
      </c>
      <c r="G655" s="2" t="str">
        <f t="shared" si="10"/>
        <v>Clinton</v>
      </c>
      <c r="H655" s="2" t="s">
        <v>922</v>
      </c>
      <c r="I655" s="2" t="s">
        <v>922</v>
      </c>
      <c r="J655">
        <v>5965343</v>
      </c>
      <c r="K655" s="1">
        <v>64.972709867647197</v>
      </c>
      <c r="L655" s="1">
        <v>20.188327812834899</v>
      </c>
      <c r="M655" s="1">
        <v>4.9227010081398497</v>
      </c>
      <c r="N655" s="1">
        <v>2.0681291922358902</v>
      </c>
      <c r="O655" s="1">
        <v>7.84813211914219</v>
      </c>
      <c r="P655" s="1">
        <v>23.316044022950599</v>
      </c>
      <c r="Q655" s="1">
        <v>10.051240976420001</v>
      </c>
      <c r="R655" s="1">
        <v>26.154053505389399</v>
      </c>
      <c r="S655" s="1">
        <v>27.1938595986853</v>
      </c>
      <c r="T655" s="1">
        <v>13.2848018965548</v>
      </c>
      <c r="U655" s="1">
        <v>3.7792038113837001</v>
      </c>
      <c r="V655" s="1">
        <v>38.676683764845897</v>
      </c>
      <c r="W655" s="1">
        <v>24.420918934047499</v>
      </c>
      <c r="X655" s="1">
        <v>33.123193489722901</v>
      </c>
      <c r="Y655" s="1">
        <v>16.2033565470797</v>
      </c>
      <c r="Z655" s="1">
        <v>17.130066535901399</v>
      </c>
      <c r="AA655" s="1">
        <v>15.3308104707324</v>
      </c>
      <c r="AB655" s="1">
        <v>22.343040206495999</v>
      </c>
      <c r="AC655" s="1">
        <v>28.9927262397904</v>
      </c>
    </row>
    <row r="656" spans="1:29" ht="15" customHeight="1" x14ac:dyDescent="0.25">
      <c r="A656">
        <v>38060</v>
      </c>
      <c r="B656" s="2" t="s">
        <v>665</v>
      </c>
      <c r="C656" s="2" t="s">
        <v>330</v>
      </c>
      <c r="D656" s="2" t="s">
        <v>934</v>
      </c>
      <c r="E656" s="2" t="s">
        <v>935</v>
      </c>
      <c r="F656" s="2" t="s">
        <v>920</v>
      </c>
      <c r="G656" s="2" t="str">
        <f t="shared" si="10"/>
        <v>Clinton</v>
      </c>
      <c r="H656" s="2" t="s">
        <v>922</v>
      </c>
      <c r="I656" s="2" t="s">
        <v>923</v>
      </c>
      <c r="J656">
        <v>4192887</v>
      </c>
      <c r="K656" s="1">
        <v>58.6836945522262</v>
      </c>
      <c r="L656" s="1">
        <v>4.6148870694583497</v>
      </c>
      <c r="M656" s="1">
        <v>3.2057863710612802</v>
      </c>
      <c r="N656" s="1">
        <v>4.0238623173007104</v>
      </c>
      <c r="O656" s="1">
        <v>29.471769689953501</v>
      </c>
      <c r="P656" s="1">
        <v>26.415236089119499</v>
      </c>
      <c r="Q656" s="1">
        <v>9.7382781839815795</v>
      </c>
      <c r="R656" s="1">
        <v>27.971872363839001</v>
      </c>
      <c r="S656" s="1">
        <v>23.598775736145502</v>
      </c>
      <c r="T656" s="1">
        <v>12.275837626914299</v>
      </c>
      <c r="U656" s="1">
        <v>6.4825350312514596</v>
      </c>
      <c r="V656" s="1">
        <v>31.2450409968997</v>
      </c>
      <c r="W656" s="1">
        <v>33.805872053452198</v>
      </c>
      <c r="X656" s="1">
        <v>28.4665519183966</v>
      </c>
      <c r="Y656" s="1">
        <v>15.8210893209041</v>
      </c>
      <c r="Z656" s="1">
        <v>20.7257548880415</v>
      </c>
      <c r="AA656" s="1">
        <v>18.129510556464499</v>
      </c>
      <c r="AB656" s="1">
        <v>23.3448204630483</v>
      </c>
      <c r="AC656" s="1">
        <v>21.9788247715416</v>
      </c>
    </row>
    <row r="657" spans="1:29" ht="15" customHeight="1" x14ac:dyDescent="0.25">
      <c r="A657">
        <v>38100</v>
      </c>
      <c r="B657" s="2" t="s">
        <v>666</v>
      </c>
      <c r="C657" s="2" t="s">
        <v>170</v>
      </c>
      <c r="D657" s="2" t="s">
        <v>957</v>
      </c>
      <c r="E657" s="2" t="s">
        <v>931</v>
      </c>
      <c r="F657" s="2" t="s">
        <v>919</v>
      </c>
      <c r="G657" s="2" t="str">
        <f t="shared" si="10"/>
        <v>Trump</v>
      </c>
      <c r="H657" s="2" t="s">
        <v>922</v>
      </c>
      <c r="I657" s="2" t="s">
        <v>922</v>
      </c>
      <c r="J657">
        <v>55834</v>
      </c>
      <c r="K657" s="1">
        <v>82.227674893434099</v>
      </c>
      <c r="L657" s="1">
        <v>12.2738832969159</v>
      </c>
      <c r="M657" s="1">
        <v>0.397607192749937</v>
      </c>
      <c r="N657" s="1">
        <v>2.17072034960777</v>
      </c>
      <c r="O657" s="1">
        <v>2.9301142672923302</v>
      </c>
      <c r="P657" s="1">
        <v>24.594333201991599</v>
      </c>
      <c r="Q657" s="1">
        <v>9.29720242146362</v>
      </c>
      <c r="R657" s="1">
        <v>24.0068775298205</v>
      </c>
      <c r="S657" s="1">
        <v>27.5298205394562</v>
      </c>
      <c r="T657" s="1">
        <v>14.571766307268</v>
      </c>
      <c r="U657" s="1">
        <v>7.3944899559304602</v>
      </c>
      <c r="V657" s="1">
        <v>44.531862546299998</v>
      </c>
      <c r="W657" s="1">
        <v>33.592883986265399</v>
      </c>
      <c r="X657" s="1">
        <v>14.480763511504</v>
      </c>
      <c r="Y657" s="1">
        <v>26.936010526828799</v>
      </c>
      <c r="Z657" s="1">
        <v>21.502022515717101</v>
      </c>
      <c r="AA657" s="1">
        <v>19.401530289000402</v>
      </c>
      <c r="AB657" s="1">
        <v>20.2446512987962</v>
      </c>
      <c r="AC657" s="1">
        <v>11.915785369657399</v>
      </c>
    </row>
    <row r="658" spans="1:29" ht="15" customHeight="1" x14ac:dyDescent="0.25">
      <c r="A658">
        <v>38180</v>
      </c>
      <c r="B658" s="2" t="s">
        <v>667</v>
      </c>
      <c r="C658" s="2" t="s">
        <v>24</v>
      </c>
      <c r="D658" s="2" t="s">
        <v>974</v>
      </c>
      <c r="E658" s="2" t="s">
        <v>947</v>
      </c>
      <c r="F658" s="2" t="s">
        <v>919</v>
      </c>
      <c r="G658" s="2" t="str">
        <f t="shared" si="10"/>
        <v>Trump</v>
      </c>
      <c r="H658" s="2" t="s">
        <v>922</v>
      </c>
      <c r="I658" s="2" t="s">
        <v>923</v>
      </c>
      <c r="J658">
        <v>21361</v>
      </c>
      <c r="K658" s="1">
        <v>86.372360844529794</v>
      </c>
      <c r="L658" s="1">
        <v>0.44005430457375599</v>
      </c>
      <c r="M658" s="1">
        <v>0.43537287580169498</v>
      </c>
      <c r="N658" s="1">
        <v>11.165207621365999</v>
      </c>
      <c r="O658" s="1">
        <v>1.5870043537287599</v>
      </c>
      <c r="P658" s="1">
        <v>23.725481016806299</v>
      </c>
      <c r="Q658" s="1">
        <v>6.7365760029961104</v>
      </c>
      <c r="R658" s="1">
        <v>25.3499368007116</v>
      </c>
      <c r="S658" s="1">
        <v>30.0641355741772</v>
      </c>
      <c r="T658" s="1">
        <v>14.123870605308699</v>
      </c>
      <c r="U658" s="1">
        <v>3.39130434782609</v>
      </c>
      <c r="V658" s="1">
        <v>31.5719063545151</v>
      </c>
      <c r="W658" s="1">
        <v>32.140468227424698</v>
      </c>
      <c r="X658" s="1">
        <v>32.896321070234102</v>
      </c>
      <c r="Y658" s="1">
        <v>15.856950067476401</v>
      </c>
      <c r="Z658" s="1">
        <v>19.331983805667999</v>
      </c>
      <c r="AA658" s="1">
        <v>16.475483580746701</v>
      </c>
      <c r="AB658" s="1">
        <v>28.193882141250601</v>
      </c>
      <c r="AC658" s="1">
        <v>20.141700404858302</v>
      </c>
    </row>
    <row r="659" spans="1:29" ht="15" customHeight="1" x14ac:dyDescent="0.25">
      <c r="A659">
        <v>38220</v>
      </c>
      <c r="B659" s="2" t="s">
        <v>668</v>
      </c>
      <c r="C659" s="2" t="s">
        <v>75</v>
      </c>
      <c r="D659" s="2" t="s">
        <v>932</v>
      </c>
      <c r="E659" s="2" t="s">
        <v>931</v>
      </c>
      <c r="F659" s="2" t="s">
        <v>920</v>
      </c>
      <c r="G659" s="2" t="str">
        <f t="shared" si="10"/>
        <v>Clinton</v>
      </c>
      <c r="H659" s="2" t="s">
        <v>922</v>
      </c>
      <c r="I659" s="2" t="s">
        <v>923</v>
      </c>
      <c r="J659">
        <v>100258</v>
      </c>
      <c r="K659" s="1">
        <v>48.614574398053001</v>
      </c>
      <c r="L659" s="1">
        <v>47.626124598535803</v>
      </c>
      <c r="M659" s="1">
        <v>0.62339164954417603</v>
      </c>
      <c r="N659" s="1">
        <v>1.3245825769514701</v>
      </c>
      <c r="O659" s="1">
        <v>1.8113267769155601</v>
      </c>
      <c r="P659" s="1">
        <v>23.2619840810708</v>
      </c>
      <c r="Q659" s="1">
        <v>10.6844341598675</v>
      </c>
      <c r="R659" s="1">
        <v>25.294739571904501</v>
      </c>
      <c r="S659" s="1">
        <v>27.364399848391201</v>
      </c>
      <c r="T659" s="1">
        <v>13.394442338766</v>
      </c>
      <c r="U659" s="1">
        <v>6.5533943728267996</v>
      </c>
      <c r="V659" s="1">
        <v>50.363655688668203</v>
      </c>
      <c r="W659" s="1">
        <v>27.0031430783948</v>
      </c>
      <c r="X659" s="1">
        <v>16.0798068601102</v>
      </c>
      <c r="Y659" s="1">
        <v>28.592268417213699</v>
      </c>
      <c r="Z659" s="1">
        <v>24.5890141951411</v>
      </c>
      <c r="AA659" s="1">
        <v>16.868652864276498</v>
      </c>
      <c r="AB659" s="1">
        <v>18.582730180104399</v>
      </c>
      <c r="AC659" s="1">
        <v>11.3673343432643</v>
      </c>
    </row>
    <row r="660" spans="1:29" ht="15" customHeight="1" x14ac:dyDescent="0.25">
      <c r="A660">
        <v>38240</v>
      </c>
      <c r="B660" s="2" t="s">
        <v>669</v>
      </c>
      <c r="C660" s="2" t="s">
        <v>42</v>
      </c>
      <c r="D660" s="2" t="s">
        <v>959</v>
      </c>
      <c r="E660" s="2" t="s">
        <v>931</v>
      </c>
      <c r="F660" s="2" t="s">
        <v>920</v>
      </c>
      <c r="G660" s="2" t="str">
        <f t="shared" si="10"/>
        <v>Clinton</v>
      </c>
      <c r="H660" s="2" t="s">
        <v>922</v>
      </c>
      <c r="I660" s="2" t="s">
        <v>923</v>
      </c>
      <c r="J660">
        <v>88247</v>
      </c>
      <c r="K660" s="1">
        <v>77.608303965007295</v>
      </c>
      <c r="L660" s="1">
        <v>13.288837014289401</v>
      </c>
      <c r="M660" s="1">
        <v>0.83402268632361398</v>
      </c>
      <c r="N660" s="1">
        <v>2.3071605833626099</v>
      </c>
      <c r="O660" s="1">
        <v>5.9616757510170304</v>
      </c>
      <c r="P660" s="1">
        <v>21.699321223384398</v>
      </c>
      <c r="Q660" s="1">
        <v>6.2030437295318803</v>
      </c>
      <c r="R660" s="1">
        <v>22.155993971466501</v>
      </c>
      <c r="S660" s="1">
        <v>27.293845683139399</v>
      </c>
      <c r="T660" s="1">
        <v>22.647795392477899</v>
      </c>
      <c r="U660" s="1">
        <v>3.7762567854614102</v>
      </c>
      <c r="V660" s="1">
        <v>32.238218865549499</v>
      </c>
      <c r="W660" s="1">
        <v>33.6212729132248</v>
      </c>
      <c r="X660" s="1">
        <v>30.364251435764299</v>
      </c>
      <c r="Y660" s="1">
        <v>19.430811833410999</v>
      </c>
      <c r="Z660" s="1">
        <v>22.868971568009201</v>
      </c>
      <c r="AA660" s="1">
        <v>17.854303183176601</v>
      </c>
      <c r="AB660" s="1">
        <v>22.1945000411263</v>
      </c>
      <c r="AC660" s="1">
        <v>17.651413374276899</v>
      </c>
    </row>
    <row r="661" spans="1:29" ht="15" customHeight="1" x14ac:dyDescent="0.25">
      <c r="A661">
        <v>38260</v>
      </c>
      <c r="B661" s="2" t="s">
        <v>670</v>
      </c>
      <c r="C661" s="2" t="s">
        <v>77</v>
      </c>
      <c r="D661" s="2" t="s">
        <v>949</v>
      </c>
      <c r="E661" s="2" t="s">
        <v>935</v>
      </c>
      <c r="F661" s="2" t="s">
        <v>919</v>
      </c>
      <c r="G661" s="2" t="str">
        <f t="shared" si="10"/>
        <v>Trump</v>
      </c>
      <c r="H661" s="2" t="s">
        <v>922</v>
      </c>
      <c r="I661" s="2" t="s">
        <v>923</v>
      </c>
      <c r="J661">
        <v>39134</v>
      </c>
      <c r="K661" s="1">
        <v>89.032554811672696</v>
      </c>
      <c r="L661" s="1">
        <v>1.93437931210712</v>
      </c>
      <c r="M661" s="1">
        <v>1.19589104103848</v>
      </c>
      <c r="N661" s="1">
        <v>3.3346961721265398</v>
      </c>
      <c r="O661" s="1">
        <v>4.5024786630551397</v>
      </c>
      <c r="P661" s="1">
        <v>22.295190882608502</v>
      </c>
      <c r="Q661" s="1">
        <v>17.4400776818112</v>
      </c>
      <c r="R661" s="1">
        <v>23.2841007819288</v>
      </c>
      <c r="S661" s="1">
        <v>23.0209025399908</v>
      </c>
      <c r="T661" s="1">
        <v>13.9597281136608</v>
      </c>
      <c r="U661" s="1">
        <v>4.5685919818266001</v>
      </c>
      <c r="V661" s="1">
        <v>37.326995078036298</v>
      </c>
      <c r="W661" s="1">
        <v>31.765596735518098</v>
      </c>
      <c r="X661" s="1">
        <v>26.3388162046191</v>
      </c>
      <c r="Y661" s="1">
        <v>25.3628874068262</v>
      </c>
      <c r="Z661" s="1">
        <v>27.991369164378199</v>
      </c>
      <c r="AA661" s="1">
        <v>17.490519157839699</v>
      </c>
      <c r="AB661" s="1">
        <v>19.020530927161001</v>
      </c>
      <c r="AC661" s="1">
        <v>10.134693343795</v>
      </c>
    </row>
    <row r="662" spans="1:29" ht="15" customHeight="1" x14ac:dyDescent="0.25">
      <c r="A662">
        <v>38300</v>
      </c>
      <c r="B662" s="2" t="s">
        <v>671</v>
      </c>
      <c r="C662" s="2" t="s">
        <v>55</v>
      </c>
      <c r="D662" s="2" t="s">
        <v>970</v>
      </c>
      <c r="E662" s="2" t="s">
        <v>927</v>
      </c>
      <c r="F662" s="2" t="s">
        <v>919</v>
      </c>
      <c r="G662" s="2" t="str">
        <f t="shared" si="10"/>
        <v>Trump</v>
      </c>
      <c r="H662" s="2" t="s">
        <v>922</v>
      </c>
      <c r="I662" s="2" t="s">
        <v>922</v>
      </c>
      <c r="J662">
        <v>2356285</v>
      </c>
      <c r="K662" s="1">
        <v>87.050717549023105</v>
      </c>
      <c r="L662" s="1">
        <v>8.2512514402969099</v>
      </c>
      <c r="M662" s="1">
        <v>1.7415550326042899</v>
      </c>
      <c r="N662" s="1">
        <v>1.6846009714444601</v>
      </c>
      <c r="O662" s="1">
        <v>1.2718750066311999</v>
      </c>
      <c r="P662" s="1">
        <v>20.157621000855201</v>
      </c>
      <c r="Q662" s="1">
        <v>9.1294134622933996</v>
      </c>
      <c r="R662" s="1">
        <v>23.879836267684102</v>
      </c>
      <c r="S662" s="1">
        <v>29.556696240055899</v>
      </c>
      <c r="T662" s="1">
        <v>17.276433029111502</v>
      </c>
      <c r="U662" s="1">
        <v>2.5254670074446901</v>
      </c>
      <c r="V662" s="1">
        <v>42.323060676975899</v>
      </c>
      <c r="W662" s="1">
        <v>25.9017449998892</v>
      </c>
      <c r="X662" s="1">
        <v>29.249727315690301</v>
      </c>
      <c r="Y662" s="1">
        <v>19.129388083328699</v>
      </c>
      <c r="Z662" s="1">
        <v>21.7359639495658</v>
      </c>
      <c r="AA662" s="1">
        <v>17.4425838167537</v>
      </c>
      <c r="AB662" s="1">
        <v>22.345301254785699</v>
      </c>
      <c r="AC662" s="1">
        <v>19.346762895565998</v>
      </c>
    </row>
    <row r="663" spans="1:29" ht="15" customHeight="1" x14ac:dyDescent="0.25">
      <c r="A663">
        <v>38340</v>
      </c>
      <c r="B663" s="2" t="s">
        <v>672</v>
      </c>
      <c r="C663" s="2" t="s">
        <v>106</v>
      </c>
      <c r="D663" s="2" t="s">
        <v>952</v>
      </c>
      <c r="E663" s="2" t="s">
        <v>927</v>
      </c>
      <c r="F663" s="2" t="s">
        <v>920</v>
      </c>
      <c r="G663" s="2" t="str">
        <f t="shared" si="10"/>
        <v>Clinton</v>
      </c>
      <c r="H663" s="2" t="s">
        <v>923</v>
      </c>
      <c r="I663" s="2" t="s">
        <v>923</v>
      </c>
      <c r="J663">
        <v>131219</v>
      </c>
      <c r="K663" s="1">
        <v>90.631692056790598</v>
      </c>
      <c r="L663" s="1">
        <v>2.5407905867290599</v>
      </c>
      <c r="M663" s="1">
        <v>1.22085978402518</v>
      </c>
      <c r="N663" s="1">
        <v>2.1544136138821401</v>
      </c>
      <c r="O663" s="1">
        <v>3.45224395857307</v>
      </c>
      <c r="P663" s="1">
        <v>19.5276598663303</v>
      </c>
      <c r="Q663" s="1">
        <v>9.4086984354399892</v>
      </c>
      <c r="R663" s="1">
        <v>21.4999352227955</v>
      </c>
      <c r="S663" s="1">
        <v>30.979507540828699</v>
      </c>
      <c r="T663" s="1">
        <v>18.584198934605499</v>
      </c>
      <c r="U663" s="1">
        <v>2.8222124340642201</v>
      </c>
      <c r="V663" s="1">
        <v>39.606587669069498</v>
      </c>
      <c r="W663" s="1">
        <v>27.784880160716799</v>
      </c>
      <c r="X663" s="1">
        <v>29.786319736149501</v>
      </c>
      <c r="Y663" s="1">
        <v>21.2418183125944</v>
      </c>
      <c r="Z663" s="1">
        <v>21.238221966482101</v>
      </c>
      <c r="AA663" s="1">
        <v>16.884844997482599</v>
      </c>
      <c r="AB663" s="1">
        <v>22.685751276702899</v>
      </c>
      <c r="AC663" s="1">
        <v>17.949363446738101</v>
      </c>
    </row>
    <row r="664" spans="1:29" ht="15" customHeight="1" x14ac:dyDescent="0.25">
      <c r="A664">
        <v>38380</v>
      </c>
      <c r="B664" s="2" t="s">
        <v>673</v>
      </c>
      <c r="C664" s="2" t="s">
        <v>27</v>
      </c>
      <c r="D664" s="2" t="s">
        <v>976</v>
      </c>
      <c r="E664" s="2" t="s">
        <v>935</v>
      </c>
      <c r="F664" s="2" t="s">
        <v>919</v>
      </c>
      <c r="G664" s="2" t="str">
        <f t="shared" si="10"/>
        <v>Trump</v>
      </c>
      <c r="H664" s="2" t="s">
        <v>922</v>
      </c>
      <c r="I664" s="2" t="s">
        <v>922</v>
      </c>
      <c r="J664">
        <v>36273</v>
      </c>
      <c r="K664" s="1">
        <v>37.623025390786502</v>
      </c>
      <c r="L664" s="1">
        <v>4.9706393185013598</v>
      </c>
      <c r="M664" s="1">
        <v>0.366663909795164</v>
      </c>
      <c r="N664" s="1">
        <v>1.1606429024343199</v>
      </c>
      <c r="O664" s="1">
        <v>55.879028478482603</v>
      </c>
      <c r="P664" s="1">
        <v>28.765197254156</v>
      </c>
      <c r="Q664" s="1">
        <v>11.248035729054701</v>
      </c>
      <c r="R664" s="1">
        <v>25.481763295012801</v>
      </c>
      <c r="S664" s="1">
        <v>22.278278609434</v>
      </c>
      <c r="T664" s="1">
        <v>12.2267251123425</v>
      </c>
      <c r="U664" s="1">
        <v>14.379959402103699</v>
      </c>
      <c r="V664" s="1">
        <v>46.613766377560403</v>
      </c>
      <c r="W664" s="1">
        <v>25.512087100941098</v>
      </c>
      <c r="X664" s="1">
        <v>13.494187119394701</v>
      </c>
      <c r="Y664" s="1">
        <v>22.598001537279</v>
      </c>
      <c r="Z664" s="1">
        <v>26.740114441882302</v>
      </c>
      <c r="AA664" s="1">
        <v>20.283542574088301</v>
      </c>
      <c r="AB664" s="1">
        <v>19.779656674353099</v>
      </c>
      <c r="AC664" s="1">
        <v>10.5986847723973</v>
      </c>
    </row>
    <row r="665" spans="1:29" ht="15" customHeight="1" x14ac:dyDescent="0.25">
      <c r="A665">
        <v>38420</v>
      </c>
      <c r="B665" s="2" t="s">
        <v>674</v>
      </c>
      <c r="C665" s="2" t="s">
        <v>70</v>
      </c>
      <c r="D665" s="2" t="s">
        <v>980</v>
      </c>
      <c r="E665" s="2" t="s">
        <v>927</v>
      </c>
      <c r="F665" s="2" t="s">
        <v>919</v>
      </c>
      <c r="G665" s="2" t="str">
        <f t="shared" si="10"/>
        <v>Trump</v>
      </c>
      <c r="H665" s="2" t="s">
        <v>922</v>
      </c>
      <c r="I665" s="2" t="s">
        <v>922</v>
      </c>
      <c r="J665">
        <v>51208</v>
      </c>
      <c r="K665" s="1">
        <v>96.266208404936705</v>
      </c>
      <c r="L665" s="1">
        <v>1.11896578659584</v>
      </c>
      <c r="M665" s="1">
        <v>0.58584596156850499</v>
      </c>
      <c r="N665" s="1">
        <v>0.761599750039056</v>
      </c>
      <c r="O665" s="1">
        <v>1.2673800968598701</v>
      </c>
      <c r="P665" s="1">
        <v>21.2583971254492</v>
      </c>
      <c r="Q665" s="1">
        <v>16.970004686767702</v>
      </c>
      <c r="R665" s="1">
        <v>20.707701921574799</v>
      </c>
      <c r="S665" s="1">
        <v>25.4921106077175</v>
      </c>
      <c r="T665" s="1">
        <v>15.571785658490899</v>
      </c>
      <c r="U665" s="1">
        <v>4.4552566304140404</v>
      </c>
      <c r="V665" s="1">
        <v>45.633784901100299</v>
      </c>
      <c r="W665" s="1">
        <v>30.506264707753001</v>
      </c>
      <c r="X665" s="1">
        <v>19.404693760732702</v>
      </c>
      <c r="Y665" s="1">
        <v>18.635495690767399</v>
      </c>
      <c r="Z665" s="1">
        <v>23.914950714764899</v>
      </c>
      <c r="AA665" s="1">
        <v>22.660886618155502</v>
      </c>
      <c r="AB665" s="1">
        <v>23.775610259586099</v>
      </c>
      <c r="AC665" s="1">
        <v>11.013056716726</v>
      </c>
    </row>
    <row r="666" spans="1:29" ht="15" customHeight="1" x14ac:dyDescent="0.25">
      <c r="A666">
        <v>38460</v>
      </c>
      <c r="B666" s="2" t="s">
        <v>675</v>
      </c>
      <c r="C666" s="2" t="s">
        <v>40</v>
      </c>
      <c r="D666" s="2" t="s">
        <v>966</v>
      </c>
      <c r="E666" s="2" t="s">
        <v>927</v>
      </c>
      <c r="F666" s="2" t="s">
        <v>920</v>
      </c>
      <c r="G666" s="2" t="str">
        <f t="shared" si="10"/>
        <v>Clinton</v>
      </c>
      <c r="H666" s="2" t="s">
        <v>922</v>
      </c>
      <c r="I666" s="2" t="s">
        <v>922</v>
      </c>
      <c r="J666">
        <v>82128</v>
      </c>
      <c r="K666" s="1">
        <v>91.116306253652795</v>
      </c>
      <c r="L666" s="1">
        <v>3.5956068575881601</v>
      </c>
      <c r="M666" s="1">
        <v>1.0836742645626301</v>
      </c>
      <c r="N666" s="1">
        <v>1.7034385349698</v>
      </c>
      <c r="O666" s="1">
        <v>2.5009740892265699</v>
      </c>
      <c r="P666" s="1">
        <v>19.347847262809299</v>
      </c>
      <c r="Q666" s="1">
        <v>13.499659068770701</v>
      </c>
      <c r="R666" s="1">
        <v>25.329972725501701</v>
      </c>
      <c r="S666" s="1">
        <v>28.487239431131901</v>
      </c>
      <c r="T666" s="1">
        <v>13.3352815117865</v>
      </c>
      <c r="U666" s="1">
        <v>5.7899105080831399</v>
      </c>
      <c r="V666" s="1">
        <v>46.418519053117798</v>
      </c>
      <c r="W666" s="1">
        <v>25.645929561200902</v>
      </c>
      <c r="X666" s="1">
        <v>22.145640877598201</v>
      </c>
      <c r="Y666" s="1">
        <v>19.494028912633599</v>
      </c>
      <c r="Z666" s="1">
        <v>21.071653048397199</v>
      </c>
      <c r="AA666" s="1">
        <v>17.300439974858602</v>
      </c>
      <c r="AB666" s="1">
        <v>24.431175361407899</v>
      </c>
      <c r="AC666" s="1">
        <v>17.702702702702702</v>
      </c>
    </row>
    <row r="667" spans="1:29" ht="15" customHeight="1" x14ac:dyDescent="0.25">
      <c r="A667">
        <v>38500</v>
      </c>
      <c r="B667" s="2" t="s">
        <v>676</v>
      </c>
      <c r="C667" s="2" t="s">
        <v>66</v>
      </c>
      <c r="D667" s="2" t="s">
        <v>425</v>
      </c>
      <c r="E667" s="2" t="s">
        <v>927</v>
      </c>
      <c r="F667" s="2" t="s">
        <v>919</v>
      </c>
      <c r="G667" s="2" t="str">
        <f t="shared" si="10"/>
        <v>Trump</v>
      </c>
      <c r="H667" s="2" t="s">
        <v>922</v>
      </c>
      <c r="I667" s="2" t="s">
        <v>923</v>
      </c>
      <c r="J667">
        <v>47051</v>
      </c>
      <c r="K667" s="1">
        <v>89.473124907015801</v>
      </c>
      <c r="L667" s="1">
        <v>0.41656925463858402</v>
      </c>
      <c r="M667" s="1">
        <v>0.446324201398482</v>
      </c>
      <c r="N667" s="1">
        <v>1.22420352383584</v>
      </c>
      <c r="O667" s="1">
        <v>8.4397781131113003</v>
      </c>
      <c r="P667" s="1">
        <v>26.883594397568601</v>
      </c>
      <c r="Q667" s="1">
        <v>8.0253342118127104</v>
      </c>
      <c r="R667" s="1">
        <v>23.663684087479499</v>
      </c>
      <c r="S667" s="1">
        <v>26.753947843829</v>
      </c>
      <c r="T667" s="1">
        <v>14.673439459310099</v>
      </c>
      <c r="U667" s="1">
        <v>6.1796290270094403</v>
      </c>
      <c r="V667" s="1">
        <v>51.262609827530099</v>
      </c>
      <c r="W667" s="1">
        <v>26.703547022453598</v>
      </c>
      <c r="X667" s="1">
        <v>15.8542141230068</v>
      </c>
      <c r="Y667" s="1">
        <v>18.196140212682199</v>
      </c>
      <c r="Z667" s="1">
        <v>24.756653350588</v>
      </c>
      <c r="AA667" s="1">
        <v>18.483092331064</v>
      </c>
      <c r="AB667" s="1">
        <v>25.223653856974099</v>
      </c>
      <c r="AC667" s="1">
        <v>13.3404602486918</v>
      </c>
    </row>
    <row r="668" spans="1:29" ht="15" customHeight="1" x14ac:dyDescent="0.25">
      <c r="A668">
        <v>38540</v>
      </c>
      <c r="B668" s="2" t="s">
        <v>677</v>
      </c>
      <c r="C668" s="2" t="s">
        <v>143</v>
      </c>
      <c r="D668" s="2" t="s">
        <v>946</v>
      </c>
      <c r="E668" s="2" t="s">
        <v>947</v>
      </c>
      <c r="F668" s="2" t="s">
        <v>919</v>
      </c>
      <c r="G668" s="2" t="str">
        <f t="shared" si="10"/>
        <v>Trump</v>
      </c>
      <c r="H668" s="2" t="s">
        <v>922</v>
      </c>
      <c r="I668" s="2" t="s">
        <v>923</v>
      </c>
      <c r="J668">
        <v>82839</v>
      </c>
      <c r="K668" s="1">
        <v>86.391675418583006</v>
      </c>
      <c r="L668" s="1">
        <v>0.71343207909318096</v>
      </c>
      <c r="M668" s="1">
        <v>1.2795905310300699</v>
      </c>
      <c r="N668" s="1">
        <v>4.8708941440625804</v>
      </c>
      <c r="O668" s="1">
        <v>6.7444078272311296</v>
      </c>
      <c r="P668" s="1">
        <v>27.4194521903934</v>
      </c>
      <c r="Q668" s="1">
        <v>12.1742174579606</v>
      </c>
      <c r="R668" s="1">
        <v>26.3330073998962</v>
      </c>
      <c r="S668" s="1">
        <v>22.915534953343201</v>
      </c>
      <c r="T668" s="1">
        <v>11.1577879984065</v>
      </c>
      <c r="U668" s="1">
        <v>1.9927061715460099</v>
      </c>
      <c r="V668" s="1">
        <v>33.4428079224678</v>
      </c>
      <c r="W668" s="1">
        <v>37.367774173399702</v>
      </c>
      <c r="X668" s="1">
        <v>27.1967117325865</v>
      </c>
      <c r="Y668" s="1">
        <v>21.1315632655764</v>
      </c>
      <c r="Z668" s="1">
        <v>23.2933854201152</v>
      </c>
      <c r="AA668" s="1">
        <v>18.3307952062504</v>
      </c>
      <c r="AB668" s="1">
        <v>24.551413626431799</v>
      </c>
      <c r="AC668" s="1">
        <v>12.692842481626201</v>
      </c>
    </row>
    <row r="669" spans="1:29" ht="15" customHeight="1" x14ac:dyDescent="0.25">
      <c r="A669">
        <v>38580</v>
      </c>
      <c r="B669" s="2" t="s">
        <v>678</v>
      </c>
      <c r="C669" s="2" t="s">
        <v>121</v>
      </c>
      <c r="D669" s="2" t="s">
        <v>981</v>
      </c>
      <c r="E669" s="2" t="s">
        <v>927</v>
      </c>
      <c r="F669" s="2" t="s">
        <v>919</v>
      </c>
      <c r="G669" s="2" t="str">
        <f t="shared" si="10"/>
        <v>Trump</v>
      </c>
      <c r="H669" s="2" t="s">
        <v>922</v>
      </c>
      <c r="I669" s="2" t="s">
        <v>922</v>
      </c>
      <c r="J669">
        <v>58258</v>
      </c>
      <c r="K669" s="1">
        <v>95.725908888049702</v>
      </c>
      <c r="L669" s="1">
        <v>1.6667238834151501</v>
      </c>
      <c r="M669" s="1">
        <v>0.39136255964846001</v>
      </c>
      <c r="N669" s="1">
        <v>1.5397027017748599</v>
      </c>
      <c r="O669" s="1">
        <v>0.67630196711181301</v>
      </c>
      <c r="P669" s="1">
        <v>22.802018606886602</v>
      </c>
      <c r="Q669" s="1">
        <v>8.0092004531566499</v>
      </c>
      <c r="R669" s="1">
        <v>23.806172542826701</v>
      </c>
      <c r="S669" s="1">
        <v>28.9144838477119</v>
      </c>
      <c r="T669" s="1">
        <v>16.4681245494181</v>
      </c>
      <c r="U669" s="1">
        <v>7.3128322321029398</v>
      </c>
      <c r="V669" s="1">
        <v>53.480053653932103</v>
      </c>
      <c r="W669" s="1">
        <v>26.307814595856701</v>
      </c>
      <c r="X669" s="1">
        <v>12.899299518108201</v>
      </c>
      <c r="Y669" s="1">
        <v>25.199856283122301</v>
      </c>
      <c r="Z669" s="1">
        <v>25.878020300008998</v>
      </c>
      <c r="AA669" s="1">
        <v>18.5529506871463</v>
      </c>
      <c r="AB669" s="1">
        <v>19.509566154675301</v>
      </c>
      <c r="AC669" s="1">
        <v>10.8596065750472</v>
      </c>
    </row>
    <row r="670" spans="1:29" ht="15" customHeight="1" x14ac:dyDescent="0.25">
      <c r="A670">
        <v>38620</v>
      </c>
      <c r="B670" s="2" t="s">
        <v>679</v>
      </c>
      <c r="C670" s="2" t="s">
        <v>29</v>
      </c>
      <c r="D670" s="2" t="s">
        <v>968</v>
      </c>
      <c r="E670" s="2" t="s">
        <v>935</v>
      </c>
      <c r="F670" s="2" t="s">
        <v>919</v>
      </c>
      <c r="G670" s="2" t="str">
        <f t="shared" si="10"/>
        <v>Trump</v>
      </c>
      <c r="H670" s="2" t="s">
        <v>922</v>
      </c>
      <c r="I670" s="2" t="s">
        <v>922</v>
      </c>
      <c r="J670">
        <v>46562</v>
      </c>
      <c r="K670" s="1">
        <v>77.558953653193598</v>
      </c>
      <c r="L670" s="1">
        <v>1.9543834027747899</v>
      </c>
      <c r="M670" s="1">
        <v>0.50040805807310695</v>
      </c>
      <c r="N670" s="1">
        <v>13.560414071560499</v>
      </c>
      <c r="O670" s="1">
        <v>6.4258408143980104</v>
      </c>
      <c r="P670" s="1">
        <v>25.301748206692199</v>
      </c>
      <c r="Q670" s="1">
        <v>8.4661311799321304</v>
      </c>
      <c r="R670" s="1">
        <v>22.5355440058417</v>
      </c>
      <c r="S670" s="1">
        <v>26.661225892358601</v>
      </c>
      <c r="T670" s="1">
        <v>17.0353507151755</v>
      </c>
      <c r="U670" s="1">
        <v>3.88156176547401</v>
      </c>
      <c r="V670" s="1">
        <v>45.406764168190101</v>
      </c>
      <c r="W670" s="1">
        <v>31.8849569078088</v>
      </c>
      <c r="X670" s="1">
        <v>18.826717158527</v>
      </c>
      <c r="Y670" s="1">
        <v>22.902875746066201</v>
      </c>
      <c r="Z670" s="1">
        <v>25.9413998914813</v>
      </c>
      <c r="AA670" s="1">
        <v>19.327183939229499</v>
      </c>
      <c r="AB670" s="1">
        <v>20.075963103635399</v>
      </c>
      <c r="AC670" s="1">
        <v>11.7525773195876</v>
      </c>
    </row>
    <row r="671" spans="1:29" ht="15" customHeight="1" x14ac:dyDescent="0.25">
      <c r="A671">
        <v>38700</v>
      </c>
      <c r="B671" s="2" t="s">
        <v>680</v>
      </c>
      <c r="C671" s="2" t="s">
        <v>146</v>
      </c>
      <c r="D671" s="2" t="s">
        <v>948</v>
      </c>
      <c r="E671" s="2" t="s">
        <v>927</v>
      </c>
      <c r="F671" s="2" t="s">
        <v>919</v>
      </c>
      <c r="G671" s="2" t="str">
        <f t="shared" si="10"/>
        <v>Trump</v>
      </c>
      <c r="H671" s="2" t="s">
        <v>922</v>
      </c>
      <c r="I671" s="2" t="s">
        <v>923</v>
      </c>
      <c r="J671">
        <v>38950</v>
      </c>
      <c r="K671" s="1">
        <v>89.609756097561004</v>
      </c>
      <c r="L671" s="1">
        <v>4.8446726572528904</v>
      </c>
      <c r="M671" s="1">
        <v>0.50577663671373596</v>
      </c>
      <c r="N671" s="1">
        <v>1.1065468549422299</v>
      </c>
      <c r="O671" s="1">
        <v>3.93324775353017</v>
      </c>
      <c r="P671" s="1">
        <v>22.485237483953799</v>
      </c>
      <c r="Q671" s="1">
        <v>8.2926829268292703</v>
      </c>
      <c r="R671" s="1">
        <v>24.878048780487799</v>
      </c>
      <c r="S671" s="1">
        <v>28.5750962772786</v>
      </c>
      <c r="T671" s="1">
        <v>15.768934531450601</v>
      </c>
      <c r="U671" s="1">
        <v>4.4528694617900699</v>
      </c>
      <c r="V671" s="1">
        <v>50.988700564971801</v>
      </c>
      <c r="W671" s="1">
        <v>30.794677371394599</v>
      </c>
      <c r="X671" s="1">
        <v>13.763752601843599</v>
      </c>
      <c r="Y671" s="1">
        <v>16.300264366216801</v>
      </c>
      <c r="Z671" s="1">
        <v>19.903993321274498</v>
      </c>
      <c r="AA671" s="1">
        <v>20.439682760539899</v>
      </c>
      <c r="AB671" s="1">
        <v>28.635035480729101</v>
      </c>
      <c r="AC671" s="1">
        <v>14.7210240712397</v>
      </c>
    </row>
    <row r="672" spans="1:29" ht="15" customHeight="1" x14ac:dyDescent="0.25">
      <c r="A672">
        <v>38740</v>
      </c>
      <c r="B672" s="2" t="s">
        <v>681</v>
      </c>
      <c r="C672" s="2" t="s">
        <v>162</v>
      </c>
      <c r="D672" s="2" t="s">
        <v>956</v>
      </c>
      <c r="E672" s="2" t="s">
        <v>927</v>
      </c>
      <c r="F672" s="2" t="s">
        <v>919</v>
      </c>
      <c r="G672" s="2" t="str">
        <f t="shared" si="10"/>
        <v>Trump</v>
      </c>
      <c r="H672" s="2" t="s">
        <v>922</v>
      </c>
      <c r="I672" s="2" t="s">
        <v>922</v>
      </c>
      <c r="J672">
        <v>42794</v>
      </c>
      <c r="K672" s="1">
        <v>89.975230172454104</v>
      </c>
      <c r="L672" s="1">
        <v>5.2226947702948996</v>
      </c>
      <c r="M672" s="1">
        <v>0.66130765995232998</v>
      </c>
      <c r="N672" s="1">
        <v>2.58447445903631</v>
      </c>
      <c r="O672" s="1">
        <v>1.55629293826237</v>
      </c>
      <c r="P672" s="1">
        <v>23.299995326447601</v>
      </c>
      <c r="Q672" s="1">
        <v>8.2721876898630704</v>
      </c>
      <c r="R672" s="1">
        <v>23.767350563163099</v>
      </c>
      <c r="S672" s="1">
        <v>27.683787446838299</v>
      </c>
      <c r="T672" s="1">
        <v>16.9766789736879</v>
      </c>
      <c r="U672" s="1">
        <v>7.6946679394517901</v>
      </c>
      <c r="V672" s="1">
        <v>49.628392199645397</v>
      </c>
      <c r="W672" s="1">
        <v>28.4160643665621</v>
      </c>
      <c r="X672" s="1">
        <v>14.2608754943407</v>
      </c>
      <c r="Y672" s="1">
        <v>27.485791293138799</v>
      </c>
      <c r="Z672" s="1">
        <v>30.175191890783399</v>
      </c>
      <c r="AA672" s="1">
        <v>16.0250776352024</v>
      </c>
      <c r="AB672" s="1">
        <v>16.7574852053671</v>
      </c>
      <c r="AC672" s="1">
        <v>9.5564539755082905</v>
      </c>
    </row>
    <row r="673" spans="1:29" ht="15" customHeight="1" x14ac:dyDescent="0.25">
      <c r="A673">
        <v>38820</v>
      </c>
      <c r="B673" s="2" t="s">
        <v>683</v>
      </c>
      <c r="C673" s="2" t="s">
        <v>25</v>
      </c>
      <c r="D673" s="2" t="s">
        <v>878</v>
      </c>
      <c r="E673" s="2" t="s">
        <v>927</v>
      </c>
      <c r="F673" s="2" t="s">
        <v>920</v>
      </c>
      <c r="G673" s="2" t="str">
        <f t="shared" si="10"/>
        <v>Clinton</v>
      </c>
      <c r="H673" s="2" t="s">
        <v>923</v>
      </c>
      <c r="I673" s="2" t="s">
        <v>922</v>
      </c>
      <c r="J673">
        <v>71404</v>
      </c>
      <c r="K673" s="1">
        <v>84.589098649935593</v>
      </c>
      <c r="L673" s="1">
        <v>0.78146882527589501</v>
      </c>
      <c r="M673" s="1">
        <v>1.3906783933673199</v>
      </c>
      <c r="N673" s="1">
        <v>8.1592067671278894</v>
      </c>
      <c r="O673" s="1">
        <v>5.0795473642933198</v>
      </c>
      <c r="P673" s="1">
        <v>18.190857655033302</v>
      </c>
      <c r="Q673" s="1">
        <v>7.2628984370623497</v>
      </c>
      <c r="R673" s="1">
        <v>19.599742311355101</v>
      </c>
      <c r="S673" s="1">
        <v>30.873620525460801</v>
      </c>
      <c r="T673" s="1">
        <v>24.072881071088499</v>
      </c>
      <c r="U673" s="1">
        <v>1.85303155212471</v>
      </c>
      <c r="V673" s="1">
        <v>34.0309525593944</v>
      </c>
      <c r="W673" s="1">
        <v>39.503859701716301</v>
      </c>
      <c r="X673" s="1">
        <v>24.612156186764601</v>
      </c>
      <c r="Y673" s="1">
        <v>19.694270816465298</v>
      </c>
      <c r="Z673" s="1">
        <v>23.930433656119401</v>
      </c>
      <c r="AA673" s="1">
        <v>18.929947857628701</v>
      </c>
      <c r="AB673" s="1">
        <v>23.538556206885399</v>
      </c>
      <c r="AC673" s="1">
        <v>13.9067914629012</v>
      </c>
    </row>
    <row r="674" spans="1:29" ht="15" customHeight="1" x14ac:dyDescent="0.25">
      <c r="A674">
        <v>38840</v>
      </c>
      <c r="B674" s="2" t="s">
        <v>684</v>
      </c>
      <c r="C674" s="2" t="s">
        <v>33</v>
      </c>
      <c r="D674" s="2" t="s">
        <v>967</v>
      </c>
      <c r="E674" s="2" t="s">
        <v>927</v>
      </c>
      <c r="F674" s="2" t="s">
        <v>919</v>
      </c>
      <c r="G674" s="2" t="str">
        <f t="shared" si="10"/>
        <v>Trump</v>
      </c>
      <c r="H674" s="2" t="s">
        <v>922</v>
      </c>
      <c r="I674" s="2" t="s">
        <v>922</v>
      </c>
      <c r="J674">
        <v>41428</v>
      </c>
      <c r="K674" s="1">
        <v>93.6081876991407</v>
      </c>
      <c r="L674" s="1">
        <v>0.72897557207685604</v>
      </c>
      <c r="M674" s="1">
        <v>0.27517620932702502</v>
      </c>
      <c r="N674" s="1">
        <v>1.15139519165782</v>
      </c>
      <c r="O674" s="1">
        <v>4.2362653277976197</v>
      </c>
      <c r="P674" s="1">
        <v>20.746837887419101</v>
      </c>
      <c r="Q674" s="1">
        <v>6.5607801486917099</v>
      </c>
      <c r="R674" s="1">
        <v>20.739596408226301</v>
      </c>
      <c r="S674" s="1">
        <v>32.960799459302898</v>
      </c>
      <c r="T674" s="1">
        <v>18.991986096360002</v>
      </c>
      <c r="U674" s="1">
        <v>2.8123757784550198</v>
      </c>
      <c r="V674" s="1">
        <v>44.749569365310698</v>
      </c>
      <c r="W674" s="1">
        <v>32.138598118457701</v>
      </c>
      <c r="X674" s="1">
        <v>20.299456737776602</v>
      </c>
      <c r="Y674" s="1">
        <v>14.716191768430599</v>
      </c>
      <c r="Z674" s="1">
        <v>21.0764360018091</v>
      </c>
      <c r="AA674" s="1">
        <v>20.058796924468599</v>
      </c>
      <c r="AB674" s="1">
        <v>24.332881049299001</v>
      </c>
      <c r="AC674" s="1">
        <v>19.815694255992799</v>
      </c>
    </row>
    <row r="675" spans="1:29" ht="15" customHeight="1" x14ac:dyDescent="0.25">
      <c r="A675">
        <v>38920</v>
      </c>
      <c r="B675" s="2" t="s">
        <v>687</v>
      </c>
      <c r="C675" s="2" t="s">
        <v>27</v>
      </c>
      <c r="D675" s="2" t="s">
        <v>976</v>
      </c>
      <c r="E675" s="2" t="s">
        <v>935</v>
      </c>
      <c r="F675" s="2" t="s">
        <v>919</v>
      </c>
      <c r="G675" s="2" t="str">
        <f t="shared" si="10"/>
        <v>Trump</v>
      </c>
      <c r="H675" s="2" t="s">
        <v>923</v>
      </c>
      <c r="I675" s="2" t="s">
        <v>922</v>
      </c>
      <c r="J675">
        <v>21381</v>
      </c>
      <c r="K675" s="1">
        <v>45.807024928674998</v>
      </c>
      <c r="L675" s="1">
        <v>2.4273888031429798</v>
      </c>
      <c r="M675" s="1">
        <v>4.4104578831673003</v>
      </c>
      <c r="N675" s="1">
        <v>0.94944109255881404</v>
      </c>
      <c r="O675" s="1">
        <v>46.405687292455902</v>
      </c>
      <c r="P675" s="1">
        <v>26.523548945325299</v>
      </c>
      <c r="Q675" s="1">
        <v>8.4514288386885497</v>
      </c>
      <c r="R675" s="1">
        <v>23.1888124970768</v>
      </c>
      <c r="S675" s="1">
        <v>26.710630934006801</v>
      </c>
      <c r="T675" s="1">
        <v>15.125578784902499</v>
      </c>
      <c r="U675" s="1">
        <v>11.109522447812401</v>
      </c>
      <c r="V675" s="1">
        <v>44.287961109522399</v>
      </c>
      <c r="W675" s="1">
        <v>29.418072633685998</v>
      </c>
      <c r="X675" s="1">
        <v>15.184443808979101</v>
      </c>
      <c r="Y675" s="1">
        <v>20.480388399131201</v>
      </c>
      <c r="Z675" s="1">
        <v>24.798773476427701</v>
      </c>
      <c r="AA675" s="1">
        <v>18.2189855627954</v>
      </c>
      <c r="AB675" s="1">
        <v>20.812571866615599</v>
      </c>
      <c r="AC675" s="1">
        <v>15.68928069503</v>
      </c>
    </row>
    <row r="676" spans="1:29" ht="15" customHeight="1" x14ac:dyDescent="0.25">
      <c r="A676">
        <v>38940</v>
      </c>
      <c r="B676" s="2" t="s">
        <v>688</v>
      </c>
      <c r="C676" s="2" t="s">
        <v>72</v>
      </c>
      <c r="D676" s="2" t="s">
        <v>942</v>
      </c>
      <c r="E676" s="2" t="s">
        <v>931</v>
      </c>
      <c r="F676" s="2" t="s">
        <v>919</v>
      </c>
      <c r="G676" s="2" t="str">
        <f t="shared" si="10"/>
        <v>Trump</v>
      </c>
      <c r="H676" s="2" t="s">
        <v>923</v>
      </c>
      <c r="I676" s="2" t="s">
        <v>923</v>
      </c>
      <c r="J676">
        <v>424107</v>
      </c>
      <c r="K676" s="1">
        <v>67.804587049966202</v>
      </c>
      <c r="L676" s="1">
        <v>13.879987833259101</v>
      </c>
      <c r="M676" s="1">
        <v>1.35248887662783</v>
      </c>
      <c r="N676" s="1">
        <v>1.9016427458164999</v>
      </c>
      <c r="O676" s="1">
        <v>15.0612934943304</v>
      </c>
      <c r="P676" s="1">
        <v>20.691476443444699</v>
      </c>
      <c r="Q676" s="1">
        <v>7.2613750775158197</v>
      </c>
      <c r="R676" s="1">
        <v>21.8322263013815</v>
      </c>
      <c r="S676" s="1">
        <v>27.732388288804501</v>
      </c>
      <c r="T676" s="1">
        <v>22.482533888853499</v>
      </c>
      <c r="U676" s="1">
        <v>5.15641327063741</v>
      </c>
      <c r="V676" s="1">
        <v>40.379440961337501</v>
      </c>
      <c r="W676" s="1">
        <v>31.573928944618601</v>
      </c>
      <c r="X676" s="1">
        <v>22.890216823406501</v>
      </c>
      <c r="Y676" s="1">
        <v>18.557964299648798</v>
      </c>
      <c r="Z676" s="1">
        <v>24.5348468591494</v>
      </c>
      <c r="AA676" s="1">
        <v>19.011534334764001</v>
      </c>
      <c r="AB676" s="1">
        <v>20.652067889192399</v>
      </c>
      <c r="AC676" s="1">
        <v>17.243586617245398</v>
      </c>
    </row>
    <row r="677" spans="1:29" ht="15" customHeight="1" x14ac:dyDescent="0.25">
      <c r="A677">
        <v>38780</v>
      </c>
      <c r="B677" s="2" t="s">
        <v>682</v>
      </c>
      <c r="C677" s="2" t="s">
        <v>35</v>
      </c>
      <c r="D677" s="2" t="s">
        <v>964</v>
      </c>
      <c r="E677" s="2" t="s">
        <v>935</v>
      </c>
      <c r="F677" s="2" t="s">
        <v>919</v>
      </c>
      <c r="G677" s="2" t="str">
        <f t="shared" si="10"/>
        <v>Trump</v>
      </c>
      <c r="H677" s="2" t="s">
        <v>922</v>
      </c>
      <c r="I677" s="2" t="s">
        <v>922</v>
      </c>
      <c r="J677">
        <v>19846</v>
      </c>
      <c r="K677" s="1">
        <v>55.537639826665298</v>
      </c>
      <c r="L677" s="1">
        <v>1.4914844301118599</v>
      </c>
      <c r="M677" s="1">
        <v>0.81124659881084304</v>
      </c>
      <c r="N677" s="1">
        <v>2.2876146326715698</v>
      </c>
      <c r="O677" s="1">
        <v>39.872014511740403</v>
      </c>
      <c r="P677" s="1">
        <v>26.554469414491599</v>
      </c>
      <c r="Q677" s="1">
        <v>16.517182303738799</v>
      </c>
      <c r="R677" s="1">
        <v>23.788168900534099</v>
      </c>
      <c r="S677" s="1">
        <v>21.233497934092501</v>
      </c>
      <c r="T677" s="1">
        <v>11.906681447143001</v>
      </c>
      <c r="U677" s="1">
        <v>8.5110163468372395</v>
      </c>
      <c r="V677" s="1">
        <v>39.472281449893401</v>
      </c>
      <c r="W677" s="1">
        <v>32.285003553660303</v>
      </c>
      <c r="X677" s="1">
        <v>19.7316986496091</v>
      </c>
      <c r="Y677" s="1">
        <v>26.380994024194699</v>
      </c>
      <c r="Z677" s="1">
        <v>24.048972452995201</v>
      </c>
      <c r="AA677" s="1">
        <v>18.4958460865763</v>
      </c>
      <c r="AB677" s="1">
        <v>23.538842734295301</v>
      </c>
      <c r="AC677" s="1">
        <v>7.5353447019384898</v>
      </c>
    </row>
    <row r="678" spans="1:29" ht="15" customHeight="1" x14ac:dyDescent="0.25">
      <c r="A678">
        <v>38860</v>
      </c>
      <c r="B678" s="2" t="s">
        <v>685</v>
      </c>
      <c r="C678" s="2" t="s">
        <v>93</v>
      </c>
      <c r="D678" s="2" t="s">
        <v>954</v>
      </c>
      <c r="E678" s="2" t="s">
        <v>927</v>
      </c>
      <c r="F678" s="2" t="s">
        <v>920</v>
      </c>
      <c r="G678" s="2" t="str">
        <f t="shared" si="10"/>
        <v>Clinton</v>
      </c>
      <c r="H678" s="2" t="s">
        <v>923</v>
      </c>
      <c r="I678" s="2" t="s">
        <v>922</v>
      </c>
      <c r="J678">
        <v>514098</v>
      </c>
      <c r="K678" s="1">
        <v>93.474979478620796</v>
      </c>
      <c r="L678" s="1">
        <v>1.5269462242607399</v>
      </c>
      <c r="M678" s="1">
        <v>1.5660438282195199</v>
      </c>
      <c r="N678" s="1">
        <v>1.88057529887298</v>
      </c>
      <c r="O678" s="1">
        <v>1.55145517002595</v>
      </c>
      <c r="P678" s="1">
        <v>21.086835583877001</v>
      </c>
      <c r="Q678" s="1">
        <v>8.3624133919991905</v>
      </c>
      <c r="R678" s="1">
        <v>24.977727981824501</v>
      </c>
      <c r="S678" s="1">
        <v>30.731883804255201</v>
      </c>
      <c r="T678" s="1">
        <v>14.8411392380441</v>
      </c>
      <c r="U678" s="1">
        <v>2.69919771403451</v>
      </c>
      <c r="V678" s="1">
        <v>33.431146279811003</v>
      </c>
      <c r="W678" s="1">
        <v>28.774041103418</v>
      </c>
      <c r="X678" s="1">
        <v>35.0956149027366</v>
      </c>
      <c r="Y678" s="1">
        <v>15.073925802308199</v>
      </c>
      <c r="Z678" s="1">
        <v>19.817459052512199</v>
      </c>
      <c r="AA678" s="1">
        <v>17.461865161586701</v>
      </c>
      <c r="AB678" s="1">
        <v>25.4310385239216</v>
      </c>
      <c r="AC678" s="1">
        <v>22.215711459671301</v>
      </c>
    </row>
    <row r="679" spans="1:29" ht="15" customHeight="1" x14ac:dyDescent="0.25">
      <c r="A679">
        <v>38900</v>
      </c>
      <c r="B679" s="2" t="s">
        <v>686</v>
      </c>
      <c r="C679" s="2" t="s">
        <v>38</v>
      </c>
      <c r="D679" t="s">
        <v>969</v>
      </c>
      <c r="E679" s="2" t="s">
        <v>947</v>
      </c>
      <c r="F679" s="2" t="s">
        <v>920</v>
      </c>
      <c r="G679" s="2" t="str">
        <f t="shared" si="10"/>
        <v>Clinton</v>
      </c>
      <c r="H679" s="2" t="s">
        <v>922</v>
      </c>
      <c r="I679" s="2" t="s">
        <v>922</v>
      </c>
      <c r="J679">
        <v>2226009</v>
      </c>
      <c r="K679" s="1">
        <v>76.285675394843395</v>
      </c>
      <c r="L679" s="1">
        <v>2.7218668028745601</v>
      </c>
      <c r="M679" s="1">
        <v>5.6456645053995702</v>
      </c>
      <c r="N679" s="1">
        <v>4.4823268908616303</v>
      </c>
      <c r="O679" s="1">
        <v>10.864466406020799</v>
      </c>
      <c r="P679" s="1">
        <v>23.6851243638278</v>
      </c>
      <c r="Q679" s="1">
        <v>8.72310040076208</v>
      </c>
      <c r="R679" s="1">
        <v>29.6266097756119</v>
      </c>
      <c r="S679" s="1">
        <v>26.634663202170302</v>
      </c>
      <c r="T679" s="1">
        <v>11.3305022576279</v>
      </c>
      <c r="U679" s="1">
        <v>3.68863763089018</v>
      </c>
      <c r="V679" s="1">
        <v>27.9661661570292</v>
      </c>
      <c r="W679" s="1">
        <v>34.073084857780998</v>
      </c>
      <c r="X679" s="1">
        <v>34.272111354299597</v>
      </c>
      <c r="Y679" s="1">
        <v>15.1412136613532</v>
      </c>
      <c r="Z679" s="1">
        <v>19.046060279385198</v>
      </c>
      <c r="AA679" s="1">
        <v>17.4326029650416</v>
      </c>
      <c r="AB679" s="1">
        <v>24.309893920589101</v>
      </c>
      <c r="AC679" s="1">
        <v>24.070229173630899</v>
      </c>
    </row>
    <row r="680" spans="1:29" ht="15" customHeight="1" x14ac:dyDescent="0.25">
      <c r="A680">
        <v>39020</v>
      </c>
      <c r="B680" s="2" t="s">
        <v>689</v>
      </c>
      <c r="C680" s="2" t="s">
        <v>33</v>
      </c>
      <c r="D680" s="2" t="s">
        <v>967</v>
      </c>
      <c r="E680" s="2" t="s">
        <v>927</v>
      </c>
      <c r="F680" s="2" t="s">
        <v>919</v>
      </c>
      <c r="G680" s="2" t="str">
        <f t="shared" si="10"/>
        <v>Trump</v>
      </c>
      <c r="H680" s="2" t="s">
        <v>922</v>
      </c>
      <c r="I680" s="2" t="s">
        <v>922</v>
      </c>
      <c r="J680">
        <v>79499</v>
      </c>
      <c r="K680" s="1">
        <v>93.750864790752104</v>
      </c>
      <c r="L680" s="1">
        <v>2.65034780311702</v>
      </c>
      <c r="M680" s="1">
        <v>0.31195360947936501</v>
      </c>
      <c r="N680" s="1">
        <v>2.1698386143221899</v>
      </c>
      <c r="O680" s="1">
        <v>1.11699518232934</v>
      </c>
      <c r="P680" s="1">
        <v>22.7550032075875</v>
      </c>
      <c r="Q680" s="1">
        <v>9.7837708650423298</v>
      </c>
      <c r="R680" s="1">
        <v>25.336167750537701</v>
      </c>
      <c r="S680" s="1">
        <v>26.631781531843199</v>
      </c>
      <c r="T680" s="1">
        <v>15.4932766449892</v>
      </c>
      <c r="U680" s="1">
        <v>6.3844915983683199</v>
      </c>
      <c r="V680" s="1">
        <v>50.830807230268299</v>
      </c>
      <c r="W680" s="1">
        <v>28.801317315968699</v>
      </c>
      <c r="X680" s="1">
        <v>13.983383855394599</v>
      </c>
      <c r="Y680" s="1">
        <v>30.767669935745701</v>
      </c>
      <c r="Z680" s="1">
        <v>24.105512343591499</v>
      </c>
      <c r="AA680" s="1">
        <v>15.3905985796415</v>
      </c>
      <c r="AB680" s="1">
        <v>19.130875887723999</v>
      </c>
      <c r="AC680" s="1">
        <v>10.605343253297301</v>
      </c>
    </row>
    <row r="681" spans="1:29" ht="15" customHeight="1" x14ac:dyDescent="0.25">
      <c r="A681">
        <v>39060</v>
      </c>
      <c r="B681" s="2" t="s">
        <v>690</v>
      </c>
      <c r="C681" s="2" t="s">
        <v>55</v>
      </c>
      <c r="D681" s="2" t="s">
        <v>970</v>
      </c>
      <c r="E681" s="2" t="s">
        <v>927</v>
      </c>
      <c r="F681" s="2" t="s">
        <v>920</v>
      </c>
      <c r="G681" s="2" t="str">
        <f t="shared" si="10"/>
        <v>Clinton</v>
      </c>
      <c r="H681" s="2" t="s">
        <v>922</v>
      </c>
      <c r="I681" s="2" t="s">
        <v>922</v>
      </c>
      <c r="J681">
        <v>148289</v>
      </c>
      <c r="K681" s="1">
        <v>93.228762753811793</v>
      </c>
      <c r="L681" s="1">
        <v>2.59021235560291</v>
      </c>
      <c r="M681" s="1">
        <v>0.474074273884105</v>
      </c>
      <c r="N681" s="1">
        <v>0.95556649515473202</v>
      </c>
      <c r="O681" s="1">
        <v>2.7513841215464399</v>
      </c>
      <c r="P681" s="1">
        <v>20.054083580036298</v>
      </c>
      <c r="Q681" s="1">
        <v>7.3147704819642696</v>
      </c>
      <c r="R681" s="1">
        <v>25.2695749516148</v>
      </c>
      <c r="S681" s="1">
        <v>29.269871669510199</v>
      </c>
      <c r="T681" s="1">
        <v>18.0916993168745</v>
      </c>
      <c r="U681" s="1">
        <v>3.7342855017481198</v>
      </c>
      <c r="V681" s="1">
        <v>59.343152570110803</v>
      </c>
      <c r="W681" s="1">
        <v>22.945957003644999</v>
      </c>
      <c r="X681" s="1">
        <v>13.976604924496</v>
      </c>
      <c r="Y681" s="1">
        <v>20.551887027827199</v>
      </c>
      <c r="Z681" s="1">
        <v>24.118028642238201</v>
      </c>
      <c r="AA681" s="1">
        <v>19.326025847873499</v>
      </c>
      <c r="AB681" s="1">
        <v>24.119691954558299</v>
      </c>
      <c r="AC681" s="1">
        <v>11.8843665275029</v>
      </c>
    </row>
    <row r="682" spans="1:29" ht="15" customHeight="1" x14ac:dyDescent="0.25">
      <c r="A682">
        <v>39140</v>
      </c>
      <c r="B682" s="2" t="s">
        <v>691</v>
      </c>
      <c r="C682" s="2" t="s">
        <v>330</v>
      </c>
      <c r="D682" s="2" t="s">
        <v>934</v>
      </c>
      <c r="E682" s="2" t="s">
        <v>935</v>
      </c>
      <c r="F682" s="2" t="s">
        <v>919</v>
      </c>
      <c r="G682" s="2" t="str">
        <f t="shared" si="10"/>
        <v>Trump</v>
      </c>
      <c r="H682" s="2" t="s">
        <v>922</v>
      </c>
      <c r="I682" s="2" t="s">
        <v>923</v>
      </c>
      <c r="J682">
        <v>211033</v>
      </c>
      <c r="K682" s="1">
        <v>81.962536664881796</v>
      </c>
      <c r="L682" s="1">
        <v>0.52314093056536204</v>
      </c>
      <c r="M682" s="1">
        <v>0.80698279416015495</v>
      </c>
      <c r="N682" s="1">
        <v>3.0943027867679498</v>
      </c>
      <c r="O682" s="1">
        <v>13.6130368236247</v>
      </c>
      <c r="P682" s="1">
        <v>19.081849758094702</v>
      </c>
      <c r="Q682" s="1">
        <v>7.0794615060203903</v>
      </c>
      <c r="R682" s="1">
        <v>18.485260599053198</v>
      </c>
      <c r="S682" s="1">
        <v>31.2970009429805</v>
      </c>
      <c r="T682" s="1">
        <v>24.056427193851199</v>
      </c>
      <c r="U682" s="1">
        <v>3.2026465826705102</v>
      </c>
      <c r="V682" s="1">
        <v>32.643959123863397</v>
      </c>
      <c r="W682" s="1">
        <v>39.725615413656499</v>
      </c>
      <c r="X682" s="1">
        <v>24.427778879809601</v>
      </c>
      <c r="Y682" s="1">
        <v>19.7920322920323</v>
      </c>
      <c r="Z682" s="1">
        <v>25.861047736047698</v>
      </c>
      <c r="AA682" s="1">
        <v>19.659310284310301</v>
      </c>
      <c r="AB682" s="1">
        <v>21.215777465777499</v>
      </c>
      <c r="AC682" s="1">
        <v>13.4718322218322</v>
      </c>
    </row>
    <row r="683" spans="1:29" ht="15" customHeight="1" x14ac:dyDescent="0.25">
      <c r="A683">
        <v>39220</v>
      </c>
      <c r="B683" s="2" t="s">
        <v>692</v>
      </c>
      <c r="C683" s="2" t="s">
        <v>199</v>
      </c>
      <c r="D683" s="2" t="s">
        <v>977</v>
      </c>
      <c r="E683" s="2" t="s">
        <v>947</v>
      </c>
      <c r="F683" s="2" t="s">
        <v>919</v>
      </c>
      <c r="G683" s="2" t="str">
        <f t="shared" si="10"/>
        <v>Trump</v>
      </c>
      <c r="H683" s="2" t="s">
        <v>922</v>
      </c>
      <c r="I683" s="2" t="s">
        <v>923</v>
      </c>
      <c r="J683">
        <v>112656</v>
      </c>
      <c r="K683" s="1">
        <v>84.133065458113407</v>
      </c>
      <c r="L683" s="1">
        <v>0.39246834555903398</v>
      </c>
      <c r="M683" s="1">
        <v>0.57001354950240601</v>
      </c>
      <c r="N683" s="1">
        <v>2.4809606129981798</v>
      </c>
      <c r="O683" s="1">
        <v>12.423492033826999</v>
      </c>
      <c r="P683" s="1">
        <v>26.7345699201047</v>
      </c>
      <c r="Q683" s="1">
        <v>10.4938560014951</v>
      </c>
      <c r="R683" s="1">
        <v>23.7303181796944</v>
      </c>
      <c r="S683" s="1">
        <v>25.4777367658739</v>
      </c>
      <c r="T683" s="1">
        <v>13.5635191328318</v>
      </c>
      <c r="U683" s="1">
        <v>3.3865141481035499</v>
      </c>
      <c r="V683" s="1">
        <v>38.711619506321497</v>
      </c>
      <c r="W683" s="1">
        <v>44.679409993979498</v>
      </c>
      <c r="X683" s="1">
        <v>13.222456351595399</v>
      </c>
      <c r="Y683" s="1">
        <v>21.623711340206199</v>
      </c>
      <c r="Z683" s="1">
        <v>21.25</v>
      </c>
      <c r="AA683" s="1">
        <v>17.731958762886599</v>
      </c>
      <c r="AB683" s="1">
        <v>26.378865979381398</v>
      </c>
      <c r="AC683" s="1">
        <v>13.0154639175258</v>
      </c>
    </row>
    <row r="684" spans="1:29" ht="15" customHeight="1" x14ac:dyDescent="0.25">
      <c r="A684">
        <v>39260</v>
      </c>
      <c r="B684" s="2" t="s">
        <v>693</v>
      </c>
      <c r="C684" s="2" t="s">
        <v>38</v>
      </c>
      <c r="D684" t="s">
        <v>969</v>
      </c>
      <c r="E684" s="2" t="s">
        <v>947</v>
      </c>
      <c r="F684" s="2" t="s">
        <v>919</v>
      </c>
      <c r="G684" s="2" t="str">
        <f t="shared" si="10"/>
        <v>Trump</v>
      </c>
      <c r="H684" s="2" t="s">
        <v>922</v>
      </c>
      <c r="I684" s="2" t="s">
        <v>922</v>
      </c>
      <c r="J684">
        <v>20978</v>
      </c>
      <c r="K684" s="1">
        <v>89.417484984269194</v>
      </c>
      <c r="L684" s="1">
        <v>0.143006959672037</v>
      </c>
      <c r="M684" s="1">
        <v>0.45762227095051999</v>
      </c>
      <c r="N684" s="1">
        <v>3.00791305176852</v>
      </c>
      <c r="O684" s="1">
        <v>6.9739727333396901</v>
      </c>
      <c r="P684" s="1">
        <v>21.927733816379099</v>
      </c>
      <c r="Q684" s="1">
        <v>6.1445323672418697</v>
      </c>
      <c r="R684" s="1">
        <v>21.160263132805799</v>
      </c>
      <c r="S684" s="1">
        <v>30.732195633520799</v>
      </c>
      <c r="T684" s="1">
        <v>20.035275050052402</v>
      </c>
      <c r="U684" s="1">
        <v>4.3192858080609202</v>
      </c>
      <c r="V684" s="1">
        <v>45.470657739267402</v>
      </c>
      <c r="W684" s="1">
        <v>35.775239595641303</v>
      </c>
      <c r="X684" s="1">
        <v>14.434816857030301</v>
      </c>
      <c r="Y684" s="1">
        <v>21.315037164093798</v>
      </c>
      <c r="Z684" s="1">
        <v>28.2561463693539</v>
      </c>
      <c r="AA684" s="1">
        <v>21.783876500857598</v>
      </c>
      <c r="AB684" s="1">
        <v>19.0280160091481</v>
      </c>
      <c r="AC684" s="1">
        <v>9.6169239565466</v>
      </c>
    </row>
    <row r="685" spans="1:29" ht="15" customHeight="1" x14ac:dyDescent="0.25">
      <c r="A685">
        <v>39300</v>
      </c>
      <c r="B685" s="2" t="s">
        <v>694</v>
      </c>
      <c r="C685" s="2" t="s">
        <v>971</v>
      </c>
      <c r="D685" s="2" t="s">
        <v>972</v>
      </c>
      <c r="E685" s="2" t="s">
        <v>927</v>
      </c>
      <c r="F685" s="2" t="s">
        <v>920</v>
      </c>
      <c r="G685" s="2" t="str">
        <f t="shared" si="10"/>
        <v>Clinton</v>
      </c>
      <c r="H685" s="2" t="s">
        <v>923</v>
      </c>
      <c r="I685" s="2" t="s">
        <v>922</v>
      </c>
      <c r="J685">
        <v>1600852</v>
      </c>
      <c r="K685" s="1">
        <v>79.521967052544497</v>
      </c>
      <c r="L685" s="1">
        <v>4.2037614970028496</v>
      </c>
      <c r="M685" s="1">
        <v>2.5066652007805801</v>
      </c>
      <c r="N685" s="1">
        <v>3.5433631591177699</v>
      </c>
      <c r="O685" s="1">
        <v>10.2242430905543</v>
      </c>
      <c r="P685" s="1">
        <v>21.636291174949299</v>
      </c>
      <c r="Q685" s="1">
        <v>10.756209818271801</v>
      </c>
      <c r="R685" s="1">
        <v>25.3577469997226</v>
      </c>
      <c r="S685" s="1">
        <v>27.8973946373556</v>
      </c>
      <c r="T685" s="1">
        <v>14.3523573697006</v>
      </c>
      <c r="U685" s="1">
        <v>7.5204039464848398</v>
      </c>
      <c r="V685" s="1">
        <v>37.208607292289301</v>
      </c>
      <c r="W685" s="1">
        <v>26.414808911322201</v>
      </c>
      <c r="X685" s="1">
        <v>28.8561798499037</v>
      </c>
      <c r="Y685" s="1">
        <v>18.760632148230101</v>
      </c>
      <c r="Z685" s="1">
        <v>18.0637275848113</v>
      </c>
      <c r="AA685" s="1">
        <v>15.9012594913338</v>
      </c>
      <c r="AB685" s="1">
        <v>22.621341533222299</v>
      </c>
      <c r="AC685" s="1">
        <v>24.6530392424025</v>
      </c>
    </row>
    <row r="686" spans="1:29" ht="15" customHeight="1" x14ac:dyDescent="0.25">
      <c r="A686">
        <v>39340</v>
      </c>
      <c r="B686" s="2" t="s">
        <v>695</v>
      </c>
      <c r="C686" s="2" t="s">
        <v>199</v>
      </c>
      <c r="D686" s="2" t="s">
        <v>977</v>
      </c>
      <c r="E686" s="2" t="s">
        <v>947</v>
      </c>
      <c r="F686" s="2" t="s">
        <v>919</v>
      </c>
      <c r="G686" s="2" t="str">
        <f t="shared" si="10"/>
        <v>Trump</v>
      </c>
      <c r="H686" s="2" t="s">
        <v>922</v>
      </c>
      <c r="I686" s="2" t="s">
        <v>923</v>
      </c>
      <c r="J686">
        <v>78751</v>
      </c>
      <c r="K686" s="1">
        <v>84.345209847952802</v>
      </c>
      <c r="L686" s="1">
        <v>0.463544731497124</v>
      </c>
      <c r="M686" s="1">
        <v>1.3162240656024</v>
      </c>
      <c r="N686" s="1">
        <v>3.2123535999696302</v>
      </c>
      <c r="O686" s="1">
        <v>10.6626677549781</v>
      </c>
      <c r="P686" s="1">
        <v>35.271540023917503</v>
      </c>
      <c r="Q686" s="1">
        <v>15.6339097587365</v>
      </c>
      <c r="R686" s="1">
        <v>27.910442094872899</v>
      </c>
      <c r="S686" s="1">
        <v>14.635257493213899</v>
      </c>
      <c r="T686" s="1">
        <v>6.54885062925913</v>
      </c>
      <c r="U686" s="1">
        <v>1.8884190169969399</v>
      </c>
      <c r="V686" s="1">
        <v>22.609769452113799</v>
      </c>
      <c r="W686" s="1">
        <v>40.337531114450698</v>
      </c>
      <c r="X686" s="1">
        <v>35.164280416438501</v>
      </c>
      <c r="Y686" s="1">
        <v>12.778151225563199</v>
      </c>
      <c r="Z686" s="1">
        <v>18.223712933382298</v>
      </c>
      <c r="AA686" s="1">
        <v>19.362305181530299</v>
      </c>
      <c r="AB686" s="1">
        <v>27.689343802191299</v>
      </c>
      <c r="AC686" s="1">
        <v>21.9464868573329</v>
      </c>
    </row>
    <row r="687" spans="1:29" ht="15" customHeight="1" x14ac:dyDescent="0.25">
      <c r="A687">
        <v>39380</v>
      </c>
      <c r="B687" s="2" t="s">
        <v>696</v>
      </c>
      <c r="C687" s="2" t="s">
        <v>156</v>
      </c>
      <c r="D687" s="2" t="s">
        <v>937</v>
      </c>
      <c r="E687" s="2" t="s">
        <v>935</v>
      </c>
      <c r="F687" s="2" t="s">
        <v>920</v>
      </c>
      <c r="G687" s="2" t="str">
        <f t="shared" si="10"/>
        <v>Clinton</v>
      </c>
      <c r="H687" s="2" t="s">
        <v>922</v>
      </c>
      <c r="I687" s="2" t="s">
        <v>922</v>
      </c>
      <c r="J687">
        <v>159063</v>
      </c>
      <c r="K687" s="1">
        <v>54.100576501134803</v>
      </c>
      <c r="L687" s="1">
        <v>1.66349182399427</v>
      </c>
      <c r="M687" s="1">
        <v>0.70600956853573704</v>
      </c>
      <c r="N687" s="1">
        <v>2.15574960864563</v>
      </c>
      <c r="O687" s="1">
        <v>41.374172497689599</v>
      </c>
      <c r="P687" s="1">
        <v>24.4651490290011</v>
      </c>
      <c r="Q687" s="1">
        <v>9.3931335382835695</v>
      </c>
      <c r="R687" s="1">
        <v>23.786172774309499</v>
      </c>
      <c r="S687" s="1">
        <v>27.0496595688501</v>
      </c>
      <c r="T687" s="1">
        <v>15.3058850895557</v>
      </c>
      <c r="U687" s="1">
        <v>4.5182610677454296</v>
      </c>
      <c r="V687" s="1">
        <v>37.758532277363102</v>
      </c>
      <c r="W687" s="1">
        <v>36.678821719560098</v>
      </c>
      <c r="X687" s="1">
        <v>21.044384935331301</v>
      </c>
      <c r="Y687" s="1">
        <v>23.388629408922501</v>
      </c>
      <c r="Z687" s="1">
        <v>24.625543565791599</v>
      </c>
      <c r="AA687" s="1">
        <v>18.152681591238501</v>
      </c>
      <c r="AB687" s="1">
        <v>21.596070220647398</v>
      </c>
      <c r="AC687" s="1">
        <v>12.237075213399899</v>
      </c>
    </row>
    <row r="688" spans="1:29" ht="15" customHeight="1" x14ac:dyDescent="0.25">
      <c r="A688">
        <v>39420</v>
      </c>
      <c r="B688" s="2" t="s">
        <v>697</v>
      </c>
      <c r="C688" s="2" t="s">
        <v>25</v>
      </c>
      <c r="D688" s="2" t="s">
        <v>878</v>
      </c>
      <c r="E688" s="2" t="s">
        <v>927</v>
      </c>
      <c r="F688" s="2" t="s">
        <v>920</v>
      </c>
      <c r="G688" s="2" t="str">
        <f t="shared" si="10"/>
        <v>Clinton</v>
      </c>
      <c r="H688" s="2" t="s">
        <v>922</v>
      </c>
      <c r="I688" s="2" t="s">
        <v>922</v>
      </c>
      <c r="J688">
        <v>44776</v>
      </c>
      <c r="K688" s="1">
        <v>82.097552260139395</v>
      </c>
      <c r="L688" s="1">
        <v>1.61023762730034</v>
      </c>
      <c r="M688" s="1">
        <v>7.7027872074325501</v>
      </c>
      <c r="N688" s="1">
        <v>4.03341075576202</v>
      </c>
      <c r="O688" s="1">
        <v>4.5560121493657304</v>
      </c>
      <c r="P688" s="1">
        <v>15.0549401465071</v>
      </c>
      <c r="Q688" s="1">
        <v>36.407897087725601</v>
      </c>
      <c r="R688" s="1">
        <v>21.473557262819401</v>
      </c>
      <c r="S688" s="1">
        <v>17.556280150080401</v>
      </c>
      <c r="T688" s="1">
        <v>9.5073253528676105</v>
      </c>
      <c r="U688" s="1">
        <v>1.3995087816859</v>
      </c>
      <c r="V688" s="1">
        <v>21.877751517679201</v>
      </c>
      <c r="W688" s="1">
        <v>27.9021270679828</v>
      </c>
      <c r="X688" s="1">
        <v>48.8206126326521</v>
      </c>
      <c r="Y688" s="1">
        <v>33.323185582074998</v>
      </c>
      <c r="Z688" s="1">
        <v>21.371164150024399</v>
      </c>
      <c r="AA688" s="1">
        <v>12.530443253774999</v>
      </c>
      <c r="AB688" s="1">
        <v>17.431807111544099</v>
      </c>
      <c r="AC688" s="1">
        <v>15.3433999025816</v>
      </c>
    </row>
    <row r="689" spans="1:29" ht="15" customHeight="1" x14ac:dyDescent="0.25">
      <c r="A689">
        <v>39460</v>
      </c>
      <c r="B689" s="2" t="s">
        <v>698</v>
      </c>
      <c r="C689" s="2" t="s">
        <v>72</v>
      </c>
      <c r="D689" s="2" t="s">
        <v>942</v>
      </c>
      <c r="E689" s="2" t="s">
        <v>931</v>
      </c>
      <c r="F689" s="2" t="s">
        <v>919</v>
      </c>
      <c r="G689" s="2" t="str">
        <f t="shared" si="10"/>
        <v>Trump</v>
      </c>
      <c r="H689" s="2" t="s">
        <v>923</v>
      </c>
      <c r="I689" s="2" t="s">
        <v>923</v>
      </c>
      <c r="J689">
        <v>159978</v>
      </c>
      <c r="K689" s="1">
        <v>86.029329032741998</v>
      </c>
      <c r="L689" s="1">
        <v>5.3894910550200699</v>
      </c>
      <c r="M689" s="1">
        <v>1.1776619285151699</v>
      </c>
      <c r="N689" s="1">
        <v>1.6446011326557399</v>
      </c>
      <c r="O689" s="1">
        <v>5.7589168510670197</v>
      </c>
      <c r="P689" s="1">
        <v>14.3007163484979</v>
      </c>
      <c r="Q689" s="1">
        <v>5.3832401955268896</v>
      </c>
      <c r="R689" s="1">
        <v>15.802797884709101</v>
      </c>
      <c r="S689" s="1">
        <v>30.384177824450902</v>
      </c>
      <c r="T689" s="1">
        <v>34.129067746815203</v>
      </c>
      <c r="U689" s="1">
        <v>3.24853046372034</v>
      </c>
      <c r="V689" s="1">
        <v>42.637545485646697</v>
      </c>
      <c r="W689" s="1">
        <v>33.0148042173359</v>
      </c>
      <c r="X689" s="1">
        <v>21.099119833296999</v>
      </c>
      <c r="Y689" s="1">
        <v>18.4395471825157</v>
      </c>
      <c r="Z689" s="1">
        <v>26.088908216084299</v>
      </c>
      <c r="AA689" s="1">
        <v>20.689606800678899</v>
      </c>
      <c r="AB689" s="1">
        <v>22.583360219955999</v>
      </c>
      <c r="AC689" s="1">
        <v>12.1985775807651</v>
      </c>
    </row>
    <row r="690" spans="1:29" ht="15" customHeight="1" x14ac:dyDescent="0.25">
      <c r="A690">
        <v>39500</v>
      </c>
      <c r="B690" s="2" t="s">
        <v>699</v>
      </c>
      <c r="C690" s="2" t="s">
        <v>146</v>
      </c>
      <c r="D690" s="2" t="s">
        <v>948</v>
      </c>
      <c r="E690" s="2" t="s">
        <v>927</v>
      </c>
      <c r="F690" s="2" t="s">
        <v>919</v>
      </c>
      <c r="G690" s="2" t="str">
        <f t="shared" si="10"/>
        <v>Trump</v>
      </c>
      <c r="H690" s="2" t="s">
        <v>922</v>
      </c>
      <c r="I690" s="2" t="s">
        <v>923</v>
      </c>
      <c r="J690">
        <v>77314</v>
      </c>
      <c r="K690" s="1">
        <v>93.0749928861526</v>
      </c>
      <c r="L690" s="1">
        <v>3.37455053418527</v>
      </c>
      <c r="M690" s="1">
        <v>0.58462891584965204</v>
      </c>
      <c r="N690" s="1">
        <v>1.7564736011589099</v>
      </c>
      <c r="O690" s="1">
        <v>1.2093540626535899</v>
      </c>
      <c r="P690" s="1">
        <v>23.095429029671202</v>
      </c>
      <c r="Q690" s="1">
        <v>9.3450086659595897</v>
      </c>
      <c r="R690" s="1">
        <v>23.123884419380701</v>
      </c>
      <c r="S690" s="1">
        <v>27.089531003440499</v>
      </c>
      <c r="T690" s="1">
        <v>17.346146881548002</v>
      </c>
      <c r="U690" s="1">
        <v>3.14120100242955</v>
      </c>
      <c r="V690" s="1">
        <v>45.719587549978002</v>
      </c>
      <c r="W690" s="1">
        <v>31.193924205612799</v>
      </c>
      <c r="X690" s="1">
        <v>19.945287241979599</v>
      </c>
      <c r="Y690" s="1">
        <v>19.616114054018698</v>
      </c>
      <c r="Z690" s="1">
        <v>24.462101890000699</v>
      </c>
      <c r="AA690" s="1">
        <v>19.7011313844745</v>
      </c>
      <c r="AB690" s="1">
        <v>22.755215486233698</v>
      </c>
      <c r="AC690" s="1">
        <v>13.4654371852724</v>
      </c>
    </row>
    <row r="691" spans="1:29" ht="15" customHeight="1" x14ac:dyDescent="0.25">
      <c r="A691">
        <v>39540</v>
      </c>
      <c r="B691" s="2" t="s">
        <v>700</v>
      </c>
      <c r="C691" s="2" t="s">
        <v>70</v>
      </c>
      <c r="D691" s="2" t="s">
        <v>980</v>
      </c>
      <c r="E691" s="2" t="s">
        <v>927</v>
      </c>
      <c r="F691" s="2" t="s">
        <v>919</v>
      </c>
      <c r="G691" s="2" t="str">
        <f t="shared" si="10"/>
        <v>Trump</v>
      </c>
      <c r="H691" s="2" t="s">
        <v>923</v>
      </c>
      <c r="I691" s="2" t="s">
        <v>922</v>
      </c>
      <c r="J691">
        <v>195408</v>
      </c>
      <c r="K691" s="1">
        <v>74.415581757143997</v>
      </c>
      <c r="L691" s="1">
        <v>10.8552362236961</v>
      </c>
      <c r="M691" s="1">
        <v>1.0649512814214399</v>
      </c>
      <c r="N691" s="1">
        <v>2.1263203144190599</v>
      </c>
      <c r="O691" s="1">
        <v>11.537910423319399</v>
      </c>
      <c r="P691" s="1">
        <v>24.824981577008099</v>
      </c>
      <c r="Q691" s="1">
        <v>8.1255629247523107</v>
      </c>
      <c r="R691" s="1">
        <v>25.347989846884499</v>
      </c>
      <c r="S691" s="1">
        <v>28.529538197003198</v>
      </c>
      <c r="T691" s="1">
        <v>13.1719274543519</v>
      </c>
      <c r="U691" s="1">
        <v>3.7586790271834398</v>
      </c>
      <c r="V691" s="1">
        <v>41.807840405416798</v>
      </c>
      <c r="W691" s="1">
        <v>31.600462371106399</v>
      </c>
      <c r="X691" s="1">
        <v>22.833018196293398</v>
      </c>
      <c r="Y691" s="1">
        <v>15.4892774661828</v>
      </c>
      <c r="Z691" s="1">
        <v>21.482019135598801</v>
      </c>
      <c r="AA691" s="1">
        <v>17.883206862421599</v>
      </c>
      <c r="AB691" s="1">
        <v>24.7733421313098</v>
      </c>
      <c r="AC691" s="1">
        <v>20.372154404486999</v>
      </c>
    </row>
    <row r="692" spans="1:29" ht="15" customHeight="1" x14ac:dyDescent="0.25">
      <c r="A692">
        <v>39580</v>
      </c>
      <c r="B692" s="2" t="s">
        <v>701</v>
      </c>
      <c r="C692" s="2" t="s">
        <v>42</v>
      </c>
      <c r="D692" s="2" t="s">
        <v>959</v>
      </c>
      <c r="E692" s="2" t="s">
        <v>931</v>
      </c>
      <c r="F692" s="2" t="s">
        <v>920</v>
      </c>
      <c r="G692" s="2" t="str">
        <f t="shared" si="10"/>
        <v>Clinton</v>
      </c>
      <c r="H692" s="2" t="s">
        <v>922</v>
      </c>
      <c r="I692" s="2" t="s">
        <v>923</v>
      </c>
      <c r="J692">
        <v>1130490</v>
      </c>
      <c r="K692" s="1">
        <v>63.413475572539298</v>
      </c>
      <c r="L692" s="1">
        <v>19.802917319038599</v>
      </c>
      <c r="M692" s="1">
        <v>4.3817282771187704</v>
      </c>
      <c r="N692" s="1">
        <v>2.2724659218568899</v>
      </c>
      <c r="O692" s="1">
        <v>10.1294129094463</v>
      </c>
      <c r="P692" s="1">
        <v>26.2226998911976</v>
      </c>
      <c r="Q692" s="1">
        <v>9.2624437190952609</v>
      </c>
      <c r="R692" s="1">
        <v>30.798061017788701</v>
      </c>
      <c r="S692" s="1">
        <v>24.739626179798101</v>
      </c>
      <c r="T692" s="1">
        <v>8.9771691921202308</v>
      </c>
      <c r="U692" s="1">
        <v>4.6620430778282902</v>
      </c>
      <c r="V692" s="1">
        <v>25.558766885588</v>
      </c>
      <c r="W692" s="1">
        <v>28.065965137849599</v>
      </c>
      <c r="X692" s="1">
        <v>41.713224898734097</v>
      </c>
      <c r="Y692" s="1">
        <v>13.349844531312501</v>
      </c>
      <c r="Z692" s="1">
        <v>18.483368848873099</v>
      </c>
      <c r="AA692" s="1">
        <v>16.781915769370102</v>
      </c>
      <c r="AB692" s="1">
        <v>23.7474304154142</v>
      </c>
      <c r="AC692" s="1">
        <v>27.637440435030101</v>
      </c>
    </row>
    <row r="693" spans="1:29" ht="15" customHeight="1" x14ac:dyDescent="0.25">
      <c r="A693">
        <v>39660</v>
      </c>
      <c r="B693" s="2" t="s">
        <v>702</v>
      </c>
      <c r="C693" s="2" t="s">
        <v>24</v>
      </c>
      <c r="D693" s="2" t="s">
        <v>974</v>
      </c>
      <c r="E693" s="2" t="s">
        <v>947</v>
      </c>
      <c r="F693" s="2" t="s">
        <v>919</v>
      </c>
      <c r="G693" s="2" t="str">
        <f t="shared" si="10"/>
        <v>Trump</v>
      </c>
      <c r="H693" s="2" t="s">
        <v>922</v>
      </c>
      <c r="I693" s="2" t="s">
        <v>923</v>
      </c>
      <c r="J693">
        <v>134598</v>
      </c>
      <c r="K693" s="1">
        <v>83.963357553604098</v>
      </c>
      <c r="L693" s="1">
        <v>0.991842375072438</v>
      </c>
      <c r="M693" s="1">
        <v>0.91383230062853804</v>
      </c>
      <c r="N693" s="1">
        <v>10.416945274075401</v>
      </c>
      <c r="O693" s="1">
        <v>3.7140224966195601</v>
      </c>
      <c r="P693" s="1">
        <v>24.429783503469601</v>
      </c>
      <c r="Q693" s="1">
        <v>9.3797827605165001</v>
      </c>
      <c r="R693" s="1">
        <v>24.766341253213302</v>
      </c>
      <c r="S693" s="1">
        <v>27.738153612980899</v>
      </c>
      <c r="T693" s="1">
        <v>13.6859388698198</v>
      </c>
      <c r="U693" s="1">
        <v>2.46203431180545</v>
      </c>
      <c r="V693" s="1">
        <v>35.176874783173098</v>
      </c>
      <c r="W693" s="1">
        <v>35.7229987577918</v>
      </c>
      <c r="X693" s="1">
        <v>26.638092147229699</v>
      </c>
      <c r="Y693" s="1">
        <v>16.369443213705502</v>
      </c>
      <c r="Z693" s="1">
        <v>23.521267168808201</v>
      </c>
      <c r="AA693" s="1">
        <v>19.960124058484698</v>
      </c>
      <c r="AB693" s="1">
        <v>24.281863831044198</v>
      </c>
      <c r="AC693" s="1">
        <v>15.8673017279575</v>
      </c>
    </row>
    <row r="694" spans="1:29" ht="15" customHeight="1" x14ac:dyDescent="0.25">
      <c r="A694">
        <v>39700</v>
      </c>
      <c r="B694" s="2" t="s">
        <v>703</v>
      </c>
      <c r="C694" s="2" t="s">
        <v>27</v>
      </c>
      <c r="D694" s="2" t="s">
        <v>976</v>
      </c>
      <c r="E694" s="2" t="s">
        <v>935</v>
      </c>
      <c r="F694" s="2" t="s">
        <v>919</v>
      </c>
      <c r="G694" s="2" t="str">
        <f t="shared" si="10"/>
        <v>Trump</v>
      </c>
      <c r="H694" s="2" t="s">
        <v>922</v>
      </c>
      <c r="I694" s="2" t="s">
        <v>922</v>
      </c>
      <c r="J694">
        <v>22134</v>
      </c>
      <c r="K694" s="1">
        <v>10.097587422065599</v>
      </c>
      <c r="L694" s="1">
        <v>1.7574771844221599</v>
      </c>
      <c r="M694" s="1">
        <v>0.60540345170326204</v>
      </c>
      <c r="N694" s="1">
        <v>0.35691696033252002</v>
      </c>
      <c r="O694" s="1">
        <v>87.182614981476505</v>
      </c>
      <c r="P694" s="1">
        <v>26.7958796421795</v>
      </c>
      <c r="Q694" s="1">
        <v>12.338483780609</v>
      </c>
      <c r="R694" s="1">
        <v>27.785307671455701</v>
      </c>
      <c r="S694" s="1">
        <v>21.3924279389175</v>
      </c>
      <c r="T694" s="1">
        <v>11.687900966838299</v>
      </c>
      <c r="U694" s="1">
        <v>25.654567093127</v>
      </c>
      <c r="V694" s="1">
        <v>45.767628681939897</v>
      </c>
      <c r="W694" s="1">
        <v>20.127938113656601</v>
      </c>
      <c r="X694" s="1">
        <v>8.4498661112764104</v>
      </c>
      <c r="Y694" s="1">
        <v>43.329617242660703</v>
      </c>
      <c r="Z694" s="1">
        <v>21.8320327015979</v>
      </c>
      <c r="AA694" s="1">
        <v>13.1921218877741</v>
      </c>
      <c r="AB694" s="1">
        <v>13.266443701226301</v>
      </c>
      <c r="AC694" s="1">
        <v>8.3797844667409898</v>
      </c>
    </row>
    <row r="695" spans="1:29" ht="15" customHeight="1" x14ac:dyDescent="0.25">
      <c r="A695">
        <v>39740</v>
      </c>
      <c r="B695" s="2" t="s">
        <v>704</v>
      </c>
      <c r="C695" s="2" t="s">
        <v>55</v>
      </c>
      <c r="D695" s="2" t="s">
        <v>970</v>
      </c>
      <c r="E695" s="2" t="s">
        <v>927</v>
      </c>
      <c r="F695" s="2" t="s">
        <v>919</v>
      </c>
      <c r="G695" s="2" t="str">
        <f t="shared" si="10"/>
        <v>Trump</v>
      </c>
      <c r="H695" s="2" t="s">
        <v>922</v>
      </c>
      <c r="I695" s="2" t="s">
        <v>922</v>
      </c>
      <c r="J695">
        <v>411442</v>
      </c>
      <c r="K695" s="1">
        <v>76.901726124216793</v>
      </c>
      <c r="L695" s="1">
        <v>4.0144175849816</v>
      </c>
      <c r="M695" s="1">
        <v>1.2745417337073</v>
      </c>
      <c r="N695" s="1">
        <v>1.43884192668712</v>
      </c>
      <c r="O695" s="1">
        <v>16.3704726304072</v>
      </c>
      <c r="P695" s="1">
        <v>23.8517215063119</v>
      </c>
      <c r="Q695" s="1">
        <v>9.9843963426193696</v>
      </c>
      <c r="R695" s="1">
        <v>24.319345132485299</v>
      </c>
      <c r="S695" s="1">
        <v>27.369106702767301</v>
      </c>
      <c r="T695" s="1">
        <v>14.4754303158161</v>
      </c>
      <c r="U695" s="1">
        <v>5.8991125813711802</v>
      </c>
      <c r="V695" s="1">
        <v>48.696775993802397</v>
      </c>
      <c r="W695" s="1">
        <v>23.0589323806831</v>
      </c>
      <c r="X695" s="1">
        <v>22.3451790441433</v>
      </c>
      <c r="Y695" s="1">
        <v>15.8439247420069</v>
      </c>
      <c r="Z695" s="1">
        <v>20.3920065983881</v>
      </c>
      <c r="AA695" s="1">
        <v>17.909817700046101</v>
      </c>
      <c r="AB695" s="1">
        <v>25.431720321866301</v>
      </c>
      <c r="AC695" s="1">
        <v>20.422530637692599</v>
      </c>
    </row>
    <row r="696" spans="1:29" ht="15" customHeight="1" x14ac:dyDescent="0.25">
      <c r="A696">
        <v>39780</v>
      </c>
      <c r="B696" s="2" t="s">
        <v>705</v>
      </c>
      <c r="C696" s="2" t="s">
        <v>98</v>
      </c>
      <c r="D696" s="2" t="s">
        <v>936</v>
      </c>
      <c r="E696" s="2" t="s">
        <v>935</v>
      </c>
      <c r="F696" s="2" t="s">
        <v>919</v>
      </c>
      <c r="G696" s="2" t="str">
        <f t="shared" si="10"/>
        <v>Trump</v>
      </c>
      <c r="H696" s="2" t="s">
        <v>922</v>
      </c>
      <c r="I696" s="2" t="s">
        <v>923</v>
      </c>
      <c r="J696">
        <v>63463</v>
      </c>
      <c r="K696" s="1">
        <v>71.857617824559199</v>
      </c>
      <c r="L696" s="1">
        <v>0.54992672896018102</v>
      </c>
      <c r="M696" s="1">
        <v>0.98482580401178599</v>
      </c>
      <c r="N696" s="1">
        <v>4.6956494335282004</v>
      </c>
      <c r="O696" s="1">
        <v>21.911980208940601</v>
      </c>
      <c r="P696" s="1">
        <v>25.4636559885287</v>
      </c>
      <c r="Q696" s="1">
        <v>8.3765343586026493</v>
      </c>
      <c r="R696" s="1">
        <v>22.6966894095772</v>
      </c>
      <c r="S696" s="1">
        <v>27.594031167767</v>
      </c>
      <c r="T696" s="1">
        <v>15.8690890755243</v>
      </c>
      <c r="U696" s="1">
        <v>7.5448730189039503</v>
      </c>
      <c r="V696" s="1">
        <v>40.388103876264999</v>
      </c>
      <c r="W696" s="1">
        <v>38.944051938132503</v>
      </c>
      <c r="X696" s="1">
        <v>13.1229711666985</v>
      </c>
      <c r="Y696" s="1">
        <v>22.486413043478301</v>
      </c>
      <c r="Z696" s="1">
        <v>27.0422894021739</v>
      </c>
      <c r="AA696" s="1">
        <v>20.253057065217401</v>
      </c>
      <c r="AB696" s="1">
        <v>17.9602581521739</v>
      </c>
      <c r="AC696" s="1">
        <v>12.2579823369565</v>
      </c>
    </row>
    <row r="697" spans="1:29" ht="15" customHeight="1" x14ac:dyDescent="0.25">
      <c r="A697">
        <v>39860</v>
      </c>
      <c r="B697" s="2" t="s">
        <v>707</v>
      </c>
      <c r="C697" s="2" t="s">
        <v>44</v>
      </c>
      <c r="D697" s="2" t="s">
        <v>955</v>
      </c>
      <c r="E697" s="2" t="s">
        <v>947</v>
      </c>
      <c r="F697" s="2" t="s">
        <v>919</v>
      </c>
      <c r="G697" s="2" t="str">
        <f t="shared" si="10"/>
        <v>Trump</v>
      </c>
      <c r="H697" s="2" t="s">
        <v>922</v>
      </c>
      <c r="I697" s="2" t="s">
        <v>922</v>
      </c>
      <c r="J697">
        <v>46183</v>
      </c>
      <c r="K697" s="1">
        <v>93.166316610007996</v>
      </c>
      <c r="L697" s="1">
        <v>0.92891323647229496</v>
      </c>
      <c r="M697" s="1">
        <v>0.58679600718879199</v>
      </c>
      <c r="N697" s="1">
        <v>2.41214299634064</v>
      </c>
      <c r="O697" s="1">
        <v>2.9058311499902598</v>
      </c>
      <c r="P697" s="1">
        <v>23.710023168698399</v>
      </c>
      <c r="Q697" s="1">
        <v>6.9657666240824501</v>
      </c>
      <c r="R697" s="1">
        <v>23.279128683714799</v>
      </c>
      <c r="S697" s="1">
        <v>29.601801528700999</v>
      </c>
      <c r="T697" s="1">
        <v>16.443279994803301</v>
      </c>
      <c r="U697" s="1">
        <v>3.8872904678508902</v>
      </c>
      <c r="V697" s="1">
        <v>37.606329747310497</v>
      </c>
      <c r="W697" s="1">
        <v>35.998874155616697</v>
      </c>
      <c r="X697" s="1">
        <v>22.5075056292219</v>
      </c>
      <c r="Y697" s="1">
        <v>15.3130016051364</v>
      </c>
      <c r="Z697" s="1">
        <v>20.144462279293698</v>
      </c>
      <c r="AA697" s="1">
        <v>17.661851257356901</v>
      </c>
      <c r="AB697" s="1">
        <v>25.350454788657</v>
      </c>
      <c r="AC697" s="1">
        <v>21.530230069555898</v>
      </c>
    </row>
    <row r="698" spans="1:29" ht="15" customHeight="1" x14ac:dyDescent="0.25">
      <c r="A698">
        <v>39820</v>
      </c>
      <c r="B698" s="2" t="s">
        <v>706</v>
      </c>
      <c r="C698" s="2" t="s">
        <v>98</v>
      </c>
      <c r="D698" s="2" t="s">
        <v>936</v>
      </c>
      <c r="E698" s="2" t="s">
        <v>935</v>
      </c>
      <c r="F698" s="2" t="s">
        <v>919</v>
      </c>
      <c r="G698" s="2" t="str">
        <f t="shared" si="10"/>
        <v>Trump</v>
      </c>
      <c r="H698" s="2" t="s">
        <v>922</v>
      </c>
      <c r="I698" s="2" t="s">
        <v>923</v>
      </c>
      <c r="J698">
        <v>177223</v>
      </c>
      <c r="K698" s="1">
        <v>82.406911066847996</v>
      </c>
      <c r="L698" s="1">
        <v>0.81140709727292704</v>
      </c>
      <c r="M698" s="1">
        <v>2.42462885742821</v>
      </c>
      <c r="N698" s="1">
        <v>5.9619801041625502</v>
      </c>
      <c r="O698" s="1">
        <v>8.3950728742883296</v>
      </c>
      <c r="P698" s="1">
        <v>22.374071085581399</v>
      </c>
      <c r="Q698" s="1">
        <v>9.0219666747544096</v>
      </c>
      <c r="R698" s="1">
        <v>22.301845697228899</v>
      </c>
      <c r="S698" s="1">
        <v>29.3929117552462</v>
      </c>
      <c r="T698" s="1">
        <v>16.909204787189001</v>
      </c>
      <c r="U698" s="1">
        <v>2.81778025911755</v>
      </c>
      <c r="V698" s="1">
        <v>35.0399842361944</v>
      </c>
      <c r="W698" s="1">
        <v>42.876730323978997</v>
      </c>
      <c r="X698" s="1">
        <v>19.265505180708999</v>
      </c>
      <c r="Y698" s="1">
        <v>21.239837398374</v>
      </c>
      <c r="Z698" s="1">
        <v>24.008420441347301</v>
      </c>
      <c r="AA698" s="1">
        <v>18.175087108013901</v>
      </c>
      <c r="AB698" s="1">
        <v>21.402439024390201</v>
      </c>
      <c r="AC698" s="1">
        <v>15.1742160278746</v>
      </c>
    </row>
    <row r="699" spans="1:29" ht="15" customHeight="1" x14ac:dyDescent="0.25">
      <c r="A699">
        <v>39900</v>
      </c>
      <c r="B699" s="2" t="s">
        <v>708</v>
      </c>
      <c r="C699" s="2" t="s">
        <v>195</v>
      </c>
      <c r="D699" s="2" t="s">
        <v>965</v>
      </c>
      <c r="E699" s="2" t="s">
        <v>935</v>
      </c>
      <c r="F699" s="2" t="s">
        <v>920</v>
      </c>
      <c r="G699" s="2" t="str">
        <f t="shared" si="10"/>
        <v>Clinton</v>
      </c>
      <c r="H699" s="2" t="s">
        <v>922</v>
      </c>
      <c r="I699" s="2" t="s">
        <v>922</v>
      </c>
      <c r="J699">
        <v>425417</v>
      </c>
      <c r="K699" s="1">
        <v>66.227959860560304</v>
      </c>
      <c r="L699" s="1">
        <v>2.1456594353305101</v>
      </c>
      <c r="M699" s="1">
        <v>5.0195455282699104</v>
      </c>
      <c r="N699" s="1">
        <v>4.5221512069334304</v>
      </c>
      <c r="O699" s="1">
        <v>22.0846839689058</v>
      </c>
      <c r="P699" s="1">
        <v>23.514104984050899</v>
      </c>
      <c r="Q699" s="1">
        <v>10.564457931864499</v>
      </c>
      <c r="R699" s="1">
        <v>26.4495777084602</v>
      </c>
      <c r="S699" s="1">
        <v>27.3385877856315</v>
      </c>
      <c r="T699" s="1">
        <v>12.1332715899929</v>
      </c>
      <c r="U699" s="1">
        <v>5.5495207667731599</v>
      </c>
      <c r="V699" s="1">
        <v>32.482428115015999</v>
      </c>
      <c r="W699" s="1">
        <v>35.2200922967696</v>
      </c>
      <c r="X699" s="1">
        <v>26.747958821441198</v>
      </c>
      <c r="Y699" s="1">
        <v>16.856917749234999</v>
      </c>
      <c r="Z699" s="1">
        <v>20.425576097379199</v>
      </c>
      <c r="AA699" s="1">
        <v>17.512871722520501</v>
      </c>
      <c r="AB699" s="1">
        <v>23.031069253837099</v>
      </c>
      <c r="AC699" s="1">
        <v>22.173565177028198</v>
      </c>
    </row>
    <row r="700" spans="1:29" ht="15" customHeight="1" x14ac:dyDescent="0.25">
      <c r="A700">
        <v>39940</v>
      </c>
      <c r="B700" s="2" t="s">
        <v>709</v>
      </c>
      <c r="C700" s="2" t="s">
        <v>143</v>
      </c>
      <c r="D700" s="2" t="s">
        <v>946</v>
      </c>
      <c r="E700" s="2" t="s">
        <v>947</v>
      </c>
      <c r="F700" s="2" t="s">
        <v>919</v>
      </c>
      <c r="G700" s="2" t="str">
        <f t="shared" si="10"/>
        <v>Trump</v>
      </c>
      <c r="H700" s="2" t="s">
        <v>922</v>
      </c>
      <c r="I700" s="2" t="s">
        <v>923</v>
      </c>
      <c r="J700">
        <v>50778</v>
      </c>
      <c r="K700" s="1">
        <v>89.588010555752504</v>
      </c>
      <c r="L700" s="1">
        <v>0.39781007522943002</v>
      </c>
      <c r="M700" s="1">
        <v>0.73850880302493205</v>
      </c>
      <c r="N700" s="1">
        <v>1.57154673283706</v>
      </c>
      <c r="O700" s="1">
        <v>7.70412383315609</v>
      </c>
      <c r="P700" s="1">
        <v>27.377998345740298</v>
      </c>
      <c r="Q700" s="1">
        <v>28.9121272992241</v>
      </c>
      <c r="R700" s="1">
        <v>21.402969790066599</v>
      </c>
      <c r="S700" s="1">
        <v>14.5555161684194</v>
      </c>
      <c r="T700" s="1">
        <v>7.7513883965496904</v>
      </c>
      <c r="U700" s="1">
        <v>3.8050258420958798</v>
      </c>
      <c r="V700" s="1">
        <v>25.7485296738549</v>
      </c>
      <c r="W700" s="1">
        <v>43.174122259846698</v>
      </c>
      <c r="X700" s="1">
        <v>27.272322224202501</v>
      </c>
      <c r="Y700" s="1">
        <v>24.488822246455801</v>
      </c>
      <c r="Z700" s="1">
        <v>27.5218102508179</v>
      </c>
      <c r="AA700" s="1">
        <v>17.632224645583399</v>
      </c>
      <c r="AB700" s="1">
        <v>18.709105779716499</v>
      </c>
      <c r="AC700" s="1">
        <v>11.6480370774264</v>
      </c>
    </row>
    <row r="701" spans="1:29" ht="15" customHeight="1" x14ac:dyDescent="0.25">
      <c r="A701">
        <v>40060</v>
      </c>
      <c r="B701" s="2" t="s">
        <v>710</v>
      </c>
      <c r="C701" s="2" t="s">
        <v>135</v>
      </c>
      <c r="D701" s="2" t="s">
        <v>978</v>
      </c>
      <c r="E701" s="2" t="s">
        <v>927</v>
      </c>
      <c r="F701" s="2" t="s">
        <v>920</v>
      </c>
      <c r="G701" s="2" t="str">
        <f t="shared" si="10"/>
        <v>Clinton</v>
      </c>
      <c r="H701" s="2" t="s">
        <v>922</v>
      </c>
      <c r="I701" s="2" t="s">
        <v>923</v>
      </c>
      <c r="J701">
        <v>1202061</v>
      </c>
      <c r="K701" s="1">
        <v>59.421025228850901</v>
      </c>
      <c r="L701" s="1">
        <v>29.7756561744424</v>
      </c>
      <c r="M701" s="1">
        <v>3.2058577883802801</v>
      </c>
      <c r="N701" s="1">
        <v>2.4520300868884299</v>
      </c>
      <c r="O701" s="1">
        <v>5.1454307214380304</v>
      </c>
      <c r="P701" s="1">
        <v>23.383889260914401</v>
      </c>
      <c r="Q701" s="1">
        <v>9.9042215841225207</v>
      </c>
      <c r="R701" s="1">
        <v>27.007675682745099</v>
      </c>
      <c r="S701" s="1">
        <v>27.6817915058426</v>
      </c>
      <c r="T701" s="1">
        <v>12.022421966375299</v>
      </c>
      <c r="U701" s="1">
        <v>4.9607731525021004</v>
      </c>
      <c r="V701" s="1">
        <v>35.340543483641</v>
      </c>
      <c r="W701" s="1">
        <v>27.391971489382801</v>
      </c>
      <c r="X701" s="1">
        <v>32.306711874474097</v>
      </c>
      <c r="Y701" s="1">
        <v>14.273558491556599</v>
      </c>
      <c r="Z701" s="1">
        <v>18.6663312625777</v>
      </c>
      <c r="AA701" s="1">
        <v>17.8646425759034</v>
      </c>
      <c r="AB701" s="1">
        <v>23.906291014087</v>
      </c>
      <c r="AC701" s="1">
        <v>25.289176655875401</v>
      </c>
    </row>
    <row r="702" spans="1:29" ht="15" customHeight="1" x14ac:dyDescent="0.25">
      <c r="A702">
        <v>39980</v>
      </c>
      <c r="B702" s="2" t="s">
        <v>710</v>
      </c>
      <c r="C702" s="2" t="s">
        <v>66</v>
      </c>
      <c r="D702" s="2" t="s">
        <v>425</v>
      </c>
      <c r="E702" s="2" t="s">
        <v>927</v>
      </c>
      <c r="F702" s="2" t="s">
        <v>919</v>
      </c>
      <c r="G702" s="2" t="str">
        <f t="shared" si="10"/>
        <v>Trump</v>
      </c>
      <c r="H702" s="2" t="s">
        <v>922</v>
      </c>
      <c r="I702" s="2" t="s">
        <v>923</v>
      </c>
      <c r="J702">
        <v>68917</v>
      </c>
      <c r="K702" s="1">
        <v>88.979497076193098</v>
      </c>
      <c r="L702" s="1">
        <v>4.8594686361855599</v>
      </c>
      <c r="M702" s="1">
        <v>0.75743285401279803</v>
      </c>
      <c r="N702" s="1">
        <v>2.7859599228056902</v>
      </c>
      <c r="O702" s="1">
        <v>2.6176415108028501</v>
      </c>
      <c r="P702" s="1">
        <v>23.046563257251499</v>
      </c>
      <c r="Q702" s="1">
        <v>9.3315147206059503</v>
      </c>
      <c r="R702" s="1">
        <v>23.783681820160499</v>
      </c>
      <c r="S702" s="1">
        <v>27.399625636635399</v>
      </c>
      <c r="T702" s="1">
        <v>16.4386145653467</v>
      </c>
      <c r="U702" s="1">
        <v>4.9523891408550602</v>
      </c>
      <c r="V702" s="1">
        <v>51.084409861788799</v>
      </c>
      <c r="W702" s="1">
        <v>26.872729617608499</v>
      </c>
      <c r="X702" s="1">
        <v>17.090471379747701</v>
      </c>
      <c r="Y702" s="1">
        <v>24.374157861144599</v>
      </c>
      <c r="Z702" s="1">
        <v>26.526487483157201</v>
      </c>
      <c r="AA702" s="1">
        <v>18.3603999716332</v>
      </c>
      <c r="AB702" s="1">
        <v>20.509183745833599</v>
      </c>
      <c r="AC702" s="1">
        <v>10.229770938231299</v>
      </c>
    </row>
    <row r="703" spans="1:29" ht="15" customHeight="1" x14ac:dyDescent="0.25">
      <c r="A703">
        <v>40080</v>
      </c>
      <c r="B703" s="2" t="s">
        <v>711</v>
      </c>
      <c r="C703" s="2" t="s">
        <v>104</v>
      </c>
      <c r="D703" s="2" t="s">
        <v>950</v>
      </c>
      <c r="E703" s="2" t="s">
        <v>927</v>
      </c>
      <c r="F703" s="2" t="s">
        <v>919</v>
      </c>
      <c r="G703" s="2" t="str">
        <f t="shared" si="10"/>
        <v>Trump</v>
      </c>
      <c r="H703" s="2" t="s">
        <v>922</v>
      </c>
      <c r="I703" s="2" t="s">
        <v>923</v>
      </c>
      <c r="J703">
        <v>99972</v>
      </c>
      <c r="K703" s="1">
        <v>91.733685431920904</v>
      </c>
      <c r="L703" s="1">
        <v>3.5850038010643002</v>
      </c>
      <c r="M703" s="1">
        <v>0.76621454007122003</v>
      </c>
      <c r="N703" s="1">
        <v>1.99855959668707</v>
      </c>
      <c r="O703" s="1">
        <v>1.9165366302564699</v>
      </c>
      <c r="P703" s="1">
        <v>21.813107670147598</v>
      </c>
      <c r="Q703" s="1">
        <v>15.1922538310727</v>
      </c>
      <c r="R703" s="1">
        <v>26.243348137478499</v>
      </c>
      <c r="S703" s="1">
        <v>24.906973952706799</v>
      </c>
      <c r="T703" s="1">
        <v>11.8443164085944</v>
      </c>
      <c r="U703" s="1">
        <v>8.8040025412960592</v>
      </c>
      <c r="V703" s="1">
        <v>40.970457433291003</v>
      </c>
      <c r="W703" s="1">
        <v>26.616899618805601</v>
      </c>
      <c r="X703" s="1">
        <v>23.6086404066074</v>
      </c>
      <c r="Y703" s="1">
        <v>26.3671978400127</v>
      </c>
      <c r="Z703" s="1">
        <v>23.6328021599873</v>
      </c>
      <c r="AA703" s="1">
        <v>16.430197469426599</v>
      </c>
      <c r="AB703" s="1">
        <v>20.877230133940401</v>
      </c>
      <c r="AC703" s="1">
        <v>12.692572396633</v>
      </c>
    </row>
    <row r="704" spans="1:29" ht="15" customHeight="1" x14ac:dyDescent="0.25">
      <c r="A704">
        <v>40100</v>
      </c>
      <c r="B704" s="2" t="s">
        <v>712</v>
      </c>
      <c r="C704" s="2" t="s">
        <v>27</v>
      </c>
      <c r="D704" s="2" t="s">
        <v>976</v>
      </c>
      <c r="E704" s="2" t="s">
        <v>935</v>
      </c>
      <c r="F704" s="2" t="s">
        <v>920</v>
      </c>
      <c r="G704" s="2" t="str">
        <f t="shared" si="10"/>
        <v>Clinton</v>
      </c>
      <c r="H704" s="2" t="s">
        <v>922</v>
      </c>
      <c r="I704" s="2" t="s">
        <v>922</v>
      </c>
      <c r="J704">
        <v>60968</v>
      </c>
      <c r="K704" s="1">
        <v>4.0168613042907797</v>
      </c>
      <c r="L704" s="1">
        <v>2.46030704631938E-2</v>
      </c>
      <c r="M704" s="1">
        <v>0.19518435900800399</v>
      </c>
      <c r="N704" s="1">
        <v>7.8729825482220198E-2</v>
      </c>
      <c r="O704" s="1">
        <v>95.684621440755805</v>
      </c>
      <c r="P704" s="1">
        <v>33.916152735861402</v>
      </c>
      <c r="Q704" s="1">
        <v>10.817149980317501</v>
      </c>
      <c r="R704" s="1">
        <v>25.8627476709093</v>
      </c>
      <c r="S704" s="1">
        <v>19.095263088833502</v>
      </c>
      <c r="T704" s="1">
        <v>10.308686524078199</v>
      </c>
      <c r="U704" s="1">
        <v>38.200137121053999</v>
      </c>
      <c r="V704" s="1">
        <v>37.577130592899501</v>
      </c>
      <c r="W704" s="1">
        <v>15.7480549676573</v>
      </c>
      <c r="X704" s="1">
        <v>8.47467731838913</v>
      </c>
      <c r="Y704" s="1">
        <v>40.795099227873102</v>
      </c>
      <c r="Z704" s="1">
        <v>28.453831918831</v>
      </c>
      <c r="AA704" s="1">
        <v>13.330355433603501</v>
      </c>
      <c r="AB704" s="1">
        <v>10.752345096037301</v>
      </c>
      <c r="AC704" s="1">
        <v>6.6683683236551596</v>
      </c>
    </row>
    <row r="705" spans="1:29" ht="15" customHeight="1" x14ac:dyDescent="0.25">
      <c r="A705">
        <v>40140</v>
      </c>
      <c r="B705" s="2" t="s">
        <v>713</v>
      </c>
      <c r="C705" s="2" t="s">
        <v>98</v>
      </c>
      <c r="D705" s="2" t="s">
        <v>936</v>
      </c>
      <c r="E705" s="2" t="s">
        <v>935</v>
      </c>
      <c r="F705" s="2" t="s">
        <v>920</v>
      </c>
      <c r="G705" s="2" t="str">
        <f t="shared" si="10"/>
        <v>Clinton</v>
      </c>
      <c r="H705" s="2" t="s">
        <v>922</v>
      </c>
      <c r="I705" s="2" t="s">
        <v>923</v>
      </c>
      <c r="J705">
        <v>4224851</v>
      </c>
      <c r="K705" s="1">
        <v>36.608770344800298</v>
      </c>
      <c r="L705" s="1">
        <v>7.1368907447860304</v>
      </c>
      <c r="M705" s="1">
        <v>5.9149778299873796</v>
      </c>
      <c r="N705" s="1">
        <v>3.0855762723939901</v>
      </c>
      <c r="O705" s="1">
        <v>47.2537848080323</v>
      </c>
      <c r="P705" s="1">
        <v>28.7512151316106</v>
      </c>
      <c r="Q705" s="1">
        <v>10.855601771518099</v>
      </c>
      <c r="R705" s="1">
        <v>26.764825552427801</v>
      </c>
      <c r="S705" s="1">
        <v>23.215351263275299</v>
      </c>
      <c r="T705" s="1">
        <v>10.4130062811683</v>
      </c>
      <c r="U705" s="1">
        <v>10.045855676606401</v>
      </c>
      <c r="V705" s="1">
        <v>36.879955873621498</v>
      </c>
      <c r="W705" s="1">
        <v>33.494747501008099</v>
      </c>
      <c r="X705" s="1">
        <v>19.579440948763999</v>
      </c>
      <c r="Y705" s="1">
        <v>15.7220468912088</v>
      </c>
      <c r="Z705" s="1">
        <v>20.126912144014501</v>
      </c>
      <c r="AA705" s="1">
        <v>17.276520861604801</v>
      </c>
      <c r="AB705" s="1">
        <v>23.616956929161699</v>
      </c>
      <c r="AC705" s="1">
        <v>23.257563174010201</v>
      </c>
    </row>
    <row r="706" spans="1:29" ht="15" customHeight="1" x14ac:dyDescent="0.25">
      <c r="A706">
        <v>40180</v>
      </c>
      <c r="B706" s="2" t="s">
        <v>714</v>
      </c>
      <c r="C706" s="2" t="s">
        <v>197</v>
      </c>
      <c r="D706" s="2" t="s">
        <v>982</v>
      </c>
      <c r="E706" s="2" t="s">
        <v>947</v>
      </c>
      <c r="F706" s="2" t="s">
        <v>919</v>
      </c>
      <c r="G706" s="2" t="str">
        <f t="shared" ref="G706:G769" si="11">IF(F706="Republicain","Trump","Clinton")</f>
        <v>Trump</v>
      </c>
      <c r="H706" s="2" t="s">
        <v>922</v>
      </c>
      <c r="I706" s="2" t="s">
        <v>923</v>
      </c>
      <c r="J706">
        <v>40123</v>
      </c>
      <c r="K706" s="1">
        <v>71.4727213817511</v>
      </c>
      <c r="L706" s="1">
        <v>0.214340901727189</v>
      </c>
      <c r="M706" s="1">
        <v>0.37634274605587797</v>
      </c>
      <c r="N706" s="1">
        <v>22.293946115694201</v>
      </c>
      <c r="O706" s="1">
        <v>5.6426488547715801</v>
      </c>
      <c r="P706" s="1">
        <v>25.451735912070401</v>
      </c>
      <c r="Q706" s="1">
        <v>8.7680382822819798</v>
      </c>
      <c r="R706" s="1">
        <v>23.2759265259328</v>
      </c>
      <c r="S706" s="1">
        <v>28.036288413129601</v>
      </c>
      <c r="T706" s="1">
        <v>14.468010866585299</v>
      </c>
      <c r="U706" s="1">
        <v>2.7165517501224499</v>
      </c>
      <c r="V706" s="1">
        <v>34.810293508157201</v>
      </c>
      <c r="W706" s="1">
        <v>40.544817452243699</v>
      </c>
      <c r="X706" s="1">
        <v>21.928337289476701</v>
      </c>
      <c r="Y706" s="1">
        <v>19.365426695842501</v>
      </c>
      <c r="Z706" s="1">
        <v>22.216501480242002</v>
      </c>
      <c r="AA706" s="1">
        <v>19.8738576393358</v>
      </c>
      <c r="AB706" s="1">
        <v>22.744239927918599</v>
      </c>
      <c r="AC706" s="1">
        <v>15.7999742566611</v>
      </c>
    </row>
    <row r="707" spans="1:29" ht="15" customHeight="1" x14ac:dyDescent="0.25">
      <c r="A707">
        <v>40220</v>
      </c>
      <c r="B707" s="2" t="s">
        <v>715</v>
      </c>
      <c r="C707" s="2" t="s">
        <v>135</v>
      </c>
      <c r="D707" s="2" t="s">
        <v>978</v>
      </c>
      <c r="E707" s="2" t="s">
        <v>927</v>
      </c>
      <c r="F707" s="2" t="s">
        <v>920</v>
      </c>
      <c r="G707" s="2" t="str">
        <f t="shared" si="11"/>
        <v>Clinton</v>
      </c>
      <c r="H707" s="2" t="s">
        <v>922</v>
      </c>
      <c r="I707" s="2" t="s">
        <v>923</v>
      </c>
      <c r="J707">
        <v>308707</v>
      </c>
      <c r="K707" s="1">
        <v>80.648640944325805</v>
      </c>
      <c r="L707" s="1">
        <v>12.666055515424</v>
      </c>
      <c r="M707" s="1">
        <v>1.6073493636360701</v>
      </c>
      <c r="N707" s="1">
        <v>1.93160504944818</v>
      </c>
      <c r="O707" s="1">
        <v>3.1463491271658901</v>
      </c>
      <c r="P707" s="1">
        <v>21.5074488106846</v>
      </c>
      <c r="Q707" s="1">
        <v>8.3383272812083895</v>
      </c>
      <c r="R707" s="1">
        <v>24.2602208566699</v>
      </c>
      <c r="S707" s="1">
        <v>29.640403359820201</v>
      </c>
      <c r="T707" s="1">
        <v>16.253599691617001</v>
      </c>
      <c r="U707" s="1">
        <v>5.6271818836698104</v>
      </c>
      <c r="V707" s="1">
        <v>38.742865586730503</v>
      </c>
      <c r="W707" s="1">
        <v>30.3344169637415</v>
      </c>
      <c r="X707" s="1">
        <v>25.295535565858302</v>
      </c>
      <c r="Y707" s="1">
        <v>18.1531182128452</v>
      </c>
      <c r="Z707" s="1">
        <v>22.474402730375399</v>
      </c>
      <c r="AA707" s="1">
        <v>18.894663357120699</v>
      </c>
      <c r="AB707" s="1">
        <v>23.8543282655911</v>
      </c>
      <c r="AC707" s="1">
        <v>16.623487434067599</v>
      </c>
    </row>
    <row r="708" spans="1:29" ht="15" customHeight="1" x14ac:dyDescent="0.25">
      <c r="A708">
        <v>40260</v>
      </c>
      <c r="B708" s="2" t="s">
        <v>716</v>
      </c>
      <c r="C708" s="2" t="s">
        <v>42</v>
      </c>
      <c r="D708" s="2" t="s">
        <v>959</v>
      </c>
      <c r="E708" s="2" t="s">
        <v>931</v>
      </c>
      <c r="F708" s="2" t="s">
        <v>920</v>
      </c>
      <c r="G708" s="2" t="str">
        <f t="shared" si="11"/>
        <v>Clinton</v>
      </c>
      <c r="H708" s="2" t="s">
        <v>922</v>
      </c>
      <c r="I708" s="2" t="s">
        <v>923</v>
      </c>
      <c r="J708">
        <v>76790</v>
      </c>
      <c r="K708" s="1">
        <v>39.282458653470499</v>
      </c>
      <c r="L708" s="1">
        <v>54.477145461648703</v>
      </c>
      <c r="M708" s="1">
        <v>0.51438989451751505</v>
      </c>
      <c r="N708" s="1">
        <v>3.8286235186873299</v>
      </c>
      <c r="O708" s="1">
        <v>1.8973824716759999</v>
      </c>
      <c r="P708" s="1">
        <v>22.422190389373601</v>
      </c>
      <c r="Q708" s="1">
        <v>8.1937752311498908</v>
      </c>
      <c r="R708" s="1">
        <v>22.281547076442202</v>
      </c>
      <c r="S708" s="1">
        <v>29.949212136997001</v>
      </c>
      <c r="T708" s="1">
        <v>17.153275166037201</v>
      </c>
      <c r="U708" s="1">
        <v>9.5529376227156</v>
      </c>
      <c r="V708" s="1">
        <v>51.4027337260233</v>
      </c>
      <c r="W708" s="1">
        <v>28.1981573780396</v>
      </c>
      <c r="X708" s="1">
        <v>10.8461712732216</v>
      </c>
      <c r="Y708" s="1">
        <v>33.808066018900597</v>
      </c>
      <c r="Z708" s="1">
        <v>25.9583388792759</v>
      </c>
      <c r="AA708" s="1">
        <v>16.238519898842</v>
      </c>
      <c r="AB708" s="1">
        <v>15.539731132703301</v>
      </c>
      <c r="AC708" s="1">
        <v>8.4553440702781799</v>
      </c>
    </row>
    <row r="709" spans="1:29" ht="15" customHeight="1" x14ac:dyDescent="0.25">
      <c r="A709">
        <v>40300</v>
      </c>
      <c r="B709" s="2" t="s">
        <v>717</v>
      </c>
      <c r="C709" s="2" t="s">
        <v>146</v>
      </c>
      <c r="D709" s="2" t="s">
        <v>948</v>
      </c>
      <c r="E709" s="2" t="s">
        <v>927</v>
      </c>
      <c r="F709" s="2" t="s">
        <v>919</v>
      </c>
      <c r="G709" s="2" t="str">
        <f t="shared" si="11"/>
        <v>Trump</v>
      </c>
      <c r="H709" s="2" t="s">
        <v>922</v>
      </c>
      <c r="I709" s="2" t="s">
        <v>923</v>
      </c>
      <c r="J709">
        <v>53497</v>
      </c>
      <c r="K709" s="1">
        <v>88.649830831635398</v>
      </c>
      <c r="L709" s="1">
        <v>0.87481541020991804</v>
      </c>
      <c r="M709" s="1">
        <v>0.45049255098416702</v>
      </c>
      <c r="N709" s="1">
        <v>1.1626820195525001</v>
      </c>
      <c r="O709" s="1">
        <v>8.8621791876180005</v>
      </c>
      <c r="P709" s="1">
        <v>24.7565284034619</v>
      </c>
      <c r="Q709" s="1">
        <v>7.6976279043684697</v>
      </c>
      <c r="R709" s="1">
        <v>23.593846383909401</v>
      </c>
      <c r="S709" s="1">
        <v>28.769837560984701</v>
      </c>
      <c r="T709" s="1">
        <v>15.182159747275501</v>
      </c>
      <c r="U709" s="1">
        <v>4.0609701824655096</v>
      </c>
      <c r="V709" s="1">
        <v>43.224299065420603</v>
      </c>
      <c r="W709" s="1">
        <v>33.806186025812202</v>
      </c>
      <c r="X709" s="1">
        <v>18.908544726301699</v>
      </c>
      <c r="Y709" s="1">
        <v>13.426283288305701</v>
      </c>
      <c r="Z709" s="1">
        <v>20.484368969509799</v>
      </c>
      <c r="AA709" s="1">
        <v>19.548436896950999</v>
      </c>
      <c r="AB709" s="1">
        <v>27.0986105750675</v>
      </c>
      <c r="AC709" s="1">
        <v>19.442300270166001</v>
      </c>
    </row>
    <row r="710" spans="1:29" ht="15" customHeight="1" x14ac:dyDescent="0.25">
      <c r="A710">
        <v>40340</v>
      </c>
      <c r="B710" s="2" t="s">
        <v>718</v>
      </c>
      <c r="C710" s="2" t="s">
        <v>44</v>
      </c>
      <c r="D710" s="2" t="s">
        <v>955</v>
      </c>
      <c r="E710" s="2" t="s">
        <v>947</v>
      </c>
      <c r="F710" s="2" t="s">
        <v>920</v>
      </c>
      <c r="G710" s="2" t="str">
        <f t="shared" si="11"/>
        <v>Clinton</v>
      </c>
      <c r="H710" s="2" t="s">
        <v>922</v>
      </c>
      <c r="I710" s="2" t="s">
        <v>922</v>
      </c>
      <c r="J710">
        <v>206877</v>
      </c>
      <c r="K710" s="1">
        <v>87.112148764724907</v>
      </c>
      <c r="L710" s="1">
        <v>3.3536835897658999</v>
      </c>
      <c r="M710" s="1">
        <v>3.8791165765164801</v>
      </c>
      <c r="N710" s="1">
        <v>1.8871116653857101</v>
      </c>
      <c r="O710" s="1">
        <v>3.7679394036069702</v>
      </c>
      <c r="P710" s="1">
        <v>25.320359440633801</v>
      </c>
      <c r="Q710" s="1">
        <v>7.4880242849616003</v>
      </c>
      <c r="R710" s="1">
        <v>26.598413550080501</v>
      </c>
      <c r="S710" s="1">
        <v>26.920827351518</v>
      </c>
      <c r="T710" s="1">
        <v>13.672375372806099</v>
      </c>
      <c r="U710" s="1">
        <v>2.9681004587847601</v>
      </c>
      <c r="V710" s="1">
        <v>30.340821791917101</v>
      </c>
      <c r="W710" s="1">
        <v>32.527767606493299</v>
      </c>
      <c r="X710" s="1">
        <v>34.163310142804796</v>
      </c>
      <c r="Y710" s="1">
        <v>13.3261410584904</v>
      </c>
      <c r="Z710" s="1">
        <v>17.3215314641592</v>
      </c>
      <c r="AA710" s="1">
        <v>17.137638073287601</v>
      </c>
      <c r="AB710" s="1">
        <v>26.213389890767299</v>
      </c>
      <c r="AC710" s="1">
        <v>26.0012995132955</v>
      </c>
    </row>
    <row r="711" spans="1:29" ht="15" customHeight="1" x14ac:dyDescent="0.25">
      <c r="A711">
        <v>40380</v>
      </c>
      <c r="B711" s="2" t="s">
        <v>718</v>
      </c>
      <c r="C711" s="2" t="s">
        <v>40</v>
      </c>
      <c r="D711" s="2" t="s">
        <v>966</v>
      </c>
      <c r="E711" s="2" t="s">
        <v>927</v>
      </c>
      <c r="F711" s="2" t="s">
        <v>920</v>
      </c>
      <c r="G711" s="2" t="str">
        <f t="shared" si="11"/>
        <v>Clinton</v>
      </c>
      <c r="H711" s="2" t="s">
        <v>923</v>
      </c>
      <c r="I711" s="2" t="s">
        <v>922</v>
      </c>
      <c r="J711">
        <v>1079671</v>
      </c>
      <c r="K711" s="1">
        <v>78.616171037288197</v>
      </c>
      <c r="L711" s="1">
        <v>10.7877307068542</v>
      </c>
      <c r="M711" s="1">
        <v>2.4681592818553102</v>
      </c>
      <c r="N711" s="1">
        <v>2.09461956466368</v>
      </c>
      <c r="O711" s="1">
        <v>6.0333194093385902</v>
      </c>
      <c r="P711" s="1">
        <v>22.624484680981499</v>
      </c>
      <c r="Q711" s="1">
        <v>10.8139423954149</v>
      </c>
      <c r="R711" s="1">
        <v>24.117995204094601</v>
      </c>
      <c r="S711" s="1">
        <v>28.277410433363499</v>
      </c>
      <c r="T711" s="1">
        <v>14.1661672861455</v>
      </c>
      <c r="U711" s="1">
        <v>3.5153871180332499</v>
      </c>
      <c r="V711" s="1">
        <v>35.146085162352399</v>
      </c>
      <c r="W711" s="1">
        <v>29.357875974294998</v>
      </c>
      <c r="X711" s="1">
        <v>31.9806517453193</v>
      </c>
      <c r="Y711" s="1">
        <v>17.431361145970399</v>
      </c>
      <c r="Z711" s="1">
        <v>20.5759989451949</v>
      </c>
      <c r="AA711" s="1">
        <v>17.896840999898799</v>
      </c>
      <c r="AB711" s="1">
        <v>24.0990009959432</v>
      </c>
      <c r="AC711" s="1">
        <v>19.996797912992701</v>
      </c>
    </row>
    <row r="712" spans="1:29" ht="15" customHeight="1" x14ac:dyDescent="0.25">
      <c r="A712">
        <v>40540</v>
      </c>
      <c r="B712" s="2" t="s">
        <v>721</v>
      </c>
      <c r="C712" s="2" t="s">
        <v>197</v>
      </c>
      <c r="D712" s="2" t="s">
        <v>982</v>
      </c>
      <c r="E712" s="2" t="s">
        <v>947</v>
      </c>
      <c r="F712" s="2" t="s">
        <v>919</v>
      </c>
      <c r="G712" s="2" t="str">
        <f t="shared" si="11"/>
        <v>Trump</v>
      </c>
      <c r="H712" s="2" t="s">
        <v>922</v>
      </c>
      <c r="I712" s="2" t="s">
        <v>923</v>
      </c>
      <c r="J712">
        <v>43806</v>
      </c>
      <c r="K712" s="1">
        <v>80.883897183034307</v>
      </c>
      <c r="L712" s="1">
        <v>0.94735880929552996</v>
      </c>
      <c r="M712" s="1">
        <v>0.73962470894398002</v>
      </c>
      <c r="N712" s="1">
        <v>2.1595215267315</v>
      </c>
      <c r="O712" s="1">
        <v>15.2695977719947</v>
      </c>
      <c r="P712" s="1">
        <v>27.094461945852199</v>
      </c>
      <c r="Q712" s="1">
        <v>9.8913390859699604</v>
      </c>
      <c r="R712" s="1">
        <v>28.144546409167699</v>
      </c>
      <c r="S712" s="1">
        <v>26.553440168013498</v>
      </c>
      <c r="T712" s="1">
        <v>8.3162123909966699</v>
      </c>
      <c r="U712" s="1">
        <v>3.4150232018561502</v>
      </c>
      <c r="V712" s="1">
        <v>42.303509280742503</v>
      </c>
      <c r="W712" s="1">
        <v>37.275232018561503</v>
      </c>
      <c r="X712" s="1">
        <v>17.006235498839899</v>
      </c>
      <c r="Y712" s="1">
        <v>9.4042939219836708</v>
      </c>
      <c r="Z712" s="1">
        <v>15.179921378893299</v>
      </c>
      <c r="AA712" s="1">
        <v>17.260356818869099</v>
      </c>
      <c r="AB712" s="1">
        <v>27.2754762624735</v>
      </c>
      <c r="AC712" s="1">
        <v>30.879951617780499</v>
      </c>
    </row>
    <row r="713" spans="1:29" ht="15" customHeight="1" x14ac:dyDescent="0.25">
      <c r="A713">
        <v>40420</v>
      </c>
      <c r="B713" s="2" t="s">
        <v>719</v>
      </c>
      <c r="C713" s="2" t="s">
        <v>146</v>
      </c>
      <c r="D713" s="2" t="s">
        <v>948</v>
      </c>
      <c r="E713" s="2" t="s">
        <v>927</v>
      </c>
      <c r="F713" s="2" t="s">
        <v>919</v>
      </c>
      <c r="G713" s="2" t="str">
        <f t="shared" si="11"/>
        <v>Trump</v>
      </c>
      <c r="H713" s="2" t="s">
        <v>922</v>
      </c>
      <c r="I713" s="2" t="s">
        <v>923</v>
      </c>
      <c r="J713">
        <v>349431</v>
      </c>
      <c r="K713" s="1">
        <v>72.962330188220307</v>
      </c>
      <c r="L713" s="1">
        <v>10.398047110874501</v>
      </c>
      <c r="M713" s="1">
        <v>2.1145805609691202</v>
      </c>
      <c r="N713" s="1">
        <v>2.1781124170437098</v>
      </c>
      <c r="O713" s="1">
        <v>12.3469297228924</v>
      </c>
      <c r="P713" s="1">
        <v>25.545529732622501</v>
      </c>
      <c r="Q713" s="1">
        <v>8.4334246246039992</v>
      </c>
      <c r="R713" s="1">
        <v>25.546102091686201</v>
      </c>
      <c r="S713" s="1">
        <v>27.001897370296302</v>
      </c>
      <c r="T713" s="1">
        <v>13.4730461807911</v>
      </c>
      <c r="U713" s="1">
        <v>4.84617088648832</v>
      </c>
      <c r="V713" s="1">
        <v>44.120700364429297</v>
      </c>
      <c r="W713" s="1">
        <v>30.245457664959599</v>
      </c>
      <c r="X713" s="1">
        <v>20.787671084122799</v>
      </c>
      <c r="Y713" s="1">
        <v>19.377323774840999</v>
      </c>
      <c r="Z713" s="1">
        <v>21.4608002565218</v>
      </c>
      <c r="AA713" s="1">
        <v>17.5106693235</v>
      </c>
      <c r="AB713" s="1">
        <v>24.709313422352501</v>
      </c>
      <c r="AC713" s="1">
        <v>16.9418932227846</v>
      </c>
    </row>
    <row r="714" spans="1:29" ht="15" customHeight="1" x14ac:dyDescent="0.25">
      <c r="A714">
        <v>40460</v>
      </c>
      <c r="B714" s="2" t="s">
        <v>720</v>
      </c>
      <c r="C714" s="2" t="s">
        <v>42</v>
      </c>
      <c r="D714" s="2" t="s">
        <v>959</v>
      </c>
      <c r="E714" s="2" t="s">
        <v>931</v>
      </c>
      <c r="F714" s="2" t="s">
        <v>919</v>
      </c>
      <c r="G714" s="2" t="str">
        <f t="shared" si="11"/>
        <v>Trump</v>
      </c>
      <c r="H714" s="2" t="s">
        <v>922</v>
      </c>
      <c r="I714" s="2" t="s">
        <v>923</v>
      </c>
      <c r="J714">
        <v>46639</v>
      </c>
      <c r="K714" s="1">
        <v>58.682647569630603</v>
      </c>
      <c r="L714" s="1">
        <v>30.3587126653659</v>
      </c>
      <c r="M714" s="1">
        <v>0.89838975964321699</v>
      </c>
      <c r="N714" s="1">
        <v>4.1831943223482497</v>
      </c>
      <c r="O714" s="1">
        <v>5.8770556830120704</v>
      </c>
      <c r="P714" s="1">
        <v>24.400180106777601</v>
      </c>
      <c r="Q714" s="1">
        <v>9.1361307060614507</v>
      </c>
      <c r="R714" s="1">
        <v>24.891185488539598</v>
      </c>
      <c r="S714" s="1">
        <v>27.226141212290099</v>
      </c>
      <c r="T714" s="1">
        <v>14.3463624863312</v>
      </c>
      <c r="U714" s="1">
        <v>8.2056287619977208</v>
      </c>
      <c r="V714" s="1">
        <v>49.682772083943398</v>
      </c>
      <c r="W714" s="1">
        <v>30.128517976248599</v>
      </c>
      <c r="X714" s="1">
        <v>11.9830811778103</v>
      </c>
      <c r="Y714" s="1">
        <v>34.005602240896401</v>
      </c>
      <c r="Z714" s="1">
        <v>26.134453781512601</v>
      </c>
      <c r="AA714" s="1">
        <v>16.112044817927199</v>
      </c>
      <c r="AB714" s="1">
        <v>16.661064425770299</v>
      </c>
      <c r="AC714" s="1">
        <v>7.0868347338935598</v>
      </c>
    </row>
    <row r="715" spans="1:29" ht="15" customHeight="1" x14ac:dyDescent="0.25">
      <c r="A715">
        <v>40580</v>
      </c>
      <c r="B715" s="2" t="s">
        <v>722</v>
      </c>
      <c r="C715" s="2" t="s">
        <v>42</v>
      </c>
      <c r="D715" s="2" t="s">
        <v>959</v>
      </c>
      <c r="E715" s="2" t="s">
        <v>931</v>
      </c>
      <c r="F715" s="2" t="s">
        <v>920</v>
      </c>
      <c r="G715" s="2" t="str">
        <f t="shared" si="11"/>
        <v>Clinton</v>
      </c>
      <c r="H715" s="2" t="s">
        <v>922</v>
      </c>
      <c r="I715" s="2" t="s">
        <v>923</v>
      </c>
      <c r="J715">
        <v>152392</v>
      </c>
      <c r="K715" s="1">
        <v>47.9880833639561</v>
      </c>
      <c r="L715" s="1">
        <v>44.468869756942603</v>
      </c>
      <c r="M715" s="1">
        <v>0.54202320331775899</v>
      </c>
      <c r="N715" s="1">
        <v>1.67331618457662</v>
      </c>
      <c r="O715" s="1">
        <v>5.3277074912068896</v>
      </c>
      <c r="P715" s="1">
        <v>24.157436085883798</v>
      </c>
      <c r="Q715" s="1">
        <v>8.4085778781038396</v>
      </c>
      <c r="R715" s="1">
        <v>24.342485169825199</v>
      </c>
      <c r="S715" s="1">
        <v>28.985117328993599</v>
      </c>
      <c r="T715" s="1">
        <v>14.106383537193601</v>
      </c>
      <c r="U715" s="1">
        <v>7.8117808353327103</v>
      </c>
      <c r="V715" s="1">
        <v>46.338931596729203</v>
      </c>
      <c r="W715" s="1">
        <v>30.057288351368602</v>
      </c>
      <c r="X715" s="1">
        <v>15.7919992165696</v>
      </c>
      <c r="Y715" s="1">
        <v>26.3544161867387</v>
      </c>
      <c r="Z715" s="1">
        <v>23.476547236804102</v>
      </c>
      <c r="AA715" s="1">
        <v>18.3001206190646</v>
      </c>
      <c r="AB715" s="1">
        <v>19.975196643052499</v>
      </c>
      <c r="AC715" s="1">
        <v>11.8937193143401</v>
      </c>
    </row>
    <row r="716" spans="1:29" ht="15" customHeight="1" x14ac:dyDescent="0.25">
      <c r="A716">
        <v>40620</v>
      </c>
      <c r="B716" s="2" t="s">
        <v>723</v>
      </c>
      <c r="C716" s="2" t="s">
        <v>162</v>
      </c>
      <c r="D716" s="2" t="s">
        <v>956</v>
      </c>
      <c r="E716" s="2" t="s">
        <v>927</v>
      </c>
      <c r="F716" s="2" t="s">
        <v>919</v>
      </c>
      <c r="G716" s="2" t="str">
        <f t="shared" si="11"/>
        <v>Trump</v>
      </c>
      <c r="H716" s="2" t="s">
        <v>922</v>
      </c>
      <c r="I716" s="2" t="s">
        <v>922</v>
      </c>
      <c r="J716">
        <v>45156</v>
      </c>
      <c r="K716" s="1">
        <v>90.335725042076305</v>
      </c>
      <c r="L716" s="1">
        <v>2.1636105943839099</v>
      </c>
      <c r="M716" s="1">
        <v>2.9076977588803299</v>
      </c>
      <c r="N716" s="1">
        <v>2.5489414474266998</v>
      </c>
      <c r="O716" s="1">
        <v>2.0440251572327002</v>
      </c>
      <c r="P716" s="1">
        <v>21.684825936752599</v>
      </c>
      <c r="Q716" s="1">
        <v>17.231375675436301</v>
      </c>
      <c r="R716" s="1">
        <v>22.887323943662</v>
      </c>
      <c r="S716" s="1">
        <v>24.5615200637789</v>
      </c>
      <c r="T716" s="1">
        <v>13.634954380370299</v>
      </c>
      <c r="U716" s="1">
        <v>5.0941185087526604</v>
      </c>
      <c r="V716" s="1">
        <v>42.617007251153602</v>
      </c>
      <c r="W716" s="1">
        <v>25.895407602724699</v>
      </c>
      <c r="X716" s="1">
        <v>26.393466637369102</v>
      </c>
      <c r="Y716" s="1">
        <v>24.405657538368899</v>
      </c>
      <c r="Z716" s="1">
        <v>23.839903701474601</v>
      </c>
      <c r="AA716" s="1">
        <v>19.464339452302099</v>
      </c>
      <c r="AB716" s="1">
        <v>20.4814926271441</v>
      </c>
      <c r="AC716" s="1">
        <v>11.8086066807102</v>
      </c>
    </row>
    <row r="717" spans="1:29" ht="15" customHeight="1" x14ac:dyDescent="0.25">
      <c r="A717">
        <v>40660</v>
      </c>
      <c r="B717" s="2" t="s">
        <v>724</v>
      </c>
      <c r="C717" s="2" t="s">
        <v>37</v>
      </c>
      <c r="D717" s="2" t="s">
        <v>943</v>
      </c>
      <c r="E717" s="2" t="s">
        <v>931</v>
      </c>
      <c r="F717" s="2" t="s">
        <v>919</v>
      </c>
      <c r="G717" s="2" t="str">
        <f t="shared" si="11"/>
        <v>Trump</v>
      </c>
      <c r="H717" s="2" t="s">
        <v>922</v>
      </c>
      <c r="I717" s="2" t="s">
        <v>923</v>
      </c>
      <c r="J717">
        <v>96317</v>
      </c>
      <c r="K717" s="1">
        <v>73.672352751850696</v>
      </c>
      <c r="L717" s="1">
        <v>14.009987852611699</v>
      </c>
      <c r="M717" s="1">
        <v>1.27184193859859</v>
      </c>
      <c r="N717" s="1">
        <v>1.71516970005295</v>
      </c>
      <c r="O717" s="1">
        <v>9.3306477568861208</v>
      </c>
      <c r="P717" s="1">
        <v>24.3414973473011</v>
      </c>
      <c r="Q717" s="1">
        <v>10.3190506348827</v>
      </c>
      <c r="R717" s="1">
        <v>25.186623337520899</v>
      </c>
      <c r="S717" s="1">
        <v>25.9268872577011</v>
      </c>
      <c r="T717" s="1">
        <v>14.225941422594101</v>
      </c>
      <c r="U717" s="1">
        <v>9.4056650285477996</v>
      </c>
      <c r="V717" s="1">
        <v>44.921036308984199</v>
      </c>
      <c r="W717" s="1">
        <v>27.440876632154801</v>
      </c>
      <c r="X717" s="1">
        <v>18.232422030313099</v>
      </c>
      <c r="Y717" s="1">
        <v>23.599427753934201</v>
      </c>
      <c r="Z717" s="1">
        <v>25.2274678111588</v>
      </c>
      <c r="AA717" s="1">
        <v>18.889842632331899</v>
      </c>
      <c r="AB717" s="1">
        <v>18.546494992846899</v>
      </c>
      <c r="AC717" s="1">
        <v>13.7367668097282</v>
      </c>
    </row>
    <row r="718" spans="1:29" ht="15" customHeight="1" x14ac:dyDescent="0.25">
      <c r="A718">
        <v>40700</v>
      </c>
      <c r="B718" s="2" t="s">
        <v>725</v>
      </c>
      <c r="C718" s="2" t="s">
        <v>38</v>
      </c>
      <c r="D718" t="s">
        <v>969</v>
      </c>
      <c r="E718" s="2" t="s">
        <v>947</v>
      </c>
      <c r="F718" s="2" t="s">
        <v>919</v>
      </c>
      <c r="G718" s="2" t="str">
        <f t="shared" si="11"/>
        <v>Trump</v>
      </c>
      <c r="H718" s="2" t="s">
        <v>922</v>
      </c>
      <c r="I718" s="2" t="s">
        <v>922</v>
      </c>
      <c r="J718">
        <v>107667</v>
      </c>
      <c r="K718" s="1">
        <v>89.482385503450502</v>
      </c>
      <c r="L718" s="1">
        <v>0.25913232466772601</v>
      </c>
      <c r="M718" s="1">
        <v>0.93622001170275004</v>
      </c>
      <c r="N718" s="1">
        <v>4.62723025625308</v>
      </c>
      <c r="O718" s="1">
        <v>4.6950319039259902</v>
      </c>
      <c r="P718" s="1">
        <v>20.520679502540201</v>
      </c>
      <c r="Q718" s="1">
        <v>7.5389859474119296</v>
      </c>
      <c r="R718" s="1">
        <v>20.5123203952929</v>
      </c>
      <c r="S718" s="1">
        <v>30.4652307577995</v>
      </c>
      <c r="T718" s="1">
        <v>20.962783396955398</v>
      </c>
      <c r="U718" s="1">
        <v>3.6686940688800198</v>
      </c>
      <c r="V718" s="1">
        <v>42.228076292307499</v>
      </c>
      <c r="W718" s="1">
        <v>38.939035886310499</v>
      </c>
      <c r="X718" s="1">
        <v>15.164193752501999</v>
      </c>
      <c r="Y718" s="1">
        <v>22.659004533174599</v>
      </c>
      <c r="Z718" s="1">
        <v>27.210494986034199</v>
      </c>
      <c r="AA718" s="1">
        <v>19.730756902788599</v>
      </c>
      <c r="AB718" s="1">
        <v>19.810888776958699</v>
      </c>
      <c r="AC718" s="1">
        <v>10.588854801044</v>
      </c>
    </row>
    <row r="719" spans="1:29" ht="15" customHeight="1" x14ac:dyDescent="0.25">
      <c r="A719">
        <v>40740</v>
      </c>
      <c r="B719" s="2" t="s">
        <v>726</v>
      </c>
      <c r="C719" s="2" t="s">
        <v>35</v>
      </c>
      <c r="D719" s="2" t="s">
        <v>964</v>
      </c>
      <c r="E719" s="2" t="s">
        <v>935</v>
      </c>
      <c r="F719" s="2" t="s">
        <v>919</v>
      </c>
      <c r="G719" s="2" t="str">
        <f t="shared" si="11"/>
        <v>Trump</v>
      </c>
      <c r="H719" s="2" t="s">
        <v>922</v>
      </c>
      <c r="I719" s="2" t="s">
        <v>922</v>
      </c>
      <c r="J719">
        <v>65645</v>
      </c>
      <c r="K719" s="1">
        <v>43.873867011958303</v>
      </c>
      <c r="L719" s="1">
        <v>1.6436895422347499</v>
      </c>
      <c r="M719" s="1">
        <v>0.56820778429430996</v>
      </c>
      <c r="N719" s="1">
        <v>1.90875161855435</v>
      </c>
      <c r="O719" s="1">
        <v>52.005484042958301</v>
      </c>
      <c r="P719" s="1">
        <v>28.0036560286389</v>
      </c>
      <c r="Q719" s="1">
        <v>10.134816056059099</v>
      </c>
      <c r="R719" s="1">
        <v>23.255388833879199</v>
      </c>
      <c r="S719" s="1">
        <v>24.449691522583599</v>
      </c>
      <c r="T719" s="1">
        <v>14.156447558839201</v>
      </c>
      <c r="U719" s="1">
        <v>11.507229154288</v>
      </c>
      <c r="V719" s="1">
        <v>37.660922955040597</v>
      </c>
      <c r="W719" s="1">
        <v>33.536343830461497</v>
      </c>
      <c r="X719" s="1">
        <v>17.2955040602099</v>
      </c>
      <c r="Y719" s="1">
        <v>23.002164410304299</v>
      </c>
      <c r="Z719" s="1">
        <v>29.584518100411699</v>
      </c>
      <c r="AA719" s="1">
        <v>17.137036879854001</v>
      </c>
      <c r="AB719" s="1">
        <v>19.314179009463999</v>
      </c>
      <c r="AC719" s="1">
        <v>10.962101599965999</v>
      </c>
    </row>
    <row r="720" spans="1:29" ht="15" customHeight="1" x14ac:dyDescent="0.25">
      <c r="A720">
        <v>40780</v>
      </c>
      <c r="B720" s="2" t="s">
        <v>727</v>
      </c>
      <c r="C720" s="2" t="s">
        <v>75</v>
      </c>
      <c r="D720" s="2" t="s">
        <v>932</v>
      </c>
      <c r="E720" s="2" t="s">
        <v>931</v>
      </c>
      <c r="F720" s="2" t="s">
        <v>919</v>
      </c>
      <c r="G720" s="2" t="str">
        <f t="shared" si="11"/>
        <v>Trump</v>
      </c>
      <c r="H720" s="2" t="s">
        <v>922</v>
      </c>
      <c r="I720" s="2" t="s">
        <v>923</v>
      </c>
      <c r="J720">
        <v>83939</v>
      </c>
      <c r="K720" s="1">
        <v>84.212344678873905</v>
      </c>
      <c r="L720" s="1">
        <v>2.4255709503329799</v>
      </c>
      <c r="M720" s="1">
        <v>1.0424236648042</v>
      </c>
      <c r="N720" s="1">
        <v>2.3147762065309299</v>
      </c>
      <c r="O720" s="1">
        <v>10.0048844994579</v>
      </c>
      <c r="P720" s="1">
        <v>23.912603199942801</v>
      </c>
      <c r="Q720" s="1">
        <v>13.018978067406101</v>
      </c>
      <c r="R720" s="1">
        <v>24.246178772680199</v>
      </c>
      <c r="S720" s="1">
        <v>25.086074411179499</v>
      </c>
      <c r="T720" s="1">
        <v>13.7361655487914</v>
      </c>
      <c r="U720" s="1">
        <v>8.5567748991213204</v>
      </c>
      <c r="V720" s="1">
        <v>48.417996002564401</v>
      </c>
      <c r="W720" s="1">
        <v>25.8136289927217</v>
      </c>
      <c r="X720" s="1">
        <v>17.211600105592598</v>
      </c>
      <c r="Y720" s="1">
        <v>24.008796113955601</v>
      </c>
      <c r="Z720" s="1">
        <v>25.9157148483655</v>
      </c>
      <c r="AA720" s="1">
        <v>20.578968097676199</v>
      </c>
      <c r="AB720" s="1">
        <v>18.550610476565598</v>
      </c>
      <c r="AC720" s="1">
        <v>10.945910463437</v>
      </c>
    </row>
    <row r="721" spans="1:29" ht="15" customHeight="1" x14ac:dyDescent="0.25">
      <c r="A721">
        <v>40820</v>
      </c>
      <c r="B721" s="2" t="s">
        <v>728</v>
      </c>
      <c r="C721" s="2" t="s">
        <v>49</v>
      </c>
      <c r="D721" s="2" t="s">
        <v>951</v>
      </c>
      <c r="E721" s="2" t="s">
        <v>931</v>
      </c>
      <c r="F721" s="2" t="s">
        <v>919</v>
      </c>
      <c r="G721" s="2" t="str">
        <f t="shared" si="11"/>
        <v>Trump</v>
      </c>
      <c r="H721" s="2" t="s">
        <v>922</v>
      </c>
      <c r="I721" s="2" t="s">
        <v>923</v>
      </c>
      <c r="J721">
        <v>46735</v>
      </c>
      <c r="K721" s="1">
        <v>54.162832994543699</v>
      </c>
      <c r="L721" s="1">
        <v>40.3551941799508</v>
      </c>
      <c r="M721" s="1">
        <v>1.68182304482722</v>
      </c>
      <c r="N721" s="1">
        <v>1.2560179736813999</v>
      </c>
      <c r="O721" s="1">
        <v>2.5441318069969001</v>
      </c>
      <c r="P721" s="1">
        <v>20.552048785706599</v>
      </c>
      <c r="Q721" s="1">
        <v>24.564031239969999</v>
      </c>
      <c r="R721" s="1">
        <v>22.907884882850102</v>
      </c>
      <c r="S721" s="1">
        <v>20.665454156413801</v>
      </c>
      <c r="T721" s="1">
        <v>11.3105809350594</v>
      </c>
      <c r="U721" s="1">
        <v>4.3727654893332799</v>
      </c>
      <c r="V721" s="1">
        <v>37.504419911208899</v>
      </c>
      <c r="W721" s="1">
        <v>24.507916552076399</v>
      </c>
      <c r="X721" s="1">
        <v>33.614898047381402</v>
      </c>
      <c r="Y721" s="1">
        <v>30.0548093718003</v>
      </c>
      <c r="Z721" s="1">
        <v>23.3813166295248</v>
      </c>
      <c r="AA721" s="1">
        <v>15.5092453171114</v>
      </c>
      <c r="AB721" s="1">
        <v>17.490814912967501</v>
      </c>
      <c r="AC721" s="1">
        <v>13.563813768596001</v>
      </c>
    </row>
    <row r="722" spans="1:29" ht="15" customHeight="1" x14ac:dyDescent="0.25">
      <c r="A722">
        <v>40860</v>
      </c>
      <c r="B722" s="2" t="s">
        <v>729</v>
      </c>
      <c r="C722" s="2" t="s">
        <v>108</v>
      </c>
      <c r="D722" s="2" t="s">
        <v>979</v>
      </c>
      <c r="E722" s="2" t="s">
        <v>927</v>
      </c>
      <c r="F722" s="2" t="s">
        <v>920</v>
      </c>
      <c r="G722" s="2" t="str">
        <f t="shared" si="11"/>
        <v>Clinton</v>
      </c>
      <c r="H722" s="2" t="s">
        <v>922</v>
      </c>
      <c r="I722" s="2" t="s">
        <v>923</v>
      </c>
      <c r="J722">
        <v>61642</v>
      </c>
      <c r="K722" s="1">
        <v>96.312579085688299</v>
      </c>
      <c r="L722" s="1">
        <v>0.51101521689757001</v>
      </c>
      <c r="M722" s="1">
        <v>0.60024009603841499</v>
      </c>
      <c r="N722" s="1">
        <v>1.47139937055903</v>
      </c>
      <c r="O722" s="1">
        <v>1.1047662308166499</v>
      </c>
      <c r="P722" s="1">
        <v>19.2758184354823</v>
      </c>
      <c r="Q722" s="1">
        <v>9.7936471886051706</v>
      </c>
      <c r="R722" s="1">
        <v>21.889296259044201</v>
      </c>
      <c r="S722" s="1">
        <v>32.401609292365599</v>
      </c>
      <c r="T722" s="1">
        <v>16.6396288245028</v>
      </c>
      <c r="U722" s="1">
        <v>3.2846380007350202</v>
      </c>
      <c r="V722" s="1">
        <v>43.230889378904799</v>
      </c>
      <c r="W722" s="1">
        <v>26.5711135611907</v>
      </c>
      <c r="X722" s="1">
        <v>26.913359059169402</v>
      </c>
      <c r="Y722" s="1">
        <v>18.9810726763159</v>
      </c>
      <c r="Z722" s="1">
        <v>22.006373094790199</v>
      </c>
      <c r="AA722" s="1">
        <v>18.0635005950781</v>
      </c>
      <c r="AB722" s="1">
        <v>24.505701232387601</v>
      </c>
      <c r="AC722" s="1">
        <v>16.4433524014282</v>
      </c>
    </row>
    <row r="723" spans="1:29" ht="15" customHeight="1" x14ac:dyDescent="0.25">
      <c r="A723">
        <v>40900</v>
      </c>
      <c r="B723" s="2" t="s">
        <v>730</v>
      </c>
      <c r="C723" s="2" t="s">
        <v>98</v>
      </c>
      <c r="D723" s="2" t="s">
        <v>936</v>
      </c>
      <c r="E723" s="2" t="s">
        <v>935</v>
      </c>
      <c r="F723" s="2" t="s">
        <v>920</v>
      </c>
      <c r="G723" s="2" t="str">
        <f t="shared" si="11"/>
        <v>Clinton</v>
      </c>
      <c r="H723" s="2" t="s">
        <v>922</v>
      </c>
      <c r="I723" s="2" t="s">
        <v>923</v>
      </c>
      <c r="J723">
        <v>2149127</v>
      </c>
      <c r="K723" s="1">
        <v>55.715134563941497</v>
      </c>
      <c r="L723" s="1">
        <v>6.9993071605354196</v>
      </c>
      <c r="M723" s="1">
        <v>11.664736425534601</v>
      </c>
      <c r="N723" s="1">
        <v>5.4389526537985002</v>
      </c>
      <c r="O723" s="1">
        <v>20.181869196189901</v>
      </c>
      <c r="P723" s="1">
        <v>24.891223273450102</v>
      </c>
      <c r="Q723" s="1">
        <v>10.3273096471265</v>
      </c>
      <c r="R723" s="1">
        <v>26.743277619237901</v>
      </c>
      <c r="S723" s="1">
        <v>26.0143304700001</v>
      </c>
      <c r="T723" s="1">
        <v>12.0238589901853</v>
      </c>
      <c r="U723" s="1">
        <v>5.8364488924259001</v>
      </c>
      <c r="V723" s="1">
        <v>27.864763742335199</v>
      </c>
      <c r="W723" s="1">
        <v>36.1019346047486</v>
      </c>
      <c r="X723" s="1">
        <v>30.196852760490302</v>
      </c>
      <c r="Y723" s="1">
        <v>14.845047410723801</v>
      </c>
      <c r="Z723" s="1">
        <v>18.9956111361826</v>
      </c>
      <c r="AA723" s="1">
        <v>16.276126396209701</v>
      </c>
      <c r="AB723" s="1">
        <v>23.447885278449299</v>
      </c>
      <c r="AC723" s="1">
        <v>26.4353297784346</v>
      </c>
    </row>
    <row r="724" spans="1:29" ht="15" customHeight="1" x14ac:dyDescent="0.25">
      <c r="A724">
        <v>40940</v>
      </c>
      <c r="B724" s="2" t="s">
        <v>731</v>
      </c>
      <c r="C724" s="2" t="s">
        <v>330</v>
      </c>
      <c r="D724" s="2" t="s">
        <v>934</v>
      </c>
      <c r="E724" s="2" t="s">
        <v>935</v>
      </c>
      <c r="F724" s="2" t="s">
        <v>919</v>
      </c>
      <c r="G724" s="2" t="str">
        <f t="shared" si="11"/>
        <v>Trump</v>
      </c>
      <c r="H724" s="2" t="s">
        <v>922</v>
      </c>
      <c r="I724" s="2" t="s">
        <v>923</v>
      </c>
      <c r="J724">
        <v>37220</v>
      </c>
      <c r="K724" s="1">
        <v>52.345513164965098</v>
      </c>
      <c r="L724" s="1">
        <v>1.7006985491671101</v>
      </c>
      <c r="M724" s="1">
        <v>0.51853842020419105</v>
      </c>
      <c r="N724" s="1">
        <v>15.021493820526601</v>
      </c>
      <c r="O724" s="1">
        <v>30.413756045136999</v>
      </c>
      <c r="P724" s="1">
        <v>28.412144008597501</v>
      </c>
      <c r="Q724" s="1">
        <v>11.947877485223</v>
      </c>
      <c r="R724" s="1">
        <v>26.321869962385801</v>
      </c>
      <c r="S724" s="1">
        <v>21.869962385814102</v>
      </c>
      <c r="T724" s="1">
        <v>11.4481461579796</v>
      </c>
      <c r="U724" s="1">
        <v>5.5137279653757698</v>
      </c>
      <c r="V724" s="1">
        <v>43.866372120283103</v>
      </c>
      <c r="W724" s="1">
        <v>37.712456607005997</v>
      </c>
      <c r="X724" s="1">
        <v>12.9074433073351</v>
      </c>
      <c r="Y724" s="1">
        <v>23.218201754386001</v>
      </c>
      <c r="Z724" s="1">
        <v>22.404970760233901</v>
      </c>
      <c r="AA724" s="1">
        <v>18.1377923976608</v>
      </c>
      <c r="AB724" s="1">
        <v>23.8760964912281</v>
      </c>
      <c r="AC724" s="1">
        <v>12.362938596491199</v>
      </c>
    </row>
    <row r="725" spans="1:29" ht="15" customHeight="1" x14ac:dyDescent="0.25">
      <c r="A725">
        <v>40980</v>
      </c>
      <c r="B725" s="2" t="s">
        <v>732</v>
      </c>
      <c r="C725" s="2" t="s">
        <v>31</v>
      </c>
      <c r="D725" s="2" t="s">
        <v>924</v>
      </c>
      <c r="E725" s="2" t="s">
        <v>927</v>
      </c>
      <c r="F725" s="2" t="s">
        <v>920</v>
      </c>
      <c r="G725" s="2" t="str">
        <f t="shared" si="11"/>
        <v>Clinton</v>
      </c>
      <c r="H725" s="2" t="s">
        <v>922</v>
      </c>
      <c r="I725" s="2" t="s">
        <v>922</v>
      </c>
      <c r="J725">
        <v>200169</v>
      </c>
      <c r="K725" s="1">
        <v>70.5338988554671</v>
      </c>
      <c r="L725" s="1">
        <v>18.5952869824998</v>
      </c>
      <c r="M725" s="1">
        <v>1.0326274298217999</v>
      </c>
      <c r="N725" s="1">
        <v>2.05826076964965</v>
      </c>
      <c r="O725" s="1">
        <v>7.7799259625616397</v>
      </c>
      <c r="P725" s="1">
        <v>23.400726386203701</v>
      </c>
      <c r="Q725" s="1">
        <v>10.600042963695699</v>
      </c>
      <c r="R725" s="1">
        <v>22.919632910190899</v>
      </c>
      <c r="S725" s="1">
        <v>27.792015746693998</v>
      </c>
      <c r="T725" s="1">
        <v>15.287581993215699</v>
      </c>
      <c r="U725" s="1">
        <v>3.45143116421522</v>
      </c>
      <c r="V725" s="1">
        <v>44.764245472076198</v>
      </c>
      <c r="W725" s="1">
        <v>33.031345710288498</v>
      </c>
      <c r="X725" s="1">
        <v>18.75297765342</v>
      </c>
      <c r="Y725" s="1">
        <v>22.290961692454701</v>
      </c>
      <c r="Z725" s="1">
        <v>24.407821661974001</v>
      </c>
      <c r="AA725" s="1">
        <v>19.334590447653198</v>
      </c>
      <c r="AB725" s="1">
        <v>20.444036886833899</v>
      </c>
      <c r="AC725" s="1">
        <v>13.522589311084101</v>
      </c>
    </row>
    <row r="726" spans="1:29" ht="15" customHeight="1" x14ac:dyDescent="0.25">
      <c r="A726">
        <v>41420</v>
      </c>
      <c r="B726" s="2" t="s">
        <v>738</v>
      </c>
      <c r="C726" s="2" t="s">
        <v>38</v>
      </c>
      <c r="D726" t="s">
        <v>969</v>
      </c>
      <c r="E726" s="2" t="s">
        <v>947</v>
      </c>
      <c r="F726" s="2" t="s">
        <v>920</v>
      </c>
      <c r="G726" s="2" t="str">
        <f t="shared" si="11"/>
        <v>Clinton</v>
      </c>
      <c r="H726" s="2" t="s">
        <v>922</v>
      </c>
      <c r="I726" s="2" t="s">
        <v>922</v>
      </c>
      <c r="J726">
        <v>390738</v>
      </c>
      <c r="K726" s="1">
        <v>71.009218453285797</v>
      </c>
      <c r="L726" s="1">
        <v>0.84455568693088501</v>
      </c>
      <c r="M726" s="1">
        <v>1.84087547154359</v>
      </c>
      <c r="N726" s="1">
        <v>4.3771017919936099</v>
      </c>
      <c r="O726" s="1">
        <v>21.9282485962461</v>
      </c>
      <c r="P726" s="1">
        <v>26.031253678935801</v>
      </c>
      <c r="Q726" s="1">
        <v>10.156677876224</v>
      </c>
      <c r="R726" s="1">
        <v>25.596435463149199</v>
      </c>
      <c r="S726" s="1">
        <v>24.984004627141498</v>
      </c>
      <c r="T726" s="1">
        <v>13.231628354549599</v>
      </c>
      <c r="U726" s="1">
        <v>7.3345997851841203</v>
      </c>
      <c r="V726" s="1">
        <v>34.7136055403261</v>
      </c>
      <c r="W726" s="1">
        <v>35.687891758444302</v>
      </c>
      <c r="X726" s="1">
        <v>22.263902916045499</v>
      </c>
      <c r="Y726" s="1">
        <v>17.735835694051001</v>
      </c>
      <c r="Z726" s="1">
        <v>24.2832861189802</v>
      </c>
      <c r="AA726" s="1">
        <v>19.421388101982998</v>
      </c>
      <c r="AB726" s="1">
        <v>23.143059490085001</v>
      </c>
      <c r="AC726" s="1">
        <v>15.4164305949009</v>
      </c>
    </row>
    <row r="727" spans="1:29" ht="15" customHeight="1" x14ac:dyDescent="0.25">
      <c r="A727">
        <v>41400</v>
      </c>
      <c r="B727" s="2" t="s">
        <v>738</v>
      </c>
      <c r="C727" s="2" t="s">
        <v>33</v>
      </c>
      <c r="D727" s="2" t="s">
        <v>967</v>
      </c>
      <c r="E727" s="2" t="s">
        <v>927</v>
      </c>
      <c r="F727" s="2" t="s">
        <v>919</v>
      </c>
      <c r="G727" s="2" t="str">
        <f t="shared" si="11"/>
        <v>Trump</v>
      </c>
      <c r="H727" s="2" t="s">
        <v>922</v>
      </c>
      <c r="I727" s="2" t="s">
        <v>922</v>
      </c>
      <c r="J727">
        <v>107841</v>
      </c>
      <c r="K727" s="1">
        <v>94.885989558702207</v>
      </c>
      <c r="L727" s="1">
        <v>2.1540972357452199</v>
      </c>
      <c r="M727" s="1">
        <v>0.29580586233436301</v>
      </c>
      <c r="N727" s="1">
        <v>1.4141189343570599</v>
      </c>
      <c r="O727" s="1">
        <v>1.2499884088611899</v>
      </c>
      <c r="P727" s="1">
        <v>21.8692334084439</v>
      </c>
      <c r="Q727" s="1">
        <v>7.6251147522741798</v>
      </c>
      <c r="R727" s="1">
        <v>24.0771135282499</v>
      </c>
      <c r="S727" s="1">
        <v>29.9292476887269</v>
      </c>
      <c r="T727" s="1">
        <v>16.4992906223051</v>
      </c>
      <c r="U727" s="1">
        <v>3.2508880410472298</v>
      </c>
      <c r="V727" s="1">
        <v>57.045125641363001</v>
      </c>
      <c r="W727" s="1">
        <v>26.747796342586501</v>
      </c>
      <c r="X727" s="1">
        <v>12.9561899750033</v>
      </c>
      <c r="Y727" s="1">
        <v>21.9441567002543</v>
      </c>
      <c r="Z727" s="1">
        <v>25.965250965250998</v>
      </c>
      <c r="AA727" s="1">
        <v>18.6505320651662</v>
      </c>
      <c r="AB727" s="1">
        <v>22.949430266503398</v>
      </c>
      <c r="AC727" s="1">
        <v>10.4906300028251</v>
      </c>
    </row>
    <row r="728" spans="1:29" ht="15" customHeight="1" x14ac:dyDescent="0.25">
      <c r="A728">
        <v>41460</v>
      </c>
      <c r="B728" s="2" t="s">
        <v>739</v>
      </c>
      <c r="C728" s="2" t="s">
        <v>77</v>
      </c>
      <c r="D728" s="2" t="s">
        <v>949</v>
      </c>
      <c r="E728" s="2" t="s">
        <v>935</v>
      </c>
      <c r="F728" s="2" t="s">
        <v>919</v>
      </c>
      <c r="G728" s="2" t="str">
        <f t="shared" si="11"/>
        <v>Trump</v>
      </c>
      <c r="H728" s="2" t="s">
        <v>922</v>
      </c>
      <c r="I728" s="2" t="s">
        <v>923</v>
      </c>
      <c r="J728">
        <v>61697</v>
      </c>
      <c r="K728" s="1">
        <v>83.470833265799001</v>
      </c>
      <c r="L728" s="1">
        <v>2.9045172374669801</v>
      </c>
      <c r="M728" s="1">
        <v>1.8590855309010199</v>
      </c>
      <c r="N728" s="1">
        <v>2.8121302494448699</v>
      </c>
      <c r="O728" s="1">
        <v>8.9534337163881492</v>
      </c>
      <c r="P728" s="1">
        <v>25.098465079339299</v>
      </c>
      <c r="Q728" s="1">
        <v>8.9161547563090604</v>
      </c>
      <c r="R728" s="1">
        <v>24.341540107298599</v>
      </c>
      <c r="S728" s="1">
        <v>26.946204839781501</v>
      </c>
      <c r="T728" s="1">
        <v>14.6976352172715</v>
      </c>
      <c r="U728" s="1">
        <v>3.2876779698527101</v>
      </c>
      <c r="V728" s="1">
        <v>39.481643593085302</v>
      </c>
      <c r="W728" s="1">
        <v>32.9997295104139</v>
      </c>
      <c r="X728" s="1">
        <v>24.2309489266481</v>
      </c>
      <c r="Y728" s="1">
        <v>16.4054848188051</v>
      </c>
      <c r="Z728" s="1">
        <v>24.808194580476702</v>
      </c>
      <c r="AA728" s="1">
        <v>20.845576232451801</v>
      </c>
      <c r="AB728" s="1">
        <v>24.836761345086501</v>
      </c>
      <c r="AC728" s="1">
        <v>13.1039830231799</v>
      </c>
    </row>
    <row r="729" spans="1:29" ht="15" customHeight="1" x14ac:dyDescent="0.25">
      <c r="A729">
        <v>41500</v>
      </c>
      <c r="B729" s="2" t="s">
        <v>740</v>
      </c>
      <c r="C729" s="2" t="s">
        <v>98</v>
      </c>
      <c r="D729" s="2" t="s">
        <v>936</v>
      </c>
      <c r="E729" s="2" t="s">
        <v>935</v>
      </c>
      <c r="F729" s="2" t="s">
        <v>920</v>
      </c>
      <c r="G729" s="2" t="str">
        <f t="shared" si="11"/>
        <v>Clinton</v>
      </c>
      <c r="H729" s="2" t="s">
        <v>923</v>
      </c>
      <c r="I729" s="2" t="s">
        <v>923</v>
      </c>
      <c r="J729">
        <v>415057</v>
      </c>
      <c r="K729" s="1">
        <v>32.871388749015203</v>
      </c>
      <c r="L729" s="1">
        <v>2.7225176301086398</v>
      </c>
      <c r="M729" s="1">
        <v>5.7286107691232804</v>
      </c>
      <c r="N729" s="1">
        <v>3.2626844023832899</v>
      </c>
      <c r="O729" s="1">
        <v>55.414798449369599</v>
      </c>
      <c r="P729" s="1">
        <v>26.746446873561901</v>
      </c>
      <c r="Q729" s="1">
        <v>11.1437706146385</v>
      </c>
      <c r="R729" s="1">
        <v>28.164083487328199</v>
      </c>
      <c r="S729" s="1">
        <v>23.243072638215999</v>
      </c>
      <c r="T729" s="1">
        <v>10.7026263862554</v>
      </c>
      <c r="U729" s="1">
        <v>19.480469248591099</v>
      </c>
      <c r="V729" s="1">
        <v>30.1979183185646</v>
      </c>
      <c r="W729" s="1">
        <v>27.167837983143901</v>
      </c>
      <c r="X729" s="1">
        <v>23.1537744497004</v>
      </c>
      <c r="Y729" s="1">
        <v>13.4004139926313</v>
      </c>
      <c r="Z729" s="1">
        <v>19.026078338914498</v>
      </c>
      <c r="AA729" s="1">
        <v>17.462816588476901</v>
      </c>
      <c r="AB729" s="1">
        <v>23.645532795729</v>
      </c>
      <c r="AC729" s="1">
        <v>26.4651582842483</v>
      </c>
    </row>
    <row r="730" spans="1:29" ht="15" customHeight="1" x14ac:dyDescent="0.25">
      <c r="A730">
        <v>41540</v>
      </c>
      <c r="B730" s="2" t="s">
        <v>741</v>
      </c>
      <c r="C730" s="2" t="s">
        <v>100</v>
      </c>
      <c r="D730" s="2" t="s">
        <v>953</v>
      </c>
      <c r="E730" s="2" t="s">
        <v>927</v>
      </c>
      <c r="F730" s="2" t="s">
        <v>919</v>
      </c>
      <c r="G730" s="2" t="str">
        <f t="shared" si="11"/>
        <v>Trump</v>
      </c>
      <c r="H730" s="2" t="s">
        <v>923</v>
      </c>
      <c r="I730" s="2" t="s">
        <v>922</v>
      </c>
      <c r="J730">
        <v>373802</v>
      </c>
      <c r="K730" s="1">
        <v>72.209083953536904</v>
      </c>
      <c r="L730" s="1">
        <v>17.691986666738</v>
      </c>
      <c r="M730" s="1">
        <v>1.3702441399457499</v>
      </c>
      <c r="N730" s="1">
        <v>2.3303781146168299</v>
      </c>
      <c r="O730" s="1">
        <v>6.3983071251625203</v>
      </c>
      <c r="P730" s="1">
        <v>20.409200592827201</v>
      </c>
      <c r="Q730" s="1">
        <v>10.0069020497483</v>
      </c>
      <c r="R730" s="1">
        <v>22.281047185408301</v>
      </c>
      <c r="S730" s="1">
        <v>28.699150887368202</v>
      </c>
      <c r="T730" s="1">
        <v>18.603699284647998</v>
      </c>
      <c r="U730" s="1">
        <v>4.7618681884163703</v>
      </c>
      <c r="V730" s="1">
        <v>44.659795239667901</v>
      </c>
      <c r="W730" s="1">
        <v>27.1161511816345</v>
      </c>
      <c r="X730" s="1">
        <v>23.462185390281199</v>
      </c>
      <c r="Y730" s="1">
        <v>16.1539112289211</v>
      </c>
      <c r="Z730" s="1">
        <v>22.304861541932201</v>
      </c>
      <c r="AA730" s="1">
        <v>18.476820258304699</v>
      </c>
      <c r="AB730" s="1">
        <v>24.062376628503799</v>
      </c>
      <c r="AC730" s="1">
        <v>19.002030342338301</v>
      </c>
    </row>
    <row r="731" spans="1:29" ht="15" customHeight="1" x14ac:dyDescent="0.25">
      <c r="A731">
        <v>41620</v>
      </c>
      <c r="B731" s="2" t="s">
        <v>742</v>
      </c>
      <c r="C731" s="2" t="s">
        <v>199</v>
      </c>
      <c r="D731" s="2" t="s">
        <v>977</v>
      </c>
      <c r="E731" s="2" t="s">
        <v>947</v>
      </c>
      <c r="F731" s="2" t="s">
        <v>920</v>
      </c>
      <c r="G731" s="2" t="str">
        <f t="shared" si="11"/>
        <v>Clinton</v>
      </c>
      <c r="H731" s="2" t="s">
        <v>922</v>
      </c>
      <c r="I731" s="2" t="s">
        <v>923</v>
      </c>
      <c r="J731">
        <v>1065979</v>
      </c>
      <c r="K731" s="1">
        <v>74.554566571649403</v>
      </c>
      <c r="L731" s="1">
        <v>1.3782858844736501</v>
      </c>
      <c r="M731" s="1">
        <v>3.1079914659156</v>
      </c>
      <c r="N731" s="1">
        <v>4.1671224490358698</v>
      </c>
      <c r="O731" s="1">
        <v>16.792033628925399</v>
      </c>
      <c r="P731" s="1">
        <v>29.488644354626</v>
      </c>
      <c r="Q731" s="1">
        <v>10.459309128914899</v>
      </c>
      <c r="R731" s="1">
        <v>30.254358734889099</v>
      </c>
      <c r="S731" s="1">
        <v>21.180321600039701</v>
      </c>
      <c r="T731" s="1">
        <v>8.6173661815303806</v>
      </c>
      <c r="U731" s="1">
        <v>3.8905711187200702</v>
      </c>
      <c r="V731" s="1">
        <v>31.070344962043201</v>
      </c>
      <c r="W731" s="1">
        <v>34.767781203163302</v>
      </c>
      <c r="X731" s="1">
        <v>30.2713027160734</v>
      </c>
      <c r="Y731" s="1">
        <v>13.217556011653601</v>
      </c>
      <c r="Z731" s="1">
        <v>18.6005626855599</v>
      </c>
      <c r="AA731" s="1">
        <v>18.361435209229601</v>
      </c>
      <c r="AB731" s="1">
        <v>26.517598504689499</v>
      </c>
      <c r="AC731" s="1">
        <v>23.302847588867401</v>
      </c>
    </row>
    <row r="732" spans="1:29" ht="15" customHeight="1" x14ac:dyDescent="0.25">
      <c r="A732">
        <v>41660</v>
      </c>
      <c r="B732" s="2" t="s">
        <v>743</v>
      </c>
      <c r="C732" s="2" t="s">
        <v>27</v>
      </c>
      <c r="D732" s="2" t="s">
        <v>976</v>
      </c>
      <c r="E732" s="2" t="s">
        <v>935</v>
      </c>
      <c r="F732" s="2" t="s">
        <v>919</v>
      </c>
      <c r="G732" s="2" t="str">
        <f t="shared" si="11"/>
        <v>Trump</v>
      </c>
      <c r="H732" s="2" t="s">
        <v>922</v>
      </c>
      <c r="I732" s="2" t="s">
        <v>922</v>
      </c>
      <c r="J732">
        <v>111823</v>
      </c>
      <c r="K732" s="1">
        <v>58.084651636962001</v>
      </c>
      <c r="L732" s="1">
        <v>3.58423580122157</v>
      </c>
      <c r="M732" s="1">
        <v>0.93808965955125501</v>
      </c>
      <c r="N732" s="1">
        <v>1.8708136966455899</v>
      </c>
      <c r="O732" s="1">
        <v>35.522209205619603</v>
      </c>
      <c r="P732" s="1">
        <v>23.521100310311802</v>
      </c>
      <c r="Q732" s="1">
        <v>13.751196086672699</v>
      </c>
      <c r="R732" s="1">
        <v>24.302692648202999</v>
      </c>
      <c r="S732" s="1">
        <v>24.513740464841799</v>
      </c>
      <c r="T732" s="1">
        <v>13.9112704899708</v>
      </c>
      <c r="U732" s="1">
        <v>7.5551830913894502</v>
      </c>
      <c r="V732" s="1">
        <v>41.318428453737098</v>
      </c>
      <c r="W732" s="1">
        <v>29.840061361893099</v>
      </c>
      <c r="X732" s="1">
        <v>21.286327092980301</v>
      </c>
      <c r="Y732" s="1">
        <v>21.083925158672098</v>
      </c>
      <c r="Z732" s="1">
        <v>24.000188754925301</v>
      </c>
      <c r="AA732" s="1">
        <v>17.662742137177599</v>
      </c>
      <c r="AB732" s="1">
        <v>22.046575277823699</v>
      </c>
      <c r="AC732" s="1">
        <v>15.2065686714013</v>
      </c>
    </row>
    <row r="733" spans="1:29" ht="15" customHeight="1" x14ac:dyDescent="0.25">
      <c r="A733">
        <v>41700</v>
      </c>
      <c r="B733" s="2" t="s">
        <v>744</v>
      </c>
      <c r="C733" s="2" t="s">
        <v>27</v>
      </c>
      <c r="D733" s="2" t="s">
        <v>976</v>
      </c>
      <c r="E733" s="2" t="s">
        <v>935</v>
      </c>
      <c r="F733" s="2" t="s">
        <v>920</v>
      </c>
      <c r="G733" s="2" t="str">
        <f t="shared" si="11"/>
        <v>Clinton</v>
      </c>
      <c r="H733" s="2" t="s">
        <v>922</v>
      </c>
      <c r="I733" s="2" t="s">
        <v>922</v>
      </c>
      <c r="J733">
        <v>2142508</v>
      </c>
      <c r="K733" s="1">
        <v>36.116877976651701</v>
      </c>
      <c r="L733" s="1">
        <v>6.0709224889708704</v>
      </c>
      <c r="M733" s="1">
        <v>2.0034464282047</v>
      </c>
      <c r="N733" s="1">
        <v>1.7530389618148401</v>
      </c>
      <c r="O733" s="1">
        <v>54.0557141443579</v>
      </c>
      <c r="P733" s="1">
        <v>26.864310424978601</v>
      </c>
      <c r="Q733" s="1">
        <v>10.3842786117951</v>
      </c>
      <c r="R733" s="1">
        <v>27.343281798714401</v>
      </c>
      <c r="S733" s="1">
        <v>24.436594869190699</v>
      </c>
      <c r="T733" s="1">
        <v>10.971534295321201</v>
      </c>
      <c r="U733" s="1">
        <v>8.5370186947850897</v>
      </c>
      <c r="V733" s="1">
        <v>34.1021039961269</v>
      </c>
      <c r="W733" s="1">
        <v>31.5186348232013</v>
      </c>
      <c r="X733" s="1">
        <v>25.8422424858867</v>
      </c>
      <c r="Y733" s="1">
        <v>18.257899732320901</v>
      </c>
      <c r="Z733" s="1">
        <v>21.212234320511001</v>
      </c>
      <c r="AA733" s="1">
        <v>17.8394512045559</v>
      </c>
      <c r="AB733" s="1">
        <v>22.688601776706601</v>
      </c>
      <c r="AC733" s="1">
        <v>20.0018129659056</v>
      </c>
    </row>
    <row r="734" spans="1:29" ht="15" customHeight="1" x14ac:dyDescent="0.25">
      <c r="A734">
        <v>41740</v>
      </c>
      <c r="B734" s="2" t="s">
        <v>745</v>
      </c>
      <c r="C734" s="2" t="s">
        <v>98</v>
      </c>
      <c r="D734" s="2" t="s">
        <v>936</v>
      </c>
      <c r="E734" s="2" t="s">
        <v>935</v>
      </c>
      <c r="F734" s="2" t="s">
        <v>920</v>
      </c>
      <c r="G734" s="2" t="str">
        <f t="shared" si="11"/>
        <v>Clinton</v>
      </c>
      <c r="H734" s="2" t="s">
        <v>923</v>
      </c>
      <c r="I734" s="2" t="s">
        <v>923</v>
      </c>
      <c r="J734">
        <v>3095313</v>
      </c>
      <c r="K734" s="1">
        <v>48.461884145480603</v>
      </c>
      <c r="L734" s="1">
        <v>4.7361930764352396</v>
      </c>
      <c r="M734" s="1">
        <v>10.598540438398301</v>
      </c>
      <c r="N734" s="1">
        <v>4.17599124870409</v>
      </c>
      <c r="O734" s="1">
        <v>32.027391090981801</v>
      </c>
      <c r="P734" s="1">
        <v>23.395630748812799</v>
      </c>
      <c r="Q734" s="1">
        <v>11.883935485684299</v>
      </c>
      <c r="R734" s="1">
        <v>28.801126089671701</v>
      </c>
      <c r="S734" s="1">
        <v>24.565851660236</v>
      </c>
      <c r="T734" s="1">
        <v>11.353456015595199</v>
      </c>
      <c r="U734" s="1">
        <v>7.4711689169298801</v>
      </c>
      <c r="V734" s="1">
        <v>26.127783656485501</v>
      </c>
      <c r="W734" s="1">
        <v>31.9911647001726</v>
      </c>
      <c r="X734" s="1">
        <v>34.409882726412</v>
      </c>
      <c r="Y734" s="1">
        <v>14.147576213485801</v>
      </c>
      <c r="Z734" s="1">
        <v>17.550507652731401</v>
      </c>
      <c r="AA734" s="1">
        <v>15.9472655701093</v>
      </c>
      <c r="AB734" s="1">
        <v>22.9780544881223</v>
      </c>
      <c r="AC734" s="1">
        <v>29.376596075551198</v>
      </c>
    </row>
    <row r="735" spans="1:29" ht="15" customHeight="1" x14ac:dyDescent="0.25">
      <c r="A735">
        <v>41860</v>
      </c>
      <c r="B735" s="2" t="s">
        <v>749</v>
      </c>
      <c r="C735" s="2" t="s">
        <v>98</v>
      </c>
      <c r="D735" s="2" t="s">
        <v>936</v>
      </c>
      <c r="E735" s="2" t="s">
        <v>935</v>
      </c>
      <c r="F735" s="2" t="s">
        <v>920</v>
      </c>
      <c r="G735" s="2" t="str">
        <f t="shared" si="11"/>
        <v>Clinton</v>
      </c>
      <c r="H735" s="2" t="s">
        <v>923</v>
      </c>
      <c r="I735" s="2" t="s">
        <v>923</v>
      </c>
      <c r="J735">
        <v>4335391</v>
      </c>
      <c r="K735" s="1">
        <v>42.449965873897</v>
      </c>
      <c r="L735" s="1">
        <v>8.0706676744957893</v>
      </c>
      <c r="M735" s="1">
        <v>22.941783105606898</v>
      </c>
      <c r="N735" s="1">
        <v>4.8833888339021803</v>
      </c>
      <c r="O735" s="1">
        <v>21.654194512098201</v>
      </c>
      <c r="P735" s="1">
        <v>21.235362623578801</v>
      </c>
      <c r="Q735" s="1">
        <v>8.8660515279936707</v>
      </c>
      <c r="R735" s="1">
        <v>30.0904347497146</v>
      </c>
      <c r="S735" s="1">
        <v>27.203059654827001</v>
      </c>
      <c r="T735" s="1">
        <v>12.6050914438859</v>
      </c>
      <c r="U735" s="1">
        <v>6.8718205922880804</v>
      </c>
      <c r="V735" s="1">
        <v>23.0968194270386</v>
      </c>
      <c r="W735" s="1">
        <v>25.970324543304301</v>
      </c>
      <c r="X735" s="1">
        <v>44.061035437369</v>
      </c>
      <c r="Y735" s="1">
        <v>12.927376115769899</v>
      </c>
      <c r="Z735" s="1">
        <v>13.8300311585168</v>
      </c>
      <c r="AA735" s="1">
        <v>13.1859769322866</v>
      </c>
      <c r="AB735" s="1">
        <v>20.687817441332999</v>
      </c>
      <c r="AC735" s="1">
        <v>39.368798352093698</v>
      </c>
    </row>
    <row r="736" spans="1:29" ht="15" customHeight="1" x14ac:dyDescent="0.25">
      <c r="A736">
        <v>41940</v>
      </c>
      <c r="B736" s="2" t="s">
        <v>750</v>
      </c>
      <c r="C736" s="2" t="s">
        <v>98</v>
      </c>
      <c r="D736" s="2" t="s">
        <v>936</v>
      </c>
      <c r="E736" s="2" t="s">
        <v>935</v>
      </c>
      <c r="F736" s="2" t="s">
        <v>920</v>
      </c>
      <c r="G736" s="2" t="str">
        <f t="shared" si="11"/>
        <v>Clinton</v>
      </c>
      <c r="H736" s="2" t="s">
        <v>922</v>
      </c>
      <c r="I736" s="2" t="s">
        <v>923</v>
      </c>
      <c r="J736">
        <v>1836911</v>
      </c>
      <c r="K736" s="1">
        <v>35.280043507823699</v>
      </c>
      <c r="L736" s="1">
        <v>2.32379249729573</v>
      </c>
      <c r="M736" s="1">
        <v>30.854189451748098</v>
      </c>
      <c r="N736" s="1">
        <v>3.7564149814552801</v>
      </c>
      <c r="O736" s="1">
        <v>27.7855595616772</v>
      </c>
      <c r="P736" s="1">
        <v>24.258714766257</v>
      </c>
      <c r="Q736" s="1">
        <v>8.8833917375419897</v>
      </c>
      <c r="R736" s="1">
        <v>30.621352912579901</v>
      </c>
      <c r="S736" s="1">
        <v>25.223268846449301</v>
      </c>
      <c r="T736" s="1">
        <v>11.013271737171801</v>
      </c>
      <c r="U736" s="1">
        <v>7.5690406388182501</v>
      </c>
      <c r="V736" s="1">
        <v>22.154715819822201</v>
      </c>
      <c r="W736" s="1">
        <v>25.009556358217701</v>
      </c>
      <c r="X736" s="1">
        <v>45.266687183141897</v>
      </c>
      <c r="Y736" s="1">
        <v>10.051424846490001</v>
      </c>
      <c r="Z736" s="1">
        <v>12.0778374202271</v>
      </c>
      <c r="AA736" s="1">
        <v>11.9502007902848</v>
      </c>
      <c r="AB736" s="1">
        <v>20.592794083326002</v>
      </c>
      <c r="AC736" s="1">
        <v>45.327742859672099</v>
      </c>
    </row>
    <row r="737" spans="1:29" ht="15" customHeight="1" x14ac:dyDescent="0.25">
      <c r="A737">
        <v>42020</v>
      </c>
      <c r="B737" s="2" t="s">
        <v>751</v>
      </c>
      <c r="C737" s="2" t="s">
        <v>98</v>
      </c>
      <c r="D737" s="2" t="s">
        <v>936</v>
      </c>
      <c r="E737" s="2" t="s">
        <v>935</v>
      </c>
      <c r="F737" s="2" t="s">
        <v>920</v>
      </c>
      <c r="G737" s="2" t="str">
        <f t="shared" si="11"/>
        <v>Clinton</v>
      </c>
      <c r="H737" s="2" t="s">
        <v>923</v>
      </c>
      <c r="I737" s="2" t="s">
        <v>923</v>
      </c>
      <c r="J737">
        <v>269637</v>
      </c>
      <c r="K737" s="1">
        <v>71.094100587085606</v>
      </c>
      <c r="L737" s="1">
        <v>1.90181614541031</v>
      </c>
      <c r="M737" s="1">
        <v>3.0062639771247999</v>
      </c>
      <c r="N737" s="1">
        <v>3.2391696985206</v>
      </c>
      <c r="O737" s="1">
        <v>20.758649591858699</v>
      </c>
      <c r="P737" s="1">
        <v>18.855349970515899</v>
      </c>
      <c r="Q737" s="1">
        <v>14.6660139372564</v>
      </c>
      <c r="R737" s="1">
        <v>22.9419552954528</v>
      </c>
      <c r="S737" s="1">
        <v>28.322893371458701</v>
      </c>
      <c r="T737" s="1">
        <v>15.213787425316299</v>
      </c>
      <c r="U737" s="1">
        <v>4.2704188144690498</v>
      </c>
      <c r="V737" s="1">
        <v>27.397842962763999</v>
      </c>
      <c r="W737" s="1">
        <v>36.800599985448102</v>
      </c>
      <c r="X737" s="1">
        <v>31.531138237318899</v>
      </c>
      <c r="Y737" s="1">
        <v>15.6408542100916</v>
      </c>
      <c r="Z737" s="1">
        <v>18.4095646360168</v>
      </c>
      <c r="AA737" s="1">
        <v>16.202265308530301</v>
      </c>
      <c r="AB737" s="1">
        <v>23.5468203091202</v>
      </c>
      <c r="AC737" s="1">
        <v>26.200495536241</v>
      </c>
    </row>
    <row r="738" spans="1:29" ht="15" customHeight="1" x14ac:dyDescent="0.25">
      <c r="A738">
        <v>41760</v>
      </c>
      <c r="B738" s="2" t="s">
        <v>746</v>
      </c>
      <c r="C738" s="2" t="s">
        <v>143</v>
      </c>
      <c r="D738" s="2" t="s">
        <v>946</v>
      </c>
      <c r="E738" s="2" t="s">
        <v>947</v>
      </c>
      <c r="F738" s="2" t="s">
        <v>919</v>
      </c>
      <c r="G738" s="2" t="str">
        <f t="shared" si="11"/>
        <v>Trump</v>
      </c>
      <c r="H738" s="2" t="s">
        <v>922</v>
      </c>
      <c r="I738" s="2" t="s">
        <v>923</v>
      </c>
      <c r="J738">
        <v>40877</v>
      </c>
      <c r="K738" s="1">
        <v>94.444308535362197</v>
      </c>
      <c r="L738" s="1">
        <v>0.12476453751498399</v>
      </c>
      <c r="M738" s="1">
        <v>0.43300633608141498</v>
      </c>
      <c r="N738" s="1">
        <v>2.7692834601365099</v>
      </c>
      <c r="O738" s="1">
        <v>2.22863713090491</v>
      </c>
      <c r="P738" s="1">
        <v>21.650316804070702</v>
      </c>
      <c r="Q738" s="1">
        <v>6.20642415050028</v>
      </c>
      <c r="R738" s="1">
        <v>21.068082295667502</v>
      </c>
      <c r="S738" s="1">
        <v>33.928615113633597</v>
      </c>
      <c r="T738" s="1">
        <v>17.146561636127899</v>
      </c>
      <c r="U738" s="1">
        <v>1.6923910100189501</v>
      </c>
      <c r="V738" s="1">
        <v>39.882886542106696</v>
      </c>
      <c r="W738" s="1">
        <v>36.907663146493398</v>
      </c>
      <c r="X738" s="1">
        <v>21.517059301381</v>
      </c>
      <c r="Y738" s="1">
        <v>23.191322822319101</v>
      </c>
      <c r="Z738" s="1">
        <v>25.164933467516502</v>
      </c>
      <c r="AA738" s="1">
        <v>19.149055126914899</v>
      </c>
      <c r="AB738" s="1">
        <v>18.662641171866301</v>
      </c>
      <c r="AC738" s="1">
        <v>13.832047411383201</v>
      </c>
    </row>
    <row r="739" spans="1:29" ht="15" customHeight="1" x14ac:dyDescent="0.25">
      <c r="A739">
        <v>41780</v>
      </c>
      <c r="B739" s="2" t="s">
        <v>747</v>
      </c>
      <c r="C739" s="2" t="s">
        <v>33</v>
      </c>
      <c r="D739" s="2" t="s">
        <v>967</v>
      </c>
      <c r="E739" s="2" t="s">
        <v>927</v>
      </c>
      <c r="F739" s="2" t="s">
        <v>919</v>
      </c>
      <c r="G739" s="2" t="str">
        <f t="shared" si="11"/>
        <v>Trump</v>
      </c>
      <c r="H739" s="2" t="s">
        <v>923</v>
      </c>
      <c r="I739" s="2" t="s">
        <v>922</v>
      </c>
      <c r="J739">
        <v>77079</v>
      </c>
      <c r="K739" s="1">
        <v>84.929747402016105</v>
      </c>
      <c r="L739" s="1">
        <v>8.4770170863659402</v>
      </c>
      <c r="M739" s="1">
        <v>0.59160082512746703</v>
      </c>
      <c r="N739" s="1">
        <v>2.62328260615732</v>
      </c>
      <c r="O739" s="1">
        <v>3.3783520803331699</v>
      </c>
      <c r="P739" s="1">
        <v>22.243412602654399</v>
      </c>
      <c r="Q739" s="1">
        <v>7.4287419400874404</v>
      </c>
      <c r="R739" s="1">
        <v>22.382231217322499</v>
      </c>
      <c r="S739" s="1">
        <v>30.6841033225652</v>
      </c>
      <c r="T739" s="1">
        <v>17.261510917370501</v>
      </c>
      <c r="U739" s="1">
        <v>2.95338412440739</v>
      </c>
      <c r="V739" s="1">
        <v>48.082421738087803</v>
      </c>
      <c r="W739" s="1">
        <v>28.703720784371601</v>
      </c>
      <c r="X739" s="1">
        <v>20.2604733531332</v>
      </c>
      <c r="Y739" s="1">
        <v>19.4752774974773</v>
      </c>
      <c r="Z739" s="1">
        <v>22.647578203834499</v>
      </c>
      <c r="AA739" s="1">
        <v>17.9553481331988</v>
      </c>
      <c r="AB739" s="1">
        <v>23.647199798183699</v>
      </c>
      <c r="AC739" s="1">
        <v>16.274596367305801</v>
      </c>
    </row>
    <row r="740" spans="1:29" ht="15" customHeight="1" x14ac:dyDescent="0.25">
      <c r="A740">
        <v>41820</v>
      </c>
      <c r="B740" s="2" t="s">
        <v>748</v>
      </c>
      <c r="C740" s="2" t="s">
        <v>42</v>
      </c>
      <c r="D740" s="2" t="s">
        <v>959</v>
      </c>
      <c r="E740" s="2" t="s">
        <v>931</v>
      </c>
      <c r="F740" s="2" t="s">
        <v>919</v>
      </c>
      <c r="G740" s="2" t="str">
        <f t="shared" si="11"/>
        <v>Trump</v>
      </c>
      <c r="H740" s="2" t="s">
        <v>922</v>
      </c>
      <c r="I740" s="2" t="s">
        <v>923</v>
      </c>
      <c r="J740">
        <v>57866</v>
      </c>
      <c r="K740" s="1">
        <v>59.311167179345397</v>
      </c>
      <c r="L740" s="1">
        <v>19.647115750181499</v>
      </c>
      <c r="M740" s="1">
        <v>0.82086199149759798</v>
      </c>
      <c r="N740" s="1">
        <v>1.944146821968</v>
      </c>
      <c r="O740" s="1">
        <v>18.276708257007598</v>
      </c>
      <c r="P740" s="1">
        <v>25.680019355061699</v>
      </c>
      <c r="Q740" s="1">
        <v>8.3658797912418308</v>
      </c>
      <c r="R740" s="1">
        <v>26.305602599108301</v>
      </c>
      <c r="S740" s="1">
        <v>25.9323264092904</v>
      </c>
      <c r="T740" s="1">
        <v>13.716171845297801</v>
      </c>
      <c r="U740" s="1">
        <v>10.103871576959399</v>
      </c>
      <c r="V740" s="1">
        <v>38.5478963382646</v>
      </c>
      <c r="W740" s="1">
        <v>31.3083621865492</v>
      </c>
      <c r="X740" s="1">
        <v>20.039869898226801</v>
      </c>
      <c r="Y740" s="1">
        <v>20.0728201248345</v>
      </c>
      <c r="Z740" s="1">
        <v>24.267070172120299</v>
      </c>
      <c r="AA740" s="1">
        <v>18.767732173255201</v>
      </c>
      <c r="AB740" s="1">
        <v>22.626253073576699</v>
      </c>
      <c r="AC740" s="1">
        <v>14.266124456213401</v>
      </c>
    </row>
    <row r="741" spans="1:29" ht="15" customHeight="1" x14ac:dyDescent="0.25">
      <c r="A741">
        <v>42100</v>
      </c>
      <c r="B741" s="2" t="s">
        <v>752</v>
      </c>
      <c r="C741" s="2" t="s">
        <v>98</v>
      </c>
      <c r="D741" s="2" t="s">
        <v>936</v>
      </c>
      <c r="E741" s="2" t="s">
        <v>935</v>
      </c>
      <c r="F741" s="2" t="s">
        <v>920</v>
      </c>
      <c r="G741" s="2" t="str">
        <f t="shared" si="11"/>
        <v>Clinton</v>
      </c>
      <c r="H741" s="2" t="s">
        <v>923</v>
      </c>
      <c r="I741" s="2" t="s">
        <v>923</v>
      </c>
      <c r="J741">
        <v>262382</v>
      </c>
      <c r="K741" s="1">
        <v>59.606604111562497</v>
      </c>
      <c r="L741" s="1">
        <v>0.87810901662461605</v>
      </c>
      <c r="M741" s="1">
        <v>4.0620164492991098</v>
      </c>
      <c r="N741" s="1">
        <v>3.4038158105357801</v>
      </c>
      <c r="O741" s="1">
        <v>32.049454611978</v>
      </c>
      <c r="P741" s="1">
        <v>21.121113491016899</v>
      </c>
      <c r="Q741" s="1">
        <v>13.8233567851453</v>
      </c>
      <c r="R741" s="1">
        <v>25.468210471754901</v>
      </c>
      <c r="S741" s="1">
        <v>28.4745142578378</v>
      </c>
      <c r="T741" s="1">
        <v>11.112804994245</v>
      </c>
      <c r="U741" s="1">
        <v>9.2343392950985201</v>
      </c>
      <c r="V741" s="1">
        <v>21.822540550434901</v>
      </c>
      <c r="W741" s="1">
        <v>31.4152943191011</v>
      </c>
      <c r="X741" s="1">
        <v>37.527825835365498</v>
      </c>
      <c r="Y741" s="1">
        <v>14.733683420855201</v>
      </c>
      <c r="Z741" s="1">
        <v>16.5073411209945</v>
      </c>
      <c r="AA741" s="1">
        <v>13.968492123030799</v>
      </c>
      <c r="AB741" s="1">
        <v>22.567784803343699</v>
      </c>
      <c r="AC741" s="1">
        <v>32.222698531775798</v>
      </c>
    </row>
    <row r="742" spans="1:29" ht="15" customHeight="1" x14ac:dyDescent="0.25">
      <c r="A742">
        <v>42140</v>
      </c>
      <c r="B742" s="2" t="s">
        <v>753</v>
      </c>
      <c r="C742" s="2" t="s">
        <v>35</v>
      </c>
      <c r="D742" s="2" t="s">
        <v>964</v>
      </c>
      <c r="E742" s="2" t="s">
        <v>935</v>
      </c>
      <c r="F742" s="2" t="s">
        <v>920</v>
      </c>
      <c r="G742" s="2" t="str">
        <f t="shared" si="11"/>
        <v>Clinton</v>
      </c>
      <c r="H742" s="2" t="s">
        <v>922</v>
      </c>
      <c r="I742" s="2" t="s">
        <v>922</v>
      </c>
      <c r="J742">
        <v>144170</v>
      </c>
      <c r="K742" s="1">
        <v>43.9002566414649</v>
      </c>
      <c r="L742" s="1">
        <v>0.65686342512311902</v>
      </c>
      <c r="M742" s="1">
        <v>1.0882985364500199</v>
      </c>
      <c r="N742" s="1">
        <v>3.7095096067142999</v>
      </c>
      <c r="O742" s="1">
        <v>50.645071790247599</v>
      </c>
      <c r="P742" s="1">
        <v>20.9724630644378</v>
      </c>
      <c r="Q742" s="1">
        <v>7.4217937157522398</v>
      </c>
      <c r="R742" s="1">
        <v>24.1548172296594</v>
      </c>
      <c r="S742" s="1">
        <v>32.327113823957802</v>
      </c>
      <c r="T742" s="1">
        <v>15.1238121661927</v>
      </c>
      <c r="U742" s="1">
        <v>5.6484441033313599</v>
      </c>
      <c r="V742" s="1">
        <v>27.939104837221102</v>
      </c>
      <c r="W742" s="1">
        <v>27.099707571091301</v>
      </c>
      <c r="X742" s="1">
        <v>39.312743488356297</v>
      </c>
      <c r="Y742" s="1">
        <v>18.3794336712931</v>
      </c>
      <c r="Z742" s="1">
        <v>19.773927880040699</v>
      </c>
      <c r="AA742" s="1">
        <v>17.598516914394501</v>
      </c>
      <c r="AB742" s="1">
        <v>21.873872100272301</v>
      </c>
      <c r="AC742" s="1">
        <v>22.374249433999399</v>
      </c>
    </row>
    <row r="743" spans="1:29" ht="15" customHeight="1" x14ac:dyDescent="0.25">
      <c r="A743">
        <v>42200</v>
      </c>
      <c r="B743" s="2" t="s">
        <v>754</v>
      </c>
      <c r="C743" s="2" t="s">
        <v>98</v>
      </c>
      <c r="D743" s="2" t="s">
        <v>936</v>
      </c>
      <c r="E743" s="2" t="s">
        <v>935</v>
      </c>
      <c r="F743" s="2" t="s">
        <v>920</v>
      </c>
      <c r="G743" s="2" t="str">
        <f t="shared" si="11"/>
        <v>Clinton</v>
      </c>
      <c r="H743" s="2" t="s">
        <v>923</v>
      </c>
      <c r="I743" s="2" t="s">
        <v>923</v>
      </c>
      <c r="J743">
        <v>423895</v>
      </c>
      <c r="K743" s="1">
        <v>47.917998560964399</v>
      </c>
      <c r="L743" s="1">
        <v>1.70844194906758</v>
      </c>
      <c r="M743" s="1">
        <v>4.6216633836209402</v>
      </c>
      <c r="N743" s="1">
        <v>2.8905743167529701</v>
      </c>
      <c r="O743" s="1">
        <v>42.861321789594101</v>
      </c>
      <c r="P743" s="1">
        <v>23.130020405996799</v>
      </c>
      <c r="Q743" s="1">
        <v>14.925158352894</v>
      </c>
      <c r="R743" s="1">
        <v>25.518111796553399</v>
      </c>
      <c r="S743" s="1">
        <v>23.5938145059508</v>
      </c>
      <c r="T743" s="1">
        <v>12.832894938605101</v>
      </c>
      <c r="U743" s="1">
        <v>12.5036829558543</v>
      </c>
      <c r="V743" s="1">
        <v>25.652122339184</v>
      </c>
      <c r="W743" s="1">
        <v>30.302786801816801</v>
      </c>
      <c r="X743" s="1">
        <v>31.541407903145</v>
      </c>
      <c r="Y743" s="1">
        <v>14.270037593718801</v>
      </c>
      <c r="Z743" s="1">
        <v>17.746217618781301</v>
      </c>
      <c r="AA743" s="1">
        <v>16.3939765092356</v>
      </c>
      <c r="AB743" s="1">
        <v>22.6157015724228</v>
      </c>
      <c r="AC743" s="1">
        <v>28.974066705841501</v>
      </c>
    </row>
    <row r="744" spans="1:29" ht="15" customHeight="1" x14ac:dyDescent="0.25">
      <c r="A744">
        <v>42220</v>
      </c>
      <c r="B744" s="2" t="s">
        <v>755</v>
      </c>
      <c r="C744" s="2" t="s">
        <v>98</v>
      </c>
      <c r="D744" s="2" t="s">
        <v>936</v>
      </c>
      <c r="E744" s="2" t="s">
        <v>935</v>
      </c>
      <c r="F744" s="2" t="s">
        <v>920</v>
      </c>
      <c r="G744" s="2" t="str">
        <f t="shared" si="11"/>
        <v>Clinton</v>
      </c>
      <c r="H744" s="2" t="s">
        <v>923</v>
      </c>
      <c r="I744" s="2" t="s">
        <v>923</v>
      </c>
      <c r="J744">
        <v>483878</v>
      </c>
      <c r="K744" s="1">
        <v>66.137952128429106</v>
      </c>
      <c r="L744" s="1">
        <v>1.3989063358945899</v>
      </c>
      <c r="M744" s="1">
        <v>3.67385993990221</v>
      </c>
      <c r="N744" s="1">
        <v>3.9007766420461398</v>
      </c>
      <c r="O744" s="1">
        <v>24.888504953727999</v>
      </c>
      <c r="P744" s="1">
        <v>22.003686879750699</v>
      </c>
      <c r="Q744" s="1">
        <v>9.5232682618345894</v>
      </c>
      <c r="R744" s="1">
        <v>25.192300538565501</v>
      </c>
      <c r="S744" s="1">
        <v>29.359053315091799</v>
      </c>
      <c r="T744" s="1">
        <v>13.921691004757401</v>
      </c>
      <c r="U744" s="1">
        <v>6.9406420259889199</v>
      </c>
      <c r="V744" s="1">
        <v>26.553373881284099</v>
      </c>
      <c r="W744" s="1">
        <v>34.4490559773012</v>
      </c>
      <c r="X744" s="1">
        <v>32.056928115425798</v>
      </c>
      <c r="Y744" s="1">
        <v>12.844305210783601</v>
      </c>
      <c r="Z744" s="1">
        <v>17.988422889724799</v>
      </c>
      <c r="AA744" s="1">
        <v>16.814451875860399</v>
      </c>
      <c r="AB744" s="1">
        <v>23.589988184409901</v>
      </c>
      <c r="AC744" s="1">
        <v>28.762831839221299</v>
      </c>
    </row>
    <row r="745" spans="1:29" ht="15" customHeight="1" x14ac:dyDescent="0.25">
      <c r="A745">
        <v>42300</v>
      </c>
      <c r="B745" s="2" t="s">
        <v>756</v>
      </c>
      <c r="C745" s="2" t="s">
        <v>31</v>
      </c>
      <c r="D745" s="2" t="s">
        <v>924</v>
      </c>
      <c r="E745" s="2" t="s">
        <v>927</v>
      </c>
      <c r="F745" s="2" t="s">
        <v>919</v>
      </c>
      <c r="G745" s="2" t="str">
        <f t="shared" si="11"/>
        <v>Trump</v>
      </c>
      <c r="H745" s="2" t="s">
        <v>923</v>
      </c>
      <c r="I745" s="2" t="s">
        <v>922</v>
      </c>
      <c r="J745">
        <v>38520</v>
      </c>
      <c r="K745" s="1">
        <v>71.500519210799595</v>
      </c>
      <c r="L745" s="1">
        <v>6.4979231568016598</v>
      </c>
      <c r="M745" s="1">
        <v>0.59190031152648004</v>
      </c>
      <c r="N745" s="1">
        <v>20.163551401869199</v>
      </c>
      <c r="O745" s="1">
        <v>1.2461059190031201</v>
      </c>
      <c r="P745" s="1">
        <v>20.122014537902398</v>
      </c>
      <c r="Q745" s="1">
        <v>10.9916926272066</v>
      </c>
      <c r="R745" s="1">
        <v>26.529075804776699</v>
      </c>
      <c r="S745" s="1">
        <v>27.7492211838006</v>
      </c>
      <c r="T745" s="1">
        <v>14.607995846313599</v>
      </c>
      <c r="U745" s="1">
        <v>2.6516272189349102</v>
      </c>
      <c r="V745" s="1">
        <v>45.7988165680473</v>
      </c>
      <c r="W745" s="1">
        <v>33.897928994082797</v>
      </c>
      <c r="X745" s="1">
        <v>17.651627218934902</v>
      </c>
      <c r="Y745" s="1">
        <v>23.9598963306507</v>
      </c>
      <c r="Z745" s="1">
        <v>24.676033283317398</v>
      </c>
      <c r="AA745" s="1">
        <v>18.946937661983402</v>
      </c>
      <c r="AB745" s="1">
        <v>22.295730459691701</v>
      </c>
      <c r="AC745" s="1">
        <v>10.121402264356799</v>
      </c>
    </row>
    <row r="746" spans="1:29" ht="15" customHeight="1" x14ac:dyDescent="0.25">
      <c r="A746">
        <v>42340</v>
      </c>
      <c r="B746" s="2" t="s">
        <v>757</v>
      </c>
      <c r="C746" s="2" t="s">
        <v>37</v>
      </c>
      <c r="D746" s="2" t="s">
        <v>943</v>
      </c>
      <c r="E746" s="2" t="s">
        <v>931</v>
      </c>
      <c r="F746" s="2" t="s">
        <v>920</v>
      </c>
      <c r="G746" s="2" t="str">
        <f t="shared" si="11"/>
        <v>Clinton</v>
      </c>
      <c r="H746" s="2" t="s">
        <v>922</v>
      </c>
      <c r="I746" s="2" t="s">
        <v>923</v>
      </c>
      <c r="J746">
        <v>347611</v>
      </c>
      <c r="K746" s="1">
        <v>57.319532465888599</v>
      </c>
      <c r="L746" s="1">
        <v>33.504693464821301</v>
      </c>
      <c r="M746" s="1">
        <v>2.0502803421065501</v>
      </c>
      <c r="N746" s="1">
        <v>2.1754202254819299</v>
      </c>
      <c r="O746" s="1">
        <v>4.9500735017016204</v>
      </c>
      <c r="P746" s="1">
        <v>24.0987770812776</v>
      </c>
      <c r="Q746" s="1">
        <v>11.943810753975001</v>
      </c>
      <c r="R746" s="1">
        <v>27.473814119806299</v>
      </c>
      <c r="S746" s="1">
        <v>24.8780964929188</v>
      </c>
      <c r="T746" s="1">
        <v>11.605501552022201</v>
      </c>
      <c r="U746" s="1">
        <v>3.5021229050279299</v>
      </c>
      <c r="V746" s="1">
        <v>38.307486033519602</v>
      </c>
      <c r="W746" s="1">
        <v>29.921787709497199</v>
      </c>
      <c r="X746" s="1">
        <v>28.268603351955299</v>
      </c>
      <c r="Y746" s="1">
        <v>19.4599641812977</v>
      </c>
      <c r="Z746" s="1">
        <v>21.867011587503299</v>
      </c>
      <c r="AA746" s="1">
        <v>18.217789955456201</v>
      </c>
      <c r="AB746" s="1">
        <v>22.0032451131963</v>
      </c>
      <c r="AC746" s="1">
        <v>18.4519891625465</v>
      </c>
    </row>
    <row r="747" spans="1:29" ht="15" customHeight="1" x14ac:dyDescent="0.25">
      <c r="A747">
        <v>42380</v>
      </c>
      <c r="B747" s="2" t="s">
        <v>758</v>
      </c>
      <c r="C747" s="2" t="s">
        <v>55</v>
      </c>
      <c r="D747" s="2" t="s">
        <v>970</v>
      </c>
      <c r="E747" s="2" t="s">
        <v>927</v>
      </c>
      <c r="F747" s="2" t="s">
        <v>920</v>
      </c>
      <c r="G747" s="2" t="str">
        <f t="shared" si="11"/>
        <v>Clinton</v>
      </c>
      <c r="H747" s="2" t="s">
        <v>922</v>
      </c>
      <c r="I747" s="2" t="s">
        <v>922</v>
      </c>
      <c r="J747">
        <v>62622</v>
      </c>
      <c r="K747" s="1">
        <v>96.745552681166401</v>
      </c>
      <c r="L747" s="1">
        <v>0.42956149595988602</v>
      </c>
      <c r="M747" s="1">
        <v>0.52697135192105005</v>
      </c>
      <c r="N747" s="1">
        <v>1.17690268595701</v>
      </c>
      <c r="O747" s="1">
        <v>1.12101178499569</v>
      </c>
      <c r="P747" s="1">
        <v>22.7364185110664</v>
      </c>
      <c r="Q747" s="1">
        <v>7.1540353230494098</v>
      </c>
      <c r="R747" s="1">
        <v>22.3196320781834</v>
      </c>
      <c r="S747" s="1">
        <v>29.981476158538499</v>
      </c>
      <c r="T747" s="1">
        <v>17.808437929162299</v>
      </c>
      <c r="U747" s="1">
        <v>3.7494002330523002</v>
      </c>
      <c r="V747" s="1">
        <v>57.579911805698401</v>
      </c>
      <c r="W747" s="1">
        <v>22.249640139831399</v>
      </c>
      <c r="X747" s="1">
        <v>16.421047821418</v>
      </c>
      <c r="Y747" s="1">
        <v>20.793618326856201</v>
      </c>
      <c r="Z747" s="1">
        <v>23.563100838617299</v>
      </c>
      <c r="AA747" s="1">
        <v>20.0695438740029</v>
      </c>
      <c r="AB747" s="1">
        <v>22.605849867048502</v>
      </c>
      <c r="AC747" s="1">
        <v>12.967887093475101</v>
      </c>
    </row>
    <row r="748" spans="1:29" ht="15" customHeight="1" x14ac:dyDescent="0.25">
      <c r="A748">
        <v>42420</v>
      </c>
      <c r="B748" s="2" t="s">
        <v>759</v>
      </c>
      <c r="C748" s="2" t="s">
        <v>117</v>
      </c>
      <c r="D748" s="2" t="s">
        <v>961</v>
      </c>
      <c r="E748" s="2" t="s">
        <v>935</v>
      </c>
      <c r="F748" s="2" t="s">
        <v>919</v>
      </c>
      <c r="G748" s="2" t="str">
        <f t="shared" si="11"/>
        <v>Trump</v>
      </c>
      <c r="H748" s="2" t="s">
        <v>922</v>
      </c>
      <c r="I748" s="2" t="s">
        <v>923</v>
      </c>
      <c r="J748">
        <v>38971</v>
      </c>
      <c r="K748" s="1">
        <v>76.536398860691307</v>
      </c>
      <c r="L748" s="1">
        <v>0.40542967847886902</v>
      </c>
      <c r="M748" s="1">
        <v>0.53373020964306805</v>
      </c>
      <c r="N748" s="1">
        <v>2.3478997203048402</v>
      </c>
      <c r="O748" s="1">
        <v>20.176541530881899</v>
      </c>
      <c r="P748" s="1">
        <v>24.6311359729029</v>
      </c>
      <c r="Q748" s="1">
        <v>8.5781735136383492</v>
      </c>
      <c r="R748" s="1">
        <v>22.688665931077001</v>
      </c>
      <c r="S748" s="1">
        <v>27.086808139385699</v>
      </c>
      <c r="T748" s="1">
        <v>17.015216442996099</v>
      </c>
      <c r="U748" s="1">
        <v>4.7670555512632298</v>
      </c>
      <c r="V748" s="1">
        <v>39.681681217646599</v>
      </c>
      <c r="W748" s="1">
        <v>34.914625666383401</v>
      </c>
      <c r="X748" s="1">
        <v>20.636637564706799</v>
      </c>
      <c r="Y748" s="1">
        <v>20.3376920147264</v>
      </c>
      <c r="Z748" s="1">
        <v>27.3454360797258</v>
      </c>
      <c r="AA748" s="1">
        <v>18.674622318141399</v>
      </c>
      <c r="AB748" s="1">
        <v>22.153103973594</v>
      </c>
      <c r="AC748" s="1">
        <v>11.489145613812401</v>
      </c>
    </row>
    <row r="749" spans="1:29" ht="15" customHeight="1" x14ac:dyDescent="0.25">
      <c r="A749">
        <v>42460</v>
      </c>
      <c r="B749" s="2" t="s">
        <v>760</v>
      </c>
      <c r="C749" s="2" t="s">
        <v>46</v>
      </c>
      <c r="D749" s="2" t="s">
        <v>930</v>
      </c>
      <c r="E749" s="2" t="s">
        <v>931</v>
      </c>
      <c r="F749" s="2" t="s">
        <v>919</v>
      </c>
      <c r="G749" s="2" t="str">
        <f t="shared" si="11"/>
        <v>Trump</v>
      </c>
      <c r="H749" s="2" t="s">
        <v>922</v>
      </c>
      <c r="I749" s="2" t="s">
        <v>923</v>
      </c>
      <c r="J749">
        <v>53227</v>
      </c>
      <c r="K749" s="1">
        <v>90.061434986003306</v>
      </c>
      <c r="L749" s="1">
        <v>3.3272587220771399</v>
      </c>
      <c r="M749" s="1">
        <v>0.30999304864072702</v>
      </c>
      <c r="N749" s="1">
        <v>3.78567268491555</v>
      </c>
      <c r="O749" s="1">
        <v>2.51564055836324</v>
      </c>
      <c r="P749" s="1">
        <v>22.516767805812801</v>
      </c>
      <c r="Q749" s="1">
        <v>7.7686136735115596</v>
      </c>
      <c r="R749" s="1">
        <v>24.389877317902599</v>
      </c>
      <c r="S749" s="1">
        <v>28.842504743833</v>
      </c>
      <c r="T749" s="1">
        <v>16.482236458940001</v>
      </c>
      <c r="U749" s="1">
        <v>9.3341580164578097</v>
      </c>
      <c r="V749" s="1">
        <v>52.164793201742597</v>
      </c>
      <c r="W749" s="1">
        <v>25.286398106814399</v>
      </c>
      <c r="X749" s="1">
        <v>13.214650674985201</v>
      </c>
      <c r="Y749" s="1">
        <v>26.9094683209888</v>
      </c>
      <c r="Z749" s="1">
        <v>25.8432797093928</v>
      </c>
      <c r="AA749" s="1">
        <v>17.5071944143039</v>
      </c>
      <c r="AB749" s="1">
        <v>20.271736566495299</v>
      </c>
      <c r="AC749" s="1">
        <v>9.4683209888191708</v>
      </c>
    </row>
    <row r="750" spans="1:29" ht="15" customHeight="1" x14ac:dyDescent="0.25">
      <c r="A750">
        <v>42540</v>
      </c>
      <c r="B750" s="2" t="s">
        <v>761</v>
      </c>
      <c r="C750" s="2" t="s">
        <v>55</v>
      </c>
      <c r="D750" s="2" t="s">
        <v>970</v>
      </c>
      <c r="E750" s="2" t="s">
        <v>927</v>
      </c>
      <c r="F750" s="2" t="s">
        <v>920</v>
      </c>
      <c r="G750" s="2" t="str">
        <f t="shared" si="11"/>
        <v>Clinton</v>
      </c>
      <c r="H750" s="2" t="s">
        <v>922</v>
      </c>
      <c r="I750" s="2" t="s">
        <v>922</v>
      </c>
      <c r="J750">
        <v>563631</v>
      </c>
      <c r="K750" s="1">
        <v>89.167913049495198</v>
      </c>
      <c r="L750" s="1">
        <v>2.5757987051812301</v>
      </c>
      <c r="M750" s="1">
        <v>1.2018501466384901</v>
      </c>
      <c r="N750" s="1">
        <v>1.26873787992499</v>
      </c>
      <c r="O750" s="1">
        <v>5.7857002187601498</v>
      </c>
      <c r="P750" s="1">
        <v>20.3849681795359</v>
      </c>
      <c r="Q750" s="1">
        <v>9.5729298069126791</v>
      </c>
      <c r="R750" s="1">
        <v>23.737693632890998</v>
      </c>
      <c r="S750" s="1">
        <v>28.5591104818578</v>
      </c>
      <c r="T750" s="1">
        <v>17.745297898802601</v>
      </c>
      <c r="U750" s="1">
        <v>3.6433146821277602</v>
      </c>
      <c r="V750" s="1">
        <v>48.235055827024802</v>
      </c>
      <c r="W750" s="1">
        <v>26.0685621692787</v>
      </c>
      <c r="X750" s="1">
        <v>22.053067321568701</v>
      </c>
      <c r="Y750" s="1">
        <v>21.307495442434401</v>
      </c>
      <c r="Z750" s="1">
        <v>24.140635955686399</v>
      </c>
      <c r="AA750" s="1">
        <v>17.866095218062</v>
      </c>
      <c r="AB750" s="1">
        <v>21.3758589258169</v>
      </c>
      <c r="AC750" s="1">
        <v>15.3099144580003</v>
      </c>
    </row>
    <row r="751" spans="1:29" ht="15" customHeight="1" x14ac:dyDescent="0.25">
      <c r="A751">
        <v>42620</v>
      </c>
      <c r="B751" s="2" t="s">
        <v>762</v>
      </c>
      <c r="C751" s="2" t="s">
        <v>75</v>
      </c>
      <c r="D751" s="2" t="s">
        <v>932</v>
      </c>
      <c r="E751" s="2" t="s">
        <v>931</v>
      </c>
      <c r="F751" s="2" t="s">
        <v>919</v>
      </c>
      <c r="G751" s="2" t="str">
        <f t="shared" si="11"/>
        <v>Trump</v>
      </c>
      <c r="H751" s="2" t="s">
        <v>922</v>
      </c>
      <c r="I751" s="2" t="s">
        <v>923</v>
      </c>
      <c r="J751">
        <v>77076</v>
      </c>
      <c r="K751" s="1">
        <v>89.555763142871996</v>
      </c>
      <c r="L751" s="1">
        <v>3.9350770667912198</v>
      </c>
      <c r="M751" s="1">
        <v>0.53323991904094703</v>
      </c>
      <c r="N751" s="1">
        <v>2.2406455965540499</v>
      </c>
      <c r="O751" s="1">
        <v>3.7352742747418102</v>
      </c>
      <c r="P751" s="1">
        <v>23.915356271731799</v>
      </c>
      <c r="Q751" s="1">
        <v>12.8172193678966</v>
      </c>
      <c r="R751" s="1">
        <v>24.4498936115003</v>
      </c>
      <c r="S751" s="1">
        <v>24.743110695936501</v>
      </c>
      <c r="T751" s="1">
        <v>14.0744200529348</v>
      </c>
      <c r="U751" s="1">
        <v>6.0108395541466404</v>
      </c>
      <c r="V751" s="1">
        <v>48.432355046528301</v>
      </c>
      <c r="W751" s="1">
        <v>27.6163206871868</v>
      </c>
      <c r="X751" s="1">
        <v>17.9404847121383</v>
      </c>
      <c r="Y751" s="1">
        <v>24.990721684267299</v>
      </c>
      <c r="Z751" s="1">
        <v>23.6141570228415</v>
      </c>
      <c r="AA751" s="1">
        <v>17.881844866561</v>
      </c>
      <c r="AB751" s="1">
        <v>20.297580890043498</v>
      </c>
      <c r="AC751" s="1">
        <v>13.215695536286701</v>
      </c>
    </row>
    <row r="752" spans="1:29" ht="15" customHeight="1" x14ac:dyDescent="0.25">
      <c r="A752">
        <v>42660</v>
      </c>
      <c r="B752" s="2" t="s">
        <v>763</v>
      </c>
      <c r="C752" s="2" t="s">
        <v>25</v>
      </c>
      <c r="D752" s="2" t="s">
        <v>878</v>
      </c>
      <c r="E752" s="2" t="s">
        <v>927</v>
      </c>
      <c r="F752" s="2" t="s">
        <v>920</v>
      </c>
      <c r="G752" s="2" t="str">
        <f t="shared" si="11"/>
        <v>Clinton</v>
      </c>
      <c r="H752" s="2" t="s">
        <v>923</v>
      </c>
      <c r="I752" s="2" t="s">
        <v>922</v>
      </c>
      <c r="J752">
        <v>3439809</v>
      </c>
      <c r="K752" s="1">
        <v>68.034998454856094</v>
      </c>
      <c r="L752" s="1">
        <v>5.3799789465054602</v>
      </c>
      <c r="M752" s="1">
        <v>11.317750491379</v>
      </c>
      <c r="N752" s="1">
        <v>6.2703772215259601</v>
      </c>
      <c r="O752" s="1">
        <v>8.9968948857334805</v>
      </c>
      <c r="P752" s="1">
        <v>22.8441753597365</v>
      </c>
      <c r="Q752" s="1">
        <v>9.2915042666613203</v>
      </c>
      <c r="R752" s="1">
        <v>30.049953354968299</v>
      </c>
      <c r="S752" s="1">
        <v>26.999580499963798</v>
      </c>
      <c r="T752" s="1">
        <v>10.8147865186701</v>
      </c>
      <c r="U752" s="1">
        <v>3.3090301792927601</v>
      </c>
      <c r="V752" s="1">
        <v>26.5243165776659</v>
      </c>
      <c r="W752" s="1">
        <v>32.649879038220703</v>
      </c>
      <c r="X752" s="1">
        <v>37.516774204820699</v>
      </c>
      <c r="Y752" s="1">
        <v>12.363066030994499</v>
      </c>
      <c r="Z752" s="1">
        <v>16.029492060816398</v>
      </c>
      <c r="AA752" s="1">
        <v>16.059907580793499</v>
      </c>
      <c r="AB752" s="1">
        <v>24.629535302158001</v>
      </c>
      <c r="AC752" s="1">
        <v>30.917999025237599</v>
      </c>
    </row>
    <row r="753" spans="1:29" ht="15" customHeight="1" x14ac:dyDescent="0.25">
      <c r="A753">
        <v>42680</v>
      </c>
      <c r="B753" s="2" t="s">
        <v>764</v>
      </c>
      <c r="C753" s="2" t="s">
        <v>72</v>
      </c>
      <c r="D753" s="2" t="s">
        <v>942</v>
      </c>
      <c r="E753" s="2" t="s">
        <v>931</v>
      </c>
      <c r="F753" s="2" t="s">
        <v>919</v>
      </c>
      <c r="G753" s="2" t="str">
        <f t="shared" si="11"/>
        <v>Trump</v>
      </c>
      <c r="H753" s="2" t="s">
        <v>923</v>
      </c>
      <c r="I753" s="2" t="s">
        <v>923</v>
      </c>
      <c r="J753">
        <v>138028</v>
      </c>
      <c r="K753" s="1">
        <v>77.361115136059396</v>
      </c>
      <c r="L753" s="1">
        <v>8.7475005071434797</v>
      </c>
      <c r="M753" s="1">
        <v>1.1925116643</v>
      </c>
      <c r="N753" s="1">
        <v>1.4946242791317701</v>
      </c>
      <c r="O753" s="1">
        <v>11.2042484133654</v>
      </c>
      <c r="P753" s="1">
        <v>18.8019822065088</v>
      </c>
      <c r="Q753" s="1">
        <v>6.5870692902889303</v>
      </c>
      <c r="R753" s="1">
        <v>19.322166516938601</v>
      </c>
      <c r="S753" s="1">
        <v>28.117483409163398</v>
      </c>
      <c r="T753" s="1">
        <v>27.171298577100298</v>
      </c>
      <c r="U753" s="1">
        <v>4.9160601649684601</v>
      </c>
      <c r="V753" s="1">
        <v>36.502668607472103</v>
      </c>
      <c r="W753" s="1">
        <v>31.737020863658401</v>
      </c>
      <c r="X753" s="1">
        <v>26.844250363901001</v>
      </c>
      <c r="Y753" s="1">
        <v>19.9149636538198</v>
      </c>
      <c r="Z753" s="1">
        <v>24.657111507337799</v>
      </c>
      <c r="AA753" s="1">
        <v>16.9129749005623</v>
      </c>
      <c r="AB753" s="1">
        <v>19.7126594431491</v>
      </c>
      <c r="AC753" s="1">
        <v>18.802290495131</v>
      </c>
    </row>
    <row r="754" spans="1:29" ht="15" customHeight="1" x14ac:dyDescent="0.25">
      <c r="A754">
        <v>42700</v>
      </c>
      <c r="B754" s="2" t="s">
        <v>765</v>
      </c>
      <c r="C754" s="2" t="s">
        <v>72</v>
      </c>
      <c r="D754" s="2" t="s">
        <v>942</v>
      </c>
      <c r="E754" s="2" t="s">
        <v>931</v>
      </c>
      <c r="F754" s="2" t="s">
        <v>919</v>
      </c>
      <c r="G754" s="2" t="str">
        <f t="shared" si="11"/>
        <v>Trump</v>
      </c>
      <c r="H754" s="2" t="s">
        <v>922</v>
      </c>
      <c r="I754" s="2" t="s">
        <v>923</v>
      </c>
      <c r="J754">
        <v>98786</v>
      </c>
      <c r="K754" s="1">
        <v>70.661834672929402</v>
      </c>
      <c r="L754" s="1">
        <v>8.85753041929018</v>
      </c>
      <c r="M754" s="1">
        <v>1.4192294454679799</v>
      </c>
      <c r="N754" s="1">
        <v>1.6935598161682801</v>
      </c>
      <c r="O754" s="1">
        <v>17.3678456461442</v>
      </c>
      <c r="P754" s="1">
        <v>18.192861336626599</v>
      </c>
      <c r="Q754" s="1">
        <v>6.5727937157087002</v>
      </c>
      <c r="R754" s="1">
        <v>17.682667584475499</v>
      </c>
      <c r="S754" s="1">
        <v>25.338610734314599</v>
      </c>
      <c r="T754" s="1">
        <v>32.2130666288745</v>
      </c>
      <c r="U754" s="1">
        <v>7.3115815019549704</v>
      </c>
      <c r="V754" s="1">
        <v>48.533099635971404</v>
      </c>
      <c r="W754" s="1">
        <v>28.973978697586599</v>
      </c>
      <c r="X754" s="1">
        <v>15.181340164487001</v>
      </c>
      <c r="Y754" s="1">
        <v>25.4359334621271</v>
      </c>
      <c r="Z754" s="1">
        <v>31.0861329252076</v>
      </c>
      <c r="AA754" s="1">
        <v>19.6803572772662</v>
      </c>
      <c r="AB754" s="1">
        <v>15.8341069322829</v>
      </c>
      <c r="AC754" s="1">
        <v>7.9634694031161404</v>
      </c>
    </row>
    <row r="755" spans="1:29" ht="15" customHeight="1" x14ac:dyDescent="0.25">
      <c r="A755">
        <v>42740</v>
      </c>
      <c r="B755" s="2" t="s">
        <v>766</v>
      </c>
      <c r="C755" s="2" t="s">
        <v>162</v>
      </c>
      <c r="D755" s="2" t="s">
        <v>956</v>
      </c>
      <c r="E755" s="2" t="s">
        <v>927</v>
      </c>
      <c r="F755" s="2" t="s">
        <v>919</v>
      </c>
      <c r="G755" s="2" t="str">
        <f t="shared" si="11"/>
        <v>Trump</v>
      </c>
      <c r="H755" s="2" t="s">
        <v>922</v>
      </c>
      <c r="I755" s="2" t="s">
        <v>922</v>
      </c>
      <c r="J755">
        <v>42201</v>
      </c>
      <c r="K755" s="1">
        <v>86.967133480249302</v>
      </c>
      <c r="L755" s="1">
        <v>2.9477974455581601</v>
      </c>
      <c r="M755" s="1">
        <v>0.58529418734153205</v>
      </c>
      <c r="N755" s="1">
        <v>2.2819364470036301</v>
      </c>
      <c r="O755" s="1">
        <v>7.2178384398473998</v>
      </c>
      <c r="P755" s="1">
        <v>25.5538968270894</v>
      </c>
      <c r="Q755" s="1">
        <v>9.4239472998270202</v>
      </c>
      <c r="R755" s="1">
        <v>24.380938840311799</v>
      </c>
      <c r="S755" s="1">
        <v>25.9425132105874</v>
      </c>
      <c r="T755" s="1">
        <v>14.698703822184299</v>
      </c>
      <c r="U755" s="1">
        <v>7.8143232205367603</v>
      </c>
      <c r="V755" s="1">
        <v>44.110997666277697</v>
      </c>
      <c r="W755" s="1">
        <v>32.588243873979003</v>
      </c>
      <c r="X755" s="1">
        <v>15.4864352392065</v>
      </c>
      <c r="Y755" s="1">
        <v>23.575240782774099</v>
      </c>
      <c r="Z755" s="1">
        <v>28.347954113244601</v>
      </c>
      <c r="AA755" s="1">
        <v>17.968222808416701</v>
      </c>
      <c r="AB755" s="1">
        <v>20.808539353413899</v>
      </c>
      <c r="AC755" s="1">
        <v>9.3000429421507906</v>
      </c>
    </row>
    <row r="756" spans="1:29" ht="15" customHeight="1" x14ac:dyDescent="0.25">
      <c r="A756">
        <v>42780</v>
      </c>
      <c r="B756" s="2" t="s">
        <v>767</v>
      </c>
      <c r="C756" s="2" t="s">
        <v>55</v>
      </c>
      <c r="D756" s="2" t="s">
        <v>970</v>
      </c>
      <c r="E756" s="2" t="s">
        <v>927</v>
      </c>
      <c r="F756" s="2" t="s">
        <v>919</v>
      </c>
      <c r="G756" s="2" t="str">
        <f t="shared" si="11"/>
        <v>Trump</v>
      </c>
      <c r="H756" s="2" t="s">
        <v>922</v>
      </c>
      <c r="I756" s="2" t="s">
        <v>922</v>
      </c>
      <c r="J756">
        <v>39702</v>
      </c>
      <c r="K756" s="1">
        <v>96.032945443554496</v>
      </c>
      <c r="L756" s="1">
        <v>0.94453679915369504</v>
      </c>
      <c r="M756" s="1">
        <v>0.53145937232381202</v>
      </c>
      <c r="N756" s="1">
        <v>0.836229912850738</v>
      </c>
      <c r="O756" s="1">
        <v>1.6548284721172699</v>
      </c>
      <c r="P756" s="1">
        <v>22.401894111127898</v>
      </c>
      <c r="Q756" s="1">
        <v>12.515742279985901</v>
      </c>
      <c r="R756" s="1">
        <v>22.711702181250299</v>
      </c>
      <c r="S756" s="1">
        <v>26.895370510301699</v>
      </c>
      <c r="T756" s="1">
        <v>15.4752909173341</v>
      </c>
      <c r="U756" s="1">
        <v>7.5920394149823496</v>
      </c>
      <c r="V756" s="1">
        <v>56.647398843930603</v>
      </c>
      <c r="W756" s="1">
        <v>20.0217247934205</v>
      </c>
      <c r="X756" s="1">
        <v>15.738836947666501</v>
      </c>
      <c r="Y756" s="1">
        <v>15.987460815046999</v>
      </c>
      <c r="Z756" s="1">
        <v>25.384883315917801</v>
      </c>
      <c r="AA756" s="1">
        <v>22.1873911529084</v>
      </c>
      <c r="AB756" s="1">
        <v>22.4799721351445</v>
      </c>
      <c r="AC756" s="1">
        <v>13.9602925809822</v>
      </c>
    </row>
    <row r="757" spans="1:29" ht="15" customHeight="1" x14ac:dyDescent="0.25">
      <c r="A757">
        <v>42820</v>
      </c>
      <c r="B757" s="2" t="s">
        <v>768</v>
      </c>
      <c r="C757" s="2" t="s">
        <v>46</v>
      </c>
      <c r="D757" s="2" t="s">
        <v>930</v>
      </c>
      <c r="E757" s="2" t="s">
        <v>931</v>
      </c>
      <c r="F757" s="2" t="s">
        <v>919</v>
      </c>
      <c r="G757" s="2" t="str">
        <f t="shared" si="11"/>
        <v>Trump</v>
      </c>
      <c r="H757" s="2" t="s">
        <v>922</v>
      </c>
      <c r="I757" s="2" t="s">
        <v>923</v>
      </c>
      <c r="J757">
        <v>43820</v>
      </c>
      <c r="K757" s="1">
        <v>28.927430397079</v>
      </c>
      <c r="L757" s="1">
        <v>69.178457325422201</v>
      </c>
      <c r="M757" s="1">
        <v>0.32861706983112698</v>
      </c>
      <c r="N757" s="1">
        <v>0.86033774532177099</v>
      </c>
      <c r="O757" s="1">
        <v>0.70515746234596099</v>
      </c>
      <c r="P757" s="1">
        <v>26.4605203103606</v>
      </c>
      <c r="Q757" s="1">
        <v>9.1693290734824302</v>
      </c>
      <c r="R757" s="1">
        <v>22.843450479233201</v>
      </c>
      <c r="S757" s="1">
        <v>27.457781834778601</v>
      </c>
      <c r="T757" s="1">
        <v>14.0689183021451</v>
      </c>
      <c r="U757" s="1">
        <v>7.9365079365079403</v>
      </c>
      <c r="V757" s="1">
        <v>51.990397362857898</v>
      </c>
      <c r="W757" s="1">
        <v>26.733311834892</v>
      </c>
      <c r="X757" s="1">
        <v>13.339782865742199</v>
      </c>
      <c r="Y757" s="1">
        <v>40.467214634447799</v>
      </c>
      <c r="Z757" s="1">
        <v>22.291576540386899</v>
      </c>
      <c r="AA757" s="1">
        <v>13.596193065941501</v>
      </c>
      <c r="AB757" s="1">
        <v>14.7456893887893</v>
      </c>
      <c r="AC757" s="1">
        <v>8.8993263704344603</v>
      </c>
    </row>
    <row r="758" spans="1:29" ht="15" customHeight="1" x14ac:dyDescent="0.25">
      <c r="A758">
        <v>42860</v>
      </c>
      <c r="B758" s="2" t="s">
        <v>769</v>
      </c>
      <c r="C758" s="2" t="s">
        <v>129</v>
      </c>
      <c r="D758" s="2" t="s">
        <v>973</v>
      </c>
      <c r="E758" s="2" t="s">
        <v>931</v>
      </c>
      <c r="F758" s="2" t="s">
        <v>919</v>
      </c>
      <c r="G758" s="2" t="str">
        <f t="shared" si="11"/>
        <v>Trump</v>
      </c>
      <c r="H758" s="2" t="s">
        <v>922</v>
      </c>
      <c r="I758" s="2" t="s">
        <v>923</v>
      </c>
      <c r="J758">
        <v>74273</v>
      </c>
      <c r="K758" s="1">
        <v>85.9087420731625</v>
      </c>
      <c r="L758" s="1">
        <v>7.4724327817645699</v>
      </c>
      <c r="M758" s="1">
        <v>0.566827783986105</v>
      </c>
      <c r="N758" s="1">
        <v>1.5429563906130099</v>
      </c>
      <c r="O758" s="1">
        <v>4.5090409704737899</v>
      </c>
      <c r="P758" s="1">
        <v>21.147657964536201</v>
      </c>
      <c r="Q758" s="1">
        <v>8.3812421741413399</v>
      </c>
      <c r="R758" s="1">
        <v>22.464421795268802</v>
      </c>
      <c r="S758" s="1">
        <v>29.014581341806601</v>
      </c>
      <c r="T758" s="1">
        <v>18.992096724246998</v>
      </c>
      <c r="U758" s="1">
        <v>5.8263198163733696</v>
      </c>
      <c r="V758" s="1">
        <v>44.569625095638898</v>
      </c>
      <c r="W758" s="1">
        <v>28.039403213465999</v>
      </c>
      <c r="X758" s="1">
        <v>21.5646518745218</v>
      </c>
      <c r="Y758" s="1">
        <v>22.702970297029701</v>
      </c>
      <c r="Z758" s="1">
        <v>25.650165016501699</v>
      </c>
      <c r="AA758" s="1">
        <v>17.8316831683168</v>
      </c>
      <c r="AB758" s="1">
        <v>20.092409240924098</v>
      </c>
      <c r="AC758" s="1">
        <v>13.722772277227699</v>
      </c>
    </row>
    <row r="759" spans="1:29" ht="15" customHeight="1" x14ac:dyDescent="0.25">
      <c r="A759">
        <v>42900</v>
      </c>
      <c r="B759" s="2" t="s">
        <v>770</v>
      </c>
      <c r="C759" s="2" t="s">
        <v>40</v>
      </c>
      <c r="D759" s="2" t="s">
        <v>966</v>
      </c>
      <c r="E759" s="2" t="s">
        <v>927</v>
      </c>
      <c r="F759" s="2" t="s">
        <v>919</v>
      </c>
      <c r="G759" s="2" t="str">
        <f t="shared" si="11"/>
        <v>Trump</v>
      </c>
      <c r="H759" s="2" t="s">
        <v>922</v>
      </c>
      <c r="I759" s="2" t="s">
        <v>922</v>
      </c>
      <c r="J759">
        <v>35251</v>
      </c>
      <c r="K759" s="1">
        <v>90.7747297948994</v>
      </c>
      <c r="L759" s="1">
        <v>4.2920768205157298</v>
      </c>
      <c r="M759" s="1">
        <v>0.67515815154180003</v>
      </c>
      <c r="N759" s="1">
        <v>1.5574026268758301</v>
      </c>
      <c r="O759" s="1">
        <v>2.7006326061672001</v>
      </c>
      <c r="P759" s="1">
        <v>21.329891350600001</v>
      </c>
      <c r="Q759" s="1">
        <v>9.4124989362003895</v>
      </c>
      <c r="R759" s="1">
        <v>24.399307821054698</v>
      </c>
      <c r="S759" s="1">
        <v>29.335338004595599</v>
      </c>
      <c r="T759" s="1">
        <v>15.522963887549301</v>
      </c>
      <c r="U759" s="1">
        <v>5.0364102355477796</v>
      </c>
      <c r="V759" s="1">
        <v>46.312192343680103</v>
      </c>
      <c r="W759" s="1">
        <v>30.035393189862098</v>
      </c>
      <c r="X759" s="1">
        <v>18.6160042309101</v>
      </c>
      <c r="Y759" s="1">
        <v>18.067164179104498</v>
      </c>
      <c r="Z759" s="1">
        <v>22.611940298507498</v>
      </c>
      <c r="AA759" s="1">
        <v>19.4253731343284</v>
      </c>
      <c r="AB759" s="1">
        <v>24.910447761194</v>
      </c>
      <c r="AC759" s="1">
        <v>14.9850746268657</v>
      </c>
    </row>
    <row r="760" spans="1:29" ht="15" customHeight="1" x14ac:dyDescent="0.25">
      <c r="A760">
        <v>42940</v>
      </c>
      <c r="B760" s="2" t="s">
        <v>771</v>
      </c>
      <c r="C760" s="2" t="s">
        <v>84</v>
      </c>
      <c r="D760" s="2" t="s">
        <v>975</v>
      </c>
      <c r="E760" s="2" t="s">
        <v>931</v>
      </c>
      <c r="F760" s="2" t="s">
        <v>919</v>
      </c>
      <c r="G760" s="2" t="str">
        <f t="shared" si="11"/>
        <v>Trump</v>
      </c>
      <c r="H760" s="2" t="s">
        <v>922</v>
      </c>
      <c r="I760" s="2" t="s">
        <v>922</v>
      </c>
      <c r="J760">
        <v>89889</v>
      </c>
      <c r="K760" s="1">
        <v>91.639688949704606</v>
      </c>
      <c r="L760" s="1">
        <v>0.71198923116287904</v>
      </c>
      <c r="M760" s="1">
        <v>0.855499560569146</v>
      </c>
      <c r="N760" s="1">
        <v>1.46736530609975</v>
      </c>
      <c r="O760" s="1">
        <v>5.3254569524635897</v>
      </c>
      <c r="P760" s="1">
        <v>22.129515291081201</v>
      </c>
      <c r="Q760" s="1">
        <v>8.2768748122684599</v>
      </c>
      <c r="R760" s="1">
        <v>25.149907107655</v>
      </c>
      <c r="S760" s="1">
        <v>28.9612744607238</v>
      </c>
      <c r="T760" s="1">
        <v>15.482428328271499</v>
      </c>
      <c r="U760" s="1">
        <v>6.7576410501955104</v>
      </c>
      <c r="V760" s="1">
        <v>49.777352166626798</v>
      </c>
      <c r="W760" s="1">
        <v>28.8261112441146</v>
      </c>
      <c r="X760" s="1">
        <v>14.6388955390631</v>
      </c>
      <c r="Y760" s="1">
        <v>20.876511226252202</v>
      </c>
      <c r="Z760" s="1">
        <v>24.441386010362699</v>
      </c>
      <c r="AA760" s="1">
        <v>21.823726252158899</v>
      </c>
      <c r="AB760" s="1">
        <v>20.9061960276339</v>
      </c>
      <c r="AC760" s="1">
        <v>11.9521804835924</v>
      </c>
    </row>
    <row r="761" spans="1:29" ht="15" customHeight="1" x14ac:dyDescent="0.25">
      <c r="A761">
        <v>42980</v>
      </c>
      <c r="B761" s="2" t="s">
        <v>772</v>
      </c>
      <c r="C761" s="2" t="s">
        <v>66</v>
      </c>
      <c r="D761" s="2" t="s">
        <v>425</v>
      </c>
      <c r="E761" s="2" t="s">
        <v>927</v>
      </c>
      <c r="F761" s="2" t="s">
        <v>919</v>
      </c>
      <c r="G761" s="2" t="str">
        <f t="shared" si="11"/>
        <v>Trump</v>
      </c>
      <c r="H761" s="2" t="s">
        <v>922</v>
      </c>
      <c r="I761" s="2" t="s">
        <v>923</v>
      </c>
      <c r="J761">
        <v>42376</v>
      </c>
      <c r="K761" s="1">
        <v>91.622616575419997</v>
      </c>
      <c r="L761" s="1">
        <v>0.62535397394751702</v>
      </c>
      <c r="M761" s="1">
        <v>0.84009816877477805</v>
      </c>
      <c r="N761" s="1">
        <v>1.2247498584104199</v>
      </c>
      <c r="O761" s="1">
        <v>5.68718142344723</v>
      </c>
      <c r="P761" s="1">
        <v>24.579950915612599</v>
      </c>
      <c r="Q761" s="1">
        <v>7.7001132716632101</v>
      </c>
      <c r="R761" s="1">
        <v>26.408816311119502</v>
      </c>
      <c r="S761" s="1">
        <v>26.991693411364899</v>
      </c>
      <c r="T761" s="1">
        <v>14.3194260902398</v>
      </c>
      <c r="U761" s="1">
        <v>4.9263833647337902</v>
      </c>
      <c r="V761" s="1">
        <v>55.847463540576399</v>
      </c>
      <c r="W761" s="1">
        <v>25.671620961551898</v>
      </c>
      <c r="X761" s="1">
        <v>13.554532133138</v>
      </c>
      <c r="Y761" s="1">
        <v>17.877629063097501</v>
      </c>
      <c r="Z761" s="1">
        <v>24.838671128107102</v>
      </c>
      <c r="AA761" s="1">
        <v>21.671845124282999</v>
      </c>
      <c r="AB761" s="1">
        <v>24.061902485659701</v>
      </c>
      <c r="AC761" s="1">
        <v>11.5499521988528</v>
      </c>
    </row>
    <row r="762" spans="1:29" ht="15" customHeight="1" x14ac:dyDescent="0.25">
      <c r="A762">
        <v>43020</v>
      </c>
      <c r="B762" s="2" t="s">
        <v>773</v>
      </c>
      <c r="C762" s="2" t="s">
        <v>70</v>
      </c>
      <c r="D762" s="2" t="s">
        <v>980</v>
      </c>
      <c r="E762" s="2" t="s">
        <v>927</v>
      </c>
      <c r="F762" s="2" t="s">
        <v>920</v>
      </c>
      <c r="G762" s="2" t="str">
        <f t="shared" si="11"/>
        <v>Clinton</v>
      </c>
      <c r="H762" s="2" t="s">
        <v>922</v>
      </c>
      <c r="I762" s="2" t="s">
        <v>922</v>
      </c>
      <c r="J762">
        <v>46181</v>
      </c>
      <c r="K762" s="1">
        <v>80.981355968904893</v>
      </c>
      <c r="L762" s="1">
        <v>0.32480890409475799</v>
      </c>
      <c r="M762" s="1">
        <v>0.39193607760767402</v>
      </c>
      <c r="N762" s="1">
        <v>15.956778761828501</v>
      </c>
      <c r="O762" s="1">
        <v>2.3451202875641499</v>
      </c>
      <c r="P762" s="1">
        <v>23.691561464671601</v>
      </c>
      <c r="Q762" s="1">
        <v>7.4121391914423702</v>
      </c>
      <c r="R762" s="1">
        <v>22.953162556029501</v>
      </c>
      <c r="S762" s="1">
        <v>28.269201619713701</v>
      </c>
      <c r="T762" s="1">
        <v>17.673935168142702</v>
      </c>
      <c r="U762" s="1">
        <v>3.8756040921358199</v>
      </c>
      <c r="V762" s="1">
        <v>53.213456348459196</v>
      </c>
      <c r="W762" s="1">
        <v>28.2307161237683</v>
      </c>
      <c r="X762" s="1">
        <v>14.6802234356367</v>
      </c>
      <c r="Y762" s="1">
        <v>18.640220504782999</v>
      </c>
      <c r="Z762" s="1">
        <v>25.493163270820901</v>
      </c>
      <c r="AA762" s="1">
        <v>21.304653299464999</v>
      </c>
      <c r="AB762" s="1">
        <v>23.817759282278601</v>
      </c>
      <c r="AC762" s="1">
        <v>10.744203642652501</v>
      </c>
    </row>
    <row r="763" spans="1:29" ht="15" customHeight="1" x14ac:dyDescent="0.25">
      <c r="A763">
        <v>43060</v>
      </c>
      <c r="B763" s="2" t="s">
        <v>774</v>
      </c>
      <c r="C763" s="2" t="s">
        <v>29</v>
      </c>
      <c r="D763" s="2" t="s">
        <v>968</v>
      </c>
      <c r="E763" s="2" t="s">
        <v>935</v>
      </c>
      <c r="F763" s="2" t="s">
        <v>919</v>
      </c>
      <c r="G763" s="2" t="str">
        <f t="shared" si="11"/>
        <v>Trump</v>
      </c>
      <c r="H763" s="2" t="s">
        <v>922</v>
      </c>
      <c r="I763" s="2" t="s">
        <v>922</v>
      </c>
      <c r="J763">
        <v>69442</v>
      </c>
      <c r="K763" s="1">
        <v>74.367097721839798</v>
      </c>
      <c r="L763" s="1">
        <v>2.83545980818525</v>
      </c>
      <c r="M763" s="1">
        <v>0.53713890728953695</v>
      </c>
      <c r="N763" s="1">
        <v>18.115837677486201</v>
      </c>
      <c r="O763" s="1">
        <v>4.1444658851991596</v>
      </c>
      <c r="P763" s="1">
        <v>24.992079721206199</v>
      </c>
      <c r="Q763" s="1">
        <v>10.2301201002275</v>
      </c>
      <c r="R763" s="1">
        <v>24.606146136344002</v>
      </c>
      <c r="S763" s="1">
        <v>25.864750439215499</v>
      </c>
      <c r="T763" s="1">
        <v>14.3069036030068</v>
      </c>
      <c r="U763" s="1">
        <v>3.5589316561101998</v>
      </c>
      <c r="V763" s="1">
        <v>48.068831111308</v>
      </c>
      <c r="W763" s="1">
        <v>31.687115205740401</v>
      </c>
      <c r="X763" s="1">
        <v>16.685122026841501</v>
      </c>
      <c r="Y763" s="1">
        <v>23.132747528636401</v>
      </c>
      <c r="Z763" s="1">
        <v>23.893770594696399</v>
      </c>
      <c r="AA763" s="1">
        <v>19.931743292013198</v>
      </c>
      <c r="AB763" s="1">
        <v>20.763376745645701</v>
      </c>
      <c r="AC763" s="1">
        <v>12.2783618390083</v>
      </c>
    </row>
    <row r="764" spans="1:29" ht="15" customHeight="1" x14ac:dyDescent="0.25">
      <c r="A764">
        <v>43100</v>
      </c>
      <c r="B764" s="2" t="s">
        <v>775</v>
      </c>
      <c r="C764" s="2" t="s">
        <v>70</v>
      </c>
      <c r="D764" s="2" t="s">
        <v>980</v>
      </c>
      <c r="E764" s="2" t="s">
        <v>927</v>
      </c>
      <c r="F764" s="2" t="s">
        <v>919</v>
      </c>
      <c r="G764" s="2" t="str">
        <f t="shared" si="11"/>
        <v>Trump</v>
      </c>
      <c r="H764" s="2" t="s">
        <v>923</v>
      </c>
      <c r="I764" s="2" t="s">
        <v>922</v>
      </c>
      <c r="J764">
        <v>115507</v>
      </c>
      <c r="K764" s="1">
        <v>87.0250287861342</v>
      </c>
      <c r="L764" s="1">
        <v>1.38952617590276</v>
      </c>
      <c r="M764" s="1">
        <v>4.5702857835455903</v>
      </c>
      <c r="N764" s="1">
        <v>1.53583765486074</v>
      </c>
      <c r="O764" s="1">
        <v>5.4793215995567399</v>
      </c>
      <c r="P764" s="1">
        <v>23.8790722640186</v>
      </c>
      <c r="Q764" s="1">
        <v>7.6982347390201502</v>
      </c>
      <c r="R764" s="1">
        <v>25.037443618135701</v>
      </c>
      <c r="S764" s="1">
        <v>28.8224956063269</v>
      </c>
      <c r="T764" s="1">
        <v>14.562753772498599</v>
      </c>
      <c r="U764" s="1">
        <v>3.7826589008590599</v>
      </c>
      <c r="V764" s="1">
        <v>43.366706003273798</v>
      </c>
      <c r="W764" s="1">
        <v>30.5835776009745</v>
      </c>
      <c r="X764" s="1">
        <v>22.267057494892601</v>
      </c>
      <c r="Y764" s="1">
        <v>14.394841055160001</v>
      </c>
      <c r="Z764" s="1">
        <v>22.349657008071699</v>
      </c>
      <c r="AA764" s="1">
        <v>19.7095929540586</v>
      </c>
      <c r="AB764" s="1">
        <v>27.0563285797754</v>
      </c>
      <c r="AC764" s="1">
        <v>16.489580402934401</v>
      </c>
    </row>
    <row r="765" spans="1:29" ht="15" customHeight="1" x14ac:dyDescent="0.25">
      <c r="A765">
        <v>43140</v>
      </c>
      <c r="B765" s="2" t="s">
        <v>776</v>
      </c>
      <c r="C765" s="2" t="s">
        <v>42</v>
      </c>
      <c r="D765" s="2" t="s">
        <v>959</v>
      </c>
      <c r="E765" s="2" t="s">
        <v>931</v>
      </c>
      <c r="F765" s="2" t="s">
        <v>919</v>
      </c>
      <c r="G765" s="2" t="str">
        <f t="shared" si="11"/>
        <v>Trump</v>
      </c>
      <c r="H765" s="2" t="s">
        <v>922</v>
      </c>
      <c r="I765" s="2" t="s">
        <v>923</v>
      </c>
      <c r="J765">
        <v>98078</v>
      </c>
      <c r="K765" s="1">
        <v>74.219498766288098</v>
      </c>
      <c r="L765" s="1">
        <v>20.633577356797701</v>
      </c>
      <c r="M765" s="1">
        <v>0.74940353596117404</v>
      </c>
      <c r="N765" s="1">
        <v>1.5875119802606099</v>
      </c>
      <c r="O765" s="1">
        <v>2.8100083606925099</v>
      </c>
      <c r="P765" s="1">
        <v>23.448683700728001</v>
      </c>
      <c r="Q765" s="1">
        <v>9.1141744325944707</v>
      </c>
      <c r="R765" s="1">
        <v>24.030873386488299</v>
      </c>
      <c r="S765" s="1">
        <v>28.441648483859801</v>
      </c>
      <c r="T765" s="1">
        <v>14.9646199963294</v>
      </c>
      <c r="U765" s="1">
        <v>6.7234145676506696</v>
      </c>
      <c r="V765" s="1">
        <v>46.620117231873699</v>
      </c>
      <c r="W765" s="1">
        <v>30.784726534692499</v>
      </c>
      <c r="X765" s="1">
        <v>15.8717416657831</v>
      </c>
      <c r="Y765" s="1">
        <v>27.8078412647886</v>
      </c>
      <c r="Z765" s="1">
        <v>24.070242453180501</v>
      </c>
      <c r="AA765" s="1">
        <v>18.764921215979601</v>
      </c>
      <c r="AB765" s="1">
        <v>19.507666189187798</v>
      </c>
      <c r="AC765" s="1">
        <v>9.8493288768635008</v>
      </c>
    </row>
    <row r="766" spans="1:29" ht="15" customHeight="1" x14ac:dyDescent="0.25">
      <c r="A766">
        <v>43180</v>
      </c>
      <c r="B766" s="2" t="s">
        <v>777</v>
      </c>
      <c r="C766" s="2" t="s">
        <v>84</v>
      </c>
      <c r="D766" s="2" t="s">
        <v>975</v>
      </c>
      <c r="E766" s="2" t="s">
        <v>931</v>
      </c>
      <c r="F766" s="2" t="s">
        <v>919</v>
      </c>
      <c r="G766" s="2" t="str">
        <f t="shared" si="11"/>
        <v>Trump</v>
      </c>
      <c r="H766" s="2" t="s">
        <v>922</v>
      </c>
      <c r="I766" s="2" t="s">
        <v>922</v>
      </c>
      <c r="J766">
        <v>45058</v>
      </c>
      <c r="K766" s="1">
        <v>78.540991610812696</v>
      </c>
      <c r="L766" s="1">
        <v>7.6279462026721099</v>
      </c>
      <c r="M766" s="1">
        <v>0.75236362022282399</v>
      </c>
      <c r="N766" s="1">
        <v>1.7976829863731201</v>
      </c>
      <c r="O766" s="1">
        <v>11.281015579919201</v>
      </c>
      <c r="P766" s="1">
        <v>26.7854764969595</v>
      </c>
      <c r="Q766" s="1">
        <v>8.5267876958586708</v>
      </c>
      <c r="R766" s="1">
        <v>26.6123662834569</v>
      </c>
      <c r="S766" s="1">
        <v>25.127613298415401</v>
      </c>
      <c r="T766" s="1">
        <v>12.9477562253096</v>
      </c>
      <c r="U766" s="1">
        <v>9.8256735340728998</v>
      </c>
      <c r="V766" s="1">
        <v>55.529525253221202</v>
      </c>
      <c r="W766" s="1">
        <v>21.925170536760099</v>
      </c>
      <c r="X766" s="1">
        <v>12.7196306759457</v>
      </c>
      <c r="Y766" s="1">
        <v>23.491512823689799</v>
      </c>
      <c r="Z766" s="1">
        <v>26.948333539834</v>
      </c>
      <c r="AA766" s="1">
        <v>17.761120059472201</v>
      </c>
      <c r="AB766" s="1">
        <v>20.660389047205999</v>
      </c>
      <c r="AC766" s="1">
        <v>11.138644529798</v>
      </c>
    </row>
    <row r="767" spans="1:29" ht="15" customHeight="1" x14ac:dyDescent="0.25">
      <c r="A767">
        <v>43220</v>
      </c>
      <c r="B767" s="2" t="s">
        <v>778</v>
      </c>
      <c r="C767" s="2" t="s">
        <v>25</v>
      </c>
      <c r="D767" s="2" t="s">
        <v>878</v>
      </c>
      <c r="E767" s="2" t="s">
        <v>927</v>
      </c>
      <c r="F767" s="2" t="s">
        <v>919</v>
      </c>
      <c r="G767" s="2" t="str">
        <f t="shared" si="11"/>
        <v>Trump</v>
      </c>
      <c r="H767" s="2" t="s">
        <v>922</v>
      </c>
      <c r="I767" s="2" t="s">
        <v>922</v>
      </c>
      <c r="J767">
        <v>60699</v>
      </c>
      <c r="K767" s="1">
        <v>82.948648247911805</v>
      </c>
      <c r="L767" s="1">
        <v>1.0033114219344601</v>
      </c>
      <c r="M767" s="1">
        <v>1.1400517306710201</v>
      </c>
      <c r="N767" s="1">
        <v>6.9276264847855797</v>
      </c>
      <c r="O767" s="1">
        <v>7.98036211469711</v>
      </c>
      <c r="P767" s="1">
        <v>20.385838316941001</v>
      </c>
      <c r="Q767" s="1">
        <v>7.5553139260943301</v>
      </c>
      <c r="R767" s="1">
        <v>22.824099243809599</v>
      </c>
      <c r="S767" s="1">
        <v>30.9280218784494</v>
      </c>
      <c r="T767" s="1">
        <v>18.306726634705701</v>
      </c>
      <c r="U767" s="1">
        <v>3.8826061077789502</v>
      </c>
      <c r="V767" s="1">
        <v>38.610869465683798</v>
      </c>
      <c r="W767" s="1">
        <v>39.2381301222471</v>
      </c>
      <c r="X767" s="1">
        <v>18.268394304290101</v>
      </c>
      <c r="Y767" s="1">
        <v>19.3091002835782</v>
      </c>
      <c r="Z767" s="1">
        <v>22.0718398212598</v>
      </c>
      <c r="AA767" s="1">
        <v>19.4036263641832</v>
      </c>
      <c r="AB767" s="1">
        <v>23.8248689524792</v>
      </c>
      <c r="AC767" s="1">
        <v>15.3905645784996</v>
      </c>
    </row>
    <row r="768" spans="1:29" ht="15" customHeight="1" x14ac:dyDescent="0.25">
      <c r="A768">
        <v>43260</v>
      </c>
      <c r="B768" s="2" t="s">
        <v>779</v>
      </c>
      <c r="C768" s="2" t="s">
        <v>197</v>
      </c>
      <c r="D768" s="2" t="s">
        <v>982</v>
      </c>
      <c r="E768" s="2" t="s">
        <v>947</v>
      </c>
      <c r="F768" s="2" t="s">
        <v>919</v>
      </c>
      <c r="G768" s="2" t="str">
        <f t="shared" si="11"/>
        <v>Trump</v>
      </c>
      <c r="H768" s="2" t="s">
        <v>922</v>
      </c>
      <c r="I768" s="2" t="s">
        <v>923</v>
      </c>
      <c r="J768">
        <v>29116</v>
      </c>
      <c r="K768" s="1">
        <v>93.141228190685496</v>
      </c>
      <c r="L768" s="1">
        <v>0.32284654485506298</v>
      </c>
      <c r="M768" s="1">
        <v>0.659431240555021</v>
      </c>
      <c r="N768" s="1">
        <v>2.3973073224344001</v>
      </c>
      <c r="O768" s="1">
        <v>3.4791867014699802</v>
      </c>
      <c r="P768" s="1">
        <v>22.272977057288099</v>
      </c>
      <c r="Q768" s="1">
        <v>7.9440857260612701</v>
      </c>
      <c r="R768" s="1">
        <v>23.1590877867839</v>
      </c>
      <c r="S768" s="1">
        <v>31.003571919219699</v>
      </c>
      <c r="T768" s="1">
        <v>15.620277510647099</v>
      </c>
      <c r="U768" s="1">
        <v>1.52795519308244</v>
      </c>
      <c r="V768" s="1">
        <v>34.725361108381598</v>
      </c>
      <c r="W768" s="1">
        <v>38.439618748157599</v>
      </c>
      <c r="X768" s="1">
        <v>25.307064950378301</v>
      </c>
      <c r="Y768" s="1">
        <v>14.719588622850701</v>
      </c>
      <c r="Z768" s="1">
        <v>22.8748192190262</v>
      </c>
      <c r="AA768" s="1">
        <v>18.7369435963362</v>
      </c>
      <c r="AB768" s="1">
        <v>26.128876747549398</v>
      </c>
      <c r="AC768" s="1">
        <v>17.539771814237501</v>
      </c>
    </row>
    <row r="769" spans="1:29" ht="15" customHeight="1" x14ac:dyDescent="0.25">
      <c r="A769">
        <v>43300</v>
      </c>
      <c r="B769" s="2" t="s">
        <v>780</v>
      </c>
      <c r="C769" s="2" t="s">
        <v>27</v>
      </c>
      <c r="D769" s="2" t="s">
        <v>976</v>
      </c>
      <c r="E769" s="2" t="s">
        <v>935</v>
      </c>
      <c r="F769" s="2" t="s">
        <v>919</v>
      </c>
      <c r="G769" s="2" t="str">
        <f t="shared" si="11"/>
        <v>Trump</v>
      </c>
      <c r="H769" s="2" t="s">
        <v>922</v>
      </c>
      <c r="I769" s="2" t="s">
        <v>922</v>
      </c>
      <c r="J769">
        <v>120877</v>
      </c>
      <c r="K769" s="1">
        <v>78.677498614293896</v>
      </c>
      <c r="L769" s="1">
        <v>5.7397188877950303</v>
      </c>
      <c r="M769" s="1">
        <v>0.85541500864515196</v>
      </c>
      <c r="N769" s="1">
        <v>3.4034597152477302</v>
      </c>
      <c r="O769" s="1">
        <v>11.323907774018201</v>
      </c>
      <c r="P769" s="1">
        <v>24.1005319456969</v>
      </c>
      <c r="Q769" s="1">
        <v>9.2838174342513504</v>
      </c>
      <c r="R769" s="1">
        <v>23.524740024984101</v>
      </c>
      <c r="S769" s="1">
        <v>27.558592618943202</v>
      </c>
      <c r="T769" s="1">
        <v>15.532317976124499</v>
      </c>
      <c r="U769" s="1">
        <v>5.0621735886595403</v>
      </c>
      <c r="V769" s="1">
        <v>41.248445660283501</v>
      </c>
      <c r="W769" s="1">
        <v>34.428002984332302</v>
      </c>
      <c r="X769" s="1">
        <v>19.261377766724699</v>
      </c>
      <c r="Y769" s="1">
        <v>19.5064377682403</v>
      </c>
      <c r="Z769" s="1">
        <v>24.3605150214592</v>
      </c>
      <c r="AA769" s="1">
        <v>17.791845493562199</v>
      </c>
      <c r="AB769" s="1">
        <v>22.8776824034335</v>
      </c>
      <c r="AC769" s="1">
        <v>15.463519313304699</v>
      </c>
    </row>
    <row r="770" spans="1:29" ht="15" customHeight="1" x14ac:dyDescent="0.25">
      <c r="A770">
        <v>43320</v>
      </c>
      <c r="B770" s="2" t="s">
        <v>781</v>
      </c>
      <c r="C770" s="2" t="s">
        <v>330</v>
      </c>
      <c r="D770" s="2" t="s">
        <v>934</v>
      </c>
      <c r="E770" s="2" t="s">
        <v>935</v>
      </c>
      <c r="F770" s="2" t="s">
        <v>919</v>
      </c>
      <c r="G770" s="2" t="str">
        <f t="shared" ref="G770:G833" si="12">IF(F770="Republicain","Trump","Clinton")</f>
        <v>Trump</v>
      </c>
      <c r="H770" s="2" t="s">
        <v>922</v>
      </c>
      <c r="I770" s="2" t="s">
        <v>923</v>
      </c>
      <c r="J770">
        <v>107449</v>
      </c>
      <c r="K770" s="1">
        <v>43.910134110135999</v>
      </c>
      <c r="L770" s="1">
        <v>0.78362758145724898</v>
      </c>
      <c r="M770" s="1">
        <v>0.50442535528483301</v>
      </c>
      <c r="N770" s="1">
        <v>44.0329830896518</v>
      </c>
      <c r="O770" s="1">
        <v>10.768829863470099</v>
      </c>
      <c r="P770" s="1">
        <v>29.756442591368899</v>
      </c>
      <c r="Q770" s="1">
        <v>9.4798462526407903</v>
      </c>
      <c r="R770" s="1">
        <v>22.103509571983</v>
      </c>
      <c r="S770" s="1">
        <v>25.4064719076027</v>
      </c>
      <c r="T770" s="1">
        <v>13.2537296764046</v>
      </c>
      <c r="U770" s="1">
        <v>7.8701290737958702</v>
      </c>
      <c r="V770" s="1">
        <v>39.715485789618903</v>
      </c>
      <c r="W770" s="1">
        <v>37.822301253947302</v>
      </c>
      <c r="X770" s="1">
        <v>14.592083882637899</v>
      </c>
      <c r="Y770" s="1">
        <v>27.656523360197301</v>
      </c>
      <c r="Z770" s="1">
        <v>24.501677804227501</v>
      </c>
      <c r="AA770" s="1">
        <v>17.1049989961855</v>
      </c>
      <c r="AB770" s="1">
        <v>20.609745604726498</v>
      </c>
      <c r="AC770" s="1">
        <v>10.127054234663101</v>
      </c>
    </row>
    <row r="771" spans="1:29" ht="15" customHeight="1" x14ac:dyDescent="0.25">
      <c r="A771">
        <v>43340</v>
      </c>
      <c r="B771" s="2" t="s">
        <v>782</v>
      </c>
      <c r="C771" s="2" t="s">
        <v>49</v>
      </c>
      <c r="D771" s="2" t="s">
        <v>951</v>
      </c>
      <c r="E771" s="2" t="s">
        <v>931</v>
      </c>
      <c r="F771" s="2" t="s">
        <v>920</v>
      </c>
      <c r="G771" s="2" t="str">
        <f t="shared" si="12"/>
        <v>Clinton</v>
      </c>
      <c r="H771" s="2" t="s">
        <v>922</v>
      </c>
      <c r="I771" s="2" t="s">
        <v>923</v>
      </c>
      <c r="J771">
        <v>439811</v>
      </c>
      <c r="K771" s="1">
        <v>55.5054330155453</v>
      </c>
      <c r="L771" s="1">
        <v>38.2209630955115</v>
      </c>
      <c r="M771" s="1">
        <v>1.06386606974359</v>
      </c>
      <c r="N771" s="1">
        <v>1.9160503034257901</v>
      </c>
      <c r="O771" s="1">
        <v>3.2936875157738199</v>
      </c>
      <c r="P771" s="1">
        <v>24.7942866367599</v>
      </c>
      <c r="Q771" s="1">
        <v>9.7132631971460501</v>
      </c>
      <c r="R771" s="1">
        <v>25.8815718570022</v>
      </c>
      <c r="S771" s="1">
        <v>26.102575879184499</v>
      </c>
      <c r="T771" s="1">
        <v>13.508302429907401</v>
      </c>
      <c r="U771" s="1">
        <v>4.3529856727956604</v>
      </c>
      <c r="V771" s="1">
        <v>45.497288275565303</v>
      </c>
      <c r="W771" s="1">
        <v>29.234228451072699</v>
      </c>
      <c r="X771" s="1">
        <v>20.915497600566301</v>
      </c>
      <c r="Y771" s="1">
        <v>23.400431344356601</v>
      </c>
      <c r="Z771" s="1">
        <v>23.337379641960599</v>
      </c>
      <c r="AA771" s="1">
        <v>17.145938173975601</v>
      </c>
      <c r="AB771" s="1">
        <v>19.960283320173001</v>
      </c>
      <c r="AC771" s="1">
        <v>16.155967519534201</v>
      </c>
    </row>
    <row r="772" spans="1:29" ht="15" customHeight="1" x14ac:dyDescent="0.25">
      <c r="A772">
        <v>43380</v>
      </c>
      <c r="B772" s="2" t="s">
        <v>783</v>
      </c>
      <c r="C772" s="2" t="s">
        <v>33</v>
      </c>
      <c r="D772" s="2" t="s">
        <v>967</v>
      </c>
      <c r="E772" s="2" t="s">
        <v>927</v>
      </c>
      <c r="F772" s="2" t="s">
        <v>919</v>
      </c>
      <c r="G772" s="2" t="str">
        <f t="shared" si="12"/>
        <v>Trump</v>
      </c>
      <c r="H772" s="2" t="s">
        <v>922</v>
      </c>
      <c r="I772" s="2" t="s">
        <v>922</v>
      </c>
      <c r="J772">
        <v>49423</v>
      </c>
      <c r="K772" s="1">
        <v>93.929951641948094</v>
      </c>
      <c r="L772" s="1">
        <v>1.8776682920907299</v>
      </c>
      <c r="M772" s="1">
        <v>0.85183011957995303</v>
      </c>
      <c r="N772" s="1">
        <v>2.0031159581571298</v>
      </c>
      <c r="O772" s="1">
        <v>1.33743398822411</v>
      </c>
      <c r="P772" s="1">
        <v>27.319264310139001</v>
      </c>
      <c r="Q772" s="1">
        <v>7.6098172915444202</v>
      </c>
      <c r="R772" s="1">
        <v>24.658559779859601</v>
      </c>
      <c r="S772" s="1">
        <v>27.539809400481602</v>
      </c>
      <c r="T772" s="1">
        <v>12.872549217975401</v>
      </c>
      <c r="U772" s="1">
        <v>3.02259185700099</v>
      </c>
      <c r="V772" s="1">
        <v>56.138282025819301</v>
      </c>
      <c r="W772" s="1">
        <v>27.0885054617676</v>
      </c>
      <c r="X772" s="1">
        <v>13.750620655412099</v>
      </c>
      <c r="Y772" s="1">
        <v>14.359927817575301</v>
      </c>
      <c r="Z772" s="1">
        <v>23.382730901733499</v>
      </c>
      <c r="AA772" s="1">
        <v>21.293815278613199</v>
      </c>
      <c r="AB772" s="1">
        <v>27.216055121124299</v>
      </c>
      <c r="AC772" s="1">
        <v>13.747470880953699</v>
      </c>
    </row>
    <row r="773" spans="1:29" ht="15" customHeight="1" x14ac:dyDescent="0.25">
      <c r="A773">
        <v>43420</v>
      </c>
      <c r="B773" s="2" t="s">
        <v>784</v>
      </c>
      <c r="C773" s="2" t="s">
        <v>330</v>
      </c>
      <c r="D773" s="2" t="s">
        <v>934</v>
      </c>
      <c r="E773" s="2" t="s">
        <v>935</v>
      </c>
      <c r="F773" s="2" t="s">
        <v>919</v>
      </c>
      <c r="G773" s="2" t="str">
        <f t="shared" si="12"/>
        <v>Trump</v>
      </c>
      <c r="H773" s="2" t="s">
        <v>922</v>
      </c>
      <c r="I773" s="2" t="s">
        <v>923</v>
      </c>
      <c r="J773">
        <v>131346</v>
      </c>
      <c r="K773" s="1">
        <v>58.4753247148752</v>
      </c>
      <c r="L773" s="1">
        <v>3.75801318654546</v>
      </c>
      <c r="M773" s="1">
        <v>1.83484841563504</v>
      </c>
      <c r="N773" s="1">
        <v>3.5417903856988402</v>
      </c>
      <c r="O773" s="1">
        <v>32.390023297245399</v>
      </c>
      <c r="P773" s="1">
        <v>23.0307736817261</v>
      </c>
      <c r="Q773" s="1">
        <v>9.2222069952644201</v>
      </c>
      <c r="R773" s="1">
        <v>23.728929697135801</v>
      </c>
      <c r="S773" s="1">
        <v>26.744628690633899</v>
      </c>
      <c r="T773" s="1">
        <v>17.273460935239701</v>
      </c>
      <c r="U773" s="1">
        <v>6.8611001632790902</v>
      </c>
      <c r="V773" s="1">
        <v>32.446371262879303</v>
      </c>
      <c r="W773" s="1">
        <v>38.301897415686099</v>
      </c>
      <c r="X773" s="1">
        <v>22.3906311581555</v>
      </c>
      <c r="Y773" s="1">
        <v>20.648110524177198</v>
      </c>
      <c r="Z773" s="1">
        <v>23.203982121088998</v>
      </c>
      <c r="AA773" s="1">
        <v>18.949613978057702</v>
      </c>
      <c r="AB773" s="1">
        <v>21.182446160097498</v>
      </c>
      <c r="AC773" s="1">
        <v>16.015847216578599</v>
      </c>
    </row>
    <row r="774" spans="1:29" ht="15" customHeight="1" x14ac:dyDescent="0.25">
      <c r="A774">
        <v>43460</v>
      </c>
      <c r="B774" s="2" t="s">
        <v>785</v>
      </c>
      <c r="C774" s="2" t="s">
        <v>162</v>
      </c>
      <c r="D774" s="2" t="s">
        <v>956</v>
      </c>
      <c r="E774" s="2" t="s">
        <v>927</v>
      </c>
      <c r="F774" s="2" t="s">
        <v>919</v>
      </c>
      <c r="G774" s="2" t="str">
        <f t="shared" si="12"/>
        <v>Trump</v>
      </c>
      <c r="H774" s="2" t="s">
        <v>922</v>
      </c>
      <c r="I774" s="2" t="s">
        <v>922</v>
      </c>
      <c r="J774">
        <v>39191</v>
      </c>
      <c r="K774" s="1">
        <v>84.858768594830494</v>
      </c>
      <c r="L774" s="1">
        <v>11.3189252634533</v>
      </c>
      <c r="M774" s="1">
        <v>0.33936362940470999</v>
      </c>
      <c r="N774" s="1">
        <v>1.68406011584292</v>
      </c>
      <c r="O774" s="1">
        <v>1.7988823964685801</v>
      </c>
      <c r="P774" s="1">
        <v>25.1333214258376</v>
      </c>
      <c r="Q774" s="1">
        <v>8.2876170549360797</v>
      </c>
      <c r="R774" s="1">
        <v>24.4163200734863</v>
      </c>
      <c r="S774" s="1">
        <v>27.1797096272103</v>
      </c>
      <c r="T774" s="1">
        <v>14.983031818529801</v>
      </c>
      <c r="U774" s="1">
        <v>8.1920146996899295</v>
      </c>
      <c r="V774" s="1">
        <v>54.247215097806503</v>
      </c>
      <c r="W774" s="1">
        <v>22.5165562913907</v>
      </c>
      <c r="X774" s="1">
        <v>15.0442139111128</v>
      </c>
      <c r="Y774" s="1">
        <v>26.295472389426799</v>
      </c>
      <c r="Z774" s="1">
        <v>24.509290761580701</v>
      </c>
      <c r="AA774" s="1">
        <v>19.1180319288144</v>
      </c>
      <c r="AB774" s="1">
        <v>18.0908139230568</v>
      </c>
      <c r="AC774" s="1">
        <v>11.9863909971212</v>
      </c>
    </row>
    <row r="775" spans="1:29" ht="15" customHeight="1" x14ac:dyDescent="0.25">
      <c r="A775">
        <v>43500</v>
      </c>
      <c r="B775" s="2" t="s">
        <v>786</v>
      </c>
      <c r="C775" s="2" t="s">
        <v>35</v>
      </c>
      <c r="D775" s="2" t="s">
        <v>964</v>
      </c>
      <c r="E775" s="2" t="s">
        <v>935</v>
      </c>
      <c r="F775" s="2" t="s">
        <v>920</v>
      </c>
      <c r="G775" s="2" t="str">
        <f t="shared" si="12"/>
        <v>Clinton</v>
      </c>
      <c r="H775" s="2" t="s">
        <v>922</v>
      </c>
      <c r="I775" s="2" t="s">
        <v>922</v>
      </c>
      <c r="J775">
        <v>29514</v>
      </c>
      <c r="K775" s="1">
        <v>48.641322762079</v>
      </c>
      <c r="L775" s="1">
        <v>0.62682116961442003</v>
      </c>
      <c r="M775" s="1">
        <v>0.36931625669174001</v>
      </c>
      <c r="N775" s="1">
        <v>2.0735921935352701</v>
      </c>
      <c r="O775" s="1">
        <v>48.288947618079597</v>
      </c>
      <c r="P775" s="1">
        <v>21.931964491427799</v>
      </c>
      <c r="Q775" s="1">
        <v>7.6573829369112998</v>
      </c>
      <c r="R775" s="1">
        <v>19.384021142508601</v>
      </c>
      <c r="S775" s="1">
        <v>29.6842176594159</v>
      </c>
      <c r="T775" s="1">
        <v>21.3424137697364</v>
      </c>
      <c r="U775" s="1">
        <v>6.6288516079411597</v>
      </c>
      <c r="V775" s="1">
        <v>37.061962216987901</v>
      </c>
      <c r="W775" s="1">
        <v>32.134788251694502</v>
      </c>
      <c r="X775" s="1">
        <v>24.1743979233764</v>
      </c>
      <c r="Y775" s="1">
        <v>25.392053302998299</v>
      </c>
      <c r="Z775" s="1">
        <v>27.382790281953401</v>
      </c>
      <c r="AA775" s="1">
        <v>17.908507353538599</v>
      </c>
      <c r="AB775" s="1">
        <v>18.7698058015763</v>
      </c>
      <c r="AC775" s="1">
        <v>10.5468432599334</v>
      </c>
    </row>
    <row r="776" spans="1:29" ht="15" customHeight="1" x14ac:dyDescent="0.25">
      <c r="A776">
        <v>43580</v>
      </c>
      <c r="B776" s="2" t="s">
        <v>787</v>
      </c>
      <c r="C776" s="2" t="s">
        <v>60</v>
      </c>
      <c r="D776" s="2" t="s">
        <v>945</v>
      </c>
      <c r="E776" s="2" t="s">
        <v>927</v>
      </c>
      <c r="F776" s="2" t="s">
        <v>919</v>
      </c>
      <c r="G776" s="2" t="str">
        <f t="shared" si="12"/>
        <v>Trump</v>
      </c>
      <c r="H776" s="2" t="s">
        <v>922</v>
      </c>
      <c r="I776" s="2" t="s">
        <v>923</v>
      </c>
      <c r="J776">
        <v>168563</v>
      </c>
      <c r="K776" s="1">
        <v>79.235063448087701</v>
      </c>
      <c r="L776" s="1">
        <v>1.8989932547474799</v>
      </c>
      <c r="M776" s="1">
        <v>1.9387410048468501</v>
      </c>
      <c r="N776" s="1">
        <v>3.2343990080860001</v>
      </c>
      <c r="O776" s="1">
        <v>13.692803284231999</v>
      </c>
      <c r="P776" s="1">
        <v>26.8860900672152</v>
      </c>
      <c r="Q776" s="1">
        <v>9.1817302729543293</v>
      </c>
      <c r="R776" s="1">
        <v>24.4632570611581</v>
      </c>
      <c r="S776" s="1">
        <v>25.968332314920801</v>
      </c>
      <c r="T776" s="1">
        <v>13.500590283751499</v>
      </c>
      <c r="U776" s="1">
        <v>7.1975838204912002</v>
      </c>
      <c r="V776" s="1">
        <v>41.219577724455498</v>
      </c>
      <c r="W776" s="1">
        <v>31.3667905020428</v>
      </c>
      <c r="X776" s="1">
        <v>20.216047953010499</v>
      </c>
      <c r="Y776" s="1">
        <v>17.795524160780101</v>
      </c>
      <c r="Z776" s="1">
        <v>22.833968869163002</v>
      </c>
      <c r="AA776" s="1">
        <v>19.481777833343799</v>
      </c>
      <c r="AB776" s="1">
        <v>24.2889291742202</v>
      </c>
      <c r="AC776" s="1">
        <v>15.599799962493</v>
      </c>
    </row>
    <row r="777" spans="1:29" ht="15" customHeight="1" x14ac:dyDescent="0.25">
      <c r="A777">
        <v>43620</v>
      </c>
      <c r="B777" s="2" t="s">
        <v>788</v>
      </c>
      <c r="C777" s="2" t="s">
        <v>24</v>
      </c>
      <c r="D777" s="2" t="s">
        <v>974</v>
      </c>
      <c r="E777" s="2" t="s">
        <v>947</v>
      </c>
      <c r="F777" s="2" t="s">
        <v>919</v>
      </c>
      <c r="G777" s="2" t="str">
        <f t="shared" si="12"/>
        <v>Trump</v>
      </c>
      <c r="H777" s="2" t="s">
        <v>922</v>
      </c>
      <c r="I777" s="2" t="s">
        <v>923</v>
      </c>
      <c r="J777">
        <v>228261</v>
      </c>
      <c r="K777" s="1">
        <v>88.665168381808499</v>
      </c>
      <c r="L777" s="1">
        <v>2.92165547333973</v>
      </c>
      <c r="M777" s="1">
        <v>1.3037706835596099</v>
      </c>
      <c r="N777" s="1">
        <v>3.71592168613999</v>
      </c>
      <c r="O777" s="1">
        <v>3.3934837751521298</v>
      </c>
      <c r="P777" s="1">
        <v>25.979032773886001</v>
      </c>
      <c r="Q777" s="1">
        <v>9.1482995343050302</v>
      </c>
      <c r="R777" s="1">
        <v>28.6566693390461</v>
      </c>
      <c r="S777" s="1">
        <v>25.034061885298001</v>
      </c>
      <c r="T777" s="1">
        <v>11.181936467464901</v>
      </c>
      <c r="U777" s="1">
        <v>3.5750670241286899</v>
      </c>
      <c r="V777" s="1">
        <v>33.821045576407499</v>
      </c>
      <c r="W777" s="1">
        <v>32.596514745308298</v>
      </c>
      <c r="X777" s="1">
        <v>30.0073726541555</v>
      </c>
      <c r="Y777" s="1">
        <v>13.363312974025099</v>
      </c>
      <c r="Z777" s="1">
        <v>21.552900642101299</v>
      </c>
      <c r="AA777" s="1">
        <v>18.116428395641801</v>
      </c>
      <c r="AB777" s="1">
        <v>28.282658791417798</v>
      </c>
      <c r="AC777" s="1">
        <v>18.684699196814101</v>
      </c>
    </row>
    <row r="778" spans="1:29" ht="15" customHeight="1" x14ac:dyDescent="0.25">
      <c r="A778">
        <v>43660</v>
      </c>
      <c r="B778" s="2" t="s">
        <v>789</v>
      </c>
      <c r="C778" s="2" t="s">
        <v>27</v>
      </c>
      <c r="D778" s="2" t="s">
        <v>976</v>
      </c>
      <c r="E778" s="2" t="s">
        <v>935</v>
      </c>
      <c r="F778" s="2" t="s">
        <v>919</v>
      </c>
      <c r="G778" s="2" t="str">
        <f t="shared" si="12"/>
        <v>Trump</v>
      </c>
      <c r="H778" s="2" t="s">
        <v>922</v>
      </c>
      <c r="I778" s="2" t="s">
        <v>922</v>
      </c>
      <c r="J778">
        <v>16921</v>
      </c>
      <c r="K778" s="1">
        <v>57.756633768689802</v>
      </c>
      <c r="L778" s="1">
        <v>4.5150995804030503</v>
      </c>
      <c r="M778" s="1">
        <v>0.28367117782637002</v>
      </c>
      <c r="N778" s="1">
        <v>1.1051356302819</v>
      </c>
      <c r="O778" s="1">
        <v>36.339459842798902</v>
      </c>
      <c r="P778" s="1">
        <v>25.022161810767699</v>
      </c>
      <c r="Q778" s="1">
        <v>9.7157378405531603</v>
      </c>
      <c r="R778" s="1">
        <v>25.394480231664801</v>
      </c>
      <c r="S778" s="1">
        <v>25.7845281011761</v>
      </c>
      <c r="T778" s="1">
        <v>14.0830920158383</v>
      </c>
      <c r="U778" s="1">
        <v>10.553445469343499</v>
      </c>
      <c r="V778" s="1">
        <v>41.924398625429603</v>
      </c>
      <c r="W778" s="1">
        <v>32.736480376198202</v>
      </c>
      <c r="X778" s="1">
        <v>14.785675529028801</v>
      </c>
      <c r="Y778" s="1">
        <v>22.462589459987001</v>
      </c>
      <c r="Z778" s="1">
        <v>19.925178919974002</v>
      </c>
      <c r="AA778" s="1">
        <v>18.867924528301899</v>
      </c>
      <c r="AB778" s="1">
        <v>21.616785946649301</v>
      </c>
      <c r="AC778" s="1">
        <v>17.127521145087801</v>
      </c>
    </row>
    <row r="779" spans="1:29" ht="15" customHeight="1" x14ac:dyDescent="0.25">
      <c r="A779">
        <v>43700</v>
      </c>
      <c r="B779" s="2" t="s">
        <v>790</v>
      </c>
      <c r="C779" s="2" t="s">
        <v>104</v>
      </c>
      <c r="D779" s="2" t="s">
        <v>950</v>
      </c>
      <c r="E779" s="2" t="s">
        <v>927</v>
      </c>
      <c r="F779" s="2" t="s">
        <v>919</v>
      </c>
      <c r="G779" s="2" t="str">
        <f t="shared" si="12"/>
        <v>Trump</v>
      </c>
      <c r="H779" s="2" t="s">
        <v>922</v>
      </c>
      <c r="I779" s="2" t="s">
        <v>923</v>
      </c>
      <c r="J779">
        <v>63063</v>
      </c>
      <c r="K779" s="1">
        <v>95.052566481137902</v>
      </c>
      <c r="L779" s="1">
        <v>1.11792968935826</v>
      </c>
      <c r="M779" s="1">
        <v>0.45827188684331499</v>
      </c>
      <c r="N779" s="1">
        <v>1.28125842411557</v>
      </c>
      <c r="O779" s="1">
        <v>2.0899735185449502</v>
      </c>
      <c r="P779" s="1">
        <v>22.767708481994202</v>
      </c>
      <c r="Q779" s="1">
        <v>7.6463219320362201</v>
      </c>
      <c r="R779" s="1">
        <v>24.946482089339199</v>
      </c>
      <c r="S779" s="1">
        <v>28.400171257314099</v>
      </c>
      <c r="T779" s="1">
        <v>16.239316239316199</v>
      </c>
      <c r="U779" s="1">
        <v>11.347065257017899</v>
      </c>
      <c r="V779" s="1">
        <v>48.737695953335802</v>
      </c>
      <c r="W779" s="1">
        <v>25.8886255924171</v>
      </c>
      <c r="X779" s="1">
        <v>14.026613197229301</v>
      </c>
      <c r="Y779" s="1">
        <v>31.764928909952602</v>
      </c>
      <c r="Z779" s="1">
        <v>25.994312796208501</v>
      </c>
      <c r="AA779" s="1">
        <v>16.580094786729902</v>
      </c>
      <c r="AB779" s="1">
        <v>15.7497630331754</v>
      </c>
      <c r="AC779" s="1">
        <v>9.9109004739336495</v>
      </c>
    </row>
    <row r="780" spans="1:29" ht="15" customHeight="1" x14ac:dyDescent="0.25">
      <c r="A780">
        <v>43740</v>
      </c>
      <c r="B780" s="2" t="s">
        <v>790</v>
      </c>
      <c r="C780" s="2" t="s">
        <v>55</v>
      </c>
      <c r="D780" s="2" t="s">
        <v>970</v>
      </c>
      <c r="E780" s="2" t="s">
        <v>927</v>
      </c>
      <c r="F780" s="2" t="s">
        <v>919</v>
      </c>
      <c r="G780" s="2" t="str">
        <f t="shared" si="12"/>
        <v>Trump</v>
      </c>
      <c r="H780" s="2" t="s">
        <v>922</v>
      </c>
      <c r="I780" s="2" t="s">
        <v>922</v>
      </c>
      <c r="J780">
        <v>77742</v>
      </c>
      <c r="K780" s="1">
        <v>95.527514085050498</v>
      </c>
      <c r="L780" s="1">
        <v>2.3873839108847199</v>
      </c>
      <c r="M780" s="1">
        <v>0.30614082477939902</v>
      </c>
      <c r="N780" s="1">
        <v>0.69846415065215695</v>
      </c>
      <c r="O780" s="1">
        <v>1.0804970286331701</v>
      </c>
      <c r="P780" s="1">
        <v>19.463095881248201</v>
      </c>
      <c r="Q780" s="1">
        <v>7.3846826683131397</v>
      </c>
      <c r="R780" s="1">
        <v>24.186411463559001</v>
      </c>
      <c r="S780" s="1">
        <v>30.4031282961591</v>
      </c>
      <c r="T780" s="1">
        <v>18.562681690720598</v>
      </c>
      <c r="U780" s="1">
        <v>5.7896497684492303</v>
      </c>
      <c r="V780" s="1">
        <v>59.174869257452798</v>
      </c>
      <c r="W780" s="1">
        <v>21.006849676885398</v>
      </c>
      <c r="X780" s="1">
        <v>14.0286312972126</v>
      </c>
      <c r="Y780" s="1">
        <v>21.088957055214699</v>
      </c>
      <c r="Z780" s="1">
        <v>26.053614297145899</v>
      </c>
      <c r="AA780" s="1">
        <v>20.1287009869299</v>
      </c>
      <c r="AB780" s="1">
        <v>22.222592691384399</v>
      </c>
      <c r="AC780" s="1">
        <v>10.506134969325201</v>
      </c>
    </row>
    <row r="781" spans="1:29" ht="15" customHeight="1" x14ac:dyDescent="0.25">
      <c r="A781">
        <v>43760</v>
      </c>
      <c r="B781" s="2" t="s">
        <v>791</v>
      </c>
      <c r="C781" s="2" t="s">
        <v>98</v>
      </c>
      <c r="D781" s="2" t="s">
        <v>936</v>
      </c>
      <c r="E781" s="2" t="s">
        <v>935</v>
      </c>
      <c r="F781" s="2" t="s">
        <v>919</v>
      </c>
      <c r="G781" s="2" t="str">
        <f t="shared" si="12"/>
        <v>Trump</v>
      </c>
      <c r="H781" s="2" t="s">
        <v>922</v>
      </c>
      <c r="I781" s="2" t="s">
        <v>923</v>
      </c>
      <c r="J781">
        <v>55365</v>
      </c>
      <c r="K781" s="1">
        <v>81.865799692946794</v>
      </c>
      <c r="L781" s="1">
        <v>2.0121015081730298</v>
      </c>
      <c r="M781" s="1">
        <v>0.95728348234444105</v>
      </c>
      <c r="N781" s="1">
        <v>4.4757518287726903</v>
      </c>
      <c r="O781" s="1">
        <v>10.689063487763001</v>
      </c>
      <c r="P781" s="1">
        <v>17.487582407658302</v>
      </c>
      <c r="Q781" s="1">
        <v>7.6365935157590501</v>
      </c>
      <c r="R781" s="1">
        <v>21.845931545199999</v>
      </c>
      <c r="S781" s="1">
        <v>32.630723381197498</v>
      </c>
      <c r="T781" s="1">
        <v>20.399169150185099</v>
      </c>
      <c r="U781" s="1">
        <v>2.3180815208166599</v>
      </c>
      <c r="V781" s="1">
        <v>38.587813098615499</v>
      </c>
      <c r="W781" s="1">
        <v>41.6721224024636</v>
      </c>
      <c r="X781" s="1">
        <v>17.4219829781043</v>
      </c>
      <c r="Y781" s="1">
        <v>18.190454648269601</v>
      </c>
      <c r="Z781" s="1">
        <v>24.116715675186601</v>
      </c>
      <c r="AA781" s="1">
        <v>18.936892105858401</v>
      </c>
      <c r="AB781" s="1">
        <v>21.3797783306944</v>
      </c>
      <c r="AC781" s="1">
        <v>17.376159239991001</v>
      </c>
    </row>
    <row r="782" spans="1:29" ht="15" customHeight="1" x14ac:dyDescent="0.25">
      <c r="A782">
        <v>43780</v>
      </c>
      <c r="B782" s="2" t="s">
        <v>792</v>
      </c>
      <c r="C782" s="2" t="s">
        <v>66</v>
      </c>
      <c r="D782" s="2" t="s">
        <v>425</v>
      </c>
      <c r="E782" s="2" t="s">
        <v>927</v>
      </c>
      <c r="F782" s="2" t="s">
        <v>919</v>
      </c>
      <c r="G782" s="2" t="str">
        <f t="shared" si="12"/>
        <v>Trump</v>
      </c>
      <c r="H782" s="2" t="s">
        <v>922</v>
      </c>
      <c r="I782" s="2" t="s">
        <v>923</v>
      </c>
      <c r="J782">
        <v>319224</v>
      </c>
      <c r="K782" s="1">
        <v>77.5020048617898</v>
      </c>
      <c r="L782" s="1">
        <v>11.334674084655299</v>
      </c>
      <c r="M782" s="1">
        <v>1.66622810315014</v>
      </c>
      <c r="N782" s="1">
        <v>2.9296042904042299</v>
      </c>
      <c r="O782" s="1">
        <v>6.5674886600004996</v>
      </c>
      <c r="P782" s="1">
        <v>24.468398366037601</v>
      </c>
      <c r="Q782" s="1">
        <v>10.668370799188001</v>
      </c>
      <c r="R782" s="1">
        <v>24.425168533694201</v>
      </c>
      <c r="S782" s="1">
        <v>26.679698268300601</v>
      </c>
      <c r="T782" s="1">
        <v>13.7583640327795</v>
      </c>
      <c r="U782" s="1">
        <v>3.22909322696851</v>
      </c>
      <c r="V782" s="1">
        <v>42.202756342775501</v>
      </c>
      <c r="W782" s="1">
        <v>29.7712061655544</v>
      </c>
      <c r="X782" s="1">
        <v>24.796944264701601</v>
      </c>
      <c r="Y782" s="1">
        <v>19.8699195054627</v>
      </c>
      <c r="Z782" s="1">
        <v>24.728516884018401</v>
      </c>
      <c r="AA782" s="1">
        <v>18.707955240409198</v>
      </c>
      <c r="AB782" s="1">
        <v>21.370721145105001</v>
      </c>
      <c r="AC782" s="1">
        <v>15.3228872250045</v>
      </c>
    </row>
    <row r="783" spans="1:29" ht="15" customHeight="1" x14ac:dyDescent="0.25">
      <c r="A783">
        <v>43900</v>
      </c>
      <c r="B783" s="2" t="s">
        <v>793</v>
      </c>
      <c r="C783" s="2" t="s">
        <v>129</v>
      </c>
      <c r="D783" s="2" t="s">
        <v>973</v>
      </c>
      <c r="E783" s="2" t="s">
        <v>931</v>
      </c>
      <c r="F783" s="2" t="s">
        <v>919</v>
      </c>
      <c r="G783" s="2" t="str">
        <f t="shared" si="12"/>
        <v>Trump</v>
      </c>
      <c r="H783" s="2" t="s">
        <v>922</v>
      </c>
      <c r="I783" s="2" t="s">
        <v>923</v>
      </c>
      <c r="J783">
        <v>313268</v>
      </c>
      <c r="K783" s="1">
        <v>69.694319241033199</v>
      </c>
      <c r="L783" s="1">
        <v>21.431170754753101</v>
      </c>
      <c r="M783" s="1">
        <v>1.8383620414469399</v>
      </c>
      <c r="N783" s="1">
        <v>1.6286374605768901</v>
      </c>
      <c r="O783" s="1">
        <v>5.4075105021898198</v>
      </c>
      <c r="P783" s="1">
        <v>24.2763384705747</v>
      </c>
      <c r="Q783" s="1">
        <v>9.6090248605028297</v>
      </c>
      <c r="R783" s="1">
        <v>25.369013113372599</v>
      </c>
      <c r="S783" s="1">
        <v>27.0206340896613</v>
      </c>
      <c r="T783" s="1">
        <v>13.7249894658886</v>
      </c>
      <c r="U783" s="1">
        <v>7.6153764509499302</v>
      </c>
      <c r="V783" s="1">
        <v>42.982371501075903</v>
      </c>
      <c r="W783" s="1">
        <v>29.371665106764802</v>
      </c>
      <c r="X783" s="1">
        <v>20.0305869412094</v>
      </c>
      <c r="Y783" s="1">
        <v>24.089775140747701</v>
      </c>
      <c r="Z783" s="1">
        <v>23.619492296800701</v>
      </c>
      <c r="AA783" s="1">
        <v>18.030880221150898</v>
      </c>
      <c r="AB783" s="1">
        <v>20.696659137646201</v>
      </c>
      <c r="AC783" s="1">
        <v>13.5631932036544</v>
      </c>
    </row>
    <row r="784" spans="1:29" ht="15" customHeight="1" x14ac:dyDescent="0.25">
      <c r="A784">
        <v>43940</v>
      </c>
      <c r="B784" s="2" t="s">
        <v>794</v>
      </c>
      <c r="C784" s="2" t="s">
        <v>24</v>
      </c>
      <c r="D784" s="2" t="s">
        <v>974</v>
      </c>
      <c r="E784" s="2" t="s">
        <v>947</v>
      </c>
      <c r="F784" s="2" t="s">
        <v>919</v>
      </c>
      <c r="G784" s="2" t="str">
        <f t="shared" si="12"/>
        <v>Trump</v>
      </c>
      <c r="H784" s="2" t="s">
        <v>922</v>
      </c>
      <c r="I784" s="2" t="s">
        <v>923</v>
      </c>
      <c r="J784">
        <v>24097</v>
      </c>
      <c r="K784" s="1">
        <v>92.745984977383102</v>
      </c>
      <c r="L784" s="1">
        <v>0.36104079345976697</v>
      </c>
      <c r="M784" s="1">
        <v>0.65153338589865994</v>
      </c>
      <c r="N784" s="1">
        <v>3.70170560650703</v>
      </c>
      <c r="O784" s="1">
        <v>2.5397352367514601</v>
      </c>
      <c r="P784" s="1">
        <v>19.5875005187368</v>
      </c>
      <c r="Q784" s="1">
        <v>13.304560733701299</v>
      </c>
      <c r="R784" s="1">
        <v>21.376104909324798</v>
      </c>
      <c r="S784" s="1">
        <v>29.161306386687102</v>
      </c>
      <c r="T784" s="1">
        <v>16.570527451549999</v>
      </c>
      <c r="U784" s="1">
        <v>2.83170520588599</v>
      </c>
      <c r="V784" s="1">
        <v>37.1954989489304</v>
      </c>
      <c r="W784" s="1">
        <v>29.652528749845398</v>
      </c>
      <c r="X784" s="1">
        <v>30.320267095338199</v>
      </c>
      <c r="Y784" s="1">
        <v>22.1539607186075</v>
      </c>
      <c r="Z784" s="1">
        <v>24.378665177324802</v>
      </c>
      <c r="AA784" s="1">
        <v>16.261751838406401</v>
      </c>
      <c r="AB784" s="1">
        <v>23.280275528251</v>
      </c>
      <c r="AC784" s="1">
        <v>13.925346737410401</v>
      </c>
    </row>
    <row r="785" spans="1:29" ht="15" customHeight="1" x14ac:dyDescent="0.25">
      <c r="A785">
        <v>43980</v>
      </c>
      <c r="B785" s="2" t="s">
        <v>795</v>
      </c>
      <c r="C785" s="2" t="s">
        <v>60</v>
      </c>
      <c r="D785" s="2" t="s">
        <v>945</v>
      </c>
      <c r="E785" s="2" t="s">
        <v>927</v>
      </c>
      <c r="F785" s="2" t="s">
        <v>919</v>
      </c>
      <c r="G785" s="2" t="str">
        <f t="shared" si="12"/>
        <v>Trump</v>
      </c>
      <c r="H785" s="2" t="s">
        <v>922</v>
      </c>
      <c r="I785" s="2" t="s">
        <v>923</v>
      </c>
      <c r="J785">
        <v>16667</v>
      </c>
      <c r="K785" s="1">
        <v>95.056098878022397</v>
      </c>
      <c r="L785" s="1">
        <v>0.40799184016319701</v>
      </c>
      <c r="M785" s="1">
        <v>0.58798824023519503</v>
      </c>
      <c r="N785" s="1">
        <v>1.08597828043439</v>
      </c>
      <c r="O785" s="1">
        <v>2.8619427611447801</v>
      </c>
      <c r="P785" s="1">
        <v>22.979540409191799</v>
      </c>
      <c r="Q785" s="1">
        <v>7.0618587628247402</v>
      </c>
      <c r="R785" s="1">
        <v>22.817543649127</v>
      </c>
      <c r="S785" s="1">
        <v>28.745425091498198</v>
      </c>
      <c r="T785" s="1">
        <v>18.395632087358301</v>
      </c>
      <c r="U785" s="1">
        <v>2.3886986301369899</v>
      </c>
      <c r="V785" s="1">
        <v>42.140410958904098</v>
      </c>
      <c r="W785" s="1">
        <v>36.7979452054795</v>
      </c>
      <c r="X785" s="1">
        <v>18.6729452054795</v>
      </c>
      <c r="Y785" s="1">
        <v>19.311294765840199</v>
      </c>
      <c r="Z785" s="1">
        <v>22.052341597796101</v>
      </c>
      <c r="AA785" s="1">
        <v>18.911845730027501</v>
      </c>
      <c r="AB785" s="1">
        <v>26.446280991735499</v>
      </c>
      <c r="AC785" s="1">
        <v>13.2782369146005</v>
      </c>
    </row>
    <row r="786" spans="1:29" ht="15" customHeight="1" x14ac:dyDescent="0.25">
      <c r="A786">
        <v>44020</v>
      </c>
      <c r="B786" s="2" t="s">
        <v>796</v>
      </c>
      <c r="C786" s="2" t="s">
        <v>60</v>
      </c>
      <c r="D786" s="2" t="s">
        <v>945</v>
      </c>
      <c r="E786" s="2" t="s">
        <v>927</v>
      </c>
      <c r="F786" s="2" t="s">
        <v>919</v>
      </c>
      <c r="G786" s="2" t="str">
        <f t="shared" si="12"/>
        <v>Trump</v>
      </c>
      <c r="H786" s="2" t="s">
        <v>922</v>
      </c>
      <c r="I786" s="2" t="s">
        <v>923</v>
      </c>
      <c r="J786">
        <v>16667</v>
      </c>
      <c r="K786" s="1">
        <v>97.528049439011198</v>
      </c>
      <c r="L786" s="1">
        <v>0.17399652006959901</v>
      </c>
      <c r="M786" s="1">
        <v>0.43199136017279599</v>
      </c>
      <c r="N786" s="1">
        <v>0.79798404031919401</v>
      </c>
      <c r="O786" s="1">
        <v>1.06797864042719</v>
      </c>
      <c r="P786" s="1">
        <v>19.361612767744599</v>
      </c>
      <c r="Q786" s="1">
        <v>5.5258894822103599</v>
      </c>
      <c r="R786" s="1">
        <v>21.071578568428599</v>
      </c>
      <c r="S786" s="1">
        <v>31.769364612707701</v>
      </c>
      <c r="T786" s="1">
        <v>22.271554568908599</v>
      </c>
      <c r="U786" s="1">
        <v>2.0474565510673801</v>
      </c>
      <c r="V786" s="1">
        <v>35.719387350210297</v>
      </c>
      <c r="W786" s="1">
        <v>35.1400682485517</v>
      </c>
      <c r="X786" s="1">
        <v>27.093087850170601</v>
      </c>
      <c r="Y786" s="1">
        <v>16.0391379737429</v>
      </c>
      <c r="Z786" s="1">
        <v>22.392865989596199</v>
      </c>
      <c r="AA786" s="1">
        <v>19.5813723061679</v>
      </c>
      <c r="AB786" s="1">
        <v>25.229130542482</v>
      </c>
      <c r="AC786" s="1">
        <v>16.757493188010901</v>
      </c>
    </row>
    <row r="787" spans="1:29" ht="15" customHeight="1" x14ac:dyDescent="0.25">
      <c r="A787">
        <v>44060</v>
      </c>
      <c r="B787" s="2" t="s">
        <v>797</v>
      </c>
      <c r="C787" s="2" t="s">
        <v>25</v>
      </c>
      <c r="D787" s="2" t="s">
        <v>878</v>
      </c>
      <c r="E787" s="2" t="s">
        <v>927</v>
      </c>
      <c r="F787" s="2" t="s">
        <v>919</v>
      </c>
      <c r="G787" s="2" t="str">
        <f t="shared" si="12"/>
        <v>Trump</v>
      </c>
      <c r="H787" s="2" t="s">
        <v>922</v>
      </c>
      <c r="I787" s="2" t="s">
        <v>922</v>
      </c>
      <c r="J787">
        <v>527753</v>
      </c>
      <c r="K787" s="1">
        <v>86.890458225722995</v>
      </c>
      <c r="L787" s="1">
        <v>1.4986177245794901</v>
      </c>
      <c r="M787" s="1">
        <v>1.91491095266157</v>
      </c>
      <c r="N787" s="1">
        <v>5.3689889020052899</v>
      </c>
      <c r="O787" s="1">
        <v>4.3270241950306296</v>
      </c>
      <c r="P787" s="1">
        <v>23.269408226954699</v>
      </c>
      <c r="Q787" s="1">
        <v>10.8368877107283</v>
      </c>
      <c r="R787" s="1">
        <v>24.825628655829501</v>
      </c>
      <c r="S787" s="1">
        <v>27.620496709634999</v>
      </c>
      <c r="T787" s="1">
        <v>13.447578696852499</v>
      </c>
      <c r="U787" s="1">
        <v>2.0627086409680402</v>
      </c>
      <c r="V787" s="1">
        <v>31.479864171497798</v>
      </c>
      <c r="W787" s="1">
        <v>38.972265474624102</v>
      </c>
      <c r="X787" s="1">
        <v>27.485161712909999</v>
      </c>
      <c r="Y787" s="1">
        <v>19.174209488513501</v>
      </c>
      <c r="Z787" s="1">
        <v>22.388045518257201</v>
      </c>
      <c r="AA787" s="1">
        <v>18.539899745801002</v>
      </c>
      <c r="AB787" s="1">
        <v>23.295559831801</v>
      </c>
      <c r="AC787" s="1">
        <v>16.6022854156273</v>
      </c>
    </row>
    <row r="788" spans="1:29" ht="15" customHeight="1" x14ac:dyDescent="0.25">
      <c r="A788">
        <v>44140</v>
      </c>
      <c r="B788" s="2" t="s">
        <v>798</v>
      </c>
      <c r="C788" s="2" t="s">
        <v>106</v>
      </c>
      <c r="D788" s="2" t="s">
        <v>952</v>
      </c>
      <c r="E788" s="2" t="s">
        <v>927</v>
      </c>
      <c r="F788" s="2" t="s">
        <v>920</v>
      </c>
      <c r="G788" s="2" t="str">
        <f t="shared" si="12"/>
        <v>Clinton</v>
      </c>
      <c r="H788" s="2" t="s">
        <v>923</v>
      </c>
      <c r="I788" s="2" t="s">
        <v>923</v>
      </c>
      <c r="J788">
        <v>621570</v>
      </c>
      <c r="K788" s="1">
        <v>72.412600350724802</v>
      </c>
      <c r="L788" s="1">
        <v>6.3128851135029</v>
      </c>
      <c r="M788" s="1">
        <v>2.5837797834515799</v>
      </c>
      <c r="N788" s="1">
        <v>1.92174654503918</v>
      </c>
      <c r="O788" s="1">
        <v>16.768988207281598</v>
      </c>
      <c r="P788" s="1">
        <v>21.984812651833298</v>
      </c>
      <c r="Q788" s="1">
        <v>13.278633138665001</v>
      </c>
      <c r="R788" s="1">
        <v>23.554225590038101</v>
      </c>
      <c r="S788" s="1">
        <v>27.383882748523899</v>
      </c>
      <c r="T788" s="1">
        <v>13.7984458709397</v>
      </c>
      <c r="U788" s="1">
        <v>5.5251732124549102</v>
      </c>
      <c r="V788" s="1">
        <v>38.344806357039801</v>
      </c>
      <c r="W788" s="1">
        <v>27.5508962860171</v>
      </c>
      <c r="X788" s="1">
        <v>28.579124144488102</v>
      </c>
      <c r="Y788" s="1">
        <v>20.942760089231399</v>
      </c>
      <c r="Z788" s="1">
        <v>18.833231934022798</v>
      </c>
      <c r="AA788" s="1">
        <v>15.8934969242209</v>
      </c>
      <c r="AB788" s="1">
        <v>22.972858784560302</v>
      </c>
      <c r="AC788" s="1">
        <v>21.3576522679646</v>
      </c>
    </row>
    <row r="789" spans="1:29" ht="15" customHeight="1" x14ac:dyDescent="0.25">
      <c r="A789">
        <v>44220</v>
      </c>
      <c r="B789" s="2" t="s">
        <v>798</v>
      </c>
      <c r="C789" s="2" t="s">
        <v>33</v>
      </c>
      <c r="D789" s="2" t="s">
        <v>967</v>
      </c>
      <c r="E789" s="2" t="s">
        <v>927</v>
      </c>
      <c r="F789" s="2" t="s">
        <v>920</v>
      </c>
      <c r="G789" s="2" t="str">
        <f t="shared" si="12"/>
        <v>Clinton</v>
      </c>
      <c r="H789" s="2" t="s">
        <v>922</v>
      </c>
      <c r="I789" s="2" t="s">
        <v>922</v>
      </c>
      <c r="J789">
        <v>138333</v>
      </c>
      <c r="K789" s="1">
        <v>85.284060925448003</v>
      </c>
      <c r="L789" s="1">
        <v>8.6739968048115799</v>
      </c>
      <c r="M789" s="1">
        <v>0.61373641864197304</v>
      </c>
      <c r="N789" s="1">
        <v>2.6775968134863</v>
      </c>
      <c r="O789" s="1">
        <v>2.7506090376121399</v>
      </c>
      <c r="P789" s="1">
        <v>23.597406258810299</v>
      </c>
      <c r="Q789" s="1">
        <v>9.0368892455162495</v>
      </c>
      <c r="R789" s="1">
        <v>23.144152154583502</v>
      </c>
      <c r="S789" s="1">
        <v>28.012838585153201</v>
      </c>
      <c r="T789" s="1">
        <v>16.208713755936799</v>
      </c>
      <c r="U789" s="1">
        <v>3.85655421066186</v>
      </c>
      <c r="V789" s="1">
        <v>47.685423641514298</v>
      </c>
      <c r="W789" s="1">
        <v>31.493046613443202</v>
      </c>
      <c r="X789" s="1">
        <v>16.964975534380599</v>
      </c>
      <c r="Y789" s="1">
        <v>20.9810949980895</v>
      </c>
      <c r="Z789" s="1">
        <v>24.463691115195001</v>
      </c>
      <c r="AA789" s="1">
        <v>19.727433177459599</v>
      </c>
      <c r="AB789" s="1">
        <v>21.6215724449135</v>
      </c>
      <c r="AC789" s="1">
        <v>13.2062082643425</v>
      </c>
    </row>
    <row r="790" spans="1:29" ht="15" customHeight="1" x14ac:dyDescent="0.25">
      <c r="A790">
        <v>44100</v>
      </c>
      <c r="B790" s="2" t="s">
        <v>798</v>
      </c>
      <c r="C790" s="2" t="s">
        <v>146</v>
      </c>
      <c r="D790" s="2" t="s">
        <v>948</v>
      </c>
      <c r="E790" s="2" t="s">
        <v>927</v>
      </c>
      <c r="F790" s="2" t="s">
        <v>919</v>
      </c>
      <c r="G790" s="2" t="str">
        <f t="shared" si="12"/>
        <v>Trump</v>
      </c>
      <c r="H790" s="2" t="s">
        <v>922</v>
      </c>
      <c r="I790" s="2" t="s">
        <v>923</v>
      </c>
      <c r="J790">
        <v>210170</v>
      </c>
      <c r="K790" s="1">
        <v>83.411999809677894</v>
      </c>
      <c r="L790" s="1">
        <v>11.048199076937699</v>
      </c>
      <c r="M790" s="1">
        <v>1.5354237046200701</v>
      </c>
      <c r="N790" s="1">
        <v>2.2910025217680898</v>
      </c>
      <c r="O790" s="1">
        <v>1.71337488699624</v>
      </c>
      <c r="P790" s="1">
        <v>23.703192653566202</v>
      </c>
      <c r="Q790" s="1">
        <v>8.2880525289051707</v>
      </c>
      <c r="R790" s="1">
        <v>25.281438835228599</v>
      </c>
      <c r="S790" s="1">
        <v>28.767188466479499</v>
      </c>
      <c r="T790" s="1">
        <v>13.960127515820499</v>
      </c>
      <c r="U790" s="1">
        <v>2.1551483323090701</v>
      </c>
      <c r="V790" s="1">
        <v>35.326694228727902</v>
      </c>
      <c r="W790" s="1">
        <v>31.539471478853599</v>
      </c>
      <c r="X790" s="1">
        <v>30.978685960109502</v>
      </c>
      <c r="Y790" s="1">
        <v>16.678862160431699</v>
      </c>
      <c r="Z790" s="1">
        <v>19.391978413975998</v>
      </c>
      <c r="AA790" s="1">
        <v>17.2253727247782</v>
      </c>
      <c r="AB790" s="1">
        <v>24.526662398243801</v>
      </c>
      <c r="AC790" s="1">
        <v>22.177124302570199</v>
      </c>
    </row>
    <row r="791" spans="1:29" ht="15" customHeight="1" x14ac:dyDescent="0.25">
      <c r="A791">
        <v>44180</v>
      </c>
      <c r="B791" s="2" t="s">
        <v>798</v>
      </c>
      <c r="C791" s="2" t="s">
        <v>162</v>
      </c>
      <c r="D791" s="2" t="s">
        <v>956</v>
      </c>
      <c r="E791" s="2" t="s">
        <v>927</v>
      </c>
      <c r="F791" s="2" t="s">
        <v>919</v>
      </c>
      <c r="G791" s="2" t="str">
        <f t="shared" si="12"/>
        <v>Trump</v>
      </c>
      <c r="H791" s="2" t="s">
        <v>922</v>
      </c>
      <c r="I791" s="2" t="s">
        <v>922</v>
      </c>
      <c r="J791">
        <v>436712</v>
      </c>
      <c r="K791" s="1">
        <v>91.4632526699518</v>
      </c>
      <c r="L791" s="1">
        <v>2.0026928502079202</v>
      </c>
      <c r="M791" s="1">
        <v>1.1650698858744399</v>
      </c>
      <c r="N791" s="1">
        <v>2.714603674733</v>
      </c>
      <c r="O791" s="1">
        <v>2.6543809192328101</v>
      </c>
      <c r="P791" s="1">
        <v>23.226519994870799</v>
      </c>
      <c r="Q791" s="1">
        <v>11.7601531444064</v>
      </c>
      <c r="R791" s="1">
        <v>25.716032534027001</v>
      </c>
      <c r="S791" s="1">
        <v>25.400950740991799</v>
      </c>
      <c r="T791" s="1">
        <v>13.8963435857041</v>
      </c>
      <c r="U791" s="1">
        <v>3.1305418719211802</v>
      </c>
      <c r="V791" s="1">
        <v>39.203729767769197</v>
      </c>
      <c r="W791" s="1">
        <v>32.3733286418015</v>
      </c>
      <c r="X791" s="1">
        <v>25.292399718508101</v>
      </c>
      <c r="Y791" s="1">
        <v>20.900030202355801</v>
      </c>
      <c r="Z791" s="1">
        <v>25.159702079403701</v>
      </c>
      <c r="AA791" s="1">
        <v>19.7631679421938</v>
      </c>
      <c r="AB791" s="1">
        <v>21.441393183385301</v>
      </c>
      <c r="AC791" s="1">
        <v>12.735706592661399</v>
      </c>
    </row>
    <row r="792" spans="1:29" ht="15" customHeight="1" x14ac:dyDescent="0.25">
      <c r="A792">
        <v>41060</v>
      </c>
      <c r="B792" s="2" t="s">
        <v>733</v>
      </c>
      <c r="C792" s="2" t="s">
        <v>44</v>
      </c>
      <c r="D792" s="2" t="s">
        <v>955</v>
      </c>
      <c r="E792" s="2" t="s">
        <v>947</v>
      </c>
      <c r="F792" s="2" t="s">
        <v>919</v>
      </c>
      <c r="G792" s="2" t="str">
        <f t="shared" si="12"/>
        <v>Trump</v>
      </c>
      <c r="H792" s="2" t="s">
        <v>922</v>
      </c>
      <c r="I792" s="2" t="s">
        <v>922</v>
      </c>
      <c r="J792">
        <v>189093</v>
      </c>
      <c r="K792" s="1">
        <v>91.147213276007093</v>
      </c>
      <c r="L792" s="1">
        <v>2.8203053523927402</v>
      </c>
      <c r="M792" s="1">
        <v>1.78166299122654</v>
      </c>
      <c r="N792" s="1">
        <v>1.7007504243943501</v>
      </c>
      <c r="O792" s="1">
        <v>2.5500679559793298</v>
      </c>
      <c r="P792" s="1">
        <v>23.480509590518899</v>
      </c>
      <c r="Q792" s="1">
        <v>14.5949347675482</v>
      </c>
      <c r="R792" s="1">
        <v>25.467891460815601</v>
      </c>
      <c r="S792" s="1">
        <v>24.406508966487401</v>
      </c>
      <c r="T792" s="1">
        <v>12.0501552146298</v>
      </c>
      <c r="U792" s="1">
        <v>4.60957696324322</v>
      </c>
      <c r="V792" s="1">
        <v>36.494838301004897</v>
      </c>
      <c r="W792" s="1">
        <v>35.543818801253202</v>
      </c>
      <c r="X792" s="1">
        <v>23.351765934498601</v>
      </c>
      <c r="Y792" s="1">
        <v>16.093089249944398</v>
      </c>
      <c r="Z792" s="1">
        <v>21.167649677275801</v>
      </c>
      <c r="AA792" s="1">
        <v>18.8751947473848</v>
      </c>
      <c r="AB792" s="1">
        <v>26.1976964166481</v>
      </c>
      <c r="AC792" s="1">
        <v>17.666369908746901</v>
      </c>
    </row>
    <row r="793" spans="1:29" ht="15" customHeight="1" x14ac:dyDescent="0.25">
      <c r="A793">
        <v>41100</v>
      </c>
      <c r="B793" s="2" t="s">
        <v>734</v>
      </c>
      <c r="C793" s="2" t="s">
        <v>199</v>
      </c>
      <c r="D793" s="2" t="s">
        <v>977</v>
      </c>
      <c r="E793" s="2" t="s">
        <v>947</v>
      </c>
      <c r="F793" s="2" t="s">
        <v>919</v>
      </c>
      <c r="G793" s="2" t="str">
        <f t="shared" si="12"/>
        <v>Trump</v>
      </c>
      <c r="H793" s="2" t="s">
        <v>922</v>
      </c>
      <c r="I793" s="2" t="s">
        <v>923</v>
      </c>
      <c r="J793">
        <v>23530</v>
      </c>
      <c r="K793" s="1">
        <v>85.6402273467762</v>
      </c>
      <c r="L793" s="1">
        <v>0.45758968975129399</v>
      </c>
      <c r="M793" s="1">
        <v>0.69072874054230204</v>
      </c>
      <c r="N793" s="1">
        <v>3.4471273938384699</v>
      </c>
      <c r="O793" s="1">
        <v>9.7643268290917007</v>
      </c>
      <c r="P793" s="1">
        <v>30.182094631285501</v>
      </c>
      <c r="Q793" s="1">
        <v>9.6969916374036096</v>
      </c>
      <c r="R793" s="1">
        <v>22.9975020815987</v>
      </c>
      <c r="S793" s="1">
        <v>19.872569959816101</v>
      </c>
      <c r="T793" s="1">
        <v>17.250841689896099</v>
      </c>
      <c r="U793" s="1">
        <v>3.0637356888946998</v>
      </c>
      <c r="V793" s="1">
        <v>32.056875869366202</v>
      </c>
      <c r="W793" s="1">
        <v>39.524211477417303</v>
      </c>
      <c r="X793" s="1">
        <v>25.355176964321799</v>
      </c>
      <c r="Y793" s="1">
        <v>15.9480720457379</v>
      </c>
      <c r="Z793" s="1">
        <v>23.427760821905999</v>
      </c>
      <c r="AA793" s="1">
        <v>22.5680264798177</v>
      </c>
      <c r="AB793" s="1">
        <v>23.980140136697798</v>
      </c>
      <c r="AC793" s="1">
        <v>14.076000515840599</v>
      </c>
    </row>
    <row r="794" spans="1:29" ht="15" customHeight="1" x14ac:dyDescent="0.25">
      <c r="A794">
        <v>41140</v>
      </c>
      <c r="B794" s="2" t="s">
        <v>735</v>
      </c>
      <c r="C794" s="2" t="s">
        <v>162</v>
      </c>
      <c r="D794" s="2" t="s">
        <v>956</v>
      </c>
      <c r="E794" s="2" t="s">
        <v>927</v>
      </c>
      <c r="F794" s="2" t="s">
        <v>919</v>
      </c>
      <c r="G794" s="2" t="str">
        <f t="shared" si="12"/>
        <v>Trump</v>
      </c>
      <c r="H794" s="2" t="s">
        <v>922</v>
      </c>
      <c r="I794" s="2" t="s">
        <v>922</v>
      </c>
      <c r="J794">
        <v>127329</v>
      </c>
      <c r="K794" s="1">
        <v>87.886498755193202</v>
      </c>
      <c r="L794" s="1">
        <v>4.9776563076753897</v>
      </c>
      <c r="M794" s="1">
        <v>0.64871317610285195</v>
      </c>
      <c r="N794" s="1">
        <v>2.286988824227</v>
      </c>
      <c r="O794" s="1">
        <v>4.2001429368015097</v>
      </c>
      <c r="P794" s="1">
        <v>22.942142010068402</v>
      </c>
      <c r="Q794" s="1">
        <v>10.3291473270033</v>
      </c>
      <c r="R794" s="1">
        <v>25.6461607332187</v>
      </c>
      <c r="S794" s="1">
        <v>26.7582404636807</v>
      </c>
      <c r="T794" s="1">
        <v>14.3243094660289</v>
      </c>
      <c r="U794" s="1">
        <v>4.5957116111484</v>
      </c>
      <c r="V794" s="1">
        <v>48.0024020629482</v>
      </c>
      <c r="W794" s="1">
        <v>28.321970633603001</v>
      </c>
      <c r="X794" s="1">
        <v>19.0799156923004</v>
      </c>
      <c r="Y794" s="1">
        <v>19.69308921579</v>
      </c>
      <c r="Z794" s="1">
        <v>23.915758281299599</v>
      </c>
      <c r="AA794" s="1">
        <v>19.824320033866002</v>
      </c>
      <c r="AB794" s="1">
        <v>23.2172716689597</v>
      </c>
      <c r="AC794" s="1">
        <v>13.349560800084699</v>
      </c>
    </row>
    <row r="795" spans="1:29" ht="15" customHeight="1" x14ac:dyDescent="0.25">
      <c r="A795">
        <v>41180</v>
      </c>
      <c r="B795" s="2" t="s">
        <v>736</v>
      </c>
      <c r="C795" s="2" t="s">
        <v>162</v>
      </c>
      <c r="D795" s="2" t="s">
        <v>956</v>
      </c>
      <c r="E795" s="2" t="s">
        <v>927</v>
      </c>
      <c r="F795" s="2" t="s">
        <v>920</v>
      </c>
      <c r="G795" s="2" t="str">
        <f t="shared" si="12"/>
        <v>Clinton</v>
      </c>
      <c r="H795" s="2" t="s">
        <v>922</v>
      </c>
      <c r="I795" s="2" t="s">
        <v>922</v>
      </c>
      <c r="J795">
        <v>2787701</v>
      </c>
      <c r="K795" s="1">
        <v>74.9357624795486</v>
      </c>
      <c r="L795" s="1">
        <v>18.403300784409801</v>
      </c>
      <c r="M795" s="1">
        <v>2.1391103278292798</v>
      </c>
      <c r="N795" s="1">
        <v>1.9475187618758301</v>
      </c>
      <c r="O795" s="1">
        <v>2.5743076463365302</v>
      </c>
      <c r="P795" s="1">
        <v>23.846926194739002</v>
      </c>
      <c r="Q795" s="1">
        <v>9.2026009963048399</v>
      </c>
      <c r="R795" s="1">
        <v>26.000672238522</v>
      </c>
      <c r="S795" s="1">
        <v>27.615192590597101</v>
      </c>
      <c r="T795" s="1">
        <v>13.3346079798371</v>
      </c>
      <c r="U795" s="1">
        <v>3.3770253634484799</v>
      </c>
      <c r="V795" s="1">
        <v>34.735485364026999</v>
      </c>
      <c r="W795" s="1">
        <v>31.587098529920699</v>
      </c>
      <c r="X795" s="1">
        <v>30.300390742603799</v>
      </c>
      <c r="Y795" s="1">
        <v>16.928676653899299</v>
      </c>
      <c r="Z795" s="1">
        <v>20.113047616889201</v>
      </c>
      <c r="AA795" s="1">
        <v>17.472429345239401</v>
      </c>
      <c r="AB795" s="1">
        <v>23.311107585612898</v>
      </c>
      <c r="AC795" s="1">
        <v>22.174738798359101</v>
      </c>
    </row>
    <row r="796" spans="1:29" ht="15" customHeight="1" x14ac:dyDescent="0.25">
      <c r="A796">
        <v>41220</v>
      </c>
      <c r="B796" s="2" t="s">
        <v>737</v>
      </c>
      <c r="C796" s="2" t="s">
        <v>37</v>
      </c>
      <c r="D796" s="2" t="s">
        <v>943</v>
      </c>
      <c r="E796" s="2" t="s">
        <v>931</v>
      </c>
      <c r="F796" s="2" t="s">
        <v>920</v>
      </c>
      <c r="G796" s="2" t="str">
        <f t="shared" si="12"/>
        <v>Clinton</v>
      </c>
      <c r="H796" s="2" t="s">
        <v>922</v>
      </c>
      <c r="I796" s="2" t="s">
        <v>923</v>
      </c>
      <c r="J796">
        <v>50513</v>
      </c>
      <c r="K796" s="1">
        <v>71.223249460534902</v>
      </c>
      <c r="L796" s="1">
        <v>19.046582067982499</v>
      </c>
      <c r="M796" s="1">
        <v>1.39766000831469</v>
      </c>
      <c r="N796" s="1">
        <v>3.2051155148179702</v>
      </c>
      <c r="O796" s="1">
        <v>5.1273929483499296</v>
      </c>
      <c r="P796" s="1">
        <v>27.026705996476199</v>
      </c>
      <c r="Q796" s="1">
        <v>12.984776196226701</v>
      </c>
      <c r="R796" s="1">
        <v>27.3988874151209</v>
      </c>
      <c r="S796" s="1">
        <v>23.570170055233302</v>
      </c>
      <c r="T796" s="1">
        <v>9.0194603369429593</v>
      </c>
      <c r="U796" s="1">
        <v>2.60204751279695</v>
      </c>
      <c r="V796" s="1">
        <v>40.175876099225597</v>
      </c>
      <c r="W796" s="1">
        <v>38.377739860874101</v>
      </c>
      <c r="X796" s="1">
        <v>18.844336527103302</v>
      </c>
      <c r="Y796" s="1">
        <v>18.9180255619215</v>
      </c>
      <c r="Z796" s="1">
        <v>17.6564565888056</v>
      </c>
      <c r="AA796" s="1">
        <v>18.207360070515598</v>
      </c>
      <c r="AB796" s="1">
        <v>30.3547818422212</v>
      </c>
      <c r="AC796" s="1">
        <v>14.863375936535901</v>
      </c>
    </row>
    <row r="797" spans="1:29" ht="15" customHeight="1" x14ac:dyDescent="0.25">
      <c r="A797">
        <v>44260</v>
      </c>
      <c r="B797" s="2" t="s">
        <v>799</v>
      </c>
      <c r="C797" s="2" t="s">
        <v>170</v>
      </c>
      <c r="D797" s="2" t="s">
        <v>957</v>
      </c>
      <c r="E797" s="2" t="s">
        <v>931</v>
      </c>
      <c r="F797" s="2" t="s">
        <v>919</v>
      </c>
      <c r="G797" s="2" t="str">
        <f t="shared" si="12"/>
        <v>Trump</v>
      </c>
      <c r="H797" s="2" t="s">
        <v>922</v>
      </c>
      <c r="I797" s="2" t="s">
        <v>922</v>
      </c>
      <c r="J797">
        <v>47671</v>
      </c>
      <c r="K797" s="1">
        <v>58.368819617797001</v>
      </c>
      <c r="L797" s="1">
        <v>36.407879004006602</v>
      </c>
      <c r="M797" s="1">
        <v>2.4144658177927898</v>
      </c>
      <c r="N797" s="1">
        <v>1.3760986763441101</v>
      </c>
      <c r="O797" s="1">
        <v>1.4327368840594901</v>
      </c>
      <c r="P797" s="1">
        <v>18.262675421115599</v>
      </c>
      <c r="Q797" s="1">
        <v>30.750351366659</v>
      </c>
      <c r="R797" s="1">
        <v>22.955255815904799</v>
      </c>
      <c r="S797" s="1">
        <v>18.820666652681901</v>
      </c>
      <c r="T797" s="1">
        <v>9.2110507436386904</v>
      </c>
      <c r="U797" s="1">
        <v>4.2471685542971302</v>
      </c>
      <c r="V797" s="1">
        <v>27.5816122584943</v>
      </c>
      <c r="W797" s="1">
        <v>25.024983344437</v>
      </c>
      <c r="X797" s="1">
        <v>43.146235842771503</v>
      </c>
      <c r="Y797" s="1">
        <v>37.972080943620803</v>
      </c>
      <c r="Z797" s="1">
        <v>22.048479601774702</v>
      </c>
      <c r="AA797" s="1">
        <v>12.790823503949801</v>
      </c>
      <c r="AB797" s="1">
        <v>15.144464884752701</v>
      </c>
      <c r="AC797" s="1">
        <v>12.044151065902</v>
      </c>
    </row>
    <row r="798" spans="1:29" ht="15" customHeight="1" x14ac:dyDescent="0.25">
      <c r="A798">
        <v>44300</v>
      </c>
      <c r="B798" s="2" t="s">
        <v>800</v>
      </c>
      <c r="C798" s="2" t="s">
        <v>55</v>
      </c>
      <c r="D798" s="2" t="s">
        <v>970</v>
      </c>
      <c r="E798" s="2" t="s">
        <v>927</v>
      </c>
      <c r="F798" s="2" t="s">
        <v>919</v>
      </c>
      <c r="G798" s="2" t="str">
        <f t="shared" si="12"/>
        <v>Trump</v>
      </c>
      <c r="H798" s="2" t="s">
        <v>922</v>
      </c>
      <c r="I798" s="2" t="s">
        <v>922</v>
      </c>
      <c r="J798">
        <v>153990</v>
      </c>
      <c r="K798" s="1">
        <v>87.945321124748403</v>
      </c>
      <c r="L798" s="1">
        <v>2.8936943957399799</v>
      </c>
      <c r="M798" s="1">
        <v>5.1522826157542703</v>
      </c>
      <c r="N798" s="1">
        <v>1.6124423663874301</v>
      </c>
      <c r="O798" s="1">
        <v>2.39625949736996</v>
      </c>
      <c r="P798" s="1">
        <v>15.917916747840801</v>
      </c>
      <c r="Q798" s="1">
        <v>28.866809533086599</v>
      </c>
      <c r="R798" s="1">
        <v>22.586531592960601</v>
      </c>
      <c r="S798" s="1">
        <v>21.3513864536658</v>
      </c>
      <c r="T798" s="1">
        <v>11.2773556724463</v>
      </c>
      <c r="U798" s="1">
        <v>2.3253350906715902</v>
      </c>
      <c r="V798" s="1">
        <v>37.350106499405697</v>
      </c>
      <c r="W798" s="1">
        <v>20.404344705037801</v>
      </c>
      <c r="X798" s="1">
        <v>39.920213704884901</v>
      </c>
      <c r="Y798" s="1">
        <v>20.590524714290801</v>
      </c>
      <c r="Z798" s="1">
        <v>20.3039309344373</v>
      </c>
      <c r="AA798" s="1">
        <v>17.220394154902198</v>
      </c>
      <c r="AB798" s="1">
        <v>22.3419311467289</v>
      </c>
      <c r="AC798" s="1">
        <v>19.5432190496409</v>
      </c>
    </row>
    <row r="799" spans="1:29" ht="15" customHeight="1" x14ac:dyDescent="0.25">
      <c r="A799">
        <v>44340</v>
      </c>
      <c r="B799" s="2" t="s">
        <v>801</v>
      </c>
      <c r="C799" s="2" t="s">
        <v>37</v>
      </c>
      <c r="D799" s="2" t="s">
        <v>943</v>
      </c>
      <c r="E799" s="2" t="s">
        <v>931</v>
      </c>
      <c r="F799" s="2" t="s">
        <v>919</v>
      </c>
      <c r="G799" s="2" t="str">
        <f t="shared" si="12"/>
        <v>Trump</v>
      </c>
      <c r="H799" s="2" t="s">
        <v>922</v>
      </c>
      <c r="I799" s="2" t="s">
        <v>923</v>
      </c>
      <c r="J799">
        <v>70217</v>
      </c>
      <c r="K799" s="1">
        <v>65.868664283578099</v>
      </c>
      <c r="L799" s="1">
        <v>27.417861771365899</v>
      </c>
      <c r="M799" s="1">
        <v>1.44267057834997</v>
      </c>
      <c r="N799" s="1">
        <v>1.7972855576284901</v>
      </c>
      <c r="O799" s="1">
        <v>3.47351780907757</v>
      </c>
      <c r="P799" s="1">
        <v>20.497885127533198</v>
      </c>
      <c r="Q799" s="1">
        <v>27.883560961020802</v>
      </c>
      <c r="R799" s="1">
        <v>22.780808066422701</v>
      </c>
      <c r="S799" s="1">
        <v>19.721719811441702</v>
      </c>
      <c r="T799" s="1">
        <v>9.1160260335816101</v>
      </c>
      <c r="U799" s="1">
        <v>4.91618266398745</v>
      </c>
      <c r="V799" s="1">
        <v>39.175314487048901</v>
      </c>
      <c r="W799" s="1">
        <v>28.9740978281813</v>
      </c>
      <c r="X799" s="1">
        <v>26.9344050207823</v>
      </c>
      <c r="Y799" s="1">
        <v>31.114551083591302</v>
      </c>
      <c r="Z799" s="1">
        <v>23.791378899738</v>
      </c>
      <c r="AA799" s="1">
        <v>14.7138207509725</v>
      </c>
      <c r="AB799" s="1">
        <v>18.5440978010637</v>
      </c>
      <c r="AC799" s="1">
        <v>11.836151464634399</v>
      </c>
    </row>
    <row r="800" spans="1:29" ht="15" customHeight="1" x14ac:dyDescent="0.25">
      <c r="A800">
        <v>44420</v>
      </c>
      <c r="B800" s="2" t="s">
        <v>802</v>
      </c>
      <c r="C800" s="2" t="s">
        <v>135</v>
      </c>
      <c r="D800" s="2" t="s">
        <v>978</v>
      </c>
      <c r="E800" s="2" t="s">
        <v>927</v>
      </c>
      <c r="F800" s="2" t="s">
        <v>920</v>
      </c>
      <c r="G800" s="2" t="str">
        <f t="shared" si="12"/>
        <v>Clinton</v>
      </c>
      <c r="H800" s="2" t="s">
        <v>922</v>
      </c>
      <c r="I800" s="2" t="s">
        <v>923</v>
      </c>
      <c r="J800">
        <v>118502</v>
      </c>
      <c r="K800" s="1">
        <v>88.014548277666194</v>
      </c>
      <c r="L800" s="1">
        <v>6.6800560328095697</v>
      </c>
      <c r="M800" s="1">
        <v>0.59155119744814399</v>
      </c>
      <c r="N800" s="1">
        <v>1.8657912946616899</v>
      </c>
      <c r="O800" s="1">
        <v>2.8480531974143899</v>
      </c>
      <c r="P800" s="1">
        <v>21.321159136554702</v>
      </c>
      <c r="Q800" s="1">
        <v>8.0302442152875102</v>
      </c>
      <c r="R800" s="1">
        <v>24.440937705692701</v>
      </c>
      <c r="S800" s="1">
        <v>29.249295370542299</v>
      </c>
      <c r="T800" s="1">
        <v>16.958363571922799</v>
      </c>
      <c r="U800" s="1">
        <v>6.2143189158909697</v>
      </c>
      <c r="V800" s="1">
        <v>48.987521304363398</v>
      </c>
      <c r="W800" s="1">
        <v>22.5283958857252</v>
      </c>
      <c r="X800" s="1">
        <v>22.2697638940205</v>
      </c>
      <c r="Y800" s="1">
        <v>19.3644530266141</v>
      </c>
      <c r="Z800" s="1">
        <v>22.6954076064142</v>
      </c>
      <c r="AA800" s="1">
        <v>18.617244563848502</v>
      </c>
      <c r="AB800" s="1">
        <v>24.8677692888926</v>
      </c>
      <c r="AC800" s="1">
        <v>14.455125514230501</v>
      </c>
    </row>
    <row r="801" spans="1:29" ht="15" customHeight="1" x14ac:dyDescent="0.25">
      <c r="A801">
        <v>44460</v>
      </c>
      <c r="B801" s="2" t="s">
        <v>803</v>
      </c>
      <c r="C801" s="2" t="s">
        <v>156</v>
      </c>
      <c r="D801" s="2" t="s">
        <v>937</v>
      </c>
      <c r="E801" s="2" t="s">
        <v>935</v>
      </c>
      <c r="F801" s="2" t="s">
        <v>919</v>
      </c>
      <c r="G801" s="2" t="str">
        <f t="shared" si="12"/>
        <v>Trump</v>
      </c>
      <c r="H801" s="2" t="s">
        <v>922</v>
      </c>
      <c r="I801" s="2" t="s">
        <v>922</v>
      </c>
      <c r="J801">
        <v>23509</v>
      </c>
      <c r="K801" s="1">
        <v>90.6461355225658</v>
      </c>
      <c r="L801" s="1">
        <v>0.38708579692883599</v>
      </c>
      <c r="M801" s="1">
        <v>0.61678506104045305</v>
      </c>
      <c r="N801" s="1">
        <v>1.5440894976391999</v>
      </c>
      <c r="O801" s="1">
        <v>6.8059041218256802</v>
      </c>
      <c r="P801" s="1">
        <v>20.881364583776399</v>
      </c>
      <c r="Q801" s="1">
        <v>8.0820111446679999</v>
      </c>
      <c r="R801" s="1">
        <v>30.392615594027799</v>
      </c>
      <c r="S801" s="1">
        <v>32.523714322174499</v>
      </c>
      <c r="T801" s="1">
        <v>8.1202943553532698</v>
      </c>
      <c r="U801" s="1">
        <v>0.57873895826987498</v>
      </c>
      <c r="V801" s="1">
        <v>20.469083155650299</v>
      </c>
      <c r="W801" s="1">
        <v>33.164788303381101</v>
      </c>
      <c r="X801" s="1">
        <v>45.7873895826988</v>
      </c>
      <c r="Y801" s="1">
        <v>11.471575307637501</v>
      </c>
      <c r="Z801" s="1">
        <v>12.600427133123199</v>
      </c>
      <c r="AA801" s="1">
        <v>22.516017492118401</v>
      </c>
      <c r="AB801" s="1">
        <v>28.739957286687702</v>
      </c>
      <c r="AC801" s="1">
        <v>24.672022780433199</v>
      </c>
    </row>
    <row r="802" spans="1:29" ht="15" customHeight="1" x14ac:dyDescent="0.25">
      <c r="A802">
        <v>44500</v>
      </c>
      <c r="B802" s="2" t="s">
        <v>804</v>
      </c>
      <c r="C802" s="2" t="s">
        <v>27</v>
      </c>
      <c r="D802" s="2" t="s">
        <v>976</v>
      </c>
      <c r="E802" s="2" t="s">
        <v>935</v>
      </c>
      <c r="F802" s="2" t="s">
        <v>919</v>
      </c>
      <c r="G802" s="2" t="str">
        <f t="shared" si="12"/>
        <v>Trump</v>
      </c>
      <c r="H802" s="2" t="s">
        <v>922</v>
      </c>
      <c r="I802" s="2" t="s">
        <v>922</v>
      </c>
      <c r="J802">
        <v>37890</v>
      </c>
      <c r="K802" s="1">
        <v>77.545526524148897</v>
      </c>
      <c r="L802" s="1">
        <v>1.1375032990234899</v>
      </c>
      <c r="M802" s="1">
        <v>0.63341250989706999</v>
      </c>
      <c r="N802" s="1">
        <v>1.47268408551069</v>
      </c>
      <c r="O802" s="1">
        <v>19.2108735814199</v>
      </c>
      <c r="P802" s="1">
        <v>22.296120348376899</v>
      </c>
      <c r="Q802" s="1">
        <v>19.445764053840101</v>
      </c>
      <c r="R802" s="1">
        <v>23.072050673000799</v>
      </c>
      <c r="S802" s="1">
        <v>22.573238321456799</v>
      </c>
      <c r="T802" s="1">
        <v>12.6128266033254</v>
      </c>
      <c r="U802" s="1">
        <v>8.8556537502832509</v>
      </c>
      <c r="V802" s="1">
        <v>36.8819397235441</v>
      </c>
      <c r="W802" s="1">
        <v>29.7167459777929</v>
      </c>
      <c r="X802" s="1">
        <v>24.5456605483798</v>
      </c>
      <c r="Y802" s="1">
        <v>26.168881389298999</v>
      </c>
      <c r="Z802" s="1">
        <v>23.602615481965799</v>
      </c>
      <c r="AA802" s="1">
        <v>20.080151866694798</v>
      </c>
      <c r="AB802" s="1">
        <v>17.113126625887599</v>
      </c>
      <c r="AC802" s="1">
        <v>13.0352246361527</v>
      </c>
    </row>
    <row r="803" spans="1:29" ht="15" customHeight="1" x14ac:dyDescent="0.25">
      <c r="A803">
        <v>44540</v>
      </c>
      <c r="B803" s="2" t="s">
        <v>805</v>
      </c>
      <c r="C803" s="2" t="s">
        <v>156</v>
      </c>
      <c r="D803" s="2" t="s">
        <v>937</v>
      </c>
      <c r="E803" s="2" t="s">
        <v>935</v>
      </c>
      <c r="F803" s="2" t="s">
        <v>920</v>
      </c>
      <c r="G803" s="2" t="str">
        <f t="shared" si="12"/>
        <v>Clinton</v>
      </c>
      <c r="H803" s="2" t="s">
        <v>922</v>
      </c>
      <c r="I803" s="2" t="s">
        <v>922</v>
      </c>
      <c r="J803">
        <v>22709</v>
      </c>
      <c r="K803" s="1">
        <v>78.180457087498297</v>
      </c>
      <c r="L803" s="1">
        <v>3.8795191333832402</v>
      </c>
      <c r="M803" s="1">
        <v>0.515214232242723</v>
      </c>
      <c r="N803" s="1">
        <v>1.7878374212867101</v>
      </c>
      <c r="O803" s="1">
        <v>15.636972125589001</v>
      </c>
      <c r="P803" s="1">
        <v>20.000880708089301</v>
      </c>
      <c r="Q803" s="1">
        <v>11.23343167907</v>
      </c>
      <c r="R803" s="1">
        <v>27.134616231450099</v>
      </c>
      <c r="S803" s="1">
        <v>27.006913558501001</v>
      </c>
      <c r="T803" s="1">
        <v>14.6241578228896</v>
      </c>
      <c r="U803" s="1">
        <v>4.5869098712446403</v>
      </c>
      <c r="V803" s="1">
        <v>41.040772532188797</v>
      </c>
      <c r="W803" s="1">
        <v>38.666845493562199</v>
      </c>
      <c r="X803" s="1">
        <v>15.705472103004301</v>
      </c>
      <c r="Y803" s="1">
        <v>17.743142144638401</v>
      </c>
      <c r="Z803" s="1">
        <v>30.7481296758105</v>
      </c>
      <c r="AA803" s="1">
        <v>19.3266832917706</v>
      </c>
      <c r="AB803" s="1">
        <v>19.201995012468799</v>
      </c>
      <c r="AC803" s="1">
        <v>12.9800498753117</v>
      </c>
    </row>
    <row r="804" spans="1:29" ht="15" customHeight="1" x14ac:dyDescent="0.25">
      <c r="A804">
        <v>44580</v>
      </c>
      <c r="B804" s="2" t="s">
        <v>805</v>
      </c>
      <c r="C804" s="2" t="s">
        <v>146</v>
      </c>
      <c r="D804" s="2" t="s">
        <v>948</v>
      </c>
      <c r="E804" s="2" t="s">
        <v>927</v>
      </c>
      <c r="F804" s="2" t="s">
        <v>920</v>
      </c>
      <c r="G804" s="2" t="str">
        <f t="shared" si="12"/>
        <v>Clinton</v>
      </c>
      <c r="H804" s="2" t="s">
        <v>923</v>
      </c>
      <c r="I804" s="2" t="s">
        <v>923</v>
      </c>
      <c r="J804">
        <v>58498</v>
      </c>
      <c r="K804" s="1">
        <v>85.922595644295498</v>
      </c>
      <c r="L804" s="1">
        <v>1.2051694075011099</v>
      </c>
      <c r="M804" s="1">
        <v>0.45984478101815401</v>
      </c>
      <c r="N804" s="1">
        <v>1.3778248829019799</v>
      </c>
      <c r="O804" s="1">
        <v>11.0345652842832</v>
      </c>
      <c r="P804" s="1">
        <v>23.487982495128001</v>
      </c>
      <c r="Q804" s="1">
        <v>7.7712058531915602</v>
      </c>
      <c r="R804" s="1">
        <v>22.640090259496102</v>
      </c>
      <c r="S804" s="1">
        <v>28.583883209682401</v>
      </c>
      <c r="T804" s="1">
        <v>17.516838182501999</v>
      </c>
      <c r="U804" s="1">
        <v>5.1352761422076503</v>
      </c>
      <c r="V804" s="1">
        <v>46.242329383120897</v>
      </c>
      <c r="W804" s="1">
        <v>33.261285433902302</v>
      </c>
      <c r="X804" s="1">
        <v>15.3611090407692</v>
      </c>
      <c r="Y804" s="1">
        <v>17.327917913638299</v>
      </c>
      <c r="Z804" s="1">
        <v>25.630611372381399</v>
      </c>
      <c r="AA804" s="1">
        <v>20.2522445489525</v>
      </c>
      <c r="AB804" s="1">
        <v>23.988884138520699</v>
      </c>
      <c r="AC804" s="1">
        <v>12.800342026507099</v>
      </c>
    </row>
    <row r="805" spans="1:29" ht="15" customHeight="1" x14ac:dyDescent="0.25">
      <c r="A805">
        <v>44620</v>
      </c>
      <c r="B805" s="2" t="s">
        <v>806</v>
      </c>
      <c r="C805" s="2" t="s">
        <v>70</v>
      </c>
      <c r="D805" s="2" t="s">
        <v>980</v>
      </c>
      <c r="E805" s="2" t="s">
        <v>927</v>
      </c>
      <c r="F805" s="2" t="s">
        <v>919</v>
      </c>
      <c r="G805" s="2" t="str">
        <f t="shared" si="12"/>
        <v>Trump</v>
      </c>
      <c r="H805" s="2" t="s">
        <v>922</v>
      </c>
      <c r="I805" s="2" t="s">
        <v>922</v>
      </c>
      <c r="J805">
        <v>70019</v>
      </c>
      <c r="K805" s="1">
        <v>92.684842685556802</v>
      </c>
      <c r="L805" s="1">
        <v>0.517002527885288</v>
      </c>
      <c r="M805" s="1">
        <v>2.7920992873362902</v>
      </c>
      <c r="N805" s="1">
        <v>1.3596309573115899</v>
      </c>
      <c r="O805" s="1">
        <v>2.6464245419100498</v>
      </c>
      <c r="P805" s="1">
        <v>20.7757894285837</v>
      </c>
      <c r="Q805" s="1">
        <v>16.391265228009502</v>
      </c>
      <c r="R805" s="1">
        <v>23.4536340136249</v>
      </c>
      <c r="S805" s="1">
        <v>26.5899255916251</v>
      </c>
      <c r="T805" s="1">
        <v>12.789385738156801</v>
      </c>
      <c r="U805" s="1">
        <v>3.6671078453744701</v>
      </c>
      <c r="V805" s="1">
        <v>41.280635297339202</v>
      </c>
      <c r="W805" s="1">
        <v>27.901510656747799</v>
      </c>
      <c r="X805" s="1">
        <v>27.150746200538499</v>
      </c>
      <c r="Y805" s="1">
        <v>18.033021227932199</v>
      </c>
      <c r="Z805" s="1">
        <v>20.584661568150999</v>
      </c>
      <c r="AA805" s="1">
        <v>19.1587449074405</v>
      </c>
      <c r="AB805" s="1">
        <v>26.517046672861099</v>
      </c>
      <c r="AC805" s="1">
        <v>15.7065256236152</v>
      </c>
    </row>
    <row r="806" spans="1:29" ht="15" customHeight="1" x14ac:dyDescent="0.25">
      <c r="A806">
        <v>44660</v>
      </c>
      <c r="B806" s="2" t="s">
        <v>807</v>
      </c>
      <c r="C806" s="2" t="s">
        <v>29</v>
      </c>
      <c r="D806" s="2" t="s">
        <v>968</v>
      </c>
      <c r="E806" s="2" t="s">
        <v>935</v>
      </c>
      <c r="F806" s="2" t="s">
        <v>919</v>
      </c>
      <c r="G806" s="2" t="str">
        <f t="shared" si="12"/>
        <v>Trump</v>
      </c>
      <c r="H806" s="2" t="s">
        <v>922</v>
      </c>
      <c r="I806" s="2" t="s">
        <v>922</v>
      </c>
      <c r="J806">
        <v>77350</v>
      </c>
      <c r="K806" s="1">
        <v>79.709114414996804</v>
      </c>
      <c r="L806" s="1">
        <v>3.56431803490627</v>
      </c>
      <c r="M806" s="1">
        <v>3.4634776987718201</v>
      </c>
      <c r="N806" s="1">
        <v>9.3975436328377508</v>
      </c>
      <c r="O806" s="1">
        <v>3.8655462184873901</v>
      </c>
      <c r="P806" s="1">
        <v>18.9088558500323</v>
      </c>
      <c r="Q806" s="1">
        <v>26.460245636716198</v>
      </c>
      <c r="R806" s="1">
        <v>24.241758241758198</v>
      </c>
      <c r="S806" s="1">
        <v>19.9676793794441</v>
      </c>
      <c r="T806" s="1">
        <v>10.421460892049099</v>
      </c>
      <c r="U806" s="1">
        <v>3.3641129226181898</v>
      </c>
      <c r="V806" s="1">
        <v>34.410618958303303</v>
      </c>
      <c r="W806" s="1">
        <v>26.362237291396099</v>
      </c>
      <c r="X806" s="1">
        <v>35.863030827682401</v>
      </c>
      <c r="Y806" s="1">
        <v>28.883747443248499</v>
      </c>
      <c r="Z806" s="1">
        <v>24.1256748147403</v>
      </c>
      <c r="AA806" s="1">
        <v>15.6154645743218</v>
      </c>
      <c r="AB806" s="1">
        <v>18.328136002414201</v>
      </c>
      <c r="AC806" s="1">
        <v>13.0469771652751</v>
      </c>
    </row>
    <row r="807" spans="1:29" ht="15" customHeight="1" x14ac:dyDescent="0.25">
      <c r="A807">
        <v>44700</v>
      </c>
      <c r="B807" s="2" t="s">
        <v>808</v>
      </c>
      <c r="C807" s="2" t="s">
        <v>98</v>
      </c>
      <c r="D807" s="2" t="s">
        <v>936</v>
      </c>
      <c r="E807" s="2" t="s">
        <v>935</v>
      </c>
      <c r="F807" s="2" t="s">
        <v>920</v>
      </c>
      <c r="G807" s="2" t="str">
        <f t="shared" si="12"/>
        <v>Clinton</v>
      </c>
      <c r="H807" s="2" t="s">
        <v>922</v>
      </c>
      <c r="I807" s="2" t="s">
        <v>923</v>
      </c>
      <c r="J807">
        <v>685306</v>
      </c>
      <c r="K807" s="1">
        <v>35.884553761385398</v>
      </c>
      <c r="L807" s="1">
        <v>7.0829673167898699</v>
      </c>
      <c r="M807" s="1">
        <v>13.796318724774</v>
      </c>
      <c r="N807" s="1">
        <v>4.3716237709869796</v>
      </c>
      <c r="O807" s="1">
        <v>38.864536426063701</v>
      </c>
      <c r="P807" s="1">
        <v>29.289689569331099</v>
      </c>
      <c r="Q807" s="1">
        <v>10.4058624906246</v>
      </c>
      <c r="R807" s="1">
        <v>26.4922530956974</v>
      </c>
      <c r="S807" s="1">
        <v>23.425447902104999</v>
      </c>
      <c r="T807" s="1">
        <v>10.386746942241899</v>
      </c>
      <c r="U807" s="1">
        <v>12.2882285841069</v>
      </c>
      <c r="V807" s="1">
        <v>36.569743185331497</v>
      </c>
      <c r="W807" s="1">
        <v>33.246514589166502</v>
      </c>
      <c r="X807" s="1">
        <v>17.895513641395201</v>
      </c>
      <c r="Y807" s="1">
        <v>16.8167690233673</v>
      </c>
      <c r="Z807" s="1">
        <v>20.566207309766298</v>
      </c>
      <c r="AA807" s="1">
        <v>17.140222438586001</v>
      </c>
      <c r="AB807" s="1">
        <v>22.839743109646498</v>
      </c>
      <c r="AC807" s="1">
        <v>22.637058118633899</v>
      </c>
    </row>
    <row r="808" spans="1:29" ht="15" customHeight="1" x14ac:dyDescent="0.25">
      <c r="A808">
        <v>44740</v>
      </c>
      <c r="B808" s="2" t="s">
        <v>809</v>
      </c>
      <c r="C808" s="2" t="s">
        <v>60</v>
      </c>
      <c r="D808" s="2" t="s">
        <v>945</v>
      </c>
      <c r="E808" s="2" t="s">
        <v>927</v>
      </c>
      <c r="F808" s="2" t="s">
        <v>919</v>
      </c>
      <c r="G808" s="2" t="str">
        <f t="shared" si="12"/>
        <v>Trump</v>
      </c>
      <c r="H808" s="2" t="s">
        <v>922</v>
      </c>
      <c r="I808" s="2" t="s">
        <v>923</v>
      </c>
      <c r="J808">
        <v>20260</v>
      </c>
      <c r="K808" s="1">
        <v>67.897334649555802</v>
      </c>
      <c r="L808" s="1">
        <v>2.4531095755182601</v>
      </c>
      <c r="M808" s="1">
        <v>5.5231984205330704</v>
      </c>
      <c r="N808" s="1">
        <v>1.38203356367226</v>
      </c>
      <c r="O808" s="1">
        <v>22.7443237907206</v>
      </c>
      <c r="P808" s="1">
        <v>24.955577492596198</v>
      </c>
      <c r="Q808" s="1">
        <v>11.6831194471866</v>
      </c>
      <c r="R808" s="1">
        <v>21.934846989141199</v>
      </c>
      <c r="S808" s="1">
        <v>26.347482724580502</v>
      </c>
      <c r="T808" s="1">
        <v>15.0789733464956</v>
      </c>
      <c r="U808" s="1">
        <v>11.7365738925911</v>
      </c>
      <c r="V808" s="1">
        <v>40.854566836534701</v>
      </c>
      <c r="W808" s="1">
        <v>26.577812622501</v>
      </c>
      <c r="X808" s="1">
        <v>20.831046648373199</v>
      </c>
      <c r="Y808" s="1">
        <v>18.587311968606901</v>
      </c>
      <c r="Z808" s="1">
        <v>22.7207325049052</v>
      </c>
      <c r="AA808" s="1">
        <v>22.733812949640299</v>
      </c>
      <c r="AB808" s="1">
        <v>23.217789404839799</v>
      </c>
      <c r="AC808" s="1">
        <v>12.740353172007801</v>
      </c>
    </row>
    <row r="809" spans="1:29" ht="15" customHeight="1" x14ac:dyDescent="0.25">
      <c r="A809">
        <v>44780</v>
      </c>
      <c r="B809" s="2" t="s">
        <v>810</v>
      </c>
      <c r="C809" s="2" t="s">
        <v>31</v>
      </c>
      <c r="D809" s="2" t="s">
        <v>924</v>
      </c>
      <c r="E809" s="2" t="s">
        <v>927</v>
      </c>
      <c r="F809" s="2" t="s">
        <v>919</v>
      </c>
      <c r="G809" s="2" t="str">
        <f t="shared" si="12"/>
        <v>Trump</v>
      </c>
      <c r="H809" s="2" t="s">
        <v>922</v>
      </c>
      <c r="I809" s="2" t="s">
        <v>922</v>
      </c>
      <c r="J809">
        <v>61295</v>
      </c>
      <c r="K809" s="1">
        <v>87.984338037360303</v>
      </c>
      <c r="L809" s="1">
        <v>2.53691165674199</v>
      </c>
      <c r="M809" s="1">
        <v>0.67868504772004201</v>
      </c>
      <c r="N809" s="1">
        <v>2.2187780406232198</v>
      </c>
      <c r="O809" s="1">
        <v>6.5812872175544497</v>
      </c>
      <c r="P809" s="1">
        <v>25.899339260951098</v>
      </c>
      <c r="Q809" s="1">
        <v>8.0528591239089593</v>
      </c>
      <c r="R809" s="1">
        <v>23.830655028958301</v>
      </c>
      <c r="S809" s="1">
        <v>27.366016803980699</v>
      </c>
      <c r="T809" s="1">
        <v>14.8511297822008</v>
      </c>
      <c r="U809" s="1">
        <v>5.6384004748126699</v>
      </c>
      <c r="V809" s="1">
        <v>49.551153646412899</v>
      </c>
      <c r="W809" s="1">
        <v>30.4968222172763</v>
      </c>
      <c r="X809" s="1">
        <v>14.313623661498101</v>
      </c>
      <c r="Y809" s="1">
        <v>20.567885704016501</v>
      </c>
      <c r="Z809" s="1">
        <v>24.018330487914501</v>
      </c>
      <c r="AA809" s="1">
        <v>22.180788929822999</v>
      </c>
      <c r="AB809" s="1">
        <v>22.3874561955252</v>
      </c>
      <c r="AC809" s="1">
        <v>10.8455386827208</v>
      </c>
    </row>
    <row r="810" spans="1:29" ht="15" customHeight="1" x14ac:dyDescent="0.25">
      <c r="A810">
        <v>44860</v>
      </c>
      <c r="B810" s="2" t="s">
        <v>811</v>
      </c>
      <c r="C810" s="2" t="s">
        <v>27</v>
      </c>
      <c r="D810" s="2" t="s">
        <v>976</v>
      </c>
      <c r="E810" s="2" t="s">
        <v>935</v>
      </c>
      <c r="F810" s="2" t="s">
        <v>919</v>
      </c>
      <c r="G810" s="2" t="str">
        <f t="shared" si="12"/>
        <v>Trump</v>
      </c>
      <c r="H810" s="2" t="s">
        <v>922</v>
      </c>
      <c r="I810" s="2" t="s">
        <v>922</v>
      </c>
      <c r="J810">
        <v>35161</v>
      </c>
      <c r="K810" s="1">
        <v>75.370438838485796</v>
      </c>
      <c r="L810" s="1">
        <v>6.9622593214072399</v>
      </c>
      <c r="M810" s="1">
        <v>0.489178351013907</v>
      </c>
      <c r="N810" s="1">
        <v>1.9112084411706201</v>
      </c>
      <c r="O810" s="1">
        <v>15.266915047922399</v>
      </c>
      <c r="P810" s="1">
        <v>25.579477261738901</v>
      </c>
      <c r="Q810" s="1">
        <v>8.3814453513836398</v>
      </c>
      <c r="R810" s="1">
        <v>23.9213901766161</v>
      </c>
      <c r="S810" s="1">
        <v>26.6232473479139</v>
      </c>
      <c r="T810" s="1">
        <v>15.4944398623475</v>
      </c>
      <c r="U810" s="1">
        <v>8.08543423361726</v>
      </c>
      <c r="V810" s="1">
        <v>47.930488379060897</v>
      </c>
      <c r="W810" s="1">
        <v>28.823353165261299</v>
      </c>
      <c r="X810" s="1">
        <v>15.1607242220605</v>
      </c>
      <c r="Y810" s="1">
        <v>22.545619061981601</v>
      </c>
      <c r="Z810" s="1">
        <v>24.581511084300999</v>
      </c>
      <c r="AA810" s="1">
        <v>18.850852058512999</v>
      </c>
      <c r="AB810" s="1">
        <v>21.407027597647399</v>
      </c>
      <c r="AC810" s="1">
        <v>12.614990197556899</v>
      </c>
    </row>
    <row r="811" spans="1:29" ht="15" customHeight="1" x14ac:dyDescent="0.25">
      <c r="A811">
        <v>44900</v>
      </c>
      <c r="B811" s="2" t="s">
        <v>812</v>
      </c>
      <c r="C811" s="2" t="s">
        <v>37</v>
      </c>
      <c r="D811" s="2" t="s">
        <v>943</v>
      </c>
      <c r="E811" s="2" t="s">
        <v>931</v>
      </c>
      <c r="F811" s="2" t="s">
        <v>919</v>
      </c>
      <c r="G811" s="2" t="str">
        <f t="shared" si="12"/>
        <v>Trump</v>
      </c>
      <c r="H811" s="2" t="s">
        <v>922</v>
      </c>
      <c r="I811" s="2" t="s">
        <v>923</v>
      </c>
      <c r="J811">
        <v>26015</v>
      </c>
      <c r="K811" s="1">
        <v>82.986738420142203</v>
      </c>
      <c r="L811" s="1">
        <v>11.093599846242601</v>
      </c>
      <c r="M811" s="1">
        <v>0.41514510859119702</v>
      </c>
      <c r="N811" s="1">
        <v>1.49529117816644</v>
      </c>
      <c r="O811" s="1">
        <v>4.0092254468575801</v>
      </c>
      <c r="P811" s="1">
        <v>22.5177782048818</v>
      </c>
      <c r="Q811" s="1">
        <v>8.5373822794541603</v>
      </c>
      <c r="R811" s="1">
        <v>26.896021526042698</v>
      </c>
      <c r="S811" s="1">
        <v>27.438016528925601</v>
      </c>
      <c r="T811" s="1">
        <v>14.6108014606958</v>
      </c>
      <c r="U811" s="1">
        <v>12.521622677306</v>
      </c>
      <c r="V811" s="1">
        <v>56.397522459684197</v>
      </c>
      <c r="W811" s="1">
        <v>22.8837676468947</v>
      </c>
      <c r="X811" s="1">
        <v>8.19708721611517</v>
      </c>
      <c r="Y811" s="1">
        <v>28.595890410958901</v>
      </c>
      <c r="Z811" s="1">
        <v>29.2915239726027</v>
      </c>
      <c r="AA811" s="1">
        <v>20.601455479452099</v>
      </c>
      <c r="AB811" s="1">
        <v>14.7795376712329</v>
      </c>
      <c r="AC811" s="1">
        <v>6.7315924657534296</v>
      </c>
    </row>
    <row r="812" spans="1:29" ht="15" customHeight="1" x14ac:dyDescent="0.25">
      <c r="A812">
        <v>44920</v>
      </c>
      <c r="B812" s="2" t="s">
        <v>813</v>
      </c>
      <c r="C812" s="2" t="s">
        <v>199</v>
      </c>
      <c r="D812" s="2" t="s">
        <v>977</v>
      </c>
      <c r="E812" s="2" t="s">
        <v>947</v>
      </c>
      <c r="F812" s="2" t="s">
        <v>920</v>
      </c>
      <c r="G812" s="2" t="str">
        <f t="shared" si="12"/>
        <v>Clinton</v>
      </c>
      <c r="H812" s="2" t="s">
        <v>922</v>
      </c>
      <c r="I812" s="2" t="s">
        <v>923</v>
      </c>
      <c r="J812">
        <v>20802</v>
      </c>
      <c r="K812" s="1">
        <v>85.376059905296799</v>
      </c>
      <c r="L812" s="1">
        <v>0.30283008479242401</v>
      </c>
      <c r="M812" s="1">
        <v>1.2113203391696901</v>
      </c>
      <c r="N812" s="1">
        <v>1.5747164409206</v>
      </c>
      <c r="O812" s="1">
        <v>11.535073229820499</v>
      </c>
      <c r="P812" s="1">
        <v>27.722717762361</v>
      </c>
      <c r="Q812" s="1">
        <v>7.2293800242264101</v>
      </c>
      <c r="R812" s="1">
        <v>27.205153617442999</v>
      </c>
      <c r="S812" s="1">
        <v>30.222442462283901</v>
      </c>
      <c r="T812" s="1">
        <v>7.6203061336857196</v>
      </c>
      <c r="U812" s="1">
        <v>3.5820024185813799</v>
      </c>
      <c r="V812" s="1">
        <v>21.375255410533299</v>
      </c>
      <c r="W812" s="1">
        <v>26.7253242150035</v>
      </c>
      <c r="X812" s="1">
        <v>48.317417955881702</v>
      </c>
      <c r="Y812" s="1">
        <v>8.1253758268190008</v>
      </c>
      <c r="Z812" s="1">
        <v>12.7480457005412</v>
      </c>
      <c r="AA812" s="1">
        <v>15.8147925435959</v>
      </c>
      <c r="AB812" s="1">
        <v>21.136500300661499</v>
      </c>
      <c r="AC812" s="1">
        <v>42.175285628382397</v>
      </c>
    </row>
    <row r="813" spans="1:29" ht="15" customHeight="1" x14ac:dyDescent="0.25">
      <c r="A813">
        <v>44940</v>
      </c>
      <c r="B813" s="2" t="s">
        <v>814</v>
      </c>
      <c r="C813" s="2" t="s">
        <v>129</v>
      </c>
      <c r="D813" s="2" t="s">
        <v>973</v>
      </c>
      <c r="E813" s="2" t="s">
        <v>931</v>
      </c>
      <c r="F813" s="2" t="s">
        <v>920</v>
      </c>
      <c r="G813" s="2" t="str">
        <f t="shared" si="12"/>
        <v>Clinton</v>
      </c>
      <c r="H813" s="2" t="s">
        <v>922</v>
      </c>
      <c r="I813" s="2" t="s">
        <v>923</v>
      </c>
      <c r="J813">
        <v>107456</v>
      </c>
      <c r="K813" s="1">
        <v>46.924322513400803</v>
      </c>
      <c r="L813" s="1">
        <v>46.633040500297803</v>
      </c>
      <c r="M813" s="1">
        <v>1.08602590827874</v>
      </c>
      <c r="N813" s="1">
        <v>2.0696843359142298</v>
      </c>
      <c r="O813" s="1">
        <v>3.2869267421083999</v>
      </c>
      <c r="P813" s="1">
        <v>25.527657832042902</v>
      </c>
      <c r="Q813" s="1">
        <v>10.775573257891599</v>
      </c>
      <c r="R813" s="1">
        <v>25.3071024419297</v>
      </c>
      <c r="S813" s="1">
        <v>25.434596486003599</v>
      </c>
      <c r="T813" s="1">
        <v>12.9550699821322</v>
      </c>
      <c r="U813" s="1">
        <v>5.6466807858029604</v>
      </c>
      <c r="V813" s="1">
        <v>42.7736799824728</v>
      </c>
      <c r="W813" s="1">
        <v>33.053384941210801</v>
      </c>
      <c r="X813" s="1">
        <v>18.5262542905134</v>
      </c>
      <c r="Y813" s="1">
        <v>22.273616794164699</v>
      </c>
      <c r="Z813" s="1">
        <v>26.934709126489899</v>
      </c>
      <c r="AA813" s="1">
        <v>19.876991892647499</v>
      </c>
      <c r="AB813" s="1">
        <v>19.5084758685541</v>
      </c>
      <c r="AC813" s="1">
        <v>11.406206318143701</v>
      </c>
    </row>
    <row r="814" spans="1:29" ht="15" customHeight="1" x14ac:dyDescent="0.25">
      <c r="A814">
        <v>44980</v>
      </c>
      <c r="B814" s="2" t="s">
        <v>815</v>
      </c>
      <c r="C814" s="2" t="s">
        <v>55</v>
      </c>
      <c r="D814" s="2" t="s">
        <v>970</v>
      </c>
      <c r="E814" s="2" t="s">
        <v>927</v>
      </c>
      <c r="F814" s="2" t="s">
        <v>920</v>
      </c>
      <c r="G814" s="2" t="str">
        <f t="shared" si="12"/>
        <v>Clinton</v>
      </c>
      <c r="H814" s="2" t="s">
        <v>922</v>
      </c>
      <c r="I814" s="2" t="s">
        <v>922</v>
      </c>
      <c r="J814">
        <v>94528</v>
      </c>
      <c r="K814" s="1">
        <v>94.327606635071106</v>
      </c>
      <c r="L814" s="1">
        <v>1.91900812457684</v>
      </c>
      <c r="M814" s="1">
        <v>0.343813473256601</v>
      </c>
      <c r="N814" s="1">
        <v>1.0261509817197001</v>
      </c>
      <c r="O814" s="1">
        <v>2.3834207853757601</v>
      </c>
      <c r="P814" s="1">
        <v>20.568508801624901</v>
      </c>
      <c r="Q814" s="1">
        <v>7.6633378469871403</v>
      </c>
      <c r="R814" s="1">
        <v>23.856423493567998</v>
      </c>
      <c r="S814" s="1">
        <v>29.381770480704098</v>
      </c>
      <c r="T814" s="1">
        <v>18.529959377115802</v>
      </c>
      <c r="U814" s="1">
        <v>4.3957499411349197</v>
      </c>
      <c r="V814" s="1">
        <v>62.104132328702597</v>
      </c>
      <c r="W814" s="1">
        <v>19.705085943018599</v>
      </c>
      <c r="X814" s="1">
        <v>13.7950317871439</v>
      </c>
      <c r="Y814" s="1">
        <v>21.4558898521163</v>
      </c>
      <c r="Z814" s="1">
        <v>27.404385517593099</v>
      </c>
      <c r="AA814" s="1">
        <v>19.747577766445701</v>
      </c>
      <c r="AB814" s="1">
        <v>20.5991840897501</v>
      </c>
      <c r="AC814" s="1">
        <v>10.7929627740948</v>
      </c>
    </row>
    <row r="815" spans="1:29" ht="15" customHeight="1" x14ac:dyDescent="0.25">
      <c r="A815">
        <v>45000</v>
      </c>
      <c r="B815" s="2" t="s">
        <v>816</v>
      </c>
      <c r="C815" s="2" t="s">
        <v>98</v>
      </c>
      <c r="D815" s="2" t="s">
        <v>936</v>
      </c>
      <c r="E815" s="2" t="s">
        <v>935</v>
      </c>
      <c r="F815" s="2" t="s">
        <v>919</v>
      </c>
      <c r="G815" s="2" t="str">
        <f t="shared" si="12"/>
        <v>Trump</v>
      </c>
      <c r="H815" s="2" t="s">
        <v>922</v>
      </c>
      <c r="I815" s="2" t="s">
        <v>923</v>
      </c>
      <c r="J815">
        <v>34895</v>
      </c>
      <c r="K815" s="1">
        <v>66.685771600515807</v>
      </c>
      <c r="L815" s="1">
        <v>7.9954148158761997</v>
      </c>
      <c r="M815" s="1">
        <v>0.965754406075369</v>
      </c>
      <c r="N815" s="1">
        <v>6.8233271242298299</v>
      </c>
      <c r="O815" s="1">
        <v>17.529732053302801</v>
      </c>
      <c r="P815" s="1">
        <v>18.034102306920801</v>
      </c>
      <c r="Q815" s="1">
        <v>10.6548216076802</v>
      </c>
      <c r="R815" s="1">
        <v>33.959019916893503</v>
      </c>
      <c r="S815" s="1">
        <v>27.396475139704801</v>
      </c>
      <c r="T815" s="1">
        <v>9.9555810288006903</v>
      </c>
      <c r="U815" s="1">
        <v>4.52530625402966</v>
      </c>
      <c r="V815" s="1">
        <v>40.582688588007699</v>
      </c>
      <c r="W815" s="1">
        <v>41.372501611863299</v>
      </c>
      <c r="X815" s="1">
        <v>13.519503546099299</v>
      </c>
      <c r="Y815" s="1">
        <v>17.7051446627827</v>
      </c>
      <c r="Z815" s="1">
        <v>20.233040387083999</v>
      </c>
      <c r="AA815" s="1">
        <v>18.001382442974201</v>
      </c>
      <c r="AB815" s="1">
        <v>26.375037029722499</v>
      </c>
      <c r="AC815" s="1">
        <v>17.6853954774366</v>
      </c>
    </row>
    <row r="816" spans="1:29" ht="15" customHeight="1" x14ac:dyDescent="0.25">
      <c r="A816">
        <v>45020</v>
      </c>
      <c r="B816" s="2" t="s">
        <v>817</v>
      </c>
      <c r="C816" s="2" t="s">
        <v>27</v>
      </c>
      <c r="D816" s="2" t="s">
        <v>976</v>
      </c>
      <c r="E816" s="2" t="s">
        <v>935</v>
      </c>
      <c r="F816" s="2" t="s">
        <v>919</v>
      </c>
      <c r="G816" s="2" t="str">
        <f t="shared" si="12"/>
        <v>Trump</v>
      </c>
      <c r="H816" s="2" t="s">
        <v>922</v>
      </c>
      <c r="I816" s="2" t="s">
        <v>922</v>
      </c>
      <c r="J816">
        <v>15216</v>
      </c>
      <c r="K816" s="1">
        <v>60.403522607781298</v>
      </c>
      <c r="L816" s="1">
        <v>4.3769716088328101</v>
      </c>
      <c r="M816" s="1">
        <v>0.38117770767613002</v>
      </c>
      <c r="N816" s="1">
        <v>1.3012618296530001</v>
      </c>
      <c r="O816" s="1">
        <v>33.537066246056803</v>
      </c>
      <c r="P816" s="1">
        <v>25.860935856992601</v>
      </c>
      <c r="Q816" s="1">
        <v>8.7407991587802307</v>
      </c>
      <c r="R816" s="1">
        <v>22.647213459516301</v>
      </c>
      <c r="S816" s="1">
        <v>26.196109358569899</v>
      </c>
      <c r="T816" s="1">
        <v>16.554942166140901</v>
      </c>
      <c r="U816" s="1">
        <v>11.967213114754101</v>
      </c>
      <c r="V816" s="1">
        <v>44.569672131147499</v>
      </c>
      <c r="W816" s="1">
        <v>29.743852459016399</v>
      </c>
      <c r="X816" s="1">
        <v>13.719262295082</v>
      </c>
      <c r="Y816" s="1">
        <v>24.715361709581401</v>
      </c>
      <c r="Z816" s="1">
        <v>29.217025748817701</v>
      </c>
      <c r="AA816" s="1">
        <v>16.955684007707099</v>
      </c>
      <c r="AB816" s="1">
        <v>17.095813627605501</v>
      </c>
      <c r="AC816" s="1">
        <v>12.016114906288299</v>
      </c>
    </row>
    <row r="817" spans="1:29" ht="15" customHeight="1" x14ac:dyDescent="0.25">
      <c r="A817">
        <v>45060</v>
      </c>
      <c r="B817" s="2" t="s">
        <v>818</v>
      </c>
      <c r="C817" s="2" t="s">
        <v>40</v>
      </c>
      <c r="D817" s="2" t="s">
        <v>966</v>
      </c>
      <c r="E817" s="2" t="s">
        <v>927</v>
      </c>
      <c r="F817" s="2" t="s">
        <v>920</v>
      </c>
      <c r="G817" s="2" t="str">
        <f t="shared" si="12"/>
        <v>Clinton</v>
      </c>
      <c r="H817" s="2" t="s">
        <v>922</v>
      </c>
      <c r="I817" s="2" t="s">
        <v>922</v>
      </c>
      <c r="J817">
        <v>662577</v>
      </c>
      <c r="K817" s="1">
        <v>83.7709428489066</v>
      </c>
      <c r="L817" s="1">
        <v>7.6697500818772797</v>
      </c>
      <c r="M817" s="1">
        <v>2.3627442546300301</v>
      </c>
      <c r="N817" s="1">
        <v>2.7709986914728399</v>
      </c>
      <c r="O817" s="1">
        <v>3.4255641231132401</v>
      </c>
      <c r="P817" s="1">
        <v>22.862701240761499</v>
      </c>
      <c r="Q817" s="1">
        <v>11.6652102321692</v>
      </c>
      <c r="R817" s="1">
        <v>23.859717436614901</v>
      </c>
      <c r="S817" s="1">
        <v>27.845367406354299</v>
      </c>
      <c r="T817" s="1">
        <v>13.7670036841001</v>
      </c>
      <c r="U817" s="1">
        <v>3.1621855787931001</v>
      </c>
      <c r="V817" s="1">
        <v>38.216981740757497</v>
      </c>
      <c r="W817" s="1">
        <v>29.726572221249299</v>
      </c>
      <c r="X817" s="1">
        <v>28.894260459200101</v>
      </c>
      <c r="Y817" s="1">
        <v>18.5243315902751</v>
      </c>
      <c r="Z817" s="1">
        <v>20.499063721338601</v>
      </c>
      <c r="AA817" s="1">
        <v>17.242290269694902</v>
      </c>
      <c r="AB817" s="1">
        <v>23.192515986666798</v>
      </c>
      <c r="AC817" s="1">
        <v>20.541798432024599</v>
      </c>
    </row>
    <row r="818" spans="1:29" ht="15" customHeight="1" x14ac:dyDescent="0.25">
      <c r="A818">
        <v>45140</v>
      </c>
      <c r="B818" s="2" t="s">
        <v>819</v>
      </c>
      <c r="C818" s="2" t="s">
        <v>29</v>
      </c>
      <c r="D818" s="2" t="s">
        <v>968</v>
      </c>
      <c r="E818" s="2" t="s">
        <v>935</v>
      </c>
      <c r="F818" s="2" t="s">
        <v>919</v>
      </c>
      <c r="G818" s="2" t="str">
        <f t="shared" si="12"/>
        <v>Trump</v>
      </c>
      <c r="H818" s="2" t="s">
        <v>922</v>
      </c>
      <c r="I818" s="2" t="s">
        <v>922</v>
      </c>
      <c r="J818">
        <v>46987</v>
      </c>
      <c r="K818" s="1">
        <v>50.207504203290299</v>
      </c>
      <c r="L818" s="1">
        <v>1.23864047502501</v>
      </c>
      <c r="M818" s="1">
        <v>0.53206205971864595</v>
      </c>
      <c r="N818" s="1">
        <v>41.739204460808303</v>
      </c>
      <c r="O818" s="1">
        <v>6.28258880115777</v>
      </c>
      <c r="P818" s="1">
        <v>24.1194372911656</v>
      </c>
      <c r="Q818" s="1">
        <v>13.865537276267901</v>
      </c>
      <c r="R818" s="1">
        <v>23.702300636346202</v>
      </c>
      <c r="S818" s="1">
        <v>24.823887458233099</v>
      </c>
      <c r="T818" s="1">
        <v>13.4888373379871</v>
      </c>
      <c r="U818" s="1">
        <v>5.2095479799711901</v>
      </c>
      <c r="V818" s="1">
        <v>40.088483435077897</v>
      </c>
      <c r="W818" s="1">
        <v>30.135811784072999</v>
      </c>
      <c r="X818" s="1">
        <v>24.566156800878002</v>
      </c>
      <c r="Y818" s="1">
        <v>30.2898636985894</v>
      </c>
      <c r="Z818" s="1">
        <v>25.5818106065115</v>
      </c>
      <c r="AA818" s="1">
        <v>17.9156002618892</v>
      </c>
      <c r="AB818" s="1">
        <v>17.195405035414598</v>
      </c>
      <c r="AC818" s="1">
        <v>9.0173203975953804</v>
      </c>
    </row>
    <row r="819" spans="1:29" ht="15" customHeight="1" x14ac:dyDescent="0.25">
      <c r="A819">
        <v>45180</v>
      </c>
      <c r="B819" s="2" t="s">
        <v>820</v>
      </c>
      <c r="C819" s="2" t="s">
        <v>46</v>
      </c>
      <c r="D819" s="2" t="s">
        <v>930</v>
      </c>
      <c r="E819" s="2" t="s">
        <v>931</v>
      </c>
      <c r="F819" s="2" t="s">
        <v>919</v>
      </c>
      <c r="G819" s="2" t="str">
        <f t="shared" si="12"/>
        <v>Trump</v>
      </c>
      <c r="H819" s="2" t="s">
        <v>922</v>
      </c>
      <c r="I819" s="2" t="s">
        <v>923</v>
      </c>
      <c r="J819">
        <v>93830</v>
      </c>
      <c r="K819" s="1">
        <v>64.673345411915193</v>
      </c>
      <c r="L819" s="1">
        <v>31.449429819887001</v>
      </c>
      <c r="M819" s="1">
        <v>0.36555472663327299</v>
      </c>
      <c r="N819" s="1">
        <v>1.4856655653842099</v>
      </c>
      <c r="O819" s="1">
        <v>2.0260044761803302</v>
      </c>
      <c r="P819" s="1">
        <v>23.078972610039401</v>
      </c>
      <c r="Q819" s="1">
        <v>8.4791644463391194</v>
      </c>
      <c r="R819" s="1">
        <v>25.469466055632498</v>
      </c>
      <c r="S819" s="1">
        <v>28.5196632207183</v>
      </c>
      <c r="T819" s="1">
        <v>14.4527336672706</v>
      </c>
      <c r="U819" s="1">
        <v>7.0808909730363396</v>
      </c>
      <c r="V819" s="1">
        <v>53.631887456037497</v>
      </c>
      <c r="W819" s="1">
        <v>27.330988667448199</v>
      </c>
      <c r="X819" s="1">
        <v>11.9562329034779</v>
      </c>
      <c r="Y819" s="1">
        <v>29.8715677590788</v>
      </c>
      <c r="Z819" s="1">
        <v>25.274025686448201</v>
      </c>
      <c r="AA819" s="1">
        <v>17.3051372896368</v>
      </c>
      <c r="AB819" s="1">
        <v>17.662201062887501</v>
      </c>
      <c r="AC819" s="1">
        <v>9.8870682019486296</v>
      </c>
    </row>
    <row r="820" spans="1:29" ht="15" customHeight="1" x14ac:dyDescent="0.25">
      <c r="A820">
        <v>45220</v>
      </c>
      <c r="B820" s="2" t="s">
        <v>821</v>
      </c>
      <c r="C820" s="2" t="s">
        <v>72</v>
      </c>
      <c r="D820" s="2" t="s">
        <v>942</v>
      </c>
      <c r="E820" s="2" t="s">
        <v>931</v>
      </c>
      <c r="F820" s="2" t="s">
        <v>920</v>
      </c>
      <c r="G820" s="2" t="str">
        <f t="shared" si="12"/>
        <v>Clinton</v>
      </c>
      <c r="H820" s="2" t="s">
        <v>922</v>
      </c>
      <c r="I820" s="2" t="s">
        <v>923</v>
      </c>
      <c r="J820">
        <v>367413</v>
      </c>
      <c r="K820" s="1">
        <v>57.689303318064397</v>
      </c>
      <c r="L820" s="1">
        <v>32.107192723175302</v>
      </c>
      <c r="M820" s="1">
        <v>2.2824450958458198</v>
      </c>
      <c r="N820" s="1">
        <v>2.1123367980991401</v>
      </c>
      <c r="O820" s="1">
        <v>5.8087220648153401</v>
      </c>
      <c r="P820" s="1">
        <v>20.372441911418498</v>
      </c>
      <c r="Q820" s="1">
        <v>18.891274941278599</v>
      </c>
      <c r="R820" s="1">
        <v>25.7783475271697</v>
      </c>
      <c r="S820" s="1">
        <v>24.595210294682001</v>
      </c>
      <c r="T820" s="1">
        <v>10.3627253254512</v>
      </c>
      <c r="U820" s="1">
        <v>3.26202465238699</v>
      </c>
      <c r="V820" s="1">
        <v>33.147551127472298</v>
      </c>
      <c r="W820" s="1">
        <v>28.2305253765341</v>
      </c>
      <c r="X820" s="1">
        <v>35.3598988436067</v>
      </c>
      <c r="Y820" s="1">
        <v>23.2879024431411</v>
      </c>
      <c r="Z820" s="1">
        <v>21.224524241529199</v>
      </c>
      <c r="AA820" s="1">
        <v>17.274287241374498</v>
      </c>
      <c r="AB820" s="1">
        <v>20.725206408146601</v>
      </c>
      <c r="AC820" s="1">
        <v>17.488079665808701</v>
      </c>
    </row>
    <row r="821" spans="1:29" ht="15" customHeight="1" x14ac:dyDescent="0.25">
      <c r="A821">
        <v>45300</v>
      </c>
      <c r="B821" s="2" t="s">
        <v>822</v>
      </c>
      <c r="C821" s="2" t="s">
        <v>72</v>
      </c>
      <c r="D821" s="2" t="s">
        <v>942</v>
      </c>
      <c r="E821" s="2" t="s">
        <v>931</v>
      </c>
      <c r="F821" s="2" t="s">
        <v>920</v>
      </c>
      <c r="G821" s="2" t="str">
        <f t="shared" si="12"/>
        <v>Clinton</v>
      </c>
      <c r="H821" s="2" t="s">
        <v>923</v>
      </c>
      <c r="I821" s="2" t="s">
        <v>923</v>
      </c>
      <c r="J821">
        <v>2783243</v>
      </c>
      <c r="K821" s="1">
        <v>67.526874225498801</v>
      </c>
      <c r="L821" s="1">
        <v>11.1509128020802</v>
      </c>
      <c r="M821" s="1">
        <v>2.8564160585331599</v>
      </c>
      <c r="N821" s="1">
        <v>2.2182755871477999</v>
      </c>
      <c r="O821" s="1">
        <v>16.247521326740099</v>
      </c>
      <c r="P821" s="1">
        <v>21.1920770123198</v>
      </c>
      <c r="Q821" s="1">
        <v>8.6133693680357801</v>
      </c>
      <c r="R821" s="1">
        <v>25.270197392035101</v>
      </c>
      <c r="S821" s="1">
        <v>27.674550874645199</v>
      </c>
      <c r="T821" s="1">
        <v>17.249805352964199</v>
      </c>
      <c r="U821" s="1">
        <v>4.2395892128156696</v>
      </c>
      <c r="V821" s="1">
        <v>39.125759041700199</v>
      </c>
      <c r="W821" s="1">
        <v>30.669076395565401</v>
      </c>
      <c r="X821" s="1">
        <v>25.965575349918801</v>
      </c>
      <c r="Y821" s="1">
        <v>19.180851158685002</v>
      </c>
      <c r="Z821" s="1">
        <v>23.817106987775599</v>
      </c>
      <c r="AA821" s="1">
        <v>18.939930273822402</v>
      </c>
      <c r="AB821" s="1">
        <v>20.994355924495999</v>
      </c>
      <c r="AC821" s="1">
        <v>17.067755655220999</v>
      </c>
    </row>
    <row r="822" spans="1:29" ht="15" customHeight="1" x14ac:dyDescent="0.25">
      <c r="A822">
        <v>45340</v>
      </c>
      <c r="B822" s="2" t="s">
        <v>823</v>
      </c>
      <c r="C822" s="2" t="s">
        <v>35</v>
      </c>
      <c r="D822" s="2" t="s">
        <v>964</v>
      </c>
      <c r="E822" s="2" t="s">
        <v>935</v>
      </c>
      <c r="F822" s="2" t="s">
        <v>920</v>
      </c>
      <c r="G822" s="2" t="str">
        <f t="shared" si="12"/>
        <v>Clinton</v>
      </c>
      <c r="H822" s="2" t="s">
        <v>922</v>
      </c>
      <c r="I822" s="2" t="s">
        <v>922</v>
      </c>
      <c r="J822">
        <v>32937</v>
      </c>
      <c r="K822" s="1">
        <v>36.305674469441698</v>
      </c>
      <c r="L822" s="1">
        <v>0.31575431885114003</v>
      </c>
      <c r="M822" s="1">
        <v>0.61025594316422305</v>
      </c>
      <c r="N822" s="1">
        <v>6.9617755108236903</v>
      </c>
      <c r="O822" s="1">
        <v>55.8065397577193</v>
      </c>
      <c r="P822" s="1">
        <v>20.590824908158002</v>
      </c>
      <c r="Q822" s="1">
        <v>6.8646203357925701</v>
      </c>
      <c r="R822" s="1">
        <v>22.218174089929299</v>
      </c>
      <c r="S822" s="1">
        <v>33.2422503567417</v>
      </c>
      <c r="T822" s="1">
        <v>17.084130309378502</v>
      </c>
      <c r="U822" s="1">
        <v>4.8745759872691501</v>
      </c>
      <c r="V822" s="1">
        <v>33.477113781984201</v>
      </c>
      <c r="W822" s="1">
        <v>32.8280078730265</v>
      </c>
      <c r="X822" s="1">
        <v>28.820302357720202</v>
      </c>
      <c r="Y822" s="1">
        <v>29.873625962760801</v>
      </c>
      <c r="Z822" s="1">
        <v>26.531070066552001</v>
      </c>
      <c r="AA822" s="1">
        <v>17.512899125102798</v>
      </c>
      <c r="AB822" s="1">
        <v>14.461975622522999</v>
      </c>
      <c r="AC822" s="1">
        <v>11.6204292230614</v>
      </c>
    </row>
    <row r="823" spans="1:29" ht="15" customHeight="1" x14ac:dyDescent="0.25">
      <c r="A823">
        <v>45380</v>
      </c>
      <c r="B823" s="2" t="s">
        <v>824</v>
      </c>
      <c r="C823" s="2" t="s">
        <v>146</v>
      </c>
      <c r="D823" s="2" t="s">
        <v>948</v>
      </c>
      <c r="E823" s="2" t="s">
        <v>927</v>
      </c>
      <c r="F823" s="2" t="s">
        <v>919</v>
      </c>
      <c r="G823" s="2" t="str">
        <f t="shared" si="12"/>
        <v>Trump</v>
      </c>
      <c r="H823" s="2" t="s">
        <v>922</v>
      </c>
      <c r="I823" s="2" t="s">
        <v>923</v>
      </c>
      <c r="J823">
        <v>34800</v>
      </c>
      <c r="K823" s="1">
        <v>95.778735632183896</v>
      </c>
      <c r="L823" s="1">
        <v>1.41379310344828</v>
      </c>
      <c r="M823" s="1">
        <v>0.47413793103448298</v>
      </c>
      <c r="N823" s="1">
        <v>0.97988505747126398</v>
      </c>
      <c r="O823" s="1">
        <v>1.3534482758620701</v>
      </c>
      <c r="P823" s="1">
        <v>22.3448275862069</v>
      </c>
      <c r="Q823" s="1">
        <v>8.1091954022988499</v>
      </c>
      <c r="R823" s="1">
        <v>23.939655172413801</v>
      </c>
      <c r="S823" s="1">
        <v>28.089080459770098</v>
      </c>
      <c r="T823" s="1">
        <v>17.517241379310299</v>
      </c>
      <c r="U823" s="1">
        <v>4.1878539832155104</v>
      </c>
      <c r="V823" s="1">
        <v>51.771466369010703</v>
      </c>
      <c r="W823" s="1">
        <v>31.043036090785101</v>
      </c>
      <c r="X823" s="1">
        <v>12.997643556988701</v>
      </c>
      <c r="Y823" s="1">
        <v>21.153846153846199</v>
      </c>
      <c r="Z823" s="1">
        <v>23.520710059171599</v>
      </c>
      <c r="AA823" s="1">
        <v>19.3223443223443</v>
      </c>
      <c r="AB823" s="1">
        <v>22.985347985348</v>
      </c>
      <c r="AC823" s="1">
        <v>13.017751479289901</v>
      </c>
    </row>
    <row r="824" spans="1:29" ht="15" customHeight="1" x14ac:dyDescent="0.25">
      <c r="A824">
        <v>45460</v>
      </c>
      <c r="B824" s="2" t="s">
        <v>825</v>
      </c>
      <c r="C824" s="2" t="s">
        <v>66</v>
      </c>
      <c r="D824" s="2" t="s">
        <v>425</v>
      </c>
      <c r="E824" s="2" t="s">
        <v>927</v>
      </c>
      <c r="F824" s="2" t="s">
        <v>919</v>
      </c>
      <c r="G824" s="2" t="str">
        <f t="shared" si="12"/>
        <v>Trump</v>
      </c>
      <c r="H824" s="2" t="s">
        <v>922</v>
      </c>
      <c r="I824" s="2" t="s">
        <v>923</v>
      </c>
      <c r="J824">
        <v>172425</v>
      </c>
      <c r="K824" s="1">
        <v>90.177178483398606</v>
      </c>
      <c r="L824" s="1">
        <v>4.8850224735392196</v>
      </c>
      <c r="M824" s="1">
        <v>1.1059881107728</v>
      </c>
      <c r="N824" s="1">
        <v>1.97593156444831</v>
      </c>
      <c r="O824" s="1">
        <v>1.8558793678410901</v>
      </c>
      <c r="P824" s="1">
        <v>21.936494127881701</v>
      </c>
      <c r="Q824" s="1">
        <v>11.9414238074525</v>
      </c>
      <c r="R824" s="1">
        <v>25.361751486153398</v>
      </c>
      <c r="S824" s="1">
        <v>26.560533565318298</v>
      </c>
      <c r="T824" s="1">
        <v>14.1997970131941</v>
      </c>
      <c r="U824" s="1">
        <v>3.3453816320607901</v>
      </c>
      <c r="V824" s="1">
        <v>48.390188991196801</v>
      </c>
      <c r="W824" s="1">
        <v>30.009058209992201</v>
      </c>
      <c r="X824" s="1">
        <v>18.255371166750201</v>
      </c>
      <c r="Y824" s="1">
        <v>22.474865378030898</v>
      </c>
      <c r="Z824" s="1">
        <v>25.1221713823264</v>
      </c>
      <c r="AA824" s="1">
        <v>18.061132380863398</v>
      </c>
      <c r="AB824" s="1">
        <v>21.885018831512401</v>
      </c>
      <c r="AC824" s="1">
        <v>12.4568120272668</v>
      </c>
    </row>
    <row r="825" spans="1:29" ht="15" customHeight="1" x14ac:dyDescent="0.25">
      <c r="A825">
        <v>45500</v>
      </c>
      <c r="B825" s="2" t="s">
        <v>826</v>
      </c>
      <c r="C825" s="2" t="s">
        <v>27</v>
      </c>
      <c r="D825" s="2" t="s">
        <v>976</v>
      </c>
      <c r="E825" s="2" t="s">
        <v>935</v>
      </c>
      <c r="F825" s="2" t="s">
        <v>919</v>
      </c>
      <c r="G825" s="2" t="str">
        <f t="shared" si="12"/>
        <v>Trump</v>
      </c>
      <c r="H825" s="2" t="s">
        <v>922</v>
      </c>
      <c r="I825" s="2" t="s">
        <v>922</v>
      </c>
      <c r="J825">
        <v>149198</v>
      </c>
      <c r="K825" s="1">
        <v>68.275043901392806</v>
      </c>
      <c r="L825" s="1">
        <v>23.6779313395622</v>
      </c>
      <c r="M825" s="1">
        <v>0.64075925950750001</v>
      </c>
      <c r="N825" s="1">
        <v>2.40820922532474</v>
      </c>
      <c r="O825" s="1">
        <v>4.9980562742127903</v>
      </c>
      <c r="P825" s="1">
        <v>24.2215043097092</v>
      </c>
      <c r="Q825" s="1">
        <v>8.7279990348396108</v>
      </c>
      <c r="R825" s="1">
        <v>26.251692381935399</v>
      </c>
      <c r="S825" s="1">
        <v>26.4970039812866</v>
      </c>
      <c r="T825" s="1">
        <v>14.3018002922291</v>
      </c>
      <c r="U825" s="1">
        <v>5.1476852455072999</v>
      </c>
      <c r="V825" s="1">
        <v>45.763884016717903</v>
      </c>
      <c r="W825" s="1">
        <v>32.938771010193101</v>
      </c>
      <c r="X825" s="1">
        <v>16.1496597275816</v>
      </c>
      <c r="Y825" s="1">
        <v>24.945428520307701</v>
      </c>
      <c r="Z825" s="1">
        <v>23.161567364465899</v>
      </c>
      <c r="AA825" s="1">
        <v>18.675970656646999</v>
      </c>
      <c r="AB825" s="1">
        <v>20.7622114868492</v>
      </c>
      <c r="AC825" s="1">
        <v>12.454821971730199</v>
      </c>
    </row>
    <row r="826" spans="1:29" ht="15" customHeight="1" x14ac:dyDescent="0.25">
      <c r="A826">
        <v>45520</v>
      </c>
      <c r="B826" s="2" t="s">
        <v>827</v>
      </c>
      <c r="C826" s="2" t="s">
        <v>38</v>
      </c>
      <c r="D826" t="s">
        <v>969</v>
      </c>
      <c r="E826" s="2" t="s">
        <v>947</v>
      </c>
      <c r="F826" s="2" t="s">
        <v>919</v>
      </c>
      <c r="G826" s="2" t="str">
        <f t="shared" si="12"/>
        <v>Trump</v>
      </c>
      <c r="H826" s="2" t="s">
        <v>922</v>
      </c>
      <c r="I826" s="2" t="s">
        <v>922</v>
      </c>
      <c r="J826">
        <v>25213</v>
      </c>
      <c r="K826" s="1">
        <v>77.563161860944703</v>
      </c>
      <c r="L826" s="1">
        <v>0.337127672232578</v>
      </c>
      <c r="M826" s="1">
        <v>0.75754571054614706</v>
      </c>
      <c r="N826" s="1">
        <v>6.4966485543172201</v>
      </c>
      <c r="O826" s="1">
        <v>14.845516201959301</v>
      </c>
      <c r="P826" s="1">
        <v>23.194383849601401</v>
      </c>
      <c r="Q826" s="1">
        <v>7.9482806488716102</v>
      </c>
      <c r="R826" s="1">
        <v>22.4566691785983</v>
      </c>
      <c r="S826" s="1">
        <v>28.751041129575999</v>
      </c>
      <c r="T826" s="1">
        <v>17.649625193352598</v>
      </c>
      <c r="U826" s="1">
        <v>7.6843556168159903</v>
      </c>
      <c r="V826" s="1">
        <v>35.561681598897302</v>
      </c>
      <c r="W826" s="1">
        <v>36.158970824718601</v>
      </c>
      <c r="X826" s="1">
        <v>20.594991959568102</v>
      </c>
      <c r="Y826" s="1">
        <v>17.716454657365599</v>
      </c>
      <c r="Z826" s="1">
        <v>26.692654903569998</v>
      </c>
      <c r="AA826" s="1">
        <v>20.322117357406601</v>
      </c>
      <c r="AB826" s="1">
        <v>21.942962659007001</v>
      </c>
      <c r="AC826" s="1">
        <v>13.3258104226508</v>
      </c>
    </row>
    <row r="827" spans="1:29" ht="15" customHeight="1" x14ac:dyDescent="0.25">
      <c r="A827">
        <v>45540</v>
      </c>
      <c r="B827" s="2" t="s">
        <v>828</v>
      </c>
      <c r="C827" s="2" t="s">
        <v>72</v>
      </c>
      <c r="D827" s="2" t="s">
        <v>942</v>
      </c>
      <c r="E827" s="2" t="s">
        <v>931</v>
      </c>
      <c r="F827" s="2" t="s">
        <v>919</v>
      </c>
      <c r="G827" s="2" t="str">
        <f t="shared" si="12"/>
        <v>Trump</v>
      </c>
      <c r="H827" s="2" t="s">
        <v>922</v>
      </c>
      <c r="I827" s="2" t="s">
        <v>923</v>
      </c>
      <c r="J827">
        <v>93420</v>
      </c>
      <c r="K827" s="1">
        <v>82.785270819952899</v>
      </c>
      <c r="L827" s="1">
        <v>9.3513166345536298</v>
      </c>
      <c r="M827" s="1">
        <v>0.65189466923571004</v>
      </c>
      <c r="N827" s="1">
        <v>1.23635195889531</v>
      </c>
      <c r="O827" s="1">
        <v>5.9751659173624496</v>
      </c>
      <c r="P827" s="1">
        <v>9.1115392849496892</v>
      </c>
      <c r="Q827" s="1">
        <v>3.6758724041961002</v>
      </c>
      <c r="R827" s="1">
        <v>14.9058017555127</v>
      </c>
      <c r="S827" s="1">
        <v>28.922072361378699</v>
      </c>
      <c r="T827" s="1">
        <v>43.3847141939628</v>
      </c>
      <c r="U827" s="1">
        <v>3.8296166739542299</v>
      </c>
      <c r="V827" s="1">
        <v>43.990186075887898</v>
      </c>
      <c r="W827" s="1">
        <v>29.6008842248457</v>
      </c>
      <c r="X827" s="1">
        <v>22.5793130253121</v>
      </c>
      <c r="Y827" s="1">
        <v>17.290859520734699</v>
      </c>
      <c r="Z827" s="1">
        <v>24.7716075955422</v>
      </c>
      <c r="AA827" s="1">
        <v>20.7609891423925</v>
      </c>
      <c r="AB827" s="1">
        <v>24.8122638350792</v>
      </c>
      <c r="AC827" s="1">
        <v>12.3642799062515</v>
      </c>
    </row>
    <row r="828" spans="1:29" ht="15" customHeight="1" x14ac:dyDescent="0.25">
      <c r="A828">
        <v>45580</v>
      </c>
      <c r="B828" s="2" t="s">
        <v>829</v>
      </c>
      <c r="C828" s="2" t="s">
        <v>37</v>
      </c>
      <c r="D828" s="2" t="s">
        <v>943</v>
      </c>
      <c r="E828" s="2" t="s">
        <v>931</v>
      </c>
      <c r="F828" s="2" t="s">
        <v>919</v>
      </c>
      <c r="G828" s="2" t="str">
        <f t="shared" si="12"/>
        <v>Trump</v>
      </c>
      <c r="H828" s="2" t="s">
        <v>922</v>
      </c>
      <c r="I828" s="2" t="s">
        <v>923</v>
      </c>
      <c r="J828">
        <v>27153</v>
      </c>
      <c r="K828" s="1">
        <v>68.213457076566101</v>
      </c>
      <c r="L828" s="1">
        <v>27.7833020292417</v>
      </c>
      <c r="M828" s="1">
        <v>0.45667145435126899</v>
      </c>
      <c r="N828" s="1">
        <v>1.3810628659816599</v>
      </c>
      <c r="O828" s="1">
        <v>2.1655065738592398</v>
      </c>
      <c r="P828" s="1">
        <v>23.6327477626782</v>
      </c>
      <c r="Q828" s="1">
        <v>8.6583434611276804</v>
      </c>
      <c r="R828" s="1">
        <v>23.960520016204502</v>
      </c>
      <c r="S828" s="1">
        <v>28.088977276912299</v>
      </c>
      <c r="T828" s="1">
        <v>15.659411483077401</v>
      </c>
      <c r="U828" s="1">
        <v>7.7784520328791302</v>
      </c>
      <c r="V828" s="1">
        <v>52.601092293264202</v>
      </c>
      <c r="W828" s="1">
        <v>28.603740276935</v>
      </c>
      <c r="X828" s="1">
        <v>11.0167153969217</v>
      </c>
      <c r="Y828" s="1">
        <v>27.0831293449525</v>
      </c>
      <c r="Z828" s="1">
        <v>29.5701556839322</v>
      </c>
      <c r="AA828" s="1">
        <v>17.507098795652599</v>
      </c>
      <c r="AB828" s="1">
        <v>19.4360129247038</v>
      </c>
      <c r="AC828" s="1">
        <v>6.4036032507588398</v>
      </c>
    </row>
    <row r="829" spans="1:29" ht="15" customHeight="1" x14ac:dyDescent="0.25">
      <c r="A829">
        <v>45620</v>
      </c>
      <c r="B829" s="2" t="s">
        <v>830</v>
      </c>
      <c r="C829" s="2" t="s">
        <v>37</v>
      </c>
      <c r="D829" s="2" t="s">
        <v>943</v>
      </c>
      <c r="E829" s="2" t="s">
        <v>931</v>
      </c>
      <c r="F829" s="2" t="s">
        <v>919</v>
      </c>
      <c r="G829" s="2" t="str">
        <f t="shared" si="12"/>
        <v>Trump</v>
      </c>
      <c r="H829" s="2" t="s">
        <v>922</v>
      </c>
      <c r="I829" s="2" t="s">
        <v>923</v>
      </c>
      <c r="J829">
        <v>44720</v>
      </c>
      <c r="K829" s="1">
        <v>58.320661896243301</v>
      </c>
      <c r="L829" s="1">
        <v>36.708407871198602</v>
      </c>
      <c r="M829" s="1">
        <v>0.68425760286225401</v>
      </c>
      <c r="N829" s="1">
        <v>1.43559928443649</v>
      </c>
      <c r="O829" s="1">
        <v>2.8510733452593899</v>
      </c>
      <c r="P829" s="1">
        <v>24.903846153846199</v>
      </c>
      <c r="Q829" s="1">
        <v>8.2289803220035793</v>
      </c>
      <c r="R829" s="1">
        <v>24.045169946332699</v>
      </c>
      <c r="S829" s="1">
        <v>27.750447227191401</v>
      </c>
      <c r="T829" s="1">
        <v>15.0715563506261</v>
      </c>
      <c r="U829" s="1">
        <v>5.2758516731986704</v>
      </c>
      <c r="V829" s="1">
        <v>50.303152112015503</v>
      </c>
      <c r="W829" s="1">
        <v>27.756004421666201</v>
      </c>
      <c r="X829" s="1">
        <v>16.664991793119601</v>
      </c>
      <c r="Y829" s="1">
        <v>32.292979040201601</v>
      </c>
      <c r="Z829" s="1">
        <v>25.655709540717002</v>
      </c>
      <c r="AA829" s="1">
        <v>16.298247623410798</v>
      </c>
      <c r="AB829" s="1">
        <v>15.456419654106099</v>
      </c>
      <c r="AC829" s="1">
        <v>10.296644141564499</v>
      </c>
    </row>
    <row r="830" spans="1:29" ht="15" customHeight="1" x14ac:dyDescent="0.25">
      <c r="A830">
        <v>45660</v>
      </c>
      <c r="B830" s="2" t="s">
        <v>831</v>
      </c>
      <c r="C830" s="2" t="s">
        <v>33</v>
      </c>
      <c r="D830" s="2" t="s">
        <v>967</v>
      </c>
      <c r="E830" s="2" t="s">
        <v>927</v>
      </c>
      <c r="F830" s="2" t="s">
        <v>919</v>
      </c>
      <c r="G830" s="2" t="str">
        <f t="shared" si="12"/>
        <v>Trump</v>
      </c>
      <c r="H830" s="2" t="s">
        <v>922</v>
      </c>
      <c r="I830" s="2" t="s">
        <v>922</v>
      </c>
      <c r="J830">
        <v>56745</v>
      </c>
      <c r="K830" s="1">
        <v>91.178077363644405</v>
      </c>
      <c r="L830" s="1">
        <v>2.16230504890299</v>
      </c>
      <c r="M830" s="1">
        <v>0.56568860692571998</v>
      </c>
      <c r="N830" s="1">
        <v>1.6459599964754601</v>
      </c>
      <c r="O830" s="1">
        <v>4.4479689840514602</v>
      </c>
      <c r="P830" s="1">
        <v>23.558022733280499</v>
      </c>
      <c r="Q830" s="1">
        <v>10.765706229623801</v>
      </c>
      <c r="R830" s="1">
        <v>22.8460657326637</v>
      </c>
      <c r="S830" s="1">
        <v>27.983082209886302</v>
      </c>
      <c r="T830" s="1">
        <v>14.8471230945458</v>
      </c>
      <c r="U830" s="1">
        <v>2.4628825641850201</v>
      </c>
      <c r="V830" s="1">
        <v>53.652784477675901</v>
      </c>
      <c r="W830" s="1">
        <v>28.158331993353698</v>
      </c>
      <c r="X830" s="1">
        <v>15.7260009647853</v>
      </c>
      <c r="Y830" s="1">
        <v>19.176830661002199</v>
      </c>
      <c r="Z830" s="1">
        <v>28.175962724407299</v>
      </c>
      <c r="AA830" s="1">
        <v>19.131149787583901</v>
      </c>
      <c r="AB830" s="1">
        <v>22.662281302818499</v>
      </c>
      <c r="AC830" s="1">
        <v>10.853775524188</v>
      </c>
    </row>
    <row r="831" spans="1:29" ht="15" customHeight="1" x14ac:dyDescent="0.25">
      <c r="A831">
        <v>45700</v>
      </c>
      <c r="B831" s="2" t="s">
        <v>832</v>
      </c>
      <c r="C831" s="2" t="s">
        <v>37</v>
      </c>
      <c r="D831" s="2" t="s">
        <v>943</v>
      </c>
      <c r="E831" s="2" t="s">
        <v>931</v>
      </c>
      <c r="F831" s="2" t="s">
        <v>919</v>
      </c>
      <c r="G831" s="2" t="str">
        <f t="shared" si="12"/>
        <v>Trump</v>
      </c>
      <c r="H831" s="2" t="s">
        <v>922</v>
      </c>
      <c r="I831" s="2" t="s">
        <v>923</v>
      </c>
      <c r="J831">
        <v>40118</v>
      </c>
      <c r="K831" s="1">
        <v>58.714292836133403</v>
      </c>
      <c r="L831" s="1">
        <v>28.7875766488858</v>
      </c>
      <c r="M831" s="1">
        <v>1.26377187297472</v>
      </c>
      <c r="N831" s="1">
        <v>1.17154394536118</v>
      </c>
      <c r="O831" s="1">
        <v>10.062814696644899</v>
      </c>
      <c r="P831" s="1">
        <v>25.8238197317912</v>
      </c>
      <c r="Q831" s="1">
        <v>12.027020290144099</v>
      </c>
      <c r="R831" s="1">
        <v>25.008724263422899</v>
      </c>
      <c r="S831" s="1">
        <v>24.3706067102049</v>
      </c>
      <c r="T831" s="1">
        <v>12.7698290044369</v>
      </c>
      <c r="U831" s="1">
        <v>9.3192544596432292</v>
      </c>
      <c r="V831" s="1">
        <v>44.952403807695397</v>
      </c>
      <c r="W831" s="1">
        <v>28.585713142948599</v>
      </c>
      <c r="X831" s="1">
        <v>17.1426285897128</v>
      </c>
      <c r="Y831" s="1">
        <v>29.646049858274601</v>
      </c>
      <c r="Z831" s="1">
        <v>23.373791699978199</v>
      </c>
      <c r="AA831" s="1">
        <v>14.7394432734937</v>
      </c>
      <c r="AB831" s="1">
        <v>19.986917653899301</v>
      </c>
      <c r="AC831" s="1">
        <v>12.253797514354201</v>
      </c>
    </row>
    <row r="832" spans="1:29" ht="15" customHeight="1" x14ac:dyDescent="0.25">
      <c r="A832">
        <v>45740</v>
      </c>
      <c r="B832" s="2" t="s">
        <v>833</v>
      </c>
      <c r="C832" s="2" t="s">
        <v>37</v>
      </c>
      <c r="D832" s="2" t="s">
        <v>943</v>
      </c>
      <c r="E832" s="2" t="s">
        <v>931</v>
      </c>
      <c r="F832" s="2" t="s">
        <v>919</v>
      </c>
      <c r="G832" s="2" t="str">
        <f t="shared" si="12"/>
        <v>Trump</v>
      </c>
      <c r="H832" s="2" t="s">
        <v>922</v>
      </c>
      <c r="I832" s="2" t="s">
        <v>923</v>
      </c>
      <c r="J832">
        <v>26175</v>
      </c>
      <c r="K832" s="1">
        <v>84.072588347660002</v>
      </c>
      <c r="L832" s="1">
        <v>10.7774594078319</v>
      </c>
      <c r="M832" s="1">
        <v>0.66857688634192902</v>
      </c>
      <c r="N832" s="1">
        <v>2.0630372492836702</v>
      </c>
      <c r="O832" s="1">
        <v>2.4183381088825202</v>
      </c>
      <c r="P832" s="1">
        <v>22.739255014326599</v>
      </c>
      <c r="Q832" s="1">
        <v>9.7115568290353398</v>
      </c>
      <c r="R832" s="1">
        <v>22.8347659980898</v>
      </c>
      <c r="S832" s="1">
        <v>28.103151862464198</v>
      </c>
      <c r="T832" s="1">
        <v>16.611270296084101</v>
      </c>
      <c r="U832" s="1">
        <v>7.0441988950276198</v>
      </c>
      <c r="V832" s="1">
        <v>54.615561694291003</v>
      </c>
      <c r="W832" s="1">
        <v>23.682090239410702</v>
      </c>
      <c r="X832" s="1">
        <v>14.658149171270701</v>
      </c>
      <c r="Y832" s="1">
        <v>25.411940937299399</v>
      </c>
      <c r="Z832" s="1">
        <v>28.332976674513201</v>
      </c>
      <c r="AA832" s="1">
        <v>18.328696768671101</v>
      </c>
      <c r="AB832" s="1">
        <v>18.467793708538402</v>
      </c>
      <c r="AC832" s="1">
        <v>9.4585919109779599</v>
      </c>
    </row>
    <row r="833" spans="1:29" ht="15" customHeight="1" x14ac:dyDescent="0.25">
      <c r="A833">
        <v>45780</v>
      </c>
      <c r="B833" s="2" t="s">
        <v>834</v>
      </c>
      <c r="C833" s="2" t="s">
        <v>33</v>
      </c>
      <c r="D833" s="2" t="s">
        <v>967</v>
      </c>
      <c r="E833" s="2" t="s">
        <v>927</v>
      </c>
      <c r="F833" s="2" t="s">
        <v>920</v>
      </c>
      <c r="G833" s="2" t="str">
        <f t="shared" si="12"/>
        <v>Clinton</v>
      </c>
      <c r="H833" s="2" t="s">
        <v>923</v>
      </c>
      <c r="I833" s="2" t="s">
        <v>922</v>
      </c>
      <c r="J833">
        <v>610001</v>
      </c>
      <c r="K833" s="1">
        <v>76.2598749838115</v>
      </c>
      <c r="L833" s="1">
        <v>14.030304868352699</v>
      </c>
      <c r="M833" s="1">
        <v>1.43868616608825</v>
      </c>
      <c r="N833" s="1">
        <v>2.3731108637526801</v>
      </c>
      <c r="O833" s="1">
        <v>5.8980231179948897</v>
      </c>
      <c r="P833" s="1">
        <v>23.675534958139401</v>
      </c>
      <c r="Q833" s="1">
        <v>11.817685544777801</v>
      </c>
      <c r="R833" s="1">
        <v>24.6291399522296</v>
      </c>
      <c r="S833" s="1">
        <v>26.894382140357099</v>
      </c>
      <c r="T833" s="1">
        <v>12.983257404496101</v>
      </c>
      <c r="U833" s="1">
        <v>2.88491777667313</v>
      </c>
      <c r="V833" s="1">
        <v>41.564627230580399</v>
      </c>
      <c r="W833" s="1">
        <v>31.8185507187567</v>
      </c>
      <c r="X833" s="1">
        <v>23.731904273989802</v>
      </c>
      <c r="Y833" s="1">
        <v>22.5387878340348</v>
      </c>
      <c r="Z833" s="1">
        <v>23.0749665657486</v>
      </c>
      <c r="AA833" s="1">
        <v>17.214332012372701</v>
      </c>
      <c r="AB833" s="1">
        <v>21.395869741797299</v>
      </c>
      <c r="AC833" s="1">
        <v>15.776043846046599</v>
      </c>
    </row>
    <row r="834" spans="1:29" ht="15" customHeight="1" x14ac:dyDescent="0.25">
      <c r="A834">
        <v>45820</v>
      </c>
      <c r="B834" s="2" t="s">
        <v>835</v>
      </c>
      <c r="C834" s="2" t="s">
        <v>77</v>
      </c>
      <c r="D834" s="2" t="s">
        <v>949</v>
      </c>
      <c r="E834" s="2" t="s">
        <v>935</v>
      </c>
      <c r="F834" s="2" t="s">
        <v>920</v>
      </c>
      <c r="G834" s="2" t="str">
        <f t="shared" ref="G834:G897" si="13">IF(F834="Republicain","Trump","Clinton")</f>
        <v>Clinton</v>
      </c>
      <c r="H834" s="2" t="s">
        <v>922</v>
      </c>
      <c r="I834" s="2" t="s">
        <v>923</v>
      </c>
      <c r="J834">
        <v>216660</v>
      </c>
      <c r="K834" s="1">
        <v>79.746012742121707</v>
      </c>
      <c r="L834" s="1">
        <v>6.3449779792192196</v>
      </c>
      <c r="M834" s="1">
        <v>0.93171420019669005</v>
      </c>
      <c r="N834" s="1">
        <v>4.1625689485611703</v>
      </c>
      <c r="O834" s="1">
        <v>8.8147261299012296</v>
      </c>
      <c r="P834" s="1">
        <v>24.932227305768201</v>
      </c>
      <c r="Q834" s="1">
        <v>8.1446957711549093</v>
      </c>
      <c r="R834" s="1">
        <v>24.0821824090307</v>
      </c>
      <c r="S834" s="1">
        <v>28.080129986744801</v>
      </c>
      <c r="T834" s="1">
        <v>14.7607645273015</v>
      </c>
      <c r="U834" s="1">
        <v>3.3286462993736401</v>
      </c>
      <c r="V834" s="1">
        <v>39.364693851463599</v>
      </c>
      <c r="W834" s="1">
        <v>30.568196344113499</v>
      </c>
      <c r="X834" s="1">
        <v>26.7384635050492</v>
      </c>
      <c r="Y834" s="1">
        <v>17.302523831520599</v>
      </c>
      <c r="Z834" s="1">
        <v>22.696636291101498</v>
      </c>
      <c r="AA834" s="1">
        <v>19.0127241422752</v>
      </c>
      <c r="AB834" s="1">
        <v>24.286104228782602</v>
      </c>
      <c r="AC834" s="1">
        <v>16.702011506320101</v>
      </c>
    </row>
    <row r="835" spans="1:29" ht="15" customHeight="1" x14ac:dyDescent="0.25">
      <c r="A835">
        <v>45860</v>
      </c>
      <c r="B835" s="2" t="s">
        <v>836</v>
      </c>
      <c r="C835" s="2" t="s">
        <v>168</v>
      </c>
      <c r="D835" s="2" t="s">
        <v>938</v>
      </c>
      <c r="E835" s="2" t="s">
        <v>927</v>
      </c>
      <c r="F835" s="2" t="s">
        <v>919</v>
      </c>
      <c r="G835" s="2" t="str">
        <f t="shared" si="13"/>
        <v>Trump</v>
      </c>
      <c r="H835" s="2" t="s">
        <v>922</v>
      </c>
      <c r="I835" s="2" t="s">
        <v>922</v>
      </c>
      <c r="J835">
        <v>189927</v>
      </c>
      <c r="K835" s="1">
        <v>91.299815192152806</v>
      </c>
      <c r="L835" s="1">
        <v>1.16149889167943</v>
      </c>
      <c r="M835" s="1">
        <v>1.51479252554929</v>
      </c>
      <c r="N835" s="1">
        <v>1.5300615499639301</v>
      </c>
      <c r="O835" s="1">
        <v>4.4938318406545701</v>
      </c>
      <c r="P835" s="1">
        <v>21.561968545809702</v>
      </c>
      <c r="Q835" s="1">
        <v>6.7225828871092599</v>
      </c>
      <c r="R835" s="1">
        <v>22.641857134583301</v>
      </c>
      <c r="S835" s="1">
        <v>33.097979750114497</v>
      </c>
      <c r="T835" s="1">
        <v>15.9756116823832</v>
      </c>
      <c r="U835" s="1">
        <v>2.7629844061903799</v>
      </c>
      <c r="V835" s="1">
        <v>36.292253183950997</v>
      </c>
      <c r="W835" s="1">
        <v>28.3104619214932</v>
      </c>
      <c r="X835" s="1">
        <v>32.634300488365398</v>
      </c>
      <c r="Y835" s="1">
        <v>11.4669923439572</v>
      </c>
      <c r="Z835" s="1">
        <v>14.585877687166001</v>
      </c>
      <c r="AA835" s="1">
        <v>15.9673797423472</v>
      </c>
      <c r="AB835" s="1">
        <v>25.183521779668801</v>
      </c>
      <c r="AC835" s="1">
        <v>32.796228446860802</v>
      </c>
    </row>
    <row r="836" spans="1:29" ht="15" customHeight="1" x14ac:dyDescent="0.25">
      <c r="A836">
        <v>45900</v>
      </c>
      <c r="B836" s="2" t="s">
        <v>837</v>
      </c>
      <c r="C836" s="2" t="s">
        <v>31</v>
      </c>
      <c r="D836" s="2" t="s">
        <v>924</v>
      </c>
      <c r="E836" s="2" t="s">
        <v>927</v>
      </c>
      <c r="F836" s="2" t="s">
        <v>919</v>
      </c>
      <c r="G836" s="2" t="str">
        <f t="shared" si="13"/>
        <v>Trump</v>
      </c>
      <c r="H836" s="2" t="s">
        <v>922</v>
      </c>
      <c r="I836" s="2" t="s">
        <v>922</v>
      </c>
      <c r="J836">
        <v>143372</v>
      </c>
      <c r="K836" s="1">
        <v>93.533604887983699</v>
      </c>
      <c r="L836" s="1">
        <v>0.83698351142482497</v>
      </c>
      <c r="M836" s="1">
        <v>0.53357698853332602</v>
      </c>
      <c r="N836" s="1">
        <v>2.8750383617442701</v>
      </c>
      <c r="O836" s="1">
        <v>2.2207962503138701</v>
      </c>
      <c r="P836" s="1">
        <v>21.626258962698401</v>
      </c>
      <c r="Q836" s="1">
        <v>7.32500069748626</v>
      </c>
      <c r="R836" s="1">
        <v>22.8601121557905</v>
      </c>
      <c r="S836" s="1">
        <v>31.055575705158599</v>
      </c>
      <c r="T836" s="1">
        <v>17.133052478866201</v>
      </c>
      <c r="U836" s="1">
        <v>1.8476901430469801</v>
      </c>
      <c r="V836" s="1">
        <v>36.095911826780302</v>
      </c>
      <c r="W836" s="1">
        <v>33.804619713906</v>
      </c>
      <c r="X836" s="1">
        <v>28.251778316266702</v>
      </c>
      <c r="Y836" s="1">
        <v>16.863905325443799</v>
      </c>
      <c r="Z836" s="1">
        <v>22.132913773643001</v>
      </c>
      <c r="AA836" s="1">
        <v>21.074323631015499</v>
      </c>
      <c r="AB836" s="1">
        <v>23.470260286623098</v>
      </c>
      <c r="AC836" s="1">
        <v>16.4585969832746</v>
      </c>
    </row>
    <row r="837" spans="1:29" ht="15" customHeight="1" x14ac:dyDescent="0.25">
      <c r="A837">
        <v>45940</v>
      </c>
      <c r="B837" s="2" t="s">
        <v>838</v>
      </c>
      <c r="C837" s="2" t="s">
        <v>88</v>
      </c>
      <c r="D837" s="2" t="s">
        <v>963</v>
      </c>
      <c r="E837" s="2" t="s">
        <v>947</v>
      </c>
      <c r="F837" s="2" t="s">
        <v>920</v>
      </c>
      <c r="G837" s="2" t="str">
        <f t="shared" si="13"/>
        <v>Clinton</v>
      </c>
      <c r="H837" s="2" t="s">
        <v>923</v>
      </c>
      <c r="I837" s="2" t="s">
        <v>922</v>
      </c>
      <c r="J837">
        <v>366513</v>
      </c>
      <c r="K837" s="1">
        <v>54.543495046560402</v>
      </c>
      <c r="L837" s="1">
        <v>19.4748890216718</v>
      </c>
      <c r="M837" s="1">
        <v>8.8796304633123508</v>
      </c>
      <c r="N837" s="1">
        <v>2.00893283457886</v>
      </c>
      <c r="O837" s="1">
        <v>15.093052633876599</v>
      </c>
      <c r="P837" s="1">
        <v>22.640943158905699</v>
      </c>
      <c r="Q837" s="1">
        <v>10.9259425995804</v>
      </c>
      <c r="R837" s="1">
        <v>26.918281206942201</v>
      </c>
      <c r="S837" s="1">
        <v>26.869442557289901</v>
      </c>
      <c r="T837" s="1">
        <v>12.645390477281801</v>
      </c>
      <c r="U837" s="1">
        <v>5.4965987511648802</v>
      </c>
      <c r="V837" s="1">
        <v>33.342912388592197</v>
      </c>
      <c r="W837" s="1">
        <v>22.923226608973401</v>
      </c>
      <c r="X837" s="1">
        <v>38.237262251269598</v>
      </c>
      <c r="Y837" s="1">
        <v>13.1650446688976</v>
      </c>
      <c r="Z837" s="1">
        <v>14.865072299143501</v>
      </c>
      <c r="AA837" s="1">
        <v>13.4167869094035</v>
      </c>
      <c r="AB837" s="1">
        <v>21.872409664446</v>
      </c>
      <c r="AC837" s="1">
        <v>36.680686458109498</v>
      </c>
    </row>
    <row r="838" spans="1:29" ht="15" customHeight="1" x14ac:dyDescent="0.25">
      <c r="A838">
        <v>45980</v>
      </c>
      <c r="B838" s="2" t="s">
        <v>839</v>
      </c>
      <c r="C838" s="2" t="s">
        <v>46</v>
      </c>
      <c r="D838" s="2" t="s">
        <v>930</v>
      </c>
      <c r="E838" s="2" t="s">
        <v>931</v>
      </c>
      <c r="F838" s="2" t="s">
        <v>919</v>
      </c>
      <c r="G838" s="2" t="str">
        <f t="shared" si="13"/>
        <v>Trump</v>
      </c>
      <c r="H838" s="2" t="s">
        <v>922</v>
      </c>
      <c r="I838" s="2" t="s">
        <v>923</v>
      </c>
      <c r="J838">
        <v>32899</v>
      </c>
      <c r="K838" s="1">
        <v>57.409039788443401</v>
      </c>
      <c r="L838" s="1">
        <v>36.444876743974</v>
      </c>
      <c r="M838" s="1">
        <v>1.9605459132496399</v>
      </c>
      <c r="N838" s="1">
        <v>1.9666251253837499</v>
      </c>
      <c r="O838" s="1">
        <v>2.2189124289492099</v>
      </c>
      <c r="P838" s="1">
        <v>20.3106477400529</v>
      </c>
      <c r="Q838" s="1">
        <v>21.237727590504299</v>
      </c>
      <c r="R838" s="1">
        <v>22.718015745159398</v>
      </c>
      <c r="S838" s="1">
        <v>22.9338277759202</v>
      </c>
      <c r="T838" s="1">
        <v>12.7997811483632</v>
      </c>
      <c r="U838" s="1">
        <v>5.4578850695355596</v>
      </c>
      <c r="V838" s="1">
        <v>48.947782734190497</v>
      </c>
      <c r="W838" s="1">
        <v>23.127787982156899</v>
      </c>
      <c r="X838" s="1">
        <v>22.466544214117</v>
      </c>
      <c r="Y838" s="1">
        <v>32.6326326326326</v>
      </c>
      <c r="Z838" s="1">
        <v>26.626626626626599</v>
      </c>
      <c r="AA838" s="1">
        <v>14.168014168014199</v>
      </c>
      <c r="AB838" s="1">
        <v>16.524216524216499</v>
      </c>
      <c r="AC838" s="1">
        <v>10.04851004851</v>
      </c>
    </row>
    <row r="839" spans="1:29" ht="15" customHeight="1" x14ac:dyDescent="0.25">
      <c r="A839">
        <v>46020</v>
      </c>
      <c r="B839" s="2" t="s">
        <v>840</v>
      </c>
      <c r="C839" s="2" t="s">
        <v>98</v>
      </c>
      <c r="D839" s="2" t="s">
        <v>936</v>
      </c>
      <c r="E839" s="2" t="s">
        <v>935</v>
      </c>
      <c r="F839" s="2" t="s">
        <v>919</v>
      </c>
      <c r="G839" s="2" t="str">
        <f t="shared" si="13"/>
        <v>Trump</v>
      </c>
      <c r="H839" s="2" t="s">
        <v>922</v>
      </c>
      <c r="I839" s="2" t="s">
        <v>923</v>
      </c>
      <c r="J839">
        <v>98764</v>
      </c>
      <c r="K839" s="1">
        <v>86.546717427402697</v>
      </c>
      <c r="L839" s="1">
        <v>0.34526750637884202</v>
      </c>
      <c r="M839" s="1">
        <v>1.1380665019642799</v>
      </c>
      <c r="N839" s="1">
        <v>3.4253371673889301</v>
      </c>
      <c r="O839" s="1">
        <v>8.5446113968652604</v>
      </c>
      <c r="P839" s="1">
        <v>19.345105504029799</v>
      </c>
      <c r="Q839" s="1">
        <v>6.6188084727228604</v>
      </c>
      <c r="R839" s="1">
        <v>20.391033169981</v>
      </c>
      <c r="S839" s="1">
        <v>34.231096350897097</v>
      </c>
      <c r="T839" s="1">
        <v>19.413956502369299</v>
      </c>
      <c r="U839" s="1">
        <v>1.55883361921098</v>
      </c>
      <c r="V839" s="1">
        <v>25.321440823327599</v>
      </c>
      <c r="W839" s="1">
        <v>40.402058319039497</v>
      </c>
      <c r="X839" s="1">
        <v>32.717667238422003</v>
      </c>
      <c r="Y839" s="1">
        <v>15.1756113967232</v>
      </c>
      <c r="Z839" s="1">
        <v>20.122039110171499</v>
      </c>
      <c r="AA839" s="1">
        <v>16.741940133570399</v>
      </c>
      <c r="AB839" s="1">
        <v>23.624657665881902</v>
      </c>
      <c r="AC839" s="1">
        <v>24.335751693652998</v>
      </c>
    </row>
    <row r="840" spans="1:29" ht="15" customHeight="1" x14ac:dyDescent="0.25">
      <c r="A840">
        <v>46060</v>
      </c>
      <c r="B840" s="2" t="s">
        <v>841</v>
      </c>
      <c r="C840" s="2" t="s">
        <v>330</v>
      </c>
      <c r="D840" s="2" t="s">
        <v>934</v>
      </c>
      <c r="E840" s="2" t="s">
        <v>935</v>
      </c>
      <c r="F840" s="2" t="s">
        <v>920</v>
      </c>
      <c r="G840" s="2" t="str">
        <f t="shared" si="13"/>
        <v>Clinton</v>
      </c>
      <c r="H840" s="2" t="s">
        <v>922</v>
      </c>
      <c r="I840" s="2" t="s">
        <v>923</v>
      </c>
      <c r="J840">
        <v>980263</v>
      </c>
      <c r="K840" s="1">
        <v>55.260680041988699</v>
      </c>
      <c r="L840" s="1">
        <v>3.1700676247088801</v>
      </c>
      <c r="M840" s="1">
        <v>2.5087144980479699</v>
      </c>
      <c r="N840" s="1">
        <v>4.4981805903109704</v>
      </c>
      <c r="O840" s="1">
        <v>34.562357244943399</v>
      </c>
      <c r="P840" s="1">
        <v>22.9852600781627</v>
      </c>
      <c r="Q840" s="1">
        <v>10.996130630249199</v>
      </c>
      <c r="R840" s="1">
        <v>24.6839878685618</v>
      </c>
      <c r="S840" s="1">
        <v>25.900702158502401</v>
      </c>
      <c r="T840" s="1">
        <v>15.433919264523899</v>
      </c>
      <c r="U840" s="1">
        <v>5.3705605167511496</v>
      </c>
      <c r="V840" s="1">
        <v>30.474278668158899</v>
      </c>
      <c r="W840" s="1">
        <v>34.766016468672099</v>
      </c>
      <c r="X840" s="1">
        <v>29.389144346417901</v>
      </c>
      <c r="Y840" s="1">
        <v>20.560376579748901</v>
      </c>
      <c r="Z840" s="1">
        <v>23.4570835967337</v>
      </c>
      <c r="AA840" s="1">
        <v>17.217499882449399</v>
      </c>
      <c r="AB840" s="1">
        <v>21.4986912704342</v>
      </c>
      <c r="AC840" s="1">
        <v>17.2663486706338</v>
      </c>
    </row>
    <row r="841" spans="1:29" ht="15" customHeight="1" x14ac:dyDescent="0.25">
      <c r="A841">
        <v>46100</v>
      </c>
      <c r="B841" s="2" t="s">
        <v>842</v>
      </c>
      <c r="C841" s="2" t="s">
        <v>84</v>
      </c>
      <c r="D841" s="2" t="s">
        <v>975</v>
      </c>
      <c r="E841" s="2" t="s">
        <v>931</v>
      </c>
      <c r="F841" s="2" t="s">
        <v>919</v>
      </c>
      <c r="G841" s="2" t="str">
        <f t="shared" si="13"/>
        <v>Trump</v>
      </c>
      <c r="H841" s="2" t="s">
        <v>922</v>
      </c>
      <c r="I841" s="2" t="s">
        <v>922</v>
      </c>
      <c r="J841">
        <v>100210</v>
      </c>
      <c r="K841" s="1">
        <v>90.225526394571403</v>
      </c>
      <c r="L841" s="1">
        <v>4.04251072747231</v>
      </c>
      <c r="M841" s="1">
        <v>0.77038219738548996</v>
      </c>
      <c r="N841" s="1">
        <v>1.8620896118151899</v>
      </c>
      <c r="O841" s="1">
        <v>3.0994910687556101</v>
      </c>
      <c r="P841" s="1">
        <v>23.181319229617799</v>
      </c>
      <c r="Q841" s="1">
        <v>8.83045604231115</v>
      </c>
      <c r="R841" s="1">
        <v>23.561520806306799</v>
      </c>
      <c r="S841" s="1">
        <v>27.8624887735755</v>
      </c>
      <c r="T841" s="1">
        <v>16.564215148188801</v>
      </c>
      <c r="U841" s="1">
        <v>8.3180005004636595</v>
      </c>
      <c r="V841" s="1">
        <v>49.041023300999498</v>
      </c>
      <c r="W841" s="1">
        <v>24.664026966159799</v>
      </c>
      <c r="X841" s="1">
        <v>17.976949232377098</v>
      </c>
      <c r="Y841" s="1">
        <v>24.0563765874927</v>
      </c>
      <c r="Z841" s="1">
        <v>25.671119673502499</v>
      </c>
      <c r="AA841" s="1">
        <v>18.8547238206292</v>
      </c>
      <c r="AB841" s="1">
        <v>20.682400060837999</v>
      </c>
      <c r="AC841" s="1">
        <v>10.7353798575376</v>
      </c>
    </row>
    <row r="842" spans="1:29" ht="15" customHeight="1" x14ac:dyDescent="0.25">
      <c r="A842">
        <v>46140</v>
      </c>
      <c r="B842" s="2" t="s">
        <v>843</v>
      </c>
      <c r="C842" s="2" t="s">
        <v>29</v>
      </c>
      <c r="D842" s="2" t="s">
        <v>968</v>
      </c>
      <c r="E842" s="2" t="s">
        <v>935</v>
      </c>
      <c r="F842" s="2" t="s">
        <v>919</v>
      </c>
      <c r="G842" s="2" t="str">
        <f t="shared" si="13"/>
        <v>Trump</v>
      </c>
      <c r="H842" s="2" t="s">
        <v>922</v>
      </c>
      <c r="I842" s="2" t="s">
        <v>922</v>
      </c>
      <c r="J842">
        <v>937478</v>
      </c>
      <c r="K842" s="1">
        <v>67.801911084846793</v>
      </c>
      <c r="L842" s="1">
        <v>8.2863811204102902</v>
      </c>
      <c r="M842" s="1">
        <v>1.74052084422248</v>
      </c>
      <c r="N842" s="1">
        <v>13.8034172535249</v>
      </c>
      <c r="O842" s="1">
        <v>8.3677696969955608</v>
      </c>
      <c r="P842" s="1">
        <v>25.536599258862601</v>
      </c>
      <c r="Q842" s="1">
        <v>9.1418678624991703</v>
      </c>
      <c r="R842" s="1">
        <v>26.3346979875794</v>
      </c>
      <c r="S842" s="1">
        <v>26.142373474364199</v>
      </c>
      <c r="T842" s="1">
        <v>12.8444614166946</v>
      </c>
      <c r="U842" s="1">
        <v>3.9173292909580102</v>
      </c>
      <c r="V842" s="1">
        <v>37.8858464104066</v>
      </c>
      <c r="W842" s="1">
        <v>32.5423723282222</v>
      </c>
      <c r="X842" s="1">
        <v>25.654451970413199</v>
      </c>
      <c r="Y842" s="1">
        <v>18.8221557801008</v>
      </c>
      <c r="Z842" s="1">
        <v>23.141136160275899</v>
      </c>
      <c r="AA842" s="1">
        <v>18.100325178411602</v>
      </c>
      <c r="AB842" s="1">
        <v>22.2310730887584</v>
      </c>
      <c r="AC842" s="1">
        <v>17.7053097924532</v>
      </c>
    </row>
    <row r="843" spans="1:29" ht="15" customHeight="1" x14ac:dyDescent="0.25">
      <c r="A843">
        <v>46180</v>
      </c>
      <c r="B843" s="2" t="s">
        <v>844</v>
      </c>
      <c r="C843" s="2" t="s">
        <v>170</v>
      </c>
      <c r="D843" s="2" t="s">
        <v>957</v>
      </c>
      <c r="E843" s="2" t="s">
        <v>931</v>
      </c>
      <c r="F843" s="2" t="s">
        <v>919</v>
      </c>
      <c r="G843" s="2" t="str">
        <f t="shared" si="13"/>
        <v>Trump</v>
      </c>
      <c r="H843" s="2" t="s">
        <v>922</v>
      </c>
      <c r="I843" s="2" t="s">
        <v>922</v>
      </c>
      <c r="J843">
        <v>136268</v>
      </c>
      <c r="K843" s="1">
        <v>74.760765550239199</v>
      </c>
      <c r="L843" s="1">
        <v>20.533067191123401</v>
      </c>
      <c r="M843" s="1">
        <v>0.455719611354096</v>
      </c>
      <c r="N843" s="1">
        <v>1.2123169049226501</v>
      </c>
      <c r="O843" s="1">
        <v>3.0381307423606398</v>
      </c>
      <c r="P843" s="1">
        <v>26.114715120204298</v>
      </c>
      <c r="Q843" s="1">
        <v>8.8480054011213198</v>
      </c>
      <c r="R843" s="1">
        <v>26.133795168344701</v>
      </c>
      <c r="S843" s="1">
        <v>25.4880089235917</v>
      </c>
      <c r="T843" s="1">
        <v>13.415475386737899</v>
      </c>
      <c r="U843" s="1">
        <v>6.7945409261492298</v>
      </c>
      <c r="V843" s="1">
        <v>43.749225203701002</v>
      </c>
      <c r="W843" s="1">
        <v>31.509134144004999</v>
      </c>
      <c r="X843" s="1">
        <v>17.9470997261447</v>
      </c>
      <c r="Y843" s="1">
        <v>24.104073649689798</v>
      </c>
      <c r="Z843" s="1">
        <v>25.783318187206099</v>
      </c>
      <c r="AA843" s="1">
        <v>17.728871152554401</v>
      </c>
      <c r="AB843" s="1">
        <v>21.549646370856198</v>
      </c>
      <c r="AC843" s="1">
        <v>10.8340906396934</v>
      </c>
    </row>
    <row r="844" spans="1:29" ht="15" customHeight="1" x14ac:dyDescent="0.25">
      <c r="A844">
        <v>46220</v>
      </c>
      <c r="B844" s="2" t="s">
        <v>845</v>
      </c>
      <c r="C844" s="2" t="s">
        <v>46</v>
      </c>
      <c r="D844" s="2" t="s">
        <v>930</v>
      </c>
      <c r="E844" s="2" t="s">
        <v>931</v>
      </c>
      <c r="F844" s="2" t="s">
        <v>919</v>
      </c>
      <c r="G844" s="2" t="str">
        <f t="shared" si="13"/>
        <v>Trump</v>
      </c>
      <c r="H844" s="2" t="s">
        <v>922</v>
      </c>
      <c r="I844" s="2" t="s">
        <v>923</v>
      </c>
      <c r="J844">
        <v>230162</v>
      </c>
      <c r="K844" s="1">
        <v>62.499891380853498</v>
      </c>
      <c r="L844" s="1">
        <v>32.514055317558899</v>
      </c>
      <c r="M844" s="1">
        <v>1.0253647430939901</v>
      </c>
      <c r="N844" s="1">
        <v>1.17916945455809</v>
      </c>
      <c r="O844" s="1">
        <v>2.7815191039354898</v>
      </c>
      <c r="P844" s="1">
        <v>21.855041231828</v>
      </c>
      <c r="Q844" s="1">
        <v>17.948227770005499</v>
      </c>
      <c r="R844" s="1">
        <v>24.714331644667698</v>
      </c>
      <c r="S844" s="1">
        <v>23.857543816963702</v>
      </c>
      <c r="T844" s="1">
        <v>11.624855536535099</v>
      </c>
      <c r="U844" s="1">
        <v>4.8416364832527199</v>
      </c>
      <c r="V844" s="1">
        <v>44.348291293440603</v>
      </c>
      <c r="W844" s="1">
        <v>26.9865024110583</v>
      </c>
      <c r="X844" s="1">
        <v>23.823569812248302</v>
      </c>
      <c r="Y844" s="1">
        <v>25.9797817009743</v>
      </c>
      <c r="Z844" s="1">
        <v>22.877444875833302</v>
      </c>
      <c r="AA844" s="1">
        <v>16.9792200815569</v>
      </c>
      <c r="AB844" s="1">
        <v>19.6859814909775</v>
      </c>
      <c r="AC844" s="1">
        <v>14.4775718506581</v>
      </c>
    </row>
    <row r="845" spans="1:29" ht="15" customHeight="1" x14ac:dyDescent="0.25">
      <c r="A845">
        <v>46300</v>
      </c>
      <c r="B845" s="2" t="s">
        <v>846</v>
      </c>
      <c r="C845" s="2" t="s">
        <v>143</v>
      </c>
      <c r="D845" s="2" t="s">
        <v>946</v>
      </c>
      <c r="E845" s="2" t="s">
        <v>947</v>
      </c>
      <c r="F845" s="2" t="s">
        <v>919</v>
      </c>
      <c r="G845" s="2" t="str">
        <f t="shared" si="13"/>
        <v>Trump</v>
      </c>
      <c r="H845" s="2" t="s">
        <v>922</v>
      </c>
      <c r="I845" s="2" t="s">
        <v>923</v>
      </c>
      <c r="J845">
        <v>99604</v>
      </c>
      <c r="K845" s="1">
        <v>79.112284647202898</v>
      </c>
      <c r="L845" s="1">
        <v>0.34737560740532503</v>
      </c>
      <c r="M845" s="1">
        <v>0.96080478695634697</v>
      </c>
      <c r="N845" s="1">
        <v>2.0109634151238902</v>
      </c>
      <c r="O845" s="1">
        <v>17.568571543311499</v>
      </c>
      <c r="P845" s="1">
        <v>28.2036865989318</v>
      </c>
      <c r="Q845" s="1">
        <v>9.7315368860688292</v>
      </c>
      <c r="R845" s="1">
        <v>25.0160636119031</v>
      </c>
      <c r="S845" s="1">
        <v>23.783181398337401</v>
      </c>
      <c r="T845" s="1">
        <v>13.265531504758799</v>
      </c>
      <c r="U845" s="1">
        <v>8.7403807209396494</v>
      </c>
      <c r="V845" s="1">
        <v>39.223977318752503</v>
      </c>
      <c r="W845" s="1">
        <v>36.314297286350801</v>
      </c>
      <c r="X845" s="1">
        <v>15.7213446739571</v>
      </c>
      <c r="Y845" s="1">
        <v>19.497917370257799</v>
      </c>
      <c r="Z845" s="1">
        <v>27.372509287402899</v>
      </c>
      <c r="AA845" s="1">
        <v>21.937971406056501</v>
      </c>
      <c r="AB845" s="1">
        <v>21.135877518856201</v>
      </c>
      <c r="AC845" s="1">
        <v>10.0557244174265</v>
      </c>
    </row>
    <row r="846" spans="1:29" ht="15" customHeight="1" x14ac:dyDescent="0.25">
      <c r="A846">
        <v>46340</v>
      </c>
      <c r="B846" s="2" t="s">
        <v>847</v>
      </c>
      <c r="C846" s="2" t="s">
        <v>27</v>
      </c>
      <c r="D846" s="2" t="s">
        <v>976</v>
      </c>
      <c r="E846" s="2" t="s">
        <v>935</v>
      </c>
      <c r="F846" s="2" t="s">
        <v>919</v>
      </c>
      <c r="G846" s="2" t="str">
        <f t="shared" si="13"/>
        <v>Trump</v>
      </c>
      <c r="H846" s="2" t="s">
        <v>922</v>
      </c>
      <c r="I846" s="2" t="s">
        <v>922</v>
      </c>
      <c r="J846">
        <v>209714</v>
      </c>
      <c r="K846" s="1">
        <v>62.106487883498502</v>
      </c>
      <c r="L846" s="1">
        <v>17.736059585912201</v>
      </c>
      <c r="M846" s="1">
        <v>1.2159417110922499</v>
      </c>
      <c r="N846" s="1">
        <v>1.7333129881648299</v>
      </c>
      <c r="O846" s="1">
        <v>17.2081978313322</v>
      </c>
      <c r="P846" s="1">
        <v>25.6520785450661</v>
      </c>
      <c r="Q846" s="1">
        <v>10.756077324355999</v>
      </c>
      <c r="R846" s="1">
        <v>25.0059604985838</v>
      </c>
      <c r="S846" s="1">
        <v>24.351736174027501</v>
      </c>
      <c r="T846" s="1">
        <v>14.2341474579666</v>
      </c>
      <c r="U846" s="1">
        <v>6.6292581562305397</v>
      </c>
      <c r="V846" s="1">
        <v>34.534856679894702</v>
      </c>
      <c r="W846" s="1">
        <v>34.059998649692801</v>
      </c>
      <c r="X846" s="1">
        <v>24.775886514182002</v>
      </c>
      <c r="Y846" s="1">
        <v>19.230966682067901</v>
      </c>
      <c r="Z846" s="1">
        <v>23.8731454386776</v>
      </c>
      <c r="AA846" s="1">
        <v>17.3456029570306</v>
      </c>
      <c r="AB846" s="1">
        <v>21.434621900508201</v>
      </c>
      <c r="AC846" s="1">
        <v>18.115663021715701</v>
      </c>
    </row>
    <row r="847" spans="1:29" ht="15" customHeight="1" x14ac:dyDescent="0.25">
      <c r="A847">
        <v>46380</v>
      </c>
      <c r="B847" s="2" t="s">
        <v>848</v>
      </c>
      <c r="C847" s="2" t="s">
        <v>98</v>
      </c>
      <c r="D847" s="2" t="s">
        <v>936</v>
      </c>
      <c r="E847" s="2" t="s">
        <v>935</v>
      </c>
      <c r="F847" s="2" t="s">
        <v>920</v>
      </c>
      <c r="G847" s="2" t="str">
        <f t="shared" si="13"/>
        <v>Clinton</v>
      </c>
      <c r="H847" s="2" t="s">
        <v>923</v>
      </c>
      <c r="I847" s="2" t="s">
        <v>923</v>
      </c>
      <c r="J847">
        <v>87841</v>
      </c>
      <c r="K847" s="1">
        <v>68.588700037567904</v>
      </c>
      <c r="L847" s="1">
        <v>0.61930078209492201</v>
      </c>
      <c r="M847" s="1">
        <v>1.59606561856081</v>
      </c>
      <c r="N847" s="1">
        <v>6.9910406302296204</v>
      </c>
      <c r="O847" s="1">
        <v>22.204892931546802</v>
      </c>
      <c r="P847" s="1">
        <v>22.1548024271126</v>
      </c>
      <c r="Q847" s="1">
        <v>7.9939891394679004</v>
      </c>
      <c r="R847" s="1">
        <v>23.874955886203502</v>
      </c>
      <c r="S847" s="1">
        <v>30.615543994262399</v>
      </c>
      <c r="T847" s="1">
        <v>15.3607085529536</v>
      </c>
      <c r="U847" s="1">
        <v>6.9890795631825302</v>
      </c>
      <c r="V847" s="1">
        <v>34.245832991214399</v>
      </c>
      <c r="W847" s="1">
        <v>37.333114377206698</v>
      </c>
      <c r="X847" s="1">
        <v>21.431973068396399</v>
      </c>
      <c r="Y847" s="1">
        <v>22.361809045226099</v>
      </c>
      <c r="Z847" s="1">
        <v>24.506252191188501</v>
      </c>
      <c r="AA847" s="1">
        <v>17.958980951268</v>
      </c>
      <c r="AB847" s="1">
        <v>20.118032020567998</v>
      </c>
      <c r="AC847" s="1">
        <v>15.054925791749399</v>
      </c>
    </row>
    <row r="848" spans="1:29" ht="15" customHeight="1" x14ac:dyDescent="0.25">
      <c r="A848">
        <v>46460</v>
      </c>
      <c r="B848" s="2" t="s">
        <v>849</v>
      </c>
      <c r="C848" s="2" t="s">
        <v>84</v>
      </c>
      <c r="D848" s="2" t="s">
        <v>975</v>
      </c>
      <c r="E848" s="2" t="s">
        <v>931</v>
      </c>
      <c r="F848" s="2" t="s">
        <v>919</v>
      </c>
      <c r="G848" s="2" t="str">
        <f t="shared" si="13"/>
        <v>Trump</v>
      </c>
      <c r="H848" s="2" t="s">
        <v>922</v>
      </c>
      <c r="I848" s="2" t="s">
        <v>922</v>
      </c>
      <c r="J848">
        <v>38620</v>
      </c>
      <c r="K848" s="1">
        <v>82.757638529259495</v>
      </c>
      <c r="L848" s="1">
        <v>12.8430864836872</v>
      </c>
      <c r="M848" s="1">
        <v>0.31071983428275501</v>
      </c>
      <c r="N848" s="1">
        <v>1.36457793889177</v>
      </c>
      <c r="O848" s="1">
        <v>2.7239772138788201</v>
      </c>
      <c r="P848" s="1">
        <v>22.364060072501299</v>
      </c>
      <c r="Q848" s="1">
        <v>7.6644225789746203</v>
      </c>
      <c r="R848" s="1">
        <v>24.510616261004699</v>
      </c>
      <c r="S848" s="1">
        <v>28.495598135681</v>
      </c>
      <c r="T848" s="1">
        <v>16.9653029518384</v>
      </c>
      <c r="U848" s="1">
        <v>6.9425851554365599</v>
      </c>
      <c r="V848" s="1">
        <v>54.9866131191432</v>
      </c>
      <c r="W848" s="1">
        <v>24.304625911051598</v>
      </c>
      <c r="X848" s="1">
        <v>13.7661758143686</v>
      </c>
      <c r="Y848" s="1">
        <v>26.3314374353671</v>
      </c>
      <c r="Z848" s="1">
        <v>24.0369700103413</v>
      </c>
      <c r="AA848" s="1">
        <v>19.305842812823201</v>
      </c>
      <c r="AB848" s="1">
        <v>21.244829369183002</v>
      </c>
      <c r="AC848" s="1">
        <v>9.0809203722854193</v>
      </c>
    </row>
    <row r="849" spans="1:29" ht="15" customHeight="1" x14ac:dyDescent="0.25">
      <c r="A849">
        <v>46520</v>
      </c>
      <c r="B849" s="2" t="s">
        <v>851</v>
      </c>
      <c r="C849" s="2" t="s">
        <v>406</v>
      </c>
      <c r="D849" s="2" t="s">
        <v>944</v>
      </c>
      <c r="E849" s="2" t="s">
        <v>929</v>
      </c>
      <c r="F849" s="2" t="s">
        <v>920</v>
      </c>
      <c r="G849" s="2" t="str">
        <f t="shared" si="13"/>
        <v>Clinton</v>
      </c>
      <c r="H849" s="2" t="s">
        <v>923</v>
      </c>
      <c r="I849" s="2" t="s">
        <v>923</v>
      </c>
      <c r="J849">
        <v>953207</v>
      </c>
      <c r="K849" s="1">
        <v>19.060288059151901</v>
      </c>
      <c r="L849" s="1">
        <v>1.88091358959806</v>
      </c>
      <c r="M849" s="1">
        <v>43.014686211914103</v>
      </c>
      <c r="N849" s="1">
        <v>27.920692986937802</v>
      </c>
      <c r="O849" s="1">
        <v>8.1234191523981707</v>
      </c>
      <c r="P849" s="1">
        <v>22.083346009838401</v>
      </c>
      <c r="Q849" s="1">
        <v>10.3097228618758</v>
      </c>
      <c r="R849" s="1">
        <v>27.249275341033002</v>
      </c>
      <c r="S849" s="1">
        <v>25.828807383915599</v>
      </c>
      <c r="T849" s="1">
        <v>14.528848403337401</v>
      </c>
      <c r="U849" s="1">
        <v>4.7132679452275301</v>
      </c>
      <c r="V849" s="1">
        <v>32.095169256343098</v>
      </c>
      <c r="W849" s="1">
        <v>31.706524313138601</v>
      </c>
      <c r="X849" s="1">
        <v>31.485038485290801</v>
      </c>
      <c r="Y849" s="1">
        <v>11.4386203766735</v>
      </c>
      <c r="Z849" s="1">
        <v>14.5622224383286</v>
      </c>
      <c r="AA849" s="1">
        <v>15.399526726960399</v>
      </c>
      <c r="AB849" s="1">
        <v>25.2996855651723</v>
      </c>
      <c r="AC849" s="1">
        <v>33.299944892865199</v>
      </c>
    </row>
    <row r="850" spans="1:29" ht="15" customHeight="1" x14ac:dyDescent="0.25">
      <c r="A850">
        <v>46500</v>
      </c>
      <c r="B850" s="2" t="s">
        <v>850</v>
      </c>
      <c r="C850" s="2" t="s">
        <v>33</v>
      </c>
      <c r="D850" s="2" t="s">
        <v>967</v>
      </c>
      <c r="E850" s="2" t="s">
        <v>927</v>
      </c>
      <c r="F850" s="2" t="s">
        <v>919</v>
      </c>
      <c r="G850" s="2" t="str">
        <f t="shared" si="13"/>
        <v>Trump</v>
      </c>
      <c r="H850" s="2" t="s">
        <v>922</v>
      </c>
      <c r="I850" s="2" t="s">
        <v>922</v>
      </c>
      <c r="J850">
        <v>40097</v>
      </c>
      <c r="K850" s="1">
        <v>94.129236601241999</v>
      </c>
      <c r="L850" s="1">
        <v>2.17971419308178</v>
      </c>
      <c r="M850" s="1">
        <v>0.376586777065616</v>
      </c>
      <c r="N850" s="1">
        <v>2.1896900017457699</v>
      </c>
      <c r="O850" s="1">
        <v>1.12477242686485</v>
      </c>
      <c r="P850" s="1">
        <v>25.039279746614501</v>
      </c>
      <c r="Q850" s="1">
        <v>8.40212484724543</v>
      </c>
      <c r="R850" s="1">
        <v>24.201311818839301</v>
      </c>
      <c r="S850" s="1">
        <v>27.997107015487401</v>
      </c>
      <c r="T850" s="1">
        <v>14.360176571813399</v>
      </c>
      <c r="U850" s="1">
        <v>3.2572924457741199</v>
      </c>
      <c r="V850" s="1">
        <v>54.869109947643999</v>
      </c>
      <c r="W850" s="1">
        <v>26.716529543754699</v>
      </c>
      <c r="X850" s="1">
        <v>15.1570680628272</v>
      </c>
      <c r="Y850" s="1">
        <v>16.706036745406799</v>
      </c>
      <c r="Z850" s="1">
        <v>23.667979002624701</v>
      </c>
      <c r="AA850" s="1">
        <v>18.910761154855599</v>
      </c>
      <c r="AB850" s="1">
        <v>25.570866141732299</v>
      </c>
      <c r="AC850" s="1">
        <v>15.1443569553806</v>
      </c>
    </row>
    <row r="851" spans="1:29" ht="15" customHeight="1" x14ac:dyDescent="0.25">
      <c r="A851">
        <v>46540</v>
      </c>
      <c r="B851" s="2" t="s">
        <v>852</v>
      </c>
      <c r="C851" s="2" t="s">
        <v>40</v>
      </c>
      <c r="D851" s="2" t="s">
        <v>966</v>
      </c>
      <c r="E851" s="2" t="s">
        <v>927</v>
      </c>
      <c r="F851" s="2" t="s">
        <v>919</v>
      </c>
      <c r="G851" s="2" t="str">
        <f t="shared" si="13"/>
        <v>Trump</v>
      </c>
      <c r="H851" s="2" t="s">
        <v>922</v>
      </c>
      <c r="I851" s="2" t="s">
        <v>922</v>
      </c>
      <c r="J851">
        <v>299397</v>
      </c>
      <c r="K851" s="1">
        <v>87.156517934381398</v>
      </c>
      <c r="L851" s="1">
        <v>4.7836150662832297</v>
      </c>
      <c r="M851" s="1">
        <v>2.2869300627594802</v>
      </c>
      <c r="N851" s="1">
        <v>1.8119754038951601</v>
      </c>
      <c r="O851" s="1">
        <v>3.96096153268069</v>
      </c>
      <c r="P851" s="1">
        <v>21.935757539320701</v>
      </c>
      <c r="Q851" s="1">
        <v>9.8157296165292305</v>
      </c>
      <c r="R851" s="1">
        <v>23.478859173605599</v>
      </c>
      <c r="S851" s="1">
        <v>28.395408103621602</v>
      </c>
      <c r="T851" s="1">
        <v>16.374245566922799</v>
      </c>
      <c r="U851" s="1">
        <v>4.8429562783231699</v>
      </c>
      <c r="V851" s="1">
        <v>41.625639871193798</v>
      </c>
      <c r="W851" s="1">
        <v>31.605966584776201</v>
      </c>
      <c r="X851" s="1">
        <v>21.925437265706801</v>
      </c>
      <c r="Y851" s="1">
        <v>20.352568167406499</v>
      </c>
      <c r="Z851" s="1">
        <v>22.169520186007201</v>
      </c>
      <c r="AA851" s="1">
        <v>18.2380046501797</v>
      </c>
      <c r="AB851" s="1">
        <v>22.927076727964501</v>
      </c>
      <c r="AC851" s="1">
        <v>16.312830268442202</v>
      </c>
    </row>
    <row r="852" spans="1:29" ht="15" customHeight="1" x14ac:dyDescent="0.25">
      <c r="A852">
        <v>46620</v>
      </c>
      <c r="B852" s="2" t="s">
        <v>853</v>
      </c>
      <c r="C852" s="2" t="s">
        <v>27</v>
      </c>
      <c r="D852" s="2" t="s">
        <v>976</v>
      </c>
      <c r="E852" s="2" t="s">
        <v>935</v>
      </c>
      <c r="F852" s="2" t="s">
        <v>919</v>
      </c>
      <c r="G852" s="2" t="str">
        <f t="shared" si="13"/>
        <v>Trump</v>
      </c>
      <c r="H852" s="2" t="s">
        <v>922</v>
      </c>
      <c r="I852" s="2" t="s">
        <v>922</v>
      </c>
      <c r="J852">
        <v>26405</v>
      </c>
      <c r="K852" s="1">
        <v>29.032380231016901</v>
      </c>
      <c r="L852" s="1">
        <v>0.41658776746828302</v>
      </c>
      <c r="M852" s="1">
        <v>0.43931073660291597</v>
      </c>
      <c r="N852" s="1">
        <v>0.81045256580193104</v>
      </c>
      <c r="O852" s="1">
        <v>69.301268699109997</v>
      </c>
      <c r="P852" s="1">
        <v>28.907403900776401</v>
      </c>
      <c r="Q852" s="1">
        <v>9.7633024048475701</v>
      </c>
      <c r="R852" s="1">
        <v>22.7419049422458</v>
      </c>
      <c r="S852" s="1">
        <v>23.8326074607082</v>
      </c>
      <c r="T852" s="1">
        <v>14.7547812914221</v>
      </c>
      <c r="U852" s="1">
        <v>18.0304618610101</v>
      </c>
      <c r="V852" s="1">
        <v>35.345624961460203</v>
      </c>
      <c r="W852" s="1">
        <v>30.4063636924215</v>
      </c>
      <c r="X852" s="1">
        <v>16.217549485108201</v>
      </c>
      <c r="Y852" s="1">
        <v>30.946882217090099</v>
      </c>
      <c r="Z852" s="1">
        <v>27.1939953810624</v>
      </c>
      <c r="AA852" s="1">
        <v>12.933025404157</v>
      </c>
      <c r="AB852" s="1">
        <v>17.898383371824501</v>
      </c>
      <c r="AC852" s="1">
        <v>11.027713625866101</v>
      </c>
    </row>
    <row r="853" spans="1:29" ht="15" customHeight="1" x14ac:dyDescent="0.25">
      <c r="A853">
        <v>46660</v>
      </c>
      <c r="B853" s="2" t="s">
        <v>854</v>
      </c>
      <c r="C853" s="2" t="s">
        <v>37</v>
      </c>
      <c r="D853" s="2" t="s">
        <v>943</v>
      </c>
      <c r="E853" s="2" t="s">
        <v>931</v>
      </c>
      <c r="F853" s="2" t="s">
        <v>920</v>
      </c>
      <c r="G853" s="2" t="str">
        <f t="shared" si="13"/>
        <v>Clinton</v>
      </c>
      <c r="H853" s="2" t="s">
        <v>922</v>
      </c>
      <c r="I853" s="2" t="s">
        <v>923</v>
      </c>
      <c r="J853">
        <v>139588</v>
      </c>
      <c r="K853" s="1">
        <v>57.392469266699102</v>
      </c>
      <c r="L853" s="1">
        <v>33.699171848582999</v>
      </c>
      <c r="M853" s="1">
        <v>1.2357795799065801</v>
      </c>
      <c r="N853" s="1">
        <v>2.1312720291142502</v>
      </c>
      <c r="O853" s="1">
        <v>5.5413072756970498</v>
      </c>
      <c r="P853" s="1">
        <v>24.909734361119899</v>
      </c>
      <c r="Q853" s="1">
        <v>15.605926010831899</v>
      </c>
      <c r="R853" s="1">
        <v>26.3059861879245</v>
      </c>
      <c r="S853" s="1">
        <v>22.6079605696765</v>
      </c>
      <c r="T853" s="1">
        <v>10.5703928704473</v>
      </c>
      <c r="U853" s="1">
        <v>5.4976521834087597</v>
      </c>
      <c r="V853" s="1">
        <v>44.777169758666297</v>
      </c>
      <c r="W853" s="1">
        <v>29.845784243541999</v>
      </c>
      <c r="X853" s="1">
        <v>19.879393814383</v>
      </c>
      <c r="Y853" s="1">
        <v>26.381612636388699</v>
      </c>
      <c r="Z853" s="1">
        <v>25.544570055540198</v>
      </c>
      <c r="AA853" s="1">
        <v>17.627131996691201</v>
      </c>
      <c r="AB853" s="1">
        <v>18.842320872887701</v>
      </c>
      <c r="AC853" s="1">
        <v>11.6043644384921</v>
      </c>
    </row>
    <row r="854" spans="1:29" ht="15" customHeight="1" x14ac:dyDescent="0.25">
      <c r="A854">
        <v>46700</v>
      </c>
      <c r="B854" s="2" t="s">
        <v>855</v>
      </c>
      <c r="C854" s="2" t="s">
        <v>98</v>
      </c>
      <c r="D854" s="2" t="s">
        <v>936</v>
      </c>
      <c r="E854" s="2" t="s">
        <v>935</v>
      </c>
      <c r="F854" s="2" t="s">
        <v>920</v>
      </c>
      <c r="G854" s="2" t="str">
        <f t="shared" si="13"/>
        <v>Clinton</v>
      </c>
      <c r="H854" s="2" t="s">
        <v>922</v>
      </c>
      <c r="I854" s="2" t="s">
        <v>923</v>
      </c>
      <c r="J854">
        <v>413344</v>
      </c>
      <c r="K854" s="1">
        <v>40.796043973058801</v>
      </c>
      <c r="L854" s="1">
        <v>14.2116493767903</v>
      </c>
      <c r="M854" s="1">
        <v>14.2803572811024</v>
      </c>
      <c r="N854" s="1">
        <v>6.6748277463807399</v>
      </c>
      <c r="O854" s="1">
        <v>24.037121622667801</v>
      </c>
      <c r="P854" s="1">
        <v>24.564285437795199</v>
      </c>
      <c r="Q854" s="1">
        <v>9.7855539211891305</v>
      </c>
      <c r="R854" s="1">
        <v>26.451817372454901</v>
      </c>
      <c r="S854" s="1">
        <v>27.864684137183598</v>
      </c>
      <c r="T854" s="1">
        <v>11.333659131377299</v>
      </c>
      <c r="U854" s="1">
        <v>6.0855819425042297</v>
      </c>
      <c r="V854" s="1">
        <v>31.2035879714727</v>
      </c>
      <c r="W854" s="1">
        <v>38.476582604220297</v>
      </c>
      <c r="X854" s="1">
        <v>24.2342474818028</v>
      </c>
      <c r="Y854" s="1">
        <v>12.2427741544602</v>
      </c>
      <c r="Z854" s="1">
        <v>15.478812502227401</v>
      </c>
      <c r="AA854" s="1">
        <v>15.5465269610464</v>
      </c>
      <c r="AB854" s="1">
        <v>26.137068320325</v>
      </c>
      <c r="AC854" s="1">
        <v>30.594818061940899</v>
      </c>
    </row>
    <row r="855" spans="1:29" ht="15" customHeight="1" x14ac:dyDescent="0.25">
      <c r="A855">
        <v>46740</v>
      </c>
      <c r="B855" s="2" t="s">
        <v>856</v>
      </c>
      <c r="C855" s="2" t="s">
        <v>46</v>
      </c>
      <c r="D855" s="2" t="s">
        <v>930</v>
      </c>
      <c r="E855" s="2" t="s">
        <v>931</v>
      </c>
      <c r="F855" s="2" t="s">
        <v>920</v>
      </c>
      <c r="G855" s="2" t="str">
        <f t="shared" si="13"/>
        <v>Clinton</v>
      </c>
      <c r="H855" s="2" t="s">
        <v>922</v>
      </c>
      <c r="I855" s="2" t="s">
        <v>923</v>
      </c>
      <c r="J855">
        <v>34215</v>
      </c>
      <c r="K855" s="1">
        <v>58.141166155195101</v>
      </c>
      <c r="L855" s="1">
        <v>38.597106532222703</v>
      </c>
      <c r="M855" s="1">
        <v>0.48516732427297998</v>
      </c>
      <c r="N855" s="1">
        <v>1.2099956159579099</v>
      </c>
      <c r="O855" s="1">
        <v>1.5665643723513101</v>
      </c>
      <c r="P855" s="1">
        <v>22.513517463101</v>
      </c>
      <c r="Q855" s="1">
        <v>8.0520239660967405</v>
      </c>
      <c r="R855" s="1">
        <v>24.062545667105098</v>
      </c>
      <c r="S855" s="1">
        <v>28.695016805494699</v>
      </c>
      <c r="T855" s="1">
        <v>16.676896098202501</v>
      </c>
      <c r="U855" s="1">
        <v>7.6880741712882603</v>
      </c>
      <c r="V855" s="1">
        <v>53.5752085009102</v>
      </c>
      <c r="W855" s="1">
        <v>27.712628593201</v>
      </c>
      <c r="X855" s="1">
        <v>11.0240887346006</v>
      </c>
      <c r="Y855" s="1">
        <v>32.616986944403699</v>
      </c>
      <c r="Z855" s="1">
        <v>26.316561537333101</v>
      </c>
      <c r="AA855" s="1">
        <v>16.722898635763499</v>
      </c>
      <c r="AB855" s="1">
        <v>16.524864309813701</v>
      </c>
      <c r="AC855" s="1">
        <v>7.8186885726859296</v>
      </c>
    </row>
    <row r="856" spans="1:29" ht="15" customHeight="1" x14ac:dyDescent="0.25">
      <c r="A856">
        <v>46780</v>
      </c>
      <c r="B856" s="2" t="s">
        <v>857</v>
      </c>
      <c r="C856" s="2" t="s">
        <v>33</v>
      </c>
      <c r="D856" s="2" t="s">
        <v>967</v>
      </c>
      <c r="E856" s="2" t="s">
        <v>927</v>
      </c>
      <c r="F856" s="2" t="s">
        <v>919</v>
      </c>
      <c r="G856" s="2" t="str">
        <f t="shared" si="13"/>
        <v>Trump</v>
      </c>
      <c r="H856" s="2" t="s">
        <v>922</v>
      </c>
      <c r="I856" s="2" t="s">
        <v>922</v>
      </c>
      <c r="J856">
        <v>28744</v>
      </c>
      <c r="K856" s="1">
        <v>95.153771221820193</v>
      </c>
      <c r="L856" s="1">
        <v>0.82451989980517704</v>
      </c>
      <c r="M856" s="1">
        <v>0.22613414973559701</v>
      </c>
      <c r="N856" s="1">
        <v>1.2211244085722199</v>
      </c>
      <c r="O856" s="1">
        <v>2.5744503200667999</v>
      </c>
      <c r="P856" s="1">
        <v>24.923462287781799</v>
      </c>
      <c r="Q856" s="1">
        <v>7.36501530754244</v>
      </c>
      <c r="R856" s="1">
        <v>23.3683551349847</v>
      </c>
      <c r="S856" s="1">
        <v>28.033676593376001</v>
      </c>
      <c r="T856" s="1">
        <v>16.3094906763151</v>
      </c>
      <c r="U856" s="1">
        <v>2.33203205259914</v>
      </c>
      <c r="V856" s="1">
        <v>55.742757345387297</v>
      </c>
      <c r="W856" s="1">
        <v>26.9313745633861</v>
      </c>
      <c r="X856" s="1">
        <v>14.993836038627499</v>
      </c>
      <c r="Y856" s="1">
        <v>16.572237960339901</v>
      </c>
      <c r="Z856" s="1">
        <v>27.770892351274799</v>
      </c>
      <c r="AA856" s="1">
        <v>22.078611898017002</v>
      </c>
      <c r="AB856" s="1">
        <v>22.884206798866899</v>
      </c>
      <c r="AC856" s="1">
        <v>10.694050991501401</v>
      </c>
    </row>
    <row r="857" spans="1:29" ht="15" customHeight="1" x14ac:dyDescent="0.25">
      <c r="A857">
        <v>46820</v>
      </c>
      <c r="B857" s="2" t="s">
        <v>858</v>
      </c>
      <c r="C857" s="2" t="s">
        <v>24</v>
      </c>
      <c r="D857" s="2" t="s">
        <v>974</v>
      </c>
      <c r="E857" s="2" t="s">
        <v>947</v>
      </c>
      <c r="F857" s="2" t="s">
        <v>920</v>
      </c>
      <c r="G857" s="2" t="str">
        <f t="shared" si="13"/>
        <v>Clinton</v>
      </c>
      <c r="H857" s="2" t="s">
        <v>922</v>
      </c>
      <c r="I857" s="2" t="s">
        <v>923</v>
      </c>
      <c r="J857">
        <v>13864</v>
      </c>
      <c r="K857" s="1">
        <v>90.046162723600702</v>
      </c>
      <c r="L857" s="1">
        <v>1.29111367570687</v>
      </c>
      <c r="M857" s="1">
        <v>1.6589728793998799</v>
      </c>
      <c r="N857" s="1">
        <v>5.0057703404500904</v>
      </c>
      <c r="O857" s="1">
        <v>1.9979803808424701</v>
      </c>
      <c r="P857" s="1">
        <v>17.4841315637623</v>
      </c>
      <c r="Q857" s="1">
        <v>32.566358915175996</v>
      </c>
      <c r="R857" s="1">
        <v>20.953548759376801</v>
      </c>
      <c r="S857" s="1">
        <v>18.746393537218701</v>
      </c>
      <c r="T857" s="1">
        <v>10.249567224466199</v>
      </c>
      <c r="U857" s="1">
        <v>2.3512946116165101</v>
      </c>
      <c r="V857" s="1">
        <v>29.643107067879601</v>
      </c>
      <c r="W857" s="1">
        <v>26.662001399580099</v>
      </c>
      <c r="X857" s="1">
        <v>41.343596920923702</v>
      </c>
      <c r="Y857" s="1">
        <v>28.0046674445741</v>
      </c>
      <c r="Z857" s="1">
        <v>24.6207701283547</v>
      </c>
      <c r="AA857" s="1">
        <v>16.1610268378063</v>
      </c>
      <c r="AB857" s="1">
        <v>17.269544924154001</v>
      </c>
      <c r="AC857" s="1">
        <v>13.943990665110899</v>
      </c>
    </row>
    <row r="858" spans="1:29" ht="15" customHeight="1" x14ac:dyDescent="0.25">
      <c r="A858">
        <v>46860</v>
      </c>
      <c r="B858" s="2" t="s">
        <v>859</v>
      </c>
      <c r="C858" s="2" t="s">
        <v>199</v>
      </c>
      <c r="D858" s="2" t="s">
        <v>977</v>
      </c>
      <c r="E858" s="2" t="s">
        <v>947</v>
      </c>
      <c r="F858" s="2" t="s">
        <v>919</v>
      </c>
      <c r="G858" s="2" t="str">
        <f t="shared" si="13"/>
        <v>Trump</v>
      </c>
      <c r="H858" s="2" t="s">
        <v>922</v>
      </c>
      <c r="I858" s="2" t="s">
        <v>923</v>
      </c>
      <c r="J858">
        <v>58218</v>
      </c>
      <c r="K858" s="1">
        <v>82.849515158954205</v>
      </c>
      <c r="L858" s="1">
        <v>0.29458696452681998</v>
      </c>
      <c r="M858" s="1">
        <v>0.48790965999754499</v>
      </c>
      <c r="N858" s="1">
        <v>9.2181170983184</v>
      </c>
      <c r="O858" s="1">
        <v>7.1498711182030199</v>
      </c>
      <c r="P858" s="1">
        <v>33.315944519455002</v>
      </c>
      <c r="Q858" s="1">
        <v>9.6477230882533505</v>
      </c>
      <c r="R858" s="1">
        <v>27.307597888793399</v>
      </c>
      <c r="S858" s="1">
        <v>20.532097704676598</v>
      </c>
      <c r="T858" s="1">
        <v>9.1966367988216504</v>
      </c>
      <c r="U858" s="1">
        <v>2.4555820737205001</v>
      </c>
      <c r="V858" s="1">
        <v>48.013789445770399</v>
      </c>
      <c r="W858" s="1">
        <v>32.903739061256999</v>
      </c>
      <c r="X858" s="1">
        <v>16.626889419252201</v>
      </c>
      <c r="Y858" s="1">
        <v>11.4812448662955</v>
      </c>
      <c r="Z858" s="1">
        <v>17.951994158985102</v>
      </c>
      <c r="AA858" s="1">
        <v>18.0615131879164</v>
      </c>
      <c r="AB858" s="1">
        <v>31.4410878890207</v>
      </c>
      <c r="AC858" s="1">
        <v>21.064159897782201</v>
      </c>
    </row>
    <row r="859" spans="1:29" ht="15" customHeight="1" x14ac:dyDescent="0.25">
      <c r="A859">
        <v>46900</v>
      </c>
      <c r="B859" s="2" t="s">
        <v>860</v>
      </c>
      <c r="C859" s="2" t="s">
        <v>27</v>
      </c>
      <c r="D859" s="2" t="s">
        <v>976</v>
      </c>
      <c r="E859" s="2" t="s">
        <v>935</v>
      </c>
      <c r="F859" s="2" t="s">
        <v>919</v>
      </c>
      <c r="G859" s="2" t="str">
        <f t="shared" si="13"/>
        <v>Trump</v>
      </c>
      <c r="H859" s="2" t="s">
        <v>922</v>
      </c>
      <c r="I859" s="2" t="s">
        <v>922</v>
      </c>
      <c r="J859">
        <v>13535</v>
      </c>
      <c r="K859" s="1">
        <v>63.428149242704102</v>
      </c>
      <c r="L859" s="1">
        <v>7.7502770594754304</v>
      </c>
      <c r="M859" s="1">
        <v>0.71666050978943496</v>
      </c>
      <c r="N859" s="1">
        <v>2.1869227927595101</v>
      </c>
      <c r="O859" s="1">
        <v>25.917990395271499</v>
      </c>
      <c r="P859" s="1">
        <v>25.615072035463601</v>
      </c>
      <c r="Q859" s="1">
        <v>9.4865164388622105</v>
      </c>
      <c r="R859" s="1">
        <v>22.711488732914699</v>
      </c>
      <c r="S859" s="1">
        <v>26.6124861470262</v>
      </c>
      <c r="T859" s="1">
        <v>15.5744366457333</v>
      </c>
      <c r="U859" s="1">
        <v>8.5548859742408094</v>
      </c>
      <c r="V859" s="1">
        <v>46.437433534207699</v>
      </c>
      <c r="W859" s="1">
        <v>26.810823585017101</v>
      </c>
      <c r="X859" s="1">
        <v>18.1968569065343</v>
      </c>
      <c r="Y859" s="1">
        <v>23.024390243902399</v>
      </c>
      <c r="Z859" s="1">
        <v>25.9121951219512</v>
      </c>
      <c r="AA859" s="1">
        <v>17.541463414634102</v>
      </c>
      <c r="AB859" s="1">
        <v>23.9414634146341</v>
      </c>
      <c r="AC859" s="1">
        <v>9.5804878048780502</v>
      </c>
    </row>
    <row r="860" spans="1:29" ht="15" customHeight="1" x14ac:dyDescent="0.25">
      <c r="A860">
        <v>46980</v>
      </c>
      <c r="B860" s="2" t="s">
        <v>861</v>
      </c>
      <c r="C860" s="2" t="s">
        <v>170</v>
      </c>
      <c r="D860" s="2" t="s">
        <v>957</v>
      </c>
      <c r="E860" s="2" t="s">
        <v>931</v>
      </c>
      <c r="F860" s="2" t="s">
        <v>920</v>
      </c>
      <c r="G860" s="2" t="str">
        <f t="shared" si="13"/>
        <v>Clinton</v>
      </c>
      <c r="H860" s="2" t="s">
        <v>922</v>
      </c>
      <c r="I860" s="2" t="s">
        <v>922</v>
      </c>
      <c r="J860">
        <v>58377</v>
      </c>
      <c r="K860" s="1">
        <v>43.674734912722499</v>
      </c>
      <c r="L860" s="1">
        <v>52.945509361563602</v>
      </c>
      <c r="M860" s="1">
        <v>0.77427754081230604</v>
      </c>
      <c r="N860" s="1">
        <v>0.94386487829110799</v>
      </c>
      <c r="O860" s="1">
        <v>1.6616133066104799</v>
      </c>
      <c r="P860" s="1">
        <v>25.535741816126201</v>
      </c>
      <c r="Q860" s="1">
        <v>9.6373571783407801</v>
      </c>
      <c r="R860" s="1">
        <v>24.238998235606498</v>
      </c>
      <c r="S860" s="1">
        <v>27.8722784658341</v>
      </c>
      <c r="T860" s="1">
        <v>12.715624304092399</v>
      </c>
      <c r="U860" s="1">
        <v>5.7072616246794796</v>
      </c>
      <c r="V860" s="1">
        <v>39.239736709931499</v>
      </c>
      <c r="W860" s="1">
        <v>32.2080943191731</v>
      </c>
      <c r="X860" s="1">
        <v>22.844907346215901</v>
      </c>
      <c r="Y860" s="1">
        <v>29.418461678582801</v>
      </c>
      <c r="Z860" s="1">
        <v>22.915433307527699</v>
      </c>
      <c r="AA860" s="1">
        <v>16.1847078646569</v>
      </c>
      <c r="AB860" s="1">
        <v>18.224873628125099</v>
      </c>
      <c r="AC860" s="1">
        <v>13.2565235211075</v>
      </c>
    </row>
    <row r="861" spans="1:29" ht="15" customHeight="1" x14ac:dyDescent="0.25">
      <c r="A861">
        <v>47020</v>
      </c>
      <c r="B861" s="2" t="s">
        <v>862</v>
      </c>
      <c r="C861" s="2" t="s">
        <v>27</v>
      </c>
      <c r="D861" s="2" t="s">
        <v>976</v>
      </c>
      <c r="E861" s="2" t="s">
        <v>935</v>
      </c>
      <c r="F861" s="2" t="s">
        <v>919</v>
      </c>
      <c r="G861" s="2" t="str">
        <f t="shared" si="13"/>
        <v>Trump</v>
      </c>
      <c r="H861" s="2" t="s">
        <v>922</v>
      </c>
      <c r="I861" s="2" t="s">
        <v>922</v>
      </c>
      <c r="J861">
        <v>94003</v>
      </c>
      <c r="K861" s="1">
        <v>48.829292682148399</v>
      </c>
      <c r="L861" s="1">
        <v>5.8508770996670298</v>
      </c>
      <c r="M861" s="1">
        <v>0.92656617341999703</v>
      </c>
      <c r="N861" s="1">
        <v>1.2297479867663801</v>
      </c>
      <c r="O861" s="1">
        <v>43.163516057998102</v>
      </c>
      <c r="P861" s="1">
        <v>26.408731636224399</v>
      </c>
      <c r="Q861" s="1">
        <v>8.7146154909949693</v>
      </c>
      <c r="R861" s="1">
        <v>24.192844909205</v>
      </c>
      <c r="S861" s="1">
        <v>26.816165441528501</v>
      </c>
      <c r="T861" s="1">
        <v>13.8676425220472</v>
      </c>
      <c r="U861" s="1">
        <v>8.4515299060398306</v>
      </c>
      <c r="V861" s="1">
        <v>41.072155547232498</v>
      </c>
      <c r="W861" s="1">
        <v>34.053640345877596</v>
      </c>
      <c r="X861" s="1">
        <v>16.42267420085</v>
      </c>
      <c r="Y861" s="1">
        <v>19.4665980619158</v>
      </c>
      <c r="Z861" s="1">
        <v>21.6362233084641</v>
      </c>
      <c r="AA861" s="1">
        <v>17.685733070348501</v>
      </c>
      <c r="AB861" s="1">
        <v>22.9797330131778</v>
      </c>
      <c r="AC861" s="1">
        <v>18.231712546093799</v>
      </c>
    </row>
    <row r="862" spans="1:29" ht="15" customHeight="1" x14ac:dyDescent="0.25">
      <c r="A862">
        <v>47080</v>
      </c>
      <c r="B862" s="2" t="s">
        <v>863</v>
      </c>
      <c r="C862" s="2" t="s">
        <v>37</v>
      </c>
      <c r="D862" s="2" t="s">
        <v>943</v>
      </c>
      <c r="E862" s="2" t="s">
        <v>931</v>
      </c>
      <c r="F862" s="2" t="s">
        <v>919</v>
      </c>
      <c r="G862" s="2" t="str">
        <f t="shared" si="13"/>
        <v>Trump</v>
      </c>
      <c r="H862" s="2" t="s">
        <v>922</v>
      </c>
      <c r="I862" s="2" t="s">
        <v>923</v>
      </c>
      <c r="J862">
        <v>36346</v>
      </c>
      <c r="K862" s="1">
        <v>63.365982501513201</v>
      </c>
      <c r="L862" s="1">
        <v>25.004127001595801</v>
      </c>
      <c r="M862" s="1">
        <v>0.61905023936609305</v>
      </c>
      <c r="N862" s="1">
        <v>1.28487316348429</v>
      </c>
      <c r="O862" s="1">
        <v>9.7259670940406107</v>
      </c>
      <c r="P862" s="1">
        <v>26.6851923182744</v>
      </c>
      <c r="Q862" s="1">
        <v>9.56638969900402</v>
      </c>
      <c r="R862" s="1">
        <v>24.803279590601399</v>
      </c>
      <c r="S862" s="1">
        <v>25.422329829967499</v>
      </c>
      <c r="T862" s="1">
        <v>13.5228085621526</v>
      </c>
      <c r="U862" s="1">
        <v>6.9805829460058204</v>
      </c>
      <c r="V862" s="1">
        <v>53.655358151253203</v>
      </c>
      <c r="W862" s="1">
        <v>24.403805221319701</v>
      </c>
      <c r="X862" s="1">
        <v>14.9602536814213</v>
      </c>
      <c r="Y862" s="1">
        <v>32.868672046955197</v>
      </c>
      <c r="Z862" s="1">
        <v>23.506969919295699</v>
      </c>
      <c r="AA862" s="1">
        <v>14.8716067498166</v>
      </c>
      <c r="AB862" s="1">
        <v>17.945707997065298</v>
      </c>
      <c r="AC862" s="1">
        <v>10.8070432868672</v>
      </c>
    </row>
    <row r="863" spans="1:29" ht="15" customHeight="1" x14ac:dyDescent="0.25">
      <c r="A863">
        <v>47180</v>
      </c>
      <c r="B863" s="2" t="s">
        <v>864</v>
      </c>
      <c r="C863" s="2" t="s">
        <v>66</v>
      </c>
      <c r="D863" s="2" t="s">
        <v>425</v>
      </c>
      <c r="E863" s="2" t="s">
        <v>927</v>
      </c>
      <c r="F863" s="2" t="s">
        <v>919</v>
      </c>
      <c r="G863" s="2" t="str">
        <f t="shared" si="13"/>
        <v>Trump</v>
      </c>
      <c r="H863" s="2" t="s">
        <v>922</v>
      </c>
      <c r="I863" s="2" t="s">
        <v>923</v>
      </c>
      <c r="J863">
        <v>38440</v>
      </c>
      <c r="K863" s="1">
        <v>94.053069719042696</v>
      </c>
      <c r="L863" s="1">
        <v>2.5858480749219601</v>
      </c>
      <c r="M863" s="1">
        <v>0.55671175858480704</v>
      </c>
      <c r="N863" s="1">
        <v>1.2695109261186299</v>
      </c>
      <c r="O863" s="1">
        <v>1.53485952133195</v>
      </c>
      <c r="P863" s="1">
        <v>21.3111342351717</v>
      </c>
      <c r="Q863" s="1">
        <v>13.9438085327784</v>
      </c>
      <c r="R863" s="1">
        <v>21.9927159209157</v>
      </c>
      <c r="S863" s="1">
        <v>26.982310093652401</v>
      </c>
      <c r="T863" s="1">
        <v>15.770031217481799</v>
      </c>
      <c r="U863" s="1">
        <v>3.6415351334027699</v>
      </c>
      <c r="V863" s="1">
        <v>47.408060251582398</v>
      </c>
      <c r="W863" s="1">
        <v>34.344203188846997</v>
      </c>
      <c r="X863" s="1">
        <v>14.6062014261678</v>
      </c>
      <c r="Y863" s="1">
        <v>24.881056087918001</v>
      </c>
      <c r="Z863" s="1">
        <v>23.581049386852499</v>
      </c>
      <c r="AA863" s="1">
        <v>18.340816189774198</v>
      </c>
      <c r="AB863" s="1">
        <v>22.669704483012801</v>
      </c>
      <c r="AC863" s="1">
        <v>10.5273738524425</v>
      </c>
    </row>
    <row r="864" spans="1:29" ht="15" customHeight="1" x14ac:dyDescent="0.25">
      <c r="A864">
        <v>47220</v>
      </c>
      <c r="B864" s="2" t="s">
        <v>865</v>
      </c>
      <c r="C864" s="2" t="s">
        <v>88</v>
      </c>
      <c r="D864" s="2" t="s">
        <v>963</v>
      </c>
      <c r="E864" s="2" t="s">
        <v>947</v>
      </c>
      <c r="F864" s="2" t="s">
        <v>920</v>
      </c>
      <c r="G864" s="2" t="str">
        <f t="shared" si="13"/>
        <v>Clinton</v>
      </c>
      <c r="H864" s="2" t="s">
        <v>923</v>
      </c>
      <c r="I864" s="2" t="s">
        <v>922</v>
      </c>
      <c r="J864">
        <v>156898</v>
      </c>
      <c r="K864" s="1">
        <v>50.307205955461498</v>
      </c>
      <c r="L864" s="1">
        <v>18.722992007546299</v>
      </c>
      <c r="M864" s="1">
        <v>1.1816594220448999</v>
      </c>
      <c r="N864" s="1">
        <v>2.72788690741756</v>
      </c>
      <c r="O864" s="1">
        <v>27.060255707529699</v>
      </c>
      <c r="P864" s="1">
        <v>24.0315364121914</v>
      </c>
      <c r="Q864" s="1">
        <v>9.5399558949126195</v>
      </c>
      <c r="R864" s="1">
        <v>28.472638274547801</v>
      </c>
      <c r="S864" s="1">
        <v>25.339392471541998</v>
      </c>
      <c r="T864" s="1">
        <v>12.6164769468062</v>
      </c>
      <c r="U864" s="1">
        <v>9.9295605922660393</v>
      </c>
      <c r="V864" s="1">
        <v>52.621591834778897</v>
      </c>
      <c r="W864" s="1">
        <v>23.416550864919301</v>
      </c>
      <c r="X864" s="1">
        <v>14.032296708035799</v>
      </c>
      <c r="Y864" s="1">
        <v>19.259653479983399</v>
      </c>
      <c r="Z864" s="1">
        <v>19.8766089133306</v>
      </c>
      <c r="AA864" s="1">
        <v>17.4620069777068</v>
      </c>
      <c r="AB864" s="1">
        <v>23.7281453886031</v>
      </c>
      <c r="AC864" s="1">
        <v>19.673585240376099</v>
      </c>
    </row>
    <row r="865" spans="1:29" ht="15" customHeight="1" x14ac:dyDescent="0.25">
      <c r="A865">
        <v>47240</v>
      </c>
      <c r="B865" s="2" t="s">
        <v>866</v>
      </c>
      <c r="C865" s="2" t="s">
        <v>106</v>
      </c>
      <c r="D865" s="2" t="s">
        <v>952</v>
      </c>
      <c r="E865" s="2" t="s">
        <v>927</v>
      </c>
      <c r="F865" s="2" t="s">
        <v>920</v>
      </c>
      <c r="G865" s="2" t="str">
        <f t="shared" si="13"/>
        <v>Clinton</v>
      </c>
      <c r="H865" s="2" t="s">
        <v>923</v>
      </c>
      <c r="I865" s="2" t="s">
        <v>923</v>
      </c>
      <c r="J865">
        <v>16535</v>
      </c>
      <c r="K865" s="1">
        <v>86.332022981554303</v>
      </c>
      <c r="L865" s="1">
        <v>2.8847898397338998</v>
      </c>
      <c r="M865" s="1">
        <v>0.74387662534018695</v>
      </c>
      <c r="N865" s="1">
        <v>7.7169640157242201</v>
      </c>
      <c r="O865" s="1">
        <v>2.3223465376474102</v>
      </c>
      <c r="P865" s="1">
        <v>19.189597822800099</v>
      </c>
      <c r="Q865" s="1">
        <v>5.9570607801632898</v>
      </c>
      <c r="R865" s="1">
        <v>24.390686422739599</v>
      </c>
      <c r="S865" s="1">
        <v>34.139703658905397</v>
      </c>
      <c r="T865" s="1">
        <v>16.322951315391599</v>
      </c>
      <c r="U865" s="1">
        <v>1.2991204712337601</v>
      </c>
      <c r="V865" s="1">
        <v>30.6463326071169</v>
      </c>
      <c r="W865" s="1">
        <v>27.894779310901299</v>
      </c>
      <c r="X865" s="1">
        <v>40.159767610747998</v>
      </c>
      <c r="Y865" s="1">
        <v>14.043583535109001</v>
      </c>
      <c r="Z865" s="1">
        <v>18.004150812867501</v>
      </c>
      <c r="AA865" s="1">
        <v>13.9225181598063</v>
      </c>
      <c r="AB865" s="1">
        <v>27.2742995503286</v>
      </c>
      <c r="AC865" s="1">
        <v>26.755447941888601</v>
      </c>
    </row>
    <row r="866" spans="1:29" ht="15" customHeight="1" x14ac:dyDescent="0.25">
      <c r="A866">
        <v>47260</v>
      </c>
      <c r="B866" s="2" t="s">
        <v>867</v>
      </c>
      <c r="C866" s="2" t="s">
        <v>135</v>
      </c>
      <c r="D866" s="2" t="s">
        <v>978</v>
      </c>
      <c r="E866" s="2" t="s">
        <v>927</v>
      </c>
      <c r="F866" s="2" t="s">
        <v>920</v>
      </c>
      <c r="G866" s="2" t="str">
        <f t="shared" si="13"/>
        <v>Clinton</v>
      </c>
      <c r="H866" s="2" t="s">
        <v>923</v>
      </c>
      <c r="I866" s="2" t="s">
        <v>923</v>
      </c>
      <c r="J866">
        <v>1676822</v>
      </c>
      <c r="K866" s="1">
        <v>57.250978338786098</v>
      </c>
      <c r="L866" s="1">
        <v>30.5842838416958</v>
      </c>
      <c r="M866" s="1">
        <v>3.40232892936758</v>
      </c>
      <c r="N866" s="1">
        <v>3.4157471693477301</v>
      </c>
      <c r="O866" s="1">
        <v>5.3466617208027998</v>
      </c>
      <c r="P866" s="1">
        <v>23.598509561539601</v>
      </c>
      <c r="Q866" s="1">
        <v>11.8670914384473</v>
      </c>
      <c r="R866" s="1">
        <v>26.894923849997198</v>
      </c>
      <c r="S866" s="1">
        <v>26.0634700642048</v>
      </c>
      <c r="T866" s="1">
        <v>11.576005085811101</v>
      </c>
      <c r="U866" s="1">
        <v>3.1090817818069101</v>
      </c>
      <c r="V866" s="1">
        <v>33.766278108343499</v>
      </c>
      <c r="W866" s="1">
        <v>34.819833453911897</v>
      </c>
      <c r="X866" s="1">
        <v>28.3048066559376</v>
      </c>
      <c r="Y866" s="1">
        <v>14.011527414556401</v>
      </c>
      <c r="Z866" s="1">
        <v>18.4960707837228</v>
      </c>
      <c r="AA866" s="1">
        <v>18.134955567407101</v>
      </c>
      <c r="AB866" s="1">
        <v>25.373002460980899</v>
      </c>
      <c r="AC866" s="1">
        <v>23.9844437733327</v>
      </c>
    </row>
    <row r="867" spans="1:29" ht="15" customHeight="1" x14ac:dyDescent="0.25">
      <c r="A867">
        <v>47300</v>
      </c>
      <c r="B867" s="2" t="s">
        <v>868</v>
      </c>
      <c r="C867" s="2" t="s">
        <v>98</v>
      </c>
      <c r="D867" s="2" t="s">
        <v>936</v>
      </c>
      <c r="E867" s="2" t="s">
        <v>935</v>
      </c>
      <c r="F867" s="2" t="s">
        <v>919</v>
      </c>
      <c r="G867" s="2" t="str">
        <f t="shared" si="13"/>
        <v>Trump</v>
      </c>
      <c r="H867" s="2" t="s">
        <v>922</v>
      </c>
      <c r="I867" s="2" t="s">
        <v>923</v>
      </c>
      <c r="J867">
        <v>442179</v>
      </c>
      <c r="K867" s="1">
        <v>32.551297099138601</v>
      </c>
      <c r="L867" s="1">
        <v>1.2431617060059399</v>
      </c>
      <c r="M867" s="1">
        <v>3.2122737624355699</v>
      </c>
      <c r="N867" s="1">
        <v>2.36962858932695</v>
      </c>
      <c r="O867" s="1">
        <v>60.623638843092998</v>
      </c>
      <c r="P867" s="1">
        <v>32.594039970238299</v>
      </c>
      <c r="Q867" s="1">
        <v>10.702905384471</v>
      </c>
      <c r="R867" s="1">
        <v>26.356746928280199</v>
      </c>
      <c r="S867" s="1">
        <v>20.897871676402499</v>
      </c>
      <c r="T867" s="1">
        <v>9.4484360406079908</v>
      </c>
      <c r="U867" s="1">
        <v>20.631423790932999</v>
      </c>
      <c r="V867" s="1">
        <v>35.070512309776099</v>
      </c>
      <c r="W867" s="1">
        <v>31.004700820651699</v>
      </c>
      <c r="X867" s="1">
        <v>13.293363078639199</v>
      </c>
      <c r="Y867" s="1">
        <v>20.6790978183944</v>
      </c>
      <c r="Z867" s="1">
        <v>25.311548047632201</v>
      </c>
      <c r="AA867" s="1">
        <v>18.068248253792401</v>
      </c>
      <c r="AB867" s="1">
        <v>19.966768208252599</v>
      </c>
      <c r="AC867" s="1">
        <v>15.974337671928399</v>
      </c>
    </row>
    <row r="868" spans="1:29" ht="15" customHeight="1" x14ac:dyDescent="0.25">
      <c r="A868">
        <v>47340</v>
      </c>
      <c r="B868" s="2" t="s">
        <v>869</v>
      </c>
      <c r="C868" s="2" t="s">
        <v>66</v>
      </c>
      <c r="D868" s="2" t="s">
        <v>425</v>
      </c>
      <c r="E868" s="2" t="s">
        <v>927</v>
      </c>
      <c r="F868" s="2" t="s">
        <v>919</v>
      </c>
      <c r="G868" s="2" t="str">
        <f t="shared" si="13"/>
        <v>Trump</v>
      </c>
      <c r="H868" s="2" t="s">
        <v>922</v>
      </c>
      <c r="I868" s="2" t="s">
        <v>923</v>
      </c>
      <c r="J868">
        <v>32888</v>
      </c>
      <c r="K868" s="1">
        <v>95.381294089029396</v>
      </c>
      <c r="L868" s="1">
        <v>0.47129652152760898</v>
      </c>
      <c r="M868" s="1">
        <v>0.40744344441741698</v>
      </c>
      <c r="N868" s="1">
        <v>1.6206519095110701</v>
      </c>
      <c r="O868" s="1">
        <v>2.1193140355144702</v>
      </c>
      <c r="P868" s="1">
        <v>22.680004864996299</v>
      </c>
      <c r="Q868" s="1">
        <v>10.018851860861099</v>
      </c>
      <c r="R868" s="1">
        <v>21.852955485283399</v>
      </c>
      <c r="S868" s="1">
        <v>27.350401362199001</v>
      </c>
      <c r="T868" s="1">
        <v>18.0977864266602</v>
      </c>
      <c r="U868" s="1">
        <v>4.36950412473937</v>
      </c>
      <c r="V868" s="1">
        <v>53.3587163448463</v>
      </c>
      <c r="W868" s="1">
        <v>26.253286193454802</v>
      </c>
      <c r="X868" s="1">
        <v>16.018493336959502</v>
      </c>
      <c r="Y868" s="1">
        <v>21.541702426464902</v>
      </c>
      <c r="Z868" s="1">
        <v>23.367402668331099</v>
      </c>
      <c r="AA868" s="1">
        <v>21.026761332605101</v>
      </c>
      <c r="AB868" s="1">
        <v>24.951236638838999</v>
      </c>
      <c r="AC868" s="1">
        <v>9.1128969337598509</v>
      </c>
    </row>
    <row r="869" spans="1:29" ht="15" customHeight="1" x14ac:dyDescent="0.25">
      <c r="A869">
        <v>47380</v>
      </c>
      <c r="B869" s="2" t="s">
        <v>870</v>
      </c>
      <c r="C869" s="2" t="s">
        <v>27</v>
      </c>
      <c r="D869" s="2" t="s">
        <v>976</v>
      </c>
      <c r="E869" s="2" t="s">
        <v>935</v>
      </c>
      <c r="F869" s="2" t="s">
        <v>919</v>
      </c>
      <c r="G869" s="2" t="str">
        <f t="shared" si="13"/>
        <v>Trump</v>
      </c>
      <c r="H869" s="2" t="s">
        <v>922</v>
      </c>
      <c r="I869" s="2" t="s">
        <v>922</v>
      </c>
      <c r="J869">
        <v>252772</v>
      </c>
      <c r="K869" s="1">
        <v>58.422610099219902</v>
      </c>
      <c r="L869" s="1">
        <v>15.173753422056199</v>
      </c>
      <c r="M869" s="1">
        <v>1.25567705283813</v>
      </c>
      <c r="N869" s="1">
        <v>1.7327868593040401</v>
      </c>
      <c r="O869" s="1">
        <v>23.415172566581699</v>
      </c>
      <c r="P869" s="1">
        <v>25.169718164986602</v>
      </c>
      <c r="Q869" s="1">
        <v>13.903834285443001</v>
      </c>
      <c r="R869" s="1">
        <v>24.459196429984299</v>
      </c>
      <c r="S869" s="1">
        <v>23.754608896554998</v>
      </c>
      <c r="T869" s="1">
        <v>12.712642223031001</v>
      </c>
      <c r="U869" s="1">
        <v>7.6018394703369099</v>
      </c>
      <c r="V869" s="1">
        <v>39.7651739995434</v>
      </c>
      <c r="W869" s="1">
        <v>31.623234728156302</v>
      </c>
      <c r="X869" s="1">
        <v>21.0097518019634</v>
      </c>
      <c r="Y869" s="1">
        <v>24.399134932667401</v>
      </c>
      <c r="Z869" s="1">
        <v>24.706813520021399</v>
      </c>
      <c r="AA869" s="1">
        <v>16.349326674395801</v>
      </c>
      <c r="AB869" s="1">
        <v>19.753857130116799</v>
      </c>
      <c r="AC869" s="1">
        <v>14.7908677427985</v>
      </c>
    </row>
    <row r="870" spans="1:29" ht="15" customHeight="1" x14ac:dyDescent="0.25">
      <c r="A870">
        <v>47420</v>
      </c>
      <c r="B870" s="2" t="s">
        <v>871</v>
      </c>
      <c r="C870" s="2" t="s">
        <v>141</v>
      </c>
      <c r="D870" s="2" t="s">
        <v>960</v>
      </c>
      <c r="E870" s="2" t="s">
        <v>947</v>
      </c>
      <c r="F870" s="2" t="s">
        <v>919</v>
      </c>
      <c r="G870" s="2" t="str">
        <f t="shared" si="13"/>
        <v>Trump</v>
      </c>
      <c r="H870" s="2" t="s">
        <v>922</v>
      </c>
      <c r="I870" s="2" t="s">
        <v>923</v>
      </c>
      <c r="J870">
        <v>22897</v>
      </c>
      <c r="K870" s="1">
        <v>94.532034764379603</v>
      </c>
      <c r="L870" s="1">
        <v>0.53718827794034196</v>
      </c>
      <c r="M870" s="1">
        <v>0.46294274359086302</v>
      </c>
      <c r="N870" s="1">
        <v>2.7165130803161999</v>
      </c>
      <c r="O870" s="1">
        <v>1.7513211337729799</v>
      </c>
      <c r="P870" s="1">
        <v>22.867624579639301</v>
      </c>
      <c r="Q870" s="1">
        <v>11.3071581429882</v>
      </c>
      <c r="R870" s="1">
        <v>20.8848320740708</v>
      </c>
      <c r="S870" s="1">
        <v>29.248373149320901</v>
      </c>
      <c r="T870" s="1">
        <v>15.6920120539809</v>
      </c>
      <c r="U870" s="1">
        <v>4.2986574961973396</v>
      </c>
      <c r="V870" s="1">
        <v>34.1710204351564</v>
      </c>
      <c r="W870" s="1">
        <v>42.107003505059197</v>
      </c>
      <c r="X870" s="1">
        <v>19.423318563587099</v>
      </c>
      <c r="Y870" s="1">
        <v>16.661196805601101</v>
      </c>
      <c r="Z870" s="1">
        <v>20.840170659665201</v>
      </c>
      <c r="AA870" s="1">
        <v>20.566677606388801</v>
      </c>
      <c r="AB870" s="1">
        <v>25.1176020129089</v>
      </c>
      <c r="AC870" s="1">
        <v>16.814352915435901</v>
      </c>
    </row>
    <row r="871" spans="1:29" ht="15" customHeight="1" x14ac:dyDescent="0.25">
      <c r="A871">
        <v>47460</v>
      </c>
      <c r="B871" s="2" t="s">
        <v>872</v>
      </c>
      <c r="C871" s="2" t="s">
        <v>25</v>
      </c>
      <c r="D871" s="2" t="s">
        <v>878</v>
      </c>
      <c r="E871" s="2" t="s">
        <v>927</v>
      </c>
      <c r="F871" s="2" t="s">
        <v>919</v>
      </c>
      <c r="G871" s="2" t="str">
        <f t="shared" si="13"/>
        <v>Trump</v>
      </c>
      <c r="H871" s="2" t="s">
        <v>922</v>
      </c>
      <c r="I871" s="2" t="s">
        <v>922</v>
      </c>
      <c r="J871">
        <v>62859</v>
      </c>
      <c r="K871" s="1">
        <v>75.173006252088001</v>
      </c>
      <c r="L871" s="1">
        <v>1.61631588157623</v>
      </c>
      <c r="M871" s="1">
        <v>1.2026917386531799</v>
      </c>
      <c r="N871" s="1">
        <v>3.1610429691849999</v>
      </c>
      <c r="O871" s="1">
        <v>18.846943158497599</v>
      </c>
      <c r="P871" s="1">
        <v>22.372293545872498</v>
      </c>
      <c r="Q871" s="1">
        <v>12.703033774002099</v>
      </c>
      <c r="R871" s="1">
        <v>23.605211664200802</v>
      </c>
      <c r="S871" s="1">
        <v>25.864235829395898</v>
      </c>
      <c r="T871" s="1">
        <v>15.455225186528599</v>
      </c>
      <c r="U871" s="1">
        <v>6.4958604810659901</v>
      </c>
      <c r="V871" s="1">
        <v>28.592073678538199</v>
      </c>
      <c r="W871" s="1">
        <v>39.700191054720001</v>
      </c>
      <c r="X871" s="1">
        <v>25.2118747856758</v>
      </c>
      <c r="Y871" s="1">
        <v>20.6419646704007</v>
      </c>
      <c r="Z871" s="1">
        <v>21.917277035760399</v>
      </c>
      <c r="AA871" s="1">
        <v>18.573890564411901</v>
      </c>
      <c r="AB871" s="1">
        <v>21.9775958638518</v>
      </c>
      <c r="AC871" s="1">
        <v>16.8892718655752</v>
      </c>
    </row>
    <row r="872" spans="1:29" ht="15" customHeight="1" x14ac:dyDescent="0.25">
      <c r="A872">
        <v>47540</v>
      </c>
      <c r="B872" s="2" t="s">
        <v>873</v>
      </c>
      <c r="C872" s="2" t="s">
        <v>33</v>
      </c>
      <c r="D872" s="2" t="s">
        <v>967</v>
      </c>
      <c r="E872" s="2" t="s">
        <v>927</v>
      </c>
      <c r="F872" s="2" t="s">
        <v>919</v>
      </c>
      <c r="G872" s="2" t="str">
        <f t="shared" si="13"/>
        <v>Trump</v>
      </c>
      <c r="H872" s="2" t="s">
        <v>922</v>
      </c>
      <c r="I872" s="2" t="s">
        <v>922</v>
      </c>
      <c r="J872">
        <v>45949</v>
      </c>
      <c r="K872" s="1">
        <v>97.118544473220297</v>
      </c>
      <c r="L872" s="1">
        <v>0.26986441489477497</v>
      </c>
      <c r="M872" s="1">
        <v>0.35909377788417601</v>
      </c>
      <c r="N872" s="1">
        <v>1.07075235587282</v>
      </c>
      <c r="O872" s="1">
        <v>1.1817449781279199</v>
      </c>
      <c r="P872" s="1">
        <v>25.389018259374499</v>
      </c>
      <c r="Q872" s="1">
        <v>7.4756795577705697</v>
      </c>
      <c r="R872" s="1">
        <v>23.6414285403382</v>
      </c>
      <c r="S872" s="1">
        <v>28.1268362750005</v>
      </c>
      <c r="T872" s="1">
        <v>15.3670373675162</v>
      </c>
      <c r="U872" s="1">
        <v>2.44707710234997</v>
      </c>
      <c r="V872" s="1">
        <v>51.417751019615501</v>
      </c>
      <c r="W872" s="1">
        <v>29.7404026671846</v>
      </c>
      <c r="X872" s="1">
        <v>16.394769210850001</v>
      </c>
      <c r="Y872" s="1">
        <v>13.1992149165849</v>
      </c>
      <c r="Z872" s="1">
        <v>23.443463090175602</v>
      </c>
      <c r="AA872" s="1">
        <v>21.099116781157999</v>
      </c>
      <c r="AB872" s="1">
        <v>27.259840802529698</v>
      </c>
      <c r="AC872" s="1">
        <v>14.998364409551799</v>
      </c>
    </row>
    <row r="873" spans="1:29" ht="15" customHeight="1" x14ac:dyDescent="0.25">
      <c r="A873">
        <v>47580</v>
      </c>
      <c r="B873" s="2" t="s">
        <v>874</v>
      </c>
      <c r="C873" s="2" t="s">
        <v>37</v>
      </c>
      <c r="D873" s="2" t="s">
        <v>943</v>
      </c>
      <c r="E873" s="2" t="s">
        <v>931</v>
      </c>
      <c r="F873" s="2" t="s">
        <v>920</v>
      </c>
      <c r="G873" s="2" t="str">
        <f t="shared" si="13"/>
        <v>Clinton</v>
      </c>
      <c r="H873" s="2" t="s">
        <v>922</v>
      </c>
      <c r="I873" s="2" t="s">
        <v>923</v>
      </c>
      <c r="J873">
        <v>179605</v>
      </c>
      <c r="K873" s="1">
        <v>58.292363798335202</v>
      </c>
      <c r="L873" s="1">
        <v>31.173965090058701</v>
      </c>
      <c r="M873" s="1">
        <v>2.05172461791153</v>
      </c>
      <c r="N873" s="1">
        <v>2.42977645388491</v>
      </c>
      <c r="O873" s="1">
        <v>6.0521700398095799</v>
      </c>
      <c r="P873" s="1">
        <v>25.8283455360374</v>
      </c>
      <c r="Q873" s="1">
        <v>10.621641936471701</v>
      </c>
      <c r="R873" s="1">
        <v>26.949695164388501</v>
      </c>
      <c r="S873" s="1">
        <v>25.678015645444201</v>
      </c>
      <c r="T873" s="1">
        <v>10.9223017176582</v>
      </c>
      <c r="U873" s="1">
        <v>4.4027345312853301</v>
      </c>
      <c r="V873" s="1">
        <v>39.624610781568002</v>
      </c>
      <c r="W873" s="1">
        <v>33.385808965505198</v>
      </c>
      <c r="X873" s="1">
        <v>22.586845721641399</v>
      </c>
      <c r="Y873" s="1">
        <v>18.097188890077799</v>
      </c>
      <c r="Z873" s="1">
        <v>20.468059737996601</v>
      </c>
      <c r="AA873" s="1">
        <v>17.157095033552899</v>
      </c>
      <c r="AB873" s="1">
        <v>25.581253152753799</v>
      </c>
      <c r="AC873" s="1">
        <v>18.696403185618902</v>
      </c>
    </row>
    <row r="874" spans="1:29" ht="15" customHeight="1" x14ac:dyDescent="0.25">
      <c r="A874">
        <v>47620</v>
      </c>
      <c r="B874" s="2" t="s">
        <v>875</v>
      </c>
      <c r="C874" s="2" t="s">
        <v>55</v>
      </c>
      <c r="D874" s="2" t="s">
        <v>970</v>
      </c>
      <c r="E874" s="2" t="s">
        <v>927</v>
      </c>
      <c r="F874" s="2" t="s">
        <v>919</v>
      </c>
      <c r="G874" s="2" t="str">
        <f t="shared" si="13"/>
        <v>Trump</v>
      </c>
      <c r="H874" s="2" t="s">
        <v>922</v>
      </c>
      <c r="I874" s="2" t="s">
        <v>922</v>
      </c>
      <c r="J874">
        <v>41815</v>
      </c>
      <c r="K874" s="1">
        <v>97.637211526963995</v>
      </c>
      <c r="L874" s="1">
        <v>0.32524213798876001</v>
      </c>
      <c r="M874" s="1">
        <v>0.37307186416357802</v>
      </c>
      <c r="N874" s="1">
        <v>0.93507114671768499</v>
      </c>
      <c r="O874" s="1">
        <v>0.72940332416596898</v>
      </c>
      <c r="P874" s="1">
        <v>20.848977639603</v>
      </c>
      <c r="Q874" s="1">
        <v>6.9305273227310797</v>
      </c>
      <c r="R874" s="1">
        <v>22.0375463350472</v>
      </c>
      <c r="S874" s="1">
        <v>31.433696042090201</v>
      </c>
      <c r="T874" s="1">
        <v>18.749252660528501</v>
      </c>
      <c r="U874" s="1">
        <v>2.9318015804502302</v>
      </c>
      <c r="V874" s="1">
        <v>55.083338867122698</v>
      </c>
      <c r="W874" s="1">
        <v>24.789162627000501</v>
      </c>
      <c r="X874" s="1">
        <v>17.195696925426699</v>
      </c>
      <c r="Y874" s="1">
        <v>18.718844897725301</v>
      </c>
      <c r="Z874" s="1">
        <v>27.565461525239201</v>
      </c>
      <c r="AA874" s="1">
        <v>19.687159800607301</v>
      </c>
      <c r="AB874" s="1">
        <v>22.139460264710898</v>
      </c>
      <c r="AC874" s="1">
        <v>11.8890735117172</v>
      </c>
    </row>
    <row r="875" spans="1:29" ht="15" customHeight="1" x14ac:dyDescent="0.25">
      <c r="A875">
        <v>47660</v>
      </c>
      <c r="B875" s="2" t="s">
        <v>876</v>
      </c>
      <c r="C875" s="2" t="s">
        <v>162</v>
      </c>
      <c r="D875" s="2" t="s">
        <v>956</v>
      </c>
      <c r="E875" s="2" t="s">
        <v>927</v>
      </c>
      <c r="F875" s="2" t="s">
        <v>919</v>
      </c>
      <c r="G875" s="2" t="str">
        <f t="shared" si="13"/>
        <v>Trump</v>
      </c>
      <c r="H875" s="2" t="s">
        <v>922</v>
      </c>
      <c r="I875" s="2" t="s">
        <v>922</v>
      </c>
      <c r="J875">
        <v>52595</v>
      </c>
      <c r="K875" s="1">
        <v>88.158570206293405</v>
      </c>
      <c r="L875" s="1">
        <v>4.2342427987451297</v>
      </c>
      <c r="M875" s="1">
        <v>1.4849320277592899</v>
      </c>
      <c r="N875" s="1">
        <v>3.0592261621827199</v>
      </c>
      <c r="O875" s="1">
        <v>3.0630288050194898</v>
      </c>
      <c r="P875" s="1">
        <v>22.897613841619901</v>
      </c>
      <c r="Q875" s="1">
        <v>19.9125392147543</v>
      </c>
      <c r="R875" s="1">
        <v>23.979465728681401</v>
      </c>
      <c r="S875" s="1">
        <v>22.4793231295751</v>
      </c>
      <c r="T875" s="1">
        <v>10.7310580853693</v>
      </c>
      <c r="U875" s="1">
        <v>2.41445369269388</v>
      </c>
      <c r="V875" s="1">
        <v>38.373629277315402</v>
      </c>
      <c r="W875" s="1">
        <v>34.624785308495198</v>
      </c>
      <c r="X875" s="1">
        <v>24.587131721495599</v>
      </c>
      <c r="Y875" s="1">
        <v>18.937515810776599</v>
      </c>
      <c r="Z875" s="1">
        <v>23.030609663546699</v>
      </c>
      <c r="AA875" s="1">
        <v>19.8583354414369</v>
      </c>
      <c r="AB875" s="1">
        <v>25.261826460915799</v>
      </c>
      <c r="AC875" s="1">
        <v>12.9117126233241</v>
      </c>
    </row>
    <row r="876" spans="1:29" ht="15" customHeight="1" x14ac:dyDescent="0.25">
      <c r="A876">
        <v>47700</v>
      </c>
      <c r="B876" s="2" t="s">
        <v>877</v>
      </c>
      <c r="C876" s="2" t="s">
        <v>66</v>
      </c>
      <c r="D876" s="2" t="s">
        <v>425</v>
      </c>
      <c r="E876" s="2" t="s">
        <v>927</v>
      </c>
      <c r="F876" s="2" t="s">
        <v>919</v>
      </c>
      <c r="G876" s="2" t="str">
        <f t="shared" si="13"/>
        <v>Trump</v>
      </c>
      <c r="H876" s="2" t="s">
        <v>922</v>
      </c>
      <c r="I876" s="2" t="s">
        <v>923</v>
      </c>
      <c r="J876">
        <v>77358</v>
      </c>
      <c r="K876" s="1">
        <v>89.882106569456298</v>
      </c>
      <c r="L876" s="1">
        <v>0.70063858941544499</v>
      </c>
      <c r="M876" s="1">
        <v>0.82990770185371898</v>
      </c>
      <c r="N876" s="1">
        <v>1.3043253445021801</v>
      </c>
      <c r="O876" s="1">
        <v>7.2830217947723597</v>
      </c>
      <c r="P876" s="1">
        <v>25.6172600118928</v>
      </c>
      <c r="Q876" s="1">
        <v>8.9247395227384398</v>
      </c>
      <c r="R876" s="1">
        <v>24.848108792885</v>
      </c>
      <c r="S876" s="1">
        <v>27.071537526823299</v>
      </c>
      <c r="T876" s="1">
        <v>13.538354145660399</v>
      </c>
      <c r="U876" s="1">
        <v>5.8472010606090601</v>
      </c>
      <c r="V876" s="1">
        <v>46.621287373607501</v>
      </c>
      <c r="W876" s="1">
        <v>27.375981953816002</v>
      </c>
      <c r="X876" s="1">
        <v>20.155529611967498</v>
      </c>
      <c r="Y876" s="1">
        <v>14.920466243815</v>
      </c>
      <c r="Z876" s="1">
        <v>22.548401022814101</v>
      </c>
      <c r="AA876" s="1">
        <v>21.8510277953044</v>
      </c>
      <c r="AB876" s="1">
        <v>25.414272905389701</v>
      </c>
      <c r="AC876" s="1">
        <v>15.265832032676901</v>
      </c>
    </row>
    <row r="877" spans="1:29" ht="15" customHeight="1" x14ac:dyDescent="0.25">
      <c r="A877">
        <v>47780</v>
      </c>
      <c r="B877" s="2" t="s">
        <v>878</v>
      </c>
      <c r="C877" s="2" t="s">
        <v>66</v>
      </c>
      <c r="D877" s="2" t="s">
        <v>425</v>
      </c>
      <c r="E877" s="2" t="s">
        <v>927</v>
      </c>
      <c r="F877" s="2" t="s">
        <v>919</v>
      </c>
      <c r="G877" s="2" t="str">
        <f t="shared" si="13"/>
        <v>Trump</v>
      </c>
      <c r="H877" s="2" t="s">
        <v>922</v>
      </c>
      <c r="I877" s="2" t="s">
        <v>923</v>
      </c>
      <c r="J877">
        <v>31648</v>
      </c>
      <c r="K877" s="1">
        <v>93.832153690596598</v>
      </c>
      <c r="L877" s="1">
        <v>0.52135995955510595</v>
      </c>
      <c r="M877" s="1">
        <v>0.50872093023255804</v>
      </c>
      <c r="N877" s="1">
        <v>0.98584428715874595</v>
      </c>
      <c r="O877" s="1">
        <v>4.15192113245703</v>
      </c>
      <c r="P877" s="1">
        <v>28.8169868554095</v>
      </c>
      <c r="Q877" s="1">
        <v>8.8852376137512596</v>
      </c>
      <c r="R877" s="1">
        <v>23.069388270980799</v>
      </c>
      <c r="S877" s="1">
        <v>25.132709807886801</v>
      </c>
      <c r="T877" s="1">
        <v>14.095677451971699</v>
      </c>
      <c r="U877" s="1">
        <v>13.006277845281501</v>
      </c>
      <c r="V877" s="1">
        <v>50.804981773997604</v>
      </c>
      <c r="W877" s="1">
        <v>24.432968813284699</v>
      </c>
      <c r="X877" s="1">
        <v>11.7557715674362</v>
      </c>
      <c r="Y877" s="1">
        <v>15.8820346320346</v>
      </c>
      <c r="Z877" s="1">
        <v>25.739538239538199</v>
      </c>
      <c r="AA877" s="1">
        <v>23.0880230880231</v>
      </c>
      <c r="AB877" s="1">
        <v>22.619047619047599</v>
      </c>
      <c r="AC877" s="1">
        <v>12.6713564213564</v>
      </c>
    </row>
    <row r="878" spans="1:29" ht="15" customHeight="1" x14ac:dyDescent="0.25">
      <c r="A878">
        <v>47820</v>
      </c>
      <c r="B878" s="2" t="s">
        <v>878</v>
      </c>
      <c r="C878" s="2" t="s">
        <v>42</v>
      </c>
      <c r="D878" s="2" t="s">
        <v>959</v>
      </c>
      <c r="E878" s="2" t="s">
        <v>931</v>
      </c>
      <c r="F878" s="2" t="s">
        <v>919</v>
      </c>
      <c r="G878" s="2" t="str">
        <f t="shared" si="13"/>
        <v>Trump</v>
      </c>
      <c r="H878" s="2" t="s">
        <v>923</v>
      </c>
      <c r="I878" s="2" t="s">
        <v>923</v>
      </c>
      <c r="J878">
        <v>47759</v>
      </c>
      <c r="K878" s="1">
        <v>66.385393329006007</v>
      </c>
      <c r="L878" s="1">
        <v>25.3460080822463</v>
      </c>
      <c r="M878" s="1">
        <v>0.33082769739734902</v>
      </c>
      <c r="N878" s="1">
        <v>1.30865386628698</v>
      </c>
      <c r="O878" s="1">
        <v>6.6291170250633398</v>
      </c>
      <c r="P878" s="1">
        <v>22.041918800644901</v>
      </c>
      <c r="Q878" s="1">
        <v>7.1044201092987702</v>
      </c>
      <c r="R878" s="1">
        <v>22.299461881530199</v>
      </c>
      <c r="S878" s="1">
        <v>30.166042002554502</v>
      </c>
      <c r="T878" s="1">
        <v>18.388157205971702</v>
      </c>
      <c r="U878" s="1">
        <v>7.3491436882253396</v>
      </c>
      <c r="V878" s="1">
        <v>44.2551423228755</v>
      </c>
      <c r="W878" s="1">
        <v>30.061440740850699</v>
      </c>
      <c r="X878" s="1">
        <v>18.334273248048401</v>
      </c>
      <c r="Y878" s="1">
        <v>27.608110168199602</v>
      </c>
      <c r="Z878" s="1">
        <v>22.236902281620001</v>
      </c>
      <c r="AA878" s="1">
        <v>18.832257736673601</v>
      </c>
      <c r="AB878" s="1">
        <v>20.321154530209899</v>
      </c>
      <c r="AC878" s="1">
        <v>11.0015752832969</v>
      </c>
    </row>
    <row r="879" spans="1:29" ht="15" customHeight="1" x14ac:dyDescent="0.25">
      <c r="A879">
        <v>47920</v>
      </c>
      <c r="B879" s="2" t="s">
        <v>880</v>
      </c>
      <c r="C879" s="2" t="s">
        <v>33</v>
      </c>
      <c r="D879" s="2" t="s">
        <v>967</v>
      </c>
      <c r="E879" s="2" t="s">
        <v>927</v>
      </c>
      <c r="F879" s="2" t="s">
        <v>919</v>
      </c>
      <c r="G879" s="2" t="str">
        <f t="shared" si="13"/>
        <v>Trump</v>
      </c>
      <c r="H879" s="2" t="s">
        <v>922</v>
      </c>
      <c r="I879" s="2" t="s">
        <v>922</v>
      </c>
      <c r="J879">
        <v>29030</v>
      </c>
      <c r="K879" s="1">
        <v>93.789183603169107</v>
      </c>
      <c r="L879" s="1">
        <v>1.9600413365484</v>
      </c>
      <c r="M879" s="1">
        <v>0.52015156734412704</v>
      </c>
      <c r="N879" s="1">
        <v>1.93937306234929</v>
      </c>
      <c r="O879" s="1">
        <v>1.79125043058905</v>
      </c>
      <c r="P879" s="1">
        <v>24.674474681364099</v>
      </c>
      <c r="Q879" s="1">
        <v>7.8780571822252803</v>
      </c>
      <c r="R879" s="1">
        <v>24.8914915604547</v>
      </c>
      <c r="S879" s="1">
        <v>27.588701343437801</v>
      </c>
      <c r="T879" s="1">
        <v>14.9672752325181</v>
      </c>
      <c r="U879" s="1">
        <v>4.3819188191881899</v>
      </c>
      <c r="V879" s="1">
        <v>58.235957359573597</v>
      </c>
      <c r="W879" s="1">
        <v>24.015990159901602</v>
      </c>
      <c r="X879" s="1">
        <v>13.366133661336599</v>
      </c>
      <c r="Y879" s="1">
        <v>23.461739585149001</v>
      </c>
      <c r="Z879" s="1">
        <v>27.627679972110901</v>
      </c>
      <c r="AA879" s="1">
        <v>18.711870315495901</v>
      </c>
      <c r="AB879" s="1">
        <v>21.004009063970699</v>
      </c>
      <c r="AC879" s="1">
        <v>9.1947010632734898</v>
      </c>
    </row>
    <row r="880" spans="1:29" ht="15" customHeight="1" x14ac:dyDescent="0.25">
      <c r="A880">
        <v>47900</v>
      </c>
      <c r="B880" s="2" t="s">
        <v>879</v>
      </c>
      <c r="C880" s="2" t="s">
        <v>939</v>
      </c>
      <c r="D880" s="2" t="s">
        <v>940</v>
      </c>
      <c r="E880" s="2" t="s">
        <v>927</v>
      </c>
      <c r="F880" s="2" t="s">
        <v>920</v>
      </c>
      <c r="G880" s="2" t="str">
        <f t="shared" si="13"/>
        <v>Clinton</v>
      </c>
      <c r="H880" s="2" t="s">
        <v>922</v>
      </c>
      <c r="I880" s="2" t="s">
        <v>922</v>
      </c>
      <c r="J880">
        <v>5636232</v>
      </c>
      <c r="K880" s="1">
        <v>48.816177190718903</v>
      </c>
      <c r="L880" s="1">
        <v>25.140962969586798</v>
      </c>
      <c r="M880" s="1">
        <v>9.1293438595146608</v>
      </c>
      <c r="N880" s="1">
        <v>3.1600012206736698</v>
      </c>
      <c r="O880" s="1">
        <v>13.753514759506</v>
      </c>
      <c r="P880" s="1">
        <v>23.8780092799587</v>
      </c>
      <c r="Q880" s="1">
        <v>9.2216218211031808</v>
      </c>
      <c r="R880" s="1">
        <v>30.339134372041499</v>
      </c>
      <c r="S880" s="1">
        <v>26.538652064002999</v>
      </c>
      <c r="T880" s="1">
        <v>10.022582462893601</v>
      </c>
      <c r="U880" s="1">
        <v>4.8286247940401701</v>
      </c>
      <c r="V880" s="1">
        <v>24.690977778375998</v>
      </c>
      <c r="W880" s="1">
        <v>23.071802947874701</v>
      </c>
      <c r="X880" s="1">
        <v>47.408594479709102</v>
      </c>
      <c r="Y880" s="1">
        <v>8.5488250642663601</v>
      </c>
      <c r="Z880" s="1">
        <v>11.0730648684952</v>
      </c>
      <c r="AA880" s="1">
        <v>13.085151961957401</v>
      </c>
      <c r="AB880" s="1">
        <v>22.6119161024865</v>
      </c>
      <c r="AC880" s="1">
        <v>44.681042002794499</v>
      </c>
    </row>
    <row r="881" spans="1:29" ht="15" customHeight="1" x14ac:dyDescent="0.25">
      <c r="A881">
        <v>47940</v>
      </c>
      <c r="B881" s="2" t="s">
        <v>881</v>
      </c>
      <c r="C881" s="2" t="s">
        <v>60</v>
      </c>
      <c r="D881" s="2" t="s">
        <v>945</v>
      </c>
      <c r="E881" s="2" t="s">
        <v>927</v>
      </c>
      <c r="F881" s="2" t="s">
        <v>920</v>
      </c>
      <c r="G881" s="2" t="str">
        <f t="shared" si="13"/>
        <v>Clinton</v>
      </c>
      <c r="H881" s="2" t="s">
        <v>922</v>
      </c>
      <c r="I881" s="2" t="s">
        <v>923</v>
      </c>
      <c r="J881">
        <v>167819</v>
      </c>
      <c r="K881" s="1">
        <v>86.770270350794604</v>
      </c>
      <c r="L881" s="1">
        <v>6.9747763959980702</v>
      </c>
      <c r="M881" s="1">
        <v>1.1232339603978101</v>
      </c>
      <c r="N881" s="1">
        <v>1.99262300454657</v>
      </c>
      <c r="O881" s="1">
        <v>3.1390962882629498</v>
      </c>
      <c r="P881" s="1">
        <v>22.032070266179598</v>
      </c>
      <c r="Q881" s="1">
        <v>14.442941502451999</v>
      </c>
      <c r="R881" s="1">
        <v>23.532496320440501</v>
      </c>
      <c r="S881" s="1">
        <v>25.295109612141701</v>
      </c>
      <c r="T881" s="1">
        <v>14.6973822987862</v>
      </c>
      <c r="U881" s="1">
        <v>3.5645091511013298</v>
      </c>
      <c r="V881" s="1">
        <v>40.019374376916304</v>
      </c>
      <c r="W881" s="1">
        <v>30.9500968718846</v>
      </c>
      <c r="X881" s="1">
        <v>25.466019600097798</v>
      </c>
      <c r="Y881" s="1">
        <v>17.744505577102299</v>
      </c>
      <c r="Z881" s="1">
        <v>23.201346922822498</v>
      </c>
      <c r="AA881" s="1">
        <v>19.384564504975799</v>
      </c>
      <c r="AB881" s="1">
        <v>24.2791858332582</v>
      </c>
      <c r="AC881" s="1">
        <v>15.3903971618412</v>
      </c>
    </row>
    <row r="882" spans="1:29" ht="15" customHeight="1" x14ac:dyDescent="0.25">
      <c r="A882">
        <v>47980</v>
      </c>
      <c r="B882" s="2" t="s">
        <v>882</v>
      </c>
      <c r="C882" s="2" t="s">
        <v>24</v>
      </c>
      <c r="D882" s="2" t="s">
        <v>974</v>
      </c>
      <c r="E882" s="2" t="s">
        <v>947</v>
      </c>
      <c r="F882" s="2" t="s">
        <v>919</v>
      </c>
      <c r="G882" s="2" t="str">
        <f t="shared" si="13"/>
        <v>Trump</v>
      </c>
      <c r="H882" s="2" t="s">
        <v>922</v>
      </c>
      <c r="I882" s="2" t="s">
        <v>923</v>
      </c>
      <c r="J882">
        <v>27227</v>
      </c>
      <c r="K882" s="1">
        <v>94.619311712638194</v>
      </c>
      <c r="L882" s="1">
        <v>0.32320857971866201</v>
      </c>
      <c r="M882" s="1">
        <v>0.44441179711315998</v>
      </c>
      <c r="N882" s="1">
        <v>3.0227347853233901</v>
      </c>
      <c r="O882" s="1">
        <v>1.5903331252066</v>
      </c>
      <c r="P882" s="1">
        <v>24.787894369559599</v>
      </c>
      <c r="Q882" s="1">
        <v>9.5126161530833393</v>
      </c>
      <c r="R882" s="1">
        <v>24.3067543247512</v>
      </c>
      <c r="S882" s="1">
        <v>26.514122011238801</v>
      </c>
      <c r="T882" s="1">
        <v>14.878613141367</v>
      </c>
      <c r="U882" s="1">
        <v>4.1189549749861003</v>
      </c>
      <c r="V882" s="1">
        <v>41.095052807115103</v>
      </c>
      <c r="W882" s="1">
        <v>31.3007226236798</v>
      </c>
      <c r="X882" s="1">
        <v>23.485269594219002</v>
      </c>
      <c r="Y882" s="1">
        <v>17.6140774605365</v>
      </c>
      <c r="Z882" s="1">
        <v>25.265246269300398</v>
      </c>
      <c r="AA882" s="1">
        <v>20.797032692141801</v>
      </c>
      <c r="AB882" s="1">
        <v>23.936858449064101</v>
      </c>
      <c r="AC882" s="1">
        <v>12.386785128957101</v>
      </c>
    </row>
    <row r="883" spans="1:29" ht="15" customHeight="1" x14ac:dyDescent="0.25">
      <c r="A883">
        <v>48020</v>
      </c>
      <c r="B883" s="2" t="s">
        <v>883</v>
      </c>
      <c r="C883" s="2" t="s">
        <v>70</v>
      </c>
      <c r="D883" s="2" t="s">
        <v>980</v>
      </c>
      <c r="E883" s="2" t="s">
        <v>927</v>
      </c>
      <c r="F883" s="2" t="s">
        <v>919</v>
      </c>
      <c r="G883" s="2" t="str">
        <f t="shared" si="13"/>
        <v>Trump</v>
      </c>
      <c r="H883" s="2" t="s">
        <v>922</v>
      </c>
      <c r="I883" s="2" t="s">
        <v>922</v>
      </c>
      <c r="J883">
        <v>83686</v>
      </c>
      <c r="K883" s="1">
        <v>90.699758621513794</v>
      </c>
      <c r="L883" s="1">
        <v>0.75042420476543303</v>
      </c>
      <c r="M883" s="1">
        <v>0.65841359367158203</v>
      </c>
      <c r="N883" s="1">
        <v>1.25349520827857</v>
      </c>
      <c r="O883" s="1">
        <v>6.6379083717706697</v>
      </c>
      <c r="P883" s="1">
        <v>23.7279831752025</v>
      </c>
      <c r="Q883" s="1">
        <v>10.2633654374686</v>
      </c>
      <c r="R883" s="1">
        <v>25.249145615754099</v>
      </c>
      <c r="S883" s="1">
        <v>27.564945152116199</v>
      </c>
      <c r="T883" s="1">
        <v>13.1945606194584</v>
      </c>
      <c r="U883" s="1">
        <v>3.3037101260792601</v>
      </c>
      <c r="V883" s="1">
        <v>42.585166720855497</v>
      </c>
      <c r="W883" s="1">
        <v>31.259708825548199</v>
      </c>
      <c r="X883" s="1">
        <v>22.851414327517102</v>
      </c>
      <c r="Y883" s="1">
        <v>14.0297572435395</v>
      </c>
      <c r="Z883" s="1">
        <v>21.1902897415818</v>
      </c>
      <c r="AA883" s="1">
        <v>19.633516053249799</v>
      </c>
      <c r="AB883" s="1">
        <v>26.8253719655442</v>
      </c>
      <c r="AC883" s="1">
        <v>18.321064996084601</v>
      </c>
    </row>
    <row r="884" spans="1:29" ht="15" customHeight="1" x14ac:dyDescent="0.25">
      <c r="A884">
        <v>48060</v>
      </c>
      <c r="B884" s="2" t="s">
        <v>884</v>
      </c>
      <c r="C884" s="2" t="s">
        <v>40</v>
      </c>
      <c r="D884" s="2" t="s">
        <v>966</v>
      </c>
      <c r="E884" s="2" t="s">
        <v>927</v>
      </c>
      <c r="F884" s="2" t="s">
        <v>919</v>
      </c>
      <c r="G884" s="2" t="str">
        <f t="shared" si="13"/>
        <v>Trump</v>
      </c>
      <c r="H884" s="2" t="s">
        <v>922</v>
      </c>
      <c r="I884" s="2" t="s">
        <v>922</v>
      </c>
      <c r="J884">
        <v>116229</v>
      </c>
      <c r="K884" s="1">
        <v>85.7634497414587</v>
      </c>
      <c r="L884" s="1">
        <v>4.7105283535090203</v>
      </c>
      <c r="M884" s="1">
        <v>1.25958237617118</v>
      </c>
      <c r="N884" s="1">
        <v>2.9811836977002302</v>
      </c>
      <c r="O884" s="1">
        <v>5.2852558311609004</v>
      </c>
      <c r="P884" s="1">
        <v>25.495358301284501</v>
      </c>
      <c r="Q884" s="1">
        <v>12.196611861067399</v>
      </c>
      <c r="R884" s="1">
        <v>27.981828975556901</v>
      </c>
      <c r="S884" s="1">
        <v>23.157731719278299</v>
      </c>
      <c r="T884" s="1">
        <v>11.168469142812899</v>
      </c>
      <c r="U884" s="1">
        <v>2.6123258793866002</v>
      </c>
      <c r="V884" s="1">
        <v>44.402650904531598</v>
      </c>
      <c r="W884" s="1">
        <v>32.881411978671501</v>
      </c>
      <c r="X884" s="1">
        <v>20.103611237410298</v>
      </c>
      <c r="Y884" s="1">
        <v>19.077985917364199</v>
      </c>
      <c r="Z884" s="1">
        <v>22.751428191842699</v>
      </c>
      <c r="AA884" s="1">
        <v>21.0110269695762</v>
      </c>
      <c r="AB884" s="1">
        <v>23.468845489570899</v>
      </c>
      <c r="AC884" s="1">
        <v>13.690713431646101</v>
      </c>
    </row>
    <row r="885" spans="1:29" ht="15" customHeight="1" x14ac:dyDescent="0.25">
      <c r="A885">
        <v>48100</v>
      </c>
      <c r="B885" s="2" t="s">
        <v>885</v>
      </c>
      <c r="C885" s="2" t="s">
        <v>72</v>
      </c>
      <c r="D885" s="2" t="s">
        <v>942</v>
      </c>
      <c r="E885" s="2" t="s">
        <v>931</v>
      </c>
      <c r="F885" s="2" t="s">
        <v>919</v>
      </c>
      <c r="G885" s="2" t="str">
        <f t="shared" si="13"/>
        <v>Trump</v>
      </c>
      <c r="H885" s="2" t="s">
        <v>922</v>
      </c>
      <c r="I885" s="2" t="s">
        <v>923</v>
      </c>
      <c r="J885">
        <v>27731</v>
      </c>
      <c r="K885" s="1">
        <v>48.014857019220401</v>
      </c>
      <c r="L885" s="1">
        <v>6.7685983195701596</v>
      </c>
      <c r="M885" s="1">
        <v>1.06018535213299</v>
      </c>
      <c r="N885" s="1">
        <v>1.2621254192059399</v>
      </c>
      <c r="O885" s="1">
        <v>42.894233889870499</v>
      </c>
      <c r="P885" s="1">
        <v>27.676607406873199</v>
      </c>
      <c r="Q885" s="1">
        <v>11.3447044823483</v>
      </c>
      <c r="R885" s="1">
        <v>26.079117233421101</v>
      </c>
      <c r="S885" s="1">
        <v>22.007861238325301</v>
      </c>
      <c r="T885" s="1">
        <v>12.891709639032101</v>
      </c>
      <c r="U885" s="1">
        <v>23.7967275767347</v>
      </c>
      <c r="V885" s="1">
        <v>47.330705840200601</v>
      </c>
      <c r="W885" s="1">
        <v>20.136151916875701</v>
      </c>
      <c r="X885" s="1">
        <v>8.7364146661889404</v>
      </c>
      <c r="Y885" s="1">
        <v>23.138510808646899</v>
      </c>
      <c r="Z885" s="1">
        <v>30.984787830264199</v>
      </c>
      <c r="AA885" s="1">
        <v>19.335468374699801</v>
      </c>
      <c r="AB885" s="1">
        <v>18.628235922070999</v>
      </c>
      <c r="AC885" s="1">
        <v>7.9129970643181204</v>
      </c>
    </row>
    <row r="886" spans="1:29" ht="15" customHeight="1" x14ac:dyDescent="0.25">
      <c r="A886">
        <v>48140</v>
      </c>
      <c r="B886" s="2" t="s">
        <v>886</v>
      </c>
      <c r="C886" s="2" t="s">
        <v>70</v>
      </c>
      <c r="D886" s="2" t="s">
        <v>980</v>
      </c>
      <c r="E886" s="2" t="s">
        <v>927</v>
      </c>
      <c r="F886" s="2" t="s">
        <v>920</v>
      </c>
      <c r="G886" s="2" t="str">
        <f t="shared" si="13"/>
        <v>Clinton</v>
      </c>
      <c r="H886" s="2" t="s">
        <v>922</v>
      </c>
      <c r="I886" s="2" t="s">
        <v>922</v>
      </c>
      <c r="J886">
        <v>134063</v>
      </c>
      <c r="K886" s="1">
        <v>90.261295062768994</v>
      </c>
      <c r="L886" s="1">
        <v>0.61165273043270696</v>
      </c>
      <c r="M886" s="1">
        <v>5.3012389697381099</v>
      </c>
      <c r="N886" s="1">
        <v>1.5940266889447501</v>
      </c>
      <c r="O886" s="1">
        <v>2.2317865481154402</v>
      </c>
      <c r="P886" s="1">
        <v>24.517577556820299</v>
      </c>
      <c r="Q886" s="1">
        <v>7.8418355549256704</v>
      </c>
      <c r="R886" s="1">
        <v>25.417154621334699</v>
      </c>
      <c r="S886" s="1">
        <v>28.0599419675824</v>
      </c>
      <c r="T886" s="1">
        <v>14.1634902993369</v>
      </c>
      <c r="U886" s="1">
        <v>4.9102562688230202</v>
      </c>
      <c r="V886" s="1">
        <v>43.810605977031798</v>
      </c>
      <c r="W886" s="1">
        <v>29.363354551171</v>
      </c>
      <c r="X886" s="1">
        <v>21.9157832029742</v>
      </c>
      <c r="Y886" s="1">
        <v>13.8619477057456</v>
      </c>
      <c r="Z886" s="1">
        <v>22.027489459852902</v>
      </c>
      <c r="AA886" s="1">
        <v>19.6982587487947</v>
      </c>
      <c r="AB886" s="1">
        <v>26.890136691055499</v>
      </c>
      <c r="AC886" s="1">
        <v>17.5221673945513</v>
      </c>
    </row>
    <row r="887" spans="1:29" ht="15" customHeight="1" x14ac:dyDescent="0.25">
      <c r="A887">
        <v>48180</v>
      </c>
      <c r="B887" s="2" t="s">
        <v>887</v>
      </c>
      <c r="C887" s="2" t="s">
        <v>37</v>
      </c>
      <c r="D887" s="2" t="s">
        <v>943</v>
      </c>
      <c r="E887" s="2" t="s">
        <v>931</v>
      </c>
      <c r="F887" s="2" t="s">
        <v>919</v>
      </c>
      <c r="G887" s="2" t="str">
        <f t="shared" si="13"/>
        <v>Trump</v>
      </c>
      <c r="H887" s="2" t="s">
        <v>922</v>
      </c>
      <c r="I887" s="2" t="s">
        <v>923</v>
      </c>
      <c r="J887">
        <v>55070</v>
      </c>
      <c r="K887" s="1">
        <v>71.623388414744895</v>
      </c>
      <c r="L887" s="1">
        <v>22.349736698747101</v>
      </c>
      <c r="M887" s="1">
        <v>0.61013255856183002</v>
      </c>
      <c r="N887" s="1">
        <v>1.6143090611948401</v>
      </c>
      <c r="O887" s="1">
        <v>3.80243326675141</v>
      </c>
      <c r="P887" s="1">
        <v>24.4289086617033</v>
      </c>
      <c r="Q887" s="1">
        <v>8.8905029961866706</v>
      </c>
      <c r="R887" s="1">
        <v>25.396767750136199</v>
      </c>
      <c r="S887" s="1">
        <v>26.462683856909401</v>
      </c>
      <c r="T887" s="1">
        <v>14.821136735064499</v>
      </c>
      <c r="U887" s="1">
        <v>7.2782891473295503</v>
      </c>
      <c r="V887" s="1">
        <v>54.522405335391099</v>
      </c>
      <c r="W887" s="1">
        <v>25.489169376619099</v>
      </c>
      <c r="X887" s="1">
        <v>12.7101361406603</v>
      </c>
      <c r="Y887" s="1">
        <v>27.771214806064201</v>
      </c>
      <c r="Z887" s="1">
        <v>25.999212443394399</v>
      </c>
      <c r="AA887" s="1">
        <v>17.990746209883799</v>
      </c>
      <c r="AB887" s="1">
        <v>18.866902933648401</v>
      </c>
      <c r="AC887" s="1">
        <v>9.3719236070092506</v>
      </c>
    </row>
    <row r="888" spans="1:29" ht="15" customHeight="1" x14ac:dyDescent="0.25">
      <c r="A888">
        <v>48220</v>
      </c>
      <c r="B888" s="2" t="s">
        <v>888</v>
      </c>
      <c r="C888" s="2" t="s">
        <v>29</v>
      </c>
      <c r="D888" s="2" t="s">
        <v>968</v>
      </c>
      <c r="E888" s="2" t="s">
        <v>935</v>
      </c>
      <c r="F888" s="2" t="s">
        <v>919</v>
      </c>
      <c r="G888" s="2" t="str">
        <f t="shared" si="13"/>
        <v>Trump</v>
      </c>
      <c r="H888" s="2" t="s">
        <v>922</v>
      </c>
      <c r="I888" s="2" t="s">
        <v>922</v>
      </c>
      <c r="J888">
        <v>27469</v>
      </c>
      <c r="K888" s="1">
        <v>73.424587717062906</v>
      </c>
      <c r="L888" s="1">
        <v>2.8905311441989201</v>
      </c>
      <c r="M888" s="1">
        <v>1.0047690123411801</v>
      </c>
      <c r="N888" s="1">
        <v>8.7371218464450795</v>
      </c>
      <c r="O888" s="1">
        <v>13.9429902799519</v>
      </c>
      <c r="P888" s="1">
        <v>23.335396264880401</v>
      </c>
      <c r="Q888" s="1">
        <v>17.448760420837999</v>
      </c>
      <c r="R888" s="1">
        <v>23.175215697695599</v>
      </c>
      <c r="S888" s="1">
        <v>22.676471658960999</v>
      </c>
      <c r="T888" s="1">
        <v>13.364155957625</v>
      </c>
      <c r="U888" s="1">
        <v>6.4866198051547697</v>
      </c>
      <c r="V888" s="1">
        <v>39.708965347145103</v>
      </c>
      <c r="W888" s="1">
        <v>28.086077198174898</v>
      </c>
      <c r="X888" s="1">
        <v>25.7183376495252</v>
      </c>
      <c r="Y888" s="1">
        <v>23.663755877554902</v>
      </c>
      <c r="Z888" s="1">
        <v>21.591018136455201</v>
      </c>
      <c r="AA888" s="1">
        <v>19.834948661356901</v>
      </c>
      <c r="AB888" s="1">
        <v>20.094040878994299</v>
      </c>
      <c r="AC888" s="1">
        <v>14.8162364456386</v>
      </c>
    </row>
    <row r="889" spans="1:29" ht="15" customHeight="1" x14ac:dyDescent="0.25">
      <c r="A889">
        <v>48260</v>
      </c>
      <c r="B889" s="2" t="s">
        <v>889</v>
      </c>
      <c r="C889" s="2" t="s">
        <v>121</v>
      </c>
      <c r="D889" s="2" t="s">
        <v>981</v>
      </c>
      <c r="E889" s="2" t="s">
        <v>927</v>
      </c>
      <c r="F889" s="2" t="s">
        <v>919</v>
      </c>
      <c r="G889" s="2" t="str">
        <f t="shared" si="13"/>
        <v>Trump</v>
      </c>
      <c r="H889" s="2" t="s">
        <v>922</v>
      </c>
      <c r="I889" s="2" t="s">
        <v>922</v>
      </c>
      <c r="J889">
        <v>124454</v>
      </c>
      <c r="K889" s="1">
        <v>93.129188294470197</v>
      </c>
      <c r="L889" s="1">
        <v>3.88657656644222</v>
      </c>
      <c r="M889" s="1">
        <v>0.36881096630080201</v>
      </c>
      <c r="N889" s="1">
        <v>1.6110370096581901</v>
      </c>
      <c r="O889" s="1">
        <v>1.0043871631285499</v>
      </c>
      <c r="P889" s="1">
        <v>19.920613238626299</v>
      </c>
      <c r="Q889" s="1">
        <v>8.6939752840406896</v>
      </c>
      <c r="R889" s="1">
        <v>22.127050958587098</v>
      </c>
      <c r="S889" s="1">
        <v>30.687643627364299</v>
      </c>
      <c r="T889" s="1">
        <v>18.570716891381601</v>
      </c>
      <c r="U889" s="1">
        <v>3.6884922202037802</v>
      </c>
      <c r="V889" s="1">
        <v>51.567806650343599</v>
      </c>
      <c r="W889" s="1">
        <v>29.102869328759901</v>
      </c>
      <c r="X889" s="1">
        <v>15.6408318006928</v>
      </c>
      <c r="Y889" s="1">
        <v>23.307059097615898</v>
      </c>
      <c r="Z889" s="1">
        <v>26.525976547332501</v>
      </c>
      <c r="AA889" s="1">
        <v>19.006756232041599</v>
      </c>
      <c r="AB889" s="1">
        <v>19.7736273976858</v>
      </c>
      <c r="AC889" s="1">
        <v>11.386580725324199</v>
      </c>
    </row>
    <row r="890" spans="1:29" ht="15" customHeight="1" x14ac:dyDescent="0.25">
      <c r="A890">
        <v>48300</v>
      </c>
      <c r="B890" s="2" t="s">
        <v>890</v>
      </c>
      <c r="C890" s="2" t="s">
        <v>25</v>
      </c>
      <c r="D890" s="2" t="s">
        <v>878</v>
      </c>
      <c r="E890" s="2" t="s">
        <v>927</v>
      </c>
      <c r="F890" s="2" t="s">
        <v>919</v>
      </c>
      <c r="G890" s="2" t="str">
        <f t="shared" si="13"/>
        <v>Trump</v>
      </c>
      <c r="H890" s="2" t="s">
        <v>922</v>
      </c>
      <c r="I890" s="2" t="s">
        <v>922</v>
      </c>
      <c r="J890">
        <v>110884</v>
      </c>
      <c r="K890" s="1">
        <v>69.687240720031696</v>
      </c>
      <c r="L890" s="1">
        <v>0.236282962375095</v>
      </c>
      <c r="M890" s="1">
        <v>0.75664658562100895</v>
      </c>
      <c r="N890" s="1">
        <v>2.51163377944519</v>
      </c>
      <c r="O890" s="1">
        <v>26.808195952527001</v>
      </c>
      <c r="P890" s="1">
        <v>25.733198658057098</v>
      </c>
      <c r="Q890" s="1">
        <v>8.5287327296995095</v>
      </c>
      <c r="R890" s="1">
        <v>23.577793008910199</v>
      </c>
      <c r="S890" s="1">
        <v>27.173442516503702</v>
      </c>
      <c r="T890" s="1">
        <v>14.986833086829501</v>
      </c>
      <c r="U890" s="1">
        <v>9.6426273935478601</v>
      </c>
      <c r="V890" s="1">
        <v>36.375083834056497</v>
      </c>
      <c r="W890" s="1">
        <v>32.148478668509902</v>
      </c>
      <c r="X890" s="1">
        <v>21.833810103885799</v>
      </c>
      <c r="Y890" s="1">
        <v>15.2077656675749</v>
      </c>
      <c r="Z890" s="1">
        <v>23.224017127286899</v>
      </c>
      <c r="AA890" s="1">
        <v>20.696282600233602</v>
      </c>
      <c r="AB890" s="1">
        <v>23.267808485792099</v>
      </c>
      <c r="AC890" s="1">
        <v>17.6041261191125</v>
      </c>
    </row>
    <row r="891" spans="1:29" ht="15" customHeight="1" x14ac:dyDescent="0.25">
      <c r="A891">
        <v>48460</v>
      </c>
      <c r="B891" s="2" t="s">
        <v>891</v>
      </c>
      <c r="C891" s="2" t="s">
        <v>162</v>
      </c>
      <c r="D891" s="2" t="s">
        <v>956</v>
      </c>
      <c r="E891" s="2" t="s">
        <v>927</v>
      </c>
      <c r="F891" s="2" t="s">
        <v>919</v>
      </c>
      <c r="G891" s="2" t="str">
        <f t="shared" si="13"/>
        <v>Trump</v>
      </c>
      <c r="H891" s="2" t="s">
        <v>922</v>
      </c>
      <c r="I891" s="2" t="s">
        <v>922</v>
      </c>
      <c r="J891">
        <v>40400</v>
      </c>
      <c r="K891" s="1">
        <v>95.294554455445507</v>
      </c>
      <c r="L891" s="1">
        <v>0.38118811881188103</v>
      </c>
      <c r="M891" s="1">
        <v>0.48267326732673299</v>
      </c>
      <c r="N891" s="1">
        <v>2.1163366336633702</v>
      </c>
      <c r="O891" s="1">
        <v>1.7252475247524801</v>
      </c>
      <c r="P891" s="1">
        <v>24.910891089108901</v>
      </c>
      <c r="Q891" s="1">
        <v>8.3836633663366307</v>
      </c>
      <c r="R891" s="1">
        <v>23.131188118811899</v>
      </c>
      <c r="S891" s="1">
        <v>26.472772277227701</v>
      </c>
      <c r="T891" s="1">
        <v>17.1014851485149</v>
      </c>
      <c r="U891" s="1">
        <v>6.3267198219914702</v>
      </c>
      <c r="V891" s="1">
        <v>50.398664936028197</v>
      </c>
      <c r="W891" s="1">
        <v>27.068422028555499</v>
      </c>
      <c r="X891" s="1">
        <v>16.2061932134248</v>
      </c>
      <c r="Y891" s="1">
        <v>29.764193259002901</v>
      </c>
      <c r="Z891" s="1">
        <v>27.5342816865308</v>
      </c>
      <c r="AA891" s="1">
        <v>18.9093938228886</v>
      </c>
      <c r="AB891" s="1">
        <v>16.852492631039301</v>
      </c>
      <c r="AC891" s="1">
        <v>6.9396386005382498</v>
      </c>
    </row>
    <row r="892" spans="1:29" ht="15" customHeight="1" x14ac:dyDescent="0.25">
      <c r="A892">
        <v>48540</v>
      </c>
      <c r="B892" s="2" t="s">
        <v>892</v>
      </c>
      <c r="C892" s="2" t="s">
        <v>121</v>
      </c>
      <c r="D892" s="2" t="s">
        <v>981</v>
      </c>
      <c r="E892" s="2" t="s">
        <v>927</v>
      </c>
      <c r="F892" s="2" t="s">
        <v>919</v>
      </c>
      <c r="G892" s="2" t="str">
        <f t="shared" si="13"/>
        <v>Trump</v>
      </c>
      <c r="H892" s="2" t="s">
        <v>922</v>
      </c>
      <c r="I892" s="2" t="s">
        <v>922</v>
      </c>
      <c r="J892">
        <v>147950</v>
      </c>
      <c r="K892" s="1">
        <v>94.158837445082796</v>
      </c>
      <c r="L892" s="1">
        <v>3.1118621155795898</v>
      </c>
      <c r="M892" s="1">
        <v>0.49949307198377801</v>
      </c>
      <c r="N892" s="1">
        <v>1.51605272051369</v>
      </c>
      <c r="O892" s="1">
        <v>0.713754646840149</v>
      </c>
      <c r="P892" s="1">
        <v>19.744508279824299</v>
      </c>
      <c r="Q892" s="1">
        <v>8.8921933085501905</v>
      </c>
      <c r="R892" s="1">
        <v>23.080770530584701</v>
      </c>
      <c r="S892" s="1">
        <v>30.407570125042199</v>
      </c>
      <c r="T892" s="1">
        <v>17.8749577559987</v>
      </c>
      <c r="U892" s="1">
        <v>3.2743749525039898</v>
      </c>
      <c r="V892" s="1">
        <v>50.427464093016198</v>
      </c>
      <c r="W892" s="1">
        <v>28.6685918382856</v>
      </c>
      <c r="X892" s="1">
        <v>17.629569116194201</v>
      </c>
      <c r="Y892" s="1">
        <v>23.4663577628402</v>
      </c>
      <c r="Z892" s="1">
        <v>25.360569079162001</v>
      </c>
      <c r="AA892" s="1">
        <v>18.442863668994299</v>
      </c>
      <c r="AB892" s="1">
        <v>21.342100110944301</v>
      </c>
      <c r="AC892" s="1">
        <v>11.388109378059101</v>
      </c>
    </row>
    <row r="893" spans="1:29" ht="15" customHeight="1" x14ac:dyDescent="0.25">
      <c r="A893">
        <v>48580</v>
      </c>
      <c r="B893" s="2" t="s">
        <v>893</v>
      </c>
      <c r="C893" s="2" t="s">
        <v>70</v>
      </c>
      <c r="D893" s="2" t="s">
        <v>980</v>
      </c>
      <c r="E893" s="2" t="s">
        <v>927</v>
      </c>
      <c r="F893" s="2" t="s">
        <v>920</v>
      </c>
      <c r="G893" s="2" t="str">
        <f t="shared" si="13"/>
        <v>Clinton</v>
      </c>
      <c r="H893" s="2" t="s">
        <v>922</v>
      </c>
      <c r="I893" s="2" t="s">
        <v>922</v>
      </c>
      <c r="J893">
        <v>102228</v>
      </c>
      <c r="K893" s="1">
        <v>86.7570528622295</v>
      </c>
      <c r="L893" s="1">
        <v>0.88429784403490197</v>
      </c>
      <c r="M893" s="1">
        <v>0.80115036976170895</v>
      </c>
      <c r="N893" s="1">
        <v>1.21004030206988</v>
      </c>
      <c r="O893" s="1">
        <v>10.347458621904</v>
      </c>
      <c r="P893" s="1">
        <v>23.476933912431001</v>
      </c>
      <c r="Q893" s="1">
        <v>11.7697695347654</v>
      </c>
      <c r="R893" s="1">
        <v>23.656923739092999</v>
      </c>
      <c r="S893" s="1">
        <v>27.639198653989101</v>
      </c>
      <c r="T893" s="1">
        <v>13.457174159721401</v>
      </c>
      <c r="U893" s="1">
        <v>3.6039562226203201</v>
      </c>
      <c r="V893" s="1">
        <v>40.396224426814399</v>
      </c>
      <c r="W893" s="1">
        <v>30.809761091122599</v>
      </c>
      <c r="X893" s="1">
        <v>25.190058259442701</v>
      </c>
      <c r="Y893" s="1">
        <v>15.121678889537399</v>
      </c>
      <c r="Z893" s="1">
        <v>20.237521252569302</v>
      </c>
      <c r="AA893" s="1">
        <v>19.747760550156102</v>
      </c>
      <c r="AB893" s="1">
        <v>26.429314588778599</v>
      </c>
      <c r="AC893" s="1">
        <v>18.463724718958598</v>
      </c>
    </row>
    <row r="894" spans="1:29" ht="15" customHeight="1" x14ac:dyDescent="0.25">
      <c r="A894">
        <v>48620</v>
      </c>
      <c r="B894" s="2" t="s">
        <v>894</v>
      </c>
      <c r="C894" s="2" t="s">
        <v>77</v>
      </c>
      <c r="D894" s="2" t="s">
        <v>949</v>
      </c>
      <c r="E894" s="2" t="s">
        <v>935</v>
      </c>
      <c r="F894" s="2" t="s">
        <v>919</v>
      </c>
      <c r="G894" s="2" t="str">
        <f t="shared" si="13"/>
        <v>Trump</v>
      </c>
      <c r="H894" s="2" t="s">
        <v>922</v>
      </c>
      <c r="I894" s="2" t="s">
        <v>923</v>
      </c>
      <c r="J894">
        <v>630919</v>
      </c>
      <c r="K894" s="1">
        <v>74.053246137776796</v>
      </c>
      <c r="L894" s="1">
        <v>7.4080824955342903</v>
      </c>
      <c r="M894" s="1">
        <v>3.3218210261539101</v>
      </c>
      <c r="N894" s="1">
        <v>3.7603876250358601</v>
      </c>
      <c r="O894" s="1">
        <v>11.4564627154991</v>
      </c>
      <c r="P894" s="1">
        <v>26.9755705566008</v>
      </c>
      <c r="Q894" s="1">
        <v>9.4181661988305994</v>
      </c>
      <c r="R894" s="1">
        <v>25.747837678053799</v>
      </c>
      <c r="S894" s="1">
        <v>25.718198374117801</v>
      </c>
      <c r="T894" s="1">
        <v>12.1402271923971</v>
      </c>
      <c r="U894" s="1">
        <v>3.8936891338095299</v>
      </c>
      <c r="V894" s="1">
        <v>34.961589721319598</v>
      </c>
      <c r="W894" s="1">
        <v>33.576423726021702</v>
      </c>
      <c r="X894" s="1">
        <v>27.568297418849198</v>
      </c>
      <c r="Y894" s="1">
        <v>17.1773127345066</v>
      </c>
      <c r="Z894" s="1">
        <v>22.4681524071549</v>
      </c>
      <c r="AA894" s="1">
        <v>18.613491929471898</v>
      </c>
      <c r="AB894" s="1">
        <v>23.866027998698499</v>
      </c>
      <c r="AC894" s="1">
        <v>17.875014930168</v>
      </c>
    </row>
    <row r="895" spans="1:29" ht="15" customHeight="1" x14ac:dyDescent="0.25">
      <c r="A895">
        <v>48660</v>
      </c>
      <c r="B895" s="2" t="s">
        <v>895</v>
      </c>
      <c r="C895" s="2" t="s">
        <v>27</v>
      </c>
      <c r="D895" s="2" t="s">
        <v>976</v>
      </c>
      <c r="E895" s="2" t="s">
        <v>935</v>
      </c>
      <c r="F895" s="2" t="s">
        <v>919</v>
      </c>
      <c r="G895" s="2" t="str">
        <f t="shared" si="13"/>
        <v>Trump</v>
      </c>
      <c r="H895" s="2" t="s">
        <v>922</v>
      </c>
      <c r="I895" s="2" t="s">
        <v>922</v>
      </c>
      <c r="J895">
        <v>151306</v>
      </c>
      <c r="K895" s="1">
        <v>71.460484052185606</v>
      </c>
      <c r="L895" s="1">
        <v>8.8621733440841695</v>
      </c>
      <c r="M895" s="1">
        <v>1.7395212351129501</v>
      </c>
      <c r="N895" s="1">
        <v>2.7361770187566901</v>
      </c>
      <c r="O895" s="1">
        <v>15.2016443498605</v>
      </c>
      <c r="P895" s="1">
        <v>23.155724161632701</v>
      </c>
      <c r="Q895" s="1">
        <v>13.160086182967</v>
      </c>
      <c r="R895" s="1">
        <v>24.9626584537295</v>
      </c>
      <c r="S895" s="1">
        <v>25.144409342656601</v>
      </c>
      <c r="T895" s="1">
        <v>13.5771218590142</v>
      </c>
      <c r="U895" s="1">
        <v>5.2922533381825696</v>
      </c>
      <c r="V895" s="1">
        <v>43.256611419961601</v>
      </c>
      <c r="W895" s="1">
        <v>31.6672728217385</v>
      </c>
      <c r="X895" s="1">
        <v>19.783862420117401</v>
      </c>
      <c r="Y895" s="1">
        <v>18.531675547661301</v>
      </c>
      <c r="Z895" s="1">
        <v>23.643181369646701</v>
      </c>
      <c r="AA895" s="1">
        <v>20.304286201266699</v>
      </c>
      <c r="AB895" s="1">
        <v>22.9703787430253</v>
      </c>
      <c r="AC895" s="1">
        <v>14.550478138400001</v>
      </c>
    </row>
    <row r="896" spans="1:29" ht="15" customHeight="1" x14ac:dyDescent="0.25">
      <c r="A896">
        <v>48700</v>
      </c>
      <c r="B896" s="2" t="s">
        <v>896</v>
      </c>
      <c r="C896" s="2" t="s">
        <v>55</v>
      </c>
      <c r="D896" s="2" t="s">
        <v>970</v>
      </c>
      <c r="E896" s="2" t="s">
        <v>927</v>
      </c>
      <c r="F896" s="2" t="s">
        <v>920</v>
      </c>
      <c r="G896" s="2" t="str">
        <f t="shared" si="13"/>
        <v>Clinton</v>
      </c>
      <c r="H896" s="2" t="s">
        <v>922</v>
      </c>
      <c r="I896" s="2" t="s">
        <v>922</v>
      </c>
      <c r="J896">
        <v>116111</v>
      </c>
      <c r="K896" s="1">
        <v>91.903437228169594</v>
      </c>
      <c r="L896" s="1">
        <v>4.3578989070802896</v>
      </c>
      <c r="M896" s="1">
        <v>0.57100533110558005</v>
      </c>
      <c r="N896" s="1">
        <v>1.82497782294529</v>
      </c>
      <c r="O896" s="1">
        <v>1.34268071069924</v>
      </c>
      <c r="P896" s="1">
        <v>20.852460145894899</v>
      </c>
      <c r="Q896" s="1">
        <v>11.0402976462178</v>
      </c>
      <c r="R896" s="1">
        <v>23.107199145645101</v>
      </c>
      <c r="S896" s="1">
        <v>28.5399316171594</v>
      </c>
      <c r="T896" s="1">
        <v>16.460111445082699</v>
      </c>
      <c r="U896" s="1">
        <v>3.3998289394244301</v>
      </c>
      <c r="V896" s="1">
        <v>51.4514992956329</v>
      </c>
      <c r="W896" s="1">
        <v>26.515647011471099</v>
      </c>
      <c r="X896" s="1">
        <v>18.633024753471499</v>
      </c>
      <c r="Y896" s="1">
        <v>19.9242619846803</v>
      </c>
      <c r="Z896" s="1">
        <v>24.928995610637699</v>
      </c>
      <c r="AA896" s="1">
        <v>20.141578449091998</v>
      </c>
      <c r="AB896" s="1">
        <v>22.6267320767708</v>
      </c>
      <c r="AC896" s="1">
        <v>12.3784318788192</v>
      </c>
    </row>
    <row r="897" spans="1:29" ht="15" customHeight="1" x14ac:dyDescent="0.25">
      <c r="A897">
        <v>48780</v>
      </c>
      <c r="B897" s="2" t="s">
        <v>897</v>
      </c>
      <c r="C897" s="2" t="s">
        <v>141</v>
      </c>
      <c r="D897" s="2" t="s">
        <v>960</v>
      </c>
      <c r="E897" s="2" t="s">
        <v>947</v>
      </c>
      <c r="F897" s="2" t="s">
        <v>919</v>
      </c>
      <c r="G897" s="2" t="str">
        <f t="shared" si="13"/>
        <v>Trump</v>
      </c>
      <c r="H897" s="2" t="s">
        <v>922</v>
      </c>
      <c r="I897" s="2" t="s">
        <v>923</v>
      </c>
      <c r="J897">
        <v>22398</v>
      </c>
      <c r="K897" s="1">
        <v>90.918832038574905</v>
      </c>
      <c r="L897" s="1">
        <v>0.25448700776855099</v>
      </c>
      <c r="M897" s="1">
        <v>0.348245379051701</v>
      </c>
      <c r="N897" s="1">
        <v>6.5318331993927998</v>
      </c>
      <c r="O897" s="1">
        <v>1.94660237521207</v>
      </c>
      <c r="P897" s="1">
        <v>23.060094651308201</v>
      </c>
      <c r="Q897" s="1">
        <v>8.8356103223502096</v>
      </c>
      <c r="R897" s="1">
        <v>24.7298865970176</v>
      </c>
      <c r="S897" s="1">
        <v>28.5159389231181</v>
      </c>
      <c r="T897" s="1">
        <v>14.8584695062059</v>
      </c>
      <c r="U897" s="1">
        <v>4.2988154375238796</v>
      </c>
      <c r="V897" s="1">
        <v>35.371290281492797</v>
      </c>
      <c r="W897" s="1">
        <v>40.988409119857302</v>
      </c>
      <c r="X897" s="1">
        <v>19.341485161125998</v>
      </c>
      <c r="Y897" s="1">
        <v>12.512831040854</v>
      </c>
      <c r="Z897" s="1">
        <v>15.551221515089299</v>
      </c>
      <c r="AA897" s="1">
        <v>15.1098337097105</v>
      </c>
      <c r="AB897" s="1">
        <v>26.3703551632108</v>
      </c>
      <c r="AC897" s="1">
        <v>30.455758571135298</v>
      </c>
    </row>
    <row r="898" spans="1:29" ht="15" customHeight="1" x14ac:dyDescent="0.25">
      <c r="A898">
        <v>48820</v>
      </c>
      <c r="B898" s="2" t="s">
        <v>898</v>
      </c>
      <c r="C898" s="2" t="s">
        <v>44</v>
      </c>
      <c r="D898" s="2" t="s">
        <v>955</v>
      </c>
      <c r="E898" s="2" t="s">
        <v>947</v>
      </c>
      <c r="F898" s="2" t="s">
        <v>919</v>
      </c>
      <c r="G898" s="2" t="str">
        <f t="shared" ref="G898:G918" si="14">IF(F898="Republicain","Trump","Clinton")</f>
        <v>Trump</v>
      </c>
      <c r="H898" s="2" t="s">
        <v>922</v>
      </c>
      <c r="I898" s="2" t="s">
        <v>922</v>
      </c>
      <c r="J898">
        <v>42239</v>
      </c>
      <c r="K898" s="1">
        <v>85.144061175690695</v>
      </c>
      <c r="L898" s="1">
        <v>2.2538412367717</v>
      </c>
      <c r="M898" s="1">
        <v>0.395369208551339</v>
      </c>
      <c r="N898" s="1">
        <v>1.0558962096640501</v>
      </c>
      <c r="O898" s="1">
        <v>11.1508321693222</v>
      </c>
      <c r="P898" s="1">
        <v>24.046497312909899</v>
      </c>
      <c r="Q898" s="1">
        <v>9.5338431307559404</v>
      </c>
      <c r="R898" s="1">
        <v>22.616539217311001</v>
      </c>
      <c r="S898" s="1">
        <v>27.628494992779199</v>
      </c>
      <c r="T898" s="1">
        <v>16.174625346244</v>
      </c>
      <c r="U898" s="1">
        <v>4.9095054866752204</v>
      </c>
      <c r="V898" s="1">
        <v>36.796351717258098</v>
      </c>
      <c r="W898" s="1">
        <v>36.885421120136797</v>
      </c>
      <c r="X898" s="1">
        <v>21.4087216759299</v>
      </c>
      <c r="Y898" s="1">
        <v>16.283912766819</v>
      </c>
      <c r="Z898" s="1">
        <v>23.0115115404639</v>
      </c>
      <c r="AA898" s="1">
        <v>18.927517787933098</v>
      </c>
      <c r="AB898" s="1">
        <v>25.637762480476699</v>
      </c>
      <c r="AC898" s="1">
        <v>16.139295424307299</v>
      </c>
    </row>
    <row r="899" spans="1:29" ht="15" customHeight="1" x14ac:dyDescent="0.25">
      <c r="A899">
        <v>48900</v>
      </c>
      <c r="B899" s="2" t="s">
        <v>899</v>
      </c>
      <c r="C899" s="2" t="s">
        <v>42</v>
      </c>
      <c r="D899" s="2" t="s">
        <v>959</v>
      </c>
      <c r="E899" s="2" t="s">
        <v>931</v>
      </c>
      <c r="F899" s="2" t="s">
        <v>920</v>
      </c>
      <c r="G899" s="2" t="str">
        <f t="shared" si="14"/>
        <v>Clinton</v>
      </c>
      <c r="H899" s="2" t="s">
        <v>923</v>
      </c>
      <c r="I899" s="2" t="s">
        <v>923</v>
      </c>
      <c r="J899">
        <v>254884</v>
      </c>
      <c r="K899" s="1">
        <v>76.191130082704305</v>
      </c>
      <c r="L899" s="1">
        <v>15.1743538237002</v>
      </c>
      <c r="M899" s="1">
        <v>1.01104816308595</v>
      </c>
      <c r="N899" s="1">
        <v>2.1660833947992</v>
      </c>
      <c r="O899" s="1">
        <v>5.4573845357103599</v>
      </c>
      <c r="P899" s="1">
        <v>20.519922788405701</v>
      </c>
      <c r="Q899" s="1">
        <v>11.5401515983742</v>
      </c>
      <c r="R899" s="1">
        <v>27.2182639946015</v>
      </c>
      <c r="S899" s="1">
        <v>26.6062208691012</v>
      </c>
      <c r="T899" s="1">
        <v>14.115440749517401</v>
      </c>
      <c r="U899" s="1">
        <v>3.41165799067499</v>
      </c>
      <c r="V899" s="1">
        <v>31.094908223222401</v>
      </c>
      <c r="W899" s="1">
        <v>32.435883362317497</v>
      </c>
      <c r="X899" s="1">
        <v>33.057550423785102</v>
      </c>
      <c r="Y899" s="1">
        <v>19.454459203036102</v>
      </c>
      <c r="Z899" s="1">
        <v>21.944971537001901</v>
      </c>
      <c r="AA899" s="1">
        <v>17.7258064516129</v>
      </c>
      <c r="AB899" s="1">
        <v>21.629981024667899</v>
      </c>
      <c r="AC899" s="1">
        <v>19.244781783681201</v>
      </c>
    </row>
    <row r="900" spans="1:29" ht="15" customHeight="1" x14ac:dyDescent="0.25">
      <c r="A900">
        <v>48940</v>
      </c>
      <c r="B900" s="2" t="s">
        <v>899</v>
      </c>
      <c r="C900" s="2" t="s">
        <v>33</v>
      </c>
      <c r="D900" s="2" t="s">
        <v>967</v>
      </c>
      <c r="E900" s="2" t="s">
        <v>927</v>
      </c>
      <c r="F900" s="2" t="s">
        <v>919</v>
      </c>
      <c r="G900" s="2" t="str">
        <f t="shared" si="14"/>
        <v>Trump</v>
      </c>
      <c r="H900" s="2" t="s">
        <v>922</v>
      </c>
      <c r="I900" s="2" t="s">
        <v>922</v>
      </c>
      <c r="J900">
        <v>42040</v>
      </c>
      <c r="K900" s="1">
        <v>93.948620361560401</v>
      </c>
      <c r="L900" s="1">
        <v>2.1527117031398699</v>
      </c>
      <c r="M900" s="1">
        <v>0.50190294957183601</v>
      </c>
      <c r="N900" s="1">
        <v>2.0670789724072298</v>
      </c>
      <c r="O900" s="1">
        <v>1.3296860133206501</v>
      </c>
      <c r="P900" s="1">
        <v>24.410085632730699</v>
      </c>
      <c r="Q900" s="1">
        <v>9.5908658420551909</v>
      </c>
      <c r="R900" s="1">
        <v>24.081826831589002</v>
      </c>
      <c r="S900" s="1">
        <v>28.396764985727899</v>
      </c>
      <c r="T900" s="1">
        <v>13.5204567078972</v>
      </c>
      <c r="U900" s="1">
        <v>3.69110516030976</v>
      </c>
      <c r="V900" s="1">
        <v>52.837084750669497</v>
      </c>
      <c r="W900" s="1">
        <v>29.5396974741261</v>
      </c>
      <c r="X900" s="1">
        <v>13.932112614894701</v>
      </c>
      <c r="Y900" s="1">
        <v>20.083655887127001</v>
      </c>
      <c r="Z900" s="1">
        <v>23.648395555000601</v>
      </c>
      <c r="AA900" s="1">
        <v>20.314646023223901</v>
      </c>
      <c r="AB900" s="1">
        <v>22.836808590335899</v>
      </c>
      <c r="AC900" s="1">
        <v>13.1164939443126</v>
      </c>
    </row>
    <row r="901" spans="1:29" ht="15" customHeight="1" x14ac:dyDescent="0.25">
      <c r="A901">
        <v>48980</v>
      </c>
      <c r="B901" s="2" t="s">
        <v>900</v>
      </c>
      <c r="C901" s="2" t="s">
        <v>42</v>
      </c>
      <c r="D901" s="2" t="s">
        <v>959</v>
      </c>
      <c r="E901" s="2" t="s">
        <v>931</v>
      </c>
      <c r="F901" s="2" t="s">
        <v>920</v>
      </c>
      <c r="G901" s="2" t="str">
        <f t="shared" si="14"/>
        <v>Clinton</v>
      </c>
      <c r="H901" s="2" t="s">
        <v>922</v>
      </c>
      <c r="I901" s="2" t="s">
        <v>923</v>
      </c>
      <c r="J901">
        <v>81234</v>
      </c>
      <c r="K901" s="1">
        <v>49.433734643129696</v>
      </c>
      <c r="L901" s="1">
        <v>38.730088386636098</v>
      </c>
      <c r="M901" s="1">
        <v>0.81739173252579</v>
      </c>
      <c r="N901" s="1">
        <v>1.5104512888691899</v>
      </c>
      <c r="O901" s="1">
        <v>9.5083339488391605</v>
      </c>
      <c r="P901" s="1">
        <v>24.684245512962601</v>
      </c>
      <c r="Q901" s="1">
        <v>8.7475687520003902</v>
      </c>
      <c r="R901" s="1">
        <v>24.941526946844899</v>
      </c>
      <c r="S901" s="1">
        <v>27.449097668463899</v>
      </c>
      <c r="T901" s="1">
        <v>14.1775611197282</v>
      </c>
      <c r="U901" s="1">
        <v>8.27482726043384</v>
      </c>
      <c r="V901" s="1">
        <v>45.458755534149603</v>
      </c>
      <c r="W901" s="1">
        <v>28.242224403979002</v>
      </c>
      <c r="X901" s="1">
        <v>18.024192801437501</v>
      </c>
      <c r="Y901" s="1">
        <v>25.767255417762701</v>
      </c>
      <c r="Z901" s="1">
        <v>26.049104346736801</v>
      </c>
      <c r="AA901" s="1">
        <v>17.1583364649881</v>
      </c>
      <c r="AB901" s="1">
        <v>19.788926468746102</v>
      </c>
      <c r="AC901" s="1">
        <v>11.2363773017663</v>
      </c>
    </row>
    <row r="902" spans="1:29" ht="15" customHeight="1" x14ac:dyDescent="0.25">
      <c r="A902">
        <v>49020</v>
      </c>
      <c r="B902" s="2" t="s">
        <v>901</v>
      </c>
      <c r="C902" s="2" t="s">
        <v>135</v>
      </c>
      <c r="D902" s="2" t="s">
        <v>978</v>
      </c>
      <c r="E902" s="2" t="s">
        <v>927</v>
      </c>
      <c r="F902" s="2" t="s">
        <v>920</v>
      </c>
      <c r="G902" s="2" t="str">
        <f t="shared" si="14"/>
        <v>Clinton</v>
      </c>
      <c r="H902" s="2" t="s">
        <v>922</v>
      </c>
      <c r="I902" s="2" t="s">
        <v>923</v>
      </c>
      <c r="J902">
        <v>128472</v>
      </c>
      <c r="K902" s="1">
        <v>84.704060028644406</v>
      </c>
      <c r="L902" s="1">
        <v>4.7286568279469501</v>
      </c>
      <c r="M902" s="1">
        <v>1.25163459742201</v>
      </c>
      <c r="N902" s="1">
        <v>1.95918176723333</v>
      </c>
      <c r="O902" s="1">
        <v>7.35646677875335</v>
      </c>
      <c r="P902" s="1">
        <v>24.0379226601905</v>
      </c>
      <c r="Q902" s="1">
        <v>8.6960582850737893</v>
      </c>
      <c r="R902" s="1">
        <v>25.958963820910402</v>
      </c>
      <c r="S902" s="1">
        <v>27.6636154181456</v>
      </c>
      <c r="T902" s="1">
        <v>13.643439815679701</v>
      </c>
      <c r="U902" s="1">
        <v>6.3261572449343602</v>
      </c>
      <c r="V902" s="1">
        <v>45.299105961407903</v>
      </c>
      <c r="W902" s="1">
        <v>25.0917626482873</v>
      </c>
      <c r="X902" s="1">
        <v>23.2829741453704</v>
      </c>
      <c r="Y902" s="1">
        <v>17.425193867990401</v>
      </c>
      <c r="Z902" s="1">
        <v>21.473994777026899</v>
      </c>
      <c r="AA902" s="1">
        <v>17.660427007954102</v>
      </c>
      <c r="AB902" s="1">
        <v>21.894623527301</v>
      </c>
      <c r="AC902" s="1">
        <v>21.5457608197277</v>
      </c>
    </row>
    <row r="903" spans="1:29" ht="15" customHeight="1" x14ac:dyDescent="0.25">
      <c r="A903">
        <v>49080</v>
      </c>
      <c r="B903" s="2" t="s">
        <v>902</v>
      </c>
      <c r="C903" s="2" t="s">
        <v>195</v>
      </c>
      <c r="D903" s="2" t="s">
        <v>965</v>
      </c>
      <c r="E903" s="2" t="s">
        <v>935</v>
      </c>
      <c r="F903" s="2" t="s">
        <v>919</v>
      </c>
      <c r="G903" s="2" t="str">
        <f t="shared" si="14"/>
        <v>Trump</v>
      </c>
      <c r="H903" s="2" t="s">
        <v>922</v>
      </c>
      <c r="I903" s="2" t="s">
        <v>922</v>
      </c>
      <c r="J903">
        <v>16528</v>
      </c>
      <c r="K903" s="1">
        <v>68.943610842207207</v>
      </c>
      <c r="L903" s="1">
        <v>0.47192642787996097</v>
      </c>
      <c r="M903" s="1">
        <v>0.65343659244917696</v>
      </c>
      <c r="N903" s="1">
        <v>5.4997579864472401</v>
      </c>
      <c r="O903" s="1">
        <v>24.4312681510165</v>
      </c>
      <c r="P903" s="1">
        <v>27.371732817037799</v>
      </c>
      <c r="Q903" s="1">
        <v>8.4946757018393004</v>
      </c>
      <c r="R903" s="1">
        <v>25.477976766698902</v>
      </c>
      <c r="S903" s="1">
        <v>28.418441432720201</v>
      </c>
      <c r="T903" s="1">
        <v>10.2371732817038</v>
      </c>
      <c r="U903" s="1">
        <v>6.1680656417994904</v>
      </c>
      <c r="V903" s="1">
        <v>45.666320852588903</v>
      </c>
      <c r="W903" s="1">
        <v>33.433933792322897</v>
      </c>
      <c r="X903" s="1">
        <v>14.731679713288701</v>
      </c>
      <c r="Y903" s="1">
        <v>16.128516624040898</v>
      </c>
      <c r="Z903" s="1">
        <v>16.991687979539599</v>
      </c>
      <c r="AA903" s="1">
        <v>18.334398976982101</v>
      </c>
      <c r="AB903" s="1">
        <v>24.5044757033248</v>
      </c>
      <c r="AC903" s="1">
        <v>24.040920716112499</v>
      </c>
    </row>
    <row r="904" spans="1:29" ht="15" customHeight="1" x14ac:dyDescent="0.25">
      <c r="A904">
        <v>49100</v>
      </c>
      <c r="B904" s="2" t="s">
        <v>903</v>
      </c>
      <c r="C904" s="2" t="s">
        <v>44</v>
      </c>
      <c r="D904" s="2" t="s">
        <v>955</v>
      </c>
      <c r="E904" s="2" t="s">
        <v>947</v>
      </c>
      <c r="F904" s="2" t="s">
        <v>920</v>
      </c>
      <c r="G904" s="2" t="str">
        <f t="shared" si="14"/>
        <v>Clinton</v>
      </c>
      <c r="H904" s="2" t="s">
        <v>922</v>
      </c>
      <c r="I904" s="2" t="s">
        <v>922</v>
      </c>
      <c r="J904">
        <v>51461</v>
      </c>
      <c r="K904" s="1">
        <v>92.940284875925499</v>
      </c>
      <c r="L904" s="1">
        <v>1.2475466858397599</v>
      </c>
      <c r="M904" s="1">
        <v>2.1317113930937999</v>
      </c>
      <c r="N904" s="1">
        <v>1.2630924389343401</v>
      </c>
      <c r="O904" s="1">
        <v>2.4173646062066401</v>
      </c>
      <c r="P904" s="1">
        <v>19.3719515749791</v>
      </c>
      <c r="Q904" s="1">
        <v>21.338489341443001</v>
      </c>
      <c r="R904" s="1">
        <v>20.996482773362398</v>
      </c>
      <c r="S904" s="1">
        <v>24.902353238374701</v>
      </c>
      <c r="T904" s="1">
        <v>13.390723071840799</v>
      </c>
      <c r="U904" s="1">
        <v>4.0786192413702604</v>
      </c>
      <c r="V904" s="1">
        <v>37.170232313951999</v>
      </c>
      <c r="W904" s="1">
        <v>32.560047250295298</v>
      </c>
      <c r="X904" s="1">
        <v>26.191101194382501</v>
      </c>
      <c r="Y904" s="1">
        <v>22.5459644749143</v>
      </c>
      <c r="Z904" s="1">
        <v>20.826841175859599</v>
      </c>
      <c r="AA904" s="1">
        <v>18.115716214812501</v>
      </c>
      <c r="AB904" s="1">
        <v>22.457671133270999</v>
      </c>
      <c r="AC904" s="1">
        <v>16.053807001142602</v>
      </c>
    </row>
    <row r="905" spans="1:29" ht="15" customHeight="1" x14ac:dyDescent="0.25">
      <c r="A905">
        <v>49180</v>
      </c>
      <c r="B905" s="2" t="s">
        <v>904</v>
      </c>
      <c r="C905" s="2" t="s">
        <v>42</v>
      </c>
      <c r="D905" s="2" t="s">
        <v>959</v>
      </c>
      <c r="E905" s="2" t="s">
        <v>931</v>
      </c>
      <c r="F905" s="2" t="s">
        <v>920</v>
      </c>
      <c r="G905" s="2" t="str">
        <f t="shared" si="14"/>
        <v>Clinton</v>
      </c>
      <c r="H905" s="2" t="s">
        <v>922</v>
      </c>
      <c r="I905" s="2" t="s">
        <v>923</v>
      </c>
      <c r="J905">
        <v>640595</v>
      </c>
      <c r="K905" s="1">
        <v>70.426088246083694</v>
      </c>
      <c r="L905" s="1">
        <v>17.0803705929644</v>
      </c>
      <c r="M905" s="1">
        <v>1.3749717059920901</v>
      </c>
      <c r="N905" s="1">
        <v>1.80191852886769</v>
      </c>
      <c r="O905" s="1">
        <v>9.3166509260921497</v>
      </c>
      <c r="P905" s="1">
        <v>23.959443954448599</v>
      </c>
      <c r="Q905" s="1">
        <v>8.7940118171387507</v>
      </c>
      <c r="R905" s="1">
        <v>25.713906602455499</v>
      </c>
      <c r="S905" s="1">
        <v>27.554383034522601</v>
      </c>
      <c r="T905" s="1">
        <v>13.978254591434499</v>
      </c>
      <c r="U905" s="1">
        <v>5.8144038218480798</v>
      </c>
      <c r="V905" s="1">
        <v>41.157222202896499</v>
      </c>
      <c r="W905" s="1">
        <v>28.292575457149098</v>
      </c>
      <c r="X905" s="1">
        <v>24.735798518106201</v>
      </c>
      <c r="Y905" s="1">
        <v>20.494238085683101</v>
      </c>
      <c r="Z905" s="1">
        <v>24.246859373094299</v>
      </c>
      <c r="AA905" s="1">
        <v>18.055309656173598</v>
      </c>
      <c r="AB905" s="1">
        <v>21.672981362794001</v>
      </c>
      <c r="AC905" s="1">
        <v>15.530611522254899</v>
      </c>
    </row>
    <row r="906" spans="1:29" ht="15" customHeight="1" x14ac:dyDescent="0.25">
      <c r="A906">
        <v>49220</v>
      </c>
      <c r="B906" s="2" t="s">
        <v>905</v>
      </c>
      <c r="C906" s="2" t="s">
        <v>70</v>
      </c>
      <c r="D906" s="2" t="s">
        <v>980</v>
      </c>
      <c r="E906" s="2" t="s">
        <v>927</v>
      </c>
      <c r="F906" s="2" t="s">
        <v>920</v>
      </c>
      <c r="G906" s="2" t="str">
        <f t="shared" si="14"/>
        <v>Clinton</v>
      </c>
      <c r="H906" s="2" t="s">
        <v>922</v>
      </c>
      <c r="I906" s="2" t="s">
        <v>922</v>
      </c>
      <c r="J906">
        <v>74749</v>
      </c>
      <c r="K906" s="1">
        <v>93.883530214451</v>
      </c>
      <c r="L906" s="1">
        <v>0.51104362600168596</v>
      </c>
      <c r="M906" s="1">
        <v>1.74450494320994</v>
      </c>
      <c r="N906" s="1">
        <v>1.6133995103613401</v>
      </c>
      <c r="O906" s="1">
        <v>2.2475217059760002</v>
      </c>
      <c r="P906" s="1">
        <v>22.748130409771399</v>
      </c>
      <c r="Q906" s="1">
        <v>7.5439136309515904</v>
      </c>
      <c r="R906" s="1">
        <v>23.039773107332501</v>
      </c>
      <c r="S906" s="1">
        <v>29.595044749762501</v>
      </c>
      <c r="T906" s="1">
        <v>17.073138102182</v>
      </c>
      <c r="U906" s="1">
        <v>3.1973349160460298</v>
      </c>
      <c r="V906" s="1">
        <v>45.834849036013097</v>
      </c>
      <c r="W906" s="1">
        <v>32.283509793034803</v>
      </c>
      <c r="X906" s="1">
        <v>18.684306254906101</v>
      </c>
      <c r="Y906" s="1">
        <v>16.384480819692602</v>
      </c>
      <c r="Z906" s="1">
        <v>25.481069598900401</v>
      </c>
      <c r="AA906" s="1">
        <v>20.854679495189298</v>
      </c>
      <c r="AB906" s="1">
        <v>23.647382231663101</v>
      </c>
      <c r="AC906" s="1">
        <v>13.6323878545545</v>
      </c>
    </row>
    <row r="907" spans="1:29" ht="15" customHeight="1" x14ac:dyDescent="0.25">
      <c r="A907">
        <v>49260</v>
      </c>
      <c r="B907" s="2" t="s">
        <v>906</v>
      </c>
      <c r="C907" s="2" t="s">
        <v>29</v>
      </c>
      <c r="D907" s="2" t="s">
        <v>968</v>
      </c>
      <c r="E907" s="2" t="s">
        <v>935</v>
      </c>
      <c r="F907" s="2" t="s">
        <v>919</v>
      </c>
      <c r="G907" s="2" t="str">
        <f t="shared" si="14"/>
        <v>Trump</v>
      </c>
      <c r="H907" s="2" t="s">
        <v>922</v>
      </c>
      <c r="I907" s="2" t="s">
        <v>922</v>
      </c>
      <c r="J907">
        <v>20081</v>
      </c>
      <c r="K907" s="1">
        <v>82.824560529854097</v>
      </c>
      <c r="L907" s="1">
        <v>1.5337881579602599</v>
      </c>
      <c r="M907" s="1">
        <v>0.57268064339425295</v>
      </c>
      <c r="N907" s="1">
        <v>4.4718888501568603</v>
      </c>
      <c r="O907" s="1">
        <v>10.5970818186345</v>
      </c>
      <c r="P907" s="1">
        <v>24.3264777650515</v>
      </c>
      <c r="Q907" s="1">
        <v>8.4358348687814306</v>
      </c>
      <c r="R907" s="1">
        <v>27.174941486977701</v>
      </c>
      <c r="S907" s="1">
        <v>25.880185249738599</v>
      </c>
      <c r="T907" s="1">
        <v>14.1825606294507</v>
      </c>
      <c r="U907" s="1">
        <v>4.1935244869230202</v>
      </c>
      <c r="V907" s="1">
        <v>48.544120915759102</v>
      </c>
      <c r="W907" s="1">
        <v>29.243535600503801</v>
      </c>
      <c r="X907" s="1">
        <v>18.018818996814101</v>
      </c>
      <c r="Y907" s="1">
        <v>18.261692349283599</v>
      </c>
      <c r="Z907" s="1">
        <v>21.154366044877001</v>
      </c>
      <c r="AA907" s="1">
        <v>19.721546363882101</v>
      </c>
      <c r="AB907" s="1">
        <v>23.3576642335766</v>
      </c>
      <c r="AC907" s="1">
        <v>17.504731008380599</v>
      </c>
    </row>
    <row r="908" spans="1:29" ht="15" customHeight="1" x14ac:dyDescent="0.25">
      <c r="A908">
        <v>49300</v>
      </c>
      <c r="B908" s="2" t="s">
        <v>907</v>
      </c>
      <c r="C908" s="2" t="s">
        <v>33</v>
      </c>
      <c r="D908" s="2" t="s">
        <v>967</v>
      </c>
      <c r="E908" s="2" t="s">
        <v>927</v>
      </c>
      <c r="F908" s="2" t="s">
        <v>919</v>
      </c>
      <c r="G908" s="2" t="str">
        <f t="shared" si="14"/>
        <v>Trump</v>
      </c>
      <c r="H908" s="2" t="s">
        <v>922</v>
      </c>
      <c r="I908" s="2" t="s">
        <v>922</v>
      </c>
      <c r="J908">
        <v>114520</v>
      </c>
      <c r="K908" s="1">
        <v>94.699615787635395</v>
      </c>
      <c r="L908" s="1">
        <v>1.47485155431366</v>
      </c>
      <c r="M908" s="1">
        <v>0.75445337059029005</v>
      </c>
      <c r="N908" s="1">
        <v>1.4993014320642699</v>
      </c>
      <c r="O908" s="1">
        <v>1.5717778553964401</v>
      </c>
      <c r="P908" s="1">
        <v>25.4497031086273</v>
      </c>
      <c r="Q908" s="1">
        <v>9.6690534404470796</v>
      </c>
      <c r="R908" s="1">
        <v>23.038770520433101</v>
      </c>
      <c r="S908" s="1">
        <v>27.2712190010479</v>
      </c>
      <c r="T908" s="1">
        <v>14.5712539294446</v>
      </c>
      <c r="U908" s="1">
        <v>6.7522901123807699</v>
      </c>
      <c r="V908" s="1">
        <v>50.856009605655501</v>
      </c>
      <c r="W908" s="1">
        <v>23.0225436099456</v>
      </c>
      <c r="X908" s="1">
        <v>19.3691566720181</v>
      </c>
      <c r="Y908" s="1">
        <v>16.1968173017897</v>
      </c>
      <c r="Z908" s="1">
        <v>24.1866175567833</v>
      </c>
      <c r="AA908" s="1">
        <v>19.617981772677901</v>
      </c>
      <c r="AB908" s="1">
        <v>25.7331066723332</v>
      </c>
      <c r="AC908" s="1">
        <v>14.265476696415901</v>
      </c>
    </row>
    <row r="909" spans="1:29" ht="15" customHeight="1" x14ac:dyDescent="0.25">
      <c r="A909">
        <v>49340</v>
      </c>
      <c r="B909" s="2" t="s">
        <v>908</v>
      </c>
      <c r="C909" s="2" t="s">
        <v>106</v>
      </c>
      <c r="D909" s="2" t="s">
        <v>952</v>
      </c>
      <c r="E909" s="2" t="s">
        <v>927</v>
      </c>
      <c r="F909" s="2" t="s">
        <v>920</v>
      </c>
      <c r="G909" s="2" t="str">
        <f t="shared" si="14"/>
        <v>Clinton</v>
      </c>
      <c r="H909" s="2" t="s">
        <v>923</v>
      </c>
      <c r="I909" s="2" t="s">
        <v>923</v>
      </c>
      <c r="J909">
        <v>916980</v>
      </c>
      <c r="K909" s="1">
        <v>81.292612706929305</v>
      </c>
      <c r="L909" s="1">
        <v>3.3892778468450802</v>
      </c>
      <c r="M909" s="1">
        <v>3.5940805688237498</v>
      </c>
      <c r="N909" s="1">
        <v>2.2611180178411701</v>
      </c>
      <c r="O909" s="1">
        <v>9.4629108595607292</v>
      </c>
      <c r="P909" s="1">
        <v>23.302253048049</v>
      </c>
      <c r="Q909" s="1">
        <v>9.7306375275360395</v>
      </c>
      <c r="R909" s="1">
        <v>25.7134288643155</v>
      </c>
      <c r="S909" s="1">
        <v>28.467142140504698</v>
      </c>
      <c r="T909" s="1">
        <v>12.7865384195948</v>
      </c>
      <c r="U909" s="1">
        <v>4.32241091114855</v>
      </c>
      <c r="V909" s="1">
        <v>36.536510331640102</v>
      </c>
      <c r="W909" s="1">
        <v>26.892995817913398</v>
      </c>
      <c r="X909" s="1">
        <v>32.248082939298001</v>
      </c>
      <c r="Y909" s="1">
        <v>15.1445410025666</v>
      </c>
      <c r="Z909" s="1">
        <v>16.3378090596314</v>
      </c>
      <c r="AA909" s="1">
        <v>15.0026656256646</v>
      </c>
      <c r="AB909" s="1">
        <v>24.4150918111397</v>
      </c>
      <c r="AC909" s="1">
        <v>29.0998925009978</v>
      </c>
    </row>
    <row r="910" spans="1:29" ht="15" customHeight="1" x14ac:dyDescent="0.25">
      <c r="A910">
        <v>49380</v>
      </c>
      <c r="B910" s="2" t="s">
        <v>909</v>
      </c>
      <c r="C910" s="2" t="s">
        <v>44</v>
      </c>
      <c r="D910" s="2" t="s">
        <v>955</v>
      </c>
      <c r="E910" s="2" t="s">
        <v>947</v>
      </c>
      <c r="F910" s="2" t="s">
        <v>919</v>
      </c>
      <c r="G910" s="2" t="str">
        <f t="shared" si="14"/>
        <v>Trump</v>
      </c>
      <c r="H910" s="2" t="s">
        <v>922</v>
      </c>
      <c r="I910" s="2" t="s">
        <v>922</v>
      </c>
      <c r="J910">
        <v>21378</v>
      </c>
      <c r="K910" s="1">
        <v>67.1952474506502</v>
      </c>
      <c r="L910" s="1">
        <v>3.40069230049584</v>
      </c>
      <c r="M910" s="1">
        <v>5.3512957245766701</v>
      </c>
      <c r="N910" s="1">
        <v>1.5062213490504299</v>
      </c>
      <c r="O910" s="1">
        <v>22.546543175226901</v>
      </c>
      <c r="P910" s="1">
        <v>25.647862288333801</v>
      </c>
      <c r="Q910" s="1">
        <v>9.0466835064084599</v>
      </c>
      <c r="R910" s="1">
        <v>24.193095705865801</v>
      </c>
      <c r="S910" s="1">
        <v>25.114603798297299</v>
      </c>
      <c r="T910" s="1">
        <v>15.9977547010946</v>
      </c>
      <c r="U910" s="1">
        <v>12.9677792226557</v>
      </c>
      <c r="V910" s="1">
        <v>41.547464239271797</v>
      </c>
      <c r="W910" s="1">
        <v>31.115445744834599</v>
      </c>
      <c r="X910" s="1">
        <v>14.369310793238</v>
      </c>
      <c r="Y910" s="1">
        <v>19.3398009323422</v>
      </c>
      <c r="Z910" s="1">
        <v>22.376212674814202</v>
      </c>
      <c r="AA910" s="1">
        <v>22.250220486329798</v>
      </c>
      <c r="AB910" s="1">
        <v>22.6785939271765</v>
      </c>
      <c r="AC910" s="1">
        <v>13.3551719793373</v>
      </c>
    </row>
    <row r="911" spans="1:29" ht="15" customHeight="1" x14ac:dyDescent="0.25">
      <c r="A911">
        <v>49420</v>
      </c>
      <c r="B911" s="2" t="s">
        <v>910</v>
      </c>
      <c r="C911" s="2" t="s">
        <v>25</v>
      </c>
      <c r="D911" s="2" t="s">
        <v>878</v>
      </c>
      <c r="E911" s="2" t="s">
        <v>927</v>
      </c>
      <c r="F911" s="2" t="s">
        <v>919</v>
      </c>
      <c r="G911" s="2" t="str">
        <f t="shared" si="14"/>
        <v>Trump</v>
      </c>
      <c r="H911" s="2" t="s">
        <v>922</v>
      </c>
      <c r="I911" s="2" t="s">
        <v>922</v>
      </c>
      <c r="J911">
        <v>243231</v>
      </c>
      <c r="K911" s="1">
        <v>47.701156513766698</v>
      </c>
      <c r="L911" s="1">
        <v>0.71660273567102895</v>
      </c>
      <c r="M911" s="1">
        <v>0.96985992739412297</v>
      </c>
      <c r="N911" s="1">
        <v>5.60578215770194</v>
      </c>
      <c r="O911" s="1">
        <v>45.0065986654662</v>
      </c>
      <c r="P911" s="1">
        <v>30.439376559731301</v>
      </c>
      <c r="Q911" s="1">
        <v>9.9411670387409501</v>
      </c>
      <c r="R911" s="1">
        <v>25.222525089318399</v>
      </c>
      <c r="S911" s="1">
        <v>22.835082699162498</v>
      </c>
      <c r="T911" s="1">
        <v>11.5618486130469</v>
      </c>
      <c r="U911" s="1">
        <v>17.0158822269659</v>
      </c>
      <c r="V911" s="1">
        <v>38.502138124943897</v>
      </c>
      <c r="W911" s="1">
        <v>28.631530952726401</v>
      </c>
      <c r="X911" s="1">
        <v>15.8504486953638</v>
      </c>
      <c r="Y911" s="1">
        <v>20.216915372807598</v>
      </c>
      <c r="Z911" s="1">
        <v>25.1679710108458</v>
      </c>
      <c r="AA911" s="1">
        <v>19.316037142353899</v>
      </c>
      <c r="AB911" s="1">
        <v>20.8183396663228</v>
      </c>
      <c r="AC911" s="1">
        <v>14.48073680767</v>
      </c>
    </row>
    <row r="912" spans="1:29" ht="15" customHeight="1" x14ac:dyDescent="0.25">
      <c r="A912">
        <v>49460</v>
      </c>
      <c r="B912" s="2" t="s">
        <v>911</v>
      </c>
      <c r="C912" s="2" t="s">
        <v>24</v>
      </c>
      <c r="D912" s="2" t="s">
        <v>974</v>
      </c>
      <c r="E912" s="2" t="s">
        <v>947</v>
      </c>
      <c r="F912" s="2" t="s">
        <v>919</v>
      </c>
      <c r="G912" s="2" t="str">
        <f t="shared" si="14"/>
        <v>Trump</v>
      </c>
      <c r="H912" s="2" t="s">
        <v>922</v>
      </c>
      <c r="I912" s="2" t="s">
        <v>923</v>
      </c>
      <c r="J912">
        <v>22438</v>
      </c>
      <c r="K912" s="1">
        <v>91.643640253141996</v>
      </c>
      <c r="L912" s="1">
        <v>1.45734913985204</v>
      </c>
      <c r="M912" s="1">
        <v>0.51252339780729095</v>
      </c>
      <c r="N912" s="1">
        <v>3.6500579374275799</v>
      </c>
      <c r="O912" s="1">
        <v>2.7364292717711001</v>
      </c>
      <c r="P912" s="1">
        <v>22.167751136464901</v>
      </c>
      <c r="Q912" s="1">
        <v>8.0577591585702795</v>
      </c>
      <c r="R912" s="1">
        <v>24.779392102682898</v>
      </c>
      <c r="S912" s="1">
        <v>28.6611997504234</v>
      </c>
      <c r="T912" s="1">
        <v>16.333897851858499</v>
      </c>
      <c r="U912" s="1">
        <v>4.5688832325803403</v>
      </c>
      <c r="V912" s="1">
        <v>40.349984091632201</v>
      </c>
      <c r="W912" s="1">
        <v>29.099586382437199</v>
      </c>
      <c r="X912" s="1">
        <v>25.981546293350299</v>
      </c>
      <c r="Y912" s="1">
        <v>19.4197473093121</v>
      </c>
      <c r="Z912" s="1">
        <v>20.145063172672</v>
      </c>
      <c r="AA912" s="1">
        <v>17.512868507253199</v>
      </c>
      <c r="AB912" s="1">
        <v>26.509124941506801</v>
      </c>
      <c r="AC912" s="1">
        <v>16.413196069255999</v>
      </c>
    </row>
    <row r="913" spans="1:29" ht="15" customHeight="1" x14ac:dyDescent="0.25">
      <c r="A913">
        <v>49620</v>
      </c>
      <c r="B913" s="2" t="s">
        <v>912</v>
      </c>
      <c r="C913" s="2" t="s">
        <v>55</v>
      </c>
      <c r="D913" s="2" t="s">
        <v>970</v>
      </c>
      <c r="E913" s="2" t="s">
        <v>927</v>
      </c>
      <c r="F913" s="2" t="s">
        <v>919</v>
      </c>
      <c r="G913" s="2" t="str">
        <f t="shared" si="14"/>
        <v>Trump</v>
      </c>
      <c r="H913" s="2" t="s">
        <v>922</v>
      </c>
      <c r="I913" s="2" t="s">
        <v>922</v>
      </c>
      <c r="J913">
        <v>434972</v>
      </c>
      <c r="K913" s="1">
        <v>86.1616379904913</v>
      </c>
      <c r="L913" s="1">
        <v>5.1711374525256799</v>
      </c>
      <c r="M913" s="1">
        <v>1.22674562960374</v>
      </c>
      <c r="N913" s="1">
        <v>1.8316121497475699</v>
      </c>
      <c r="O913" s="1">
        <v>5.6088667776316603</v>
      </c>
      <c r="P913" s="1">
        <v>23.453003871513602</v>
      </c>
      <c r="Q913" s="1">
        <v>8.2754752030015695</v>
      </c>
      <c r="R913" s="1">
        <v>25.478881399262502</v>
      </c>
      <c r="S913" s="1">
        <v>28.755644041455501</v>
      </c>
      <c r="T913" s="1">
        <v>14.0369954847668</v>
      </c>
      <c r="U913" s="1">
        <v>4.0284847117000897</v>
      </c>
      <c r="V913" s="1">
        <v>50.011621600681799</v>
      </c>
      <c r="W913" s="1">
        <v>24.311714910345199</v>
      </c>
      <c r="X913" s="1">
        <v>21.6481787772729</v>
      </c>
      <c r="Y913" s="1">
        <v>13.312476208603</v>
      </c>
      <c r="Z913" s="1">
        <v>19.598758089075002</v>
      </c>
      <c r="AA913" s="1">
        <v>18.1456985154168</v>
      </c>
      <c r="AB913" s="1">
        <v>26.915802245907901</v>
      </c>
      <c r="AC913" s="1">
        <v>22.027264940997298</v>
      </c>
    </row>
    <row r="914" spans="1:29" ht="15" customHeight="1" x14ac:dyDescent="0.25">
      <c r="A914">
        <v>49660</v>
      </c>
      <c r="B914" s="2" t="s">
        <v>913</v>
      </c>
      <c r="C914" s="2" t="s">
        <v>33</v>
      </c>
      <c r="D914" s="2" t="s">
        <v>967</v>
      </c>
      <c r="E914" s="2" t="s">
        <v>927</v>
      </c>
      <c r="F914" s="2" t="s">
        <v>919</v>
      </c>
      <c r="G914" s="2" t="str">
        <f t="shared" si="14"/>
        <v>Trump</v>
      </c>
      <c r="H914" s="2" t="s">
        <v>922</v>
      </c>
      <c r="I914" s="2" t="s">
        <v>922</v>
      </c>
      <c r="J914">
        <v>565773</v>
      </c>
      <c r="K914" s="1">
        <v>84.273021158662601</v>
      </c>
      <c r="L914" s="1">
        <v>10.643844792876299</v>
      </c>
      <c r="M914" s="1">
        <v>0.59246376196813899</v>
      </c>
      <c r="N914" s="1">
        <v>1.8067316750711</v>
      </c>
      <c r="O914" s="1">
        <v>2.6839386114219002</v>
      </c>
      <c r="P914" s="1">
        <v>21.775340993649401</v>
      </c>
      <c r="Q914" s="1">
        <v>8.4473808400188801</v>
      </c>
      <c r="R914" s="1">
        <v>22.5624057705122</v>
      </c>
      <c r="S914" s="1">
        <v>29.385283497091599</v>
      </c>
      <c r="T914" s="1">
        <v>17.829588898727899</v>
      </c>
      <c r="U914" s="1">
        <v>3.4056520735515301</v>
      </c>
      <c r="V914" s="1">
        <v>51.530970735134801</v>
      </c>
      <c r="W914" s="1">
        <v>26.0271366496967</v>
      </c>
      <c r="X914" s="1">
        <v>19.036240541616898</v>
      </c>
      <c r="Y914" s="1">
        <v>22.8289919649064</v>
      </c>
      <c r="Z914" s="1">
        <v>24.819415480400199</v>
      </c>
      <c r="AA914" s="1">
        <v>18.801514621625198</v>
      </c>
      <c r="AB914" s="1">
        <v>21.421015590931301</v>
      </c>
      <c r="AC914" s="1">
        <v>12.129062342137001</v>
      </c>
    </row>
    <row r="915" spans="1:29" ht="15" customHeight="1" x14ac:dyDescent="0.25">
      <c r="A915">
        <v>49700</v>
      </c>
      <c r="B915" s="2" t="s">
        <v>914</v>
      </c>
      <c r="C915" s="2" t="s">
        <v>98</v>
      </c>
      <c r="D915" s="2" t="s">
        <v>936</v>
      </c>
      <c r="E915" s="2" t="s">
        <v>935</v>
      </c>
      <c r="F915" s="2" t="s">
        <v>919</v>
      </c>
      <c r="G915" s="2" t="str">
        <f t="shared" si="14"/>
        <v>Trump</v>
      </c>
      <c r="H915" s="2" t="s">
        <v>922</v>
      </c>
      <c r="I915" s="2" t="s">
        <v>923</v>
      </c>
      <c r="J915">
        <v>166892</v>
      </c>
      <c r="K915" s="1">
        <v>54.045730172806401</v>
      </c>
      <c r="L915" s="1">
        <v>2.2978932483282599</v>
      </c>
      <c r="M915" s="1">
        <v>10.876494978788701</v>
      </c>
      <c r="N915" s="1">
        <v>5.6353809649354103</v>
      </c>
      <c r="O915" s="1">
        <v>27.144500635141299</v>
      </c>
      <c r="P915" s="1">
        <v>28.223042446612201</v>
      </c>
      <c r="Q915" s="1">
        <v>9.9759125662104804</v>
      </c>
      <c r="R915" s="1">
        <v>26.324808858423399</v>
      </c>
      <c r="S915" s="1">
        <v>23.944826594444301</v>
      </c>
      <c r="T915" s="1">
        <v>11.531409534309599</v>
      </c>
      <c r="U915" s="1">
        <v>10.678736540120401</v>
      </c>
      <c r="V915" s="1">
        <v>35.056262539131801</v>
      </c>
      <c r="W915" s="1">
        <v>37.874720141116697</v>
      </c>
      <c r="X915" s="1">
        <v>16.390280779631102</v>
      </c>
      <c r="Y915" s="1">
        <v>18.252402811648299</v>
      </c>
      <c r="Z915" s="1">
        <v>22.518290058815101</v>
      </c>
      <c r="AA915" s="1">
        <v>19.2189069000143</v>
      </c>
      <c r="AB915" s="1">
        <v>23.0185769616985</v>
      </c>
      <c r="AC915" s="1">
        <v>16.991823267823801</v>
      </c>
    </row>
    <row r="916" spans="1:29" ht="15" customHeight="1" x14ac:dyDescent="0.25">
      <c r="A916">
        <v>49740</v>
      </c>
      <c r="B916" s="2" t="s">
        <v>915</v>
      </c>
      <c r="C916" s="2" t="s">
        <v>330</v>
      </c>
      <c r="D916" s="2" t="s">
        <v>934</v>
      </c>
      <c r="E916" s="2" t="s">
        <v>935</v>
      </c>
      <c r="F916" s="2" t="s">
        <v>919</v>
      </c>
      <c r="G916" s="2" t="str">
        <f t="shared" si="14"/>
        <v>Trump</v>
      </c>
      <c r="H916" s="2" t="s">
        <v>922</v>
      </c>
      <c r="I916" s="2" t="s">
        <v>923</v>
      </c>
      <c r="J916">
        <v>195751</v>
      </c>
      <c r="K916" s="1">
        <v>35.260100842396703</v>
      </c>
      <c r="L916" s="1">
        <v>1.6188933900720801</v>
      </c>
      <c r="M916" s="1">
        <v>1.04265112311048</v>
      </c>
      <c r="N916" s="1">
        <v>2.3535001098334098</v>
      </c>
      <c r="O916" s="1">
        <v>59.724854534587301</v>
      </c>
      <c r="P916" s="1">
        <v>28.191426863719698</v>
      </c>
      <c r="Q916" s="1">
        <v>10.807096770897701</v>
      </c>
      <c r="R916" s="1">
        <v>24.081103033956399</v>
      </c>
      <c r="S916" s="1">
        <v>21.264770039488901</v>
      </c>
      <c r="T916" s="1">
        <v>15.655603291937201</v>
      </c>
      <c r="U916" s="1">
        <v>15.0415475414221</v>
      </c>
      <c r="V916" s="1">
        <v>38.523850127902897</v>
      </c>
      <c r="W916" s="1">
        <v>32.282523281670599</v>
      </c>
      <c r="X916" s="1">
        <v>14.152079049004399</v>
      </c>
      <c r="Y916" s="1">
        <v>21.1122363109926</v>
      </c>
      <c r="Z916" s="1">
        <v>27.540614168960602</v>
      </c>
      <c r="AA916" s="1">
        <v>19.471980145768899</v>
      </c>
      <c r="AB916" s="1">
        <v>20.976736888647999</v>
      </c>
      <c r="AC916" s="1">
        <v>10.8984324856299</v>
      </c>
    </row>
    <row r="917" spans="1:29" ht="15" customHeight="1" x14ac:dyDescent="0.25">
      <c r="A917">
        <v>49780</v>
      </c>
      <c r="B917" s="2" t="s">
        <v>916</v>
      </c>
      <c r="C917" s="2" t="s">
        <v>33</v>
      </c>
      <c r="D917" s="2" t="s">
        <v>967</v>
      </c>
      <c r="E917" s="2" t="s">
        <v>927</v>
      </c>
      <c r="F917" s="2" t="s">
        <v>919</v>
      </c>
      <c r="G917" s="2" t="str">
        <f t="shared" si="14"/>
        <v>Trump</v>
      </c>
      <c r="H917" s="2" t="s">
        <v>922</v>
      </c>
      <c r="I917" s="2" t="s">
        <v>922</v>
      </c>
      <c r="J917">
        <v>86074</v>
      </c>
      <c r="K917" s="1">
        <v>92.478564955735806</v>
      </c>
      <c r="L917" s="1">
        <v>3.7339963287403899</v>
      </c>
      <c r="M917" s="1">
        <v>0.33111043985407901</v>
      </c>
      <c r="N917" s="1">
        <v>2.7011641145990701</v>
      </c>
      <c r="O917" s="1">
        <v>0.75516416107070705</v>
      </c>
      <c r="P917" s="1">
        <v>23.9921462927249</v>
      </c>
      <c r="Q917" s="1">
        <v>9.1676929153983799</v>
      </c>
      <c r="R917" s="1">
        <v>24.144340915956001</v>
      </c>
      <c r="S917" s="1">
        <v>27.378767107372699</v>
      </c>
      <c r="T917" s="1">
        <v>15.317052768548001</v>
      </c>
      <c r="U917" s="1">
        <v>2.9881136771027301</v>
      </c>
      <c r="V917" s="1">
        <v>55.181775465098099</v>
      </c>
      <c r="W917" s="1">
        <v>28.032926680705199</v>
      </c>
      <c r="X917" s="1">
        <v>13.797184177094</v>
      </c>
      <c r="Y917" s="1">
        <v>24.666038957217701</v>
      </c>
      <c r="Z917" s="1">
        <v>24.8955452245042</v>
      </c>
      <c r="AA917" s="1">
        <v>18.957806155475801</v>
      </c>
      <c r="AB917" s="1">
        <v>20.746778085093901</v>
      </c>
      <c r="AC917" s="1">
        <v>10.7338315777085</v>
      </c>
    </row>
    <row r="918" spans="1:29" ht="15" customHeight="1" x14ac:dyDescent="0.25">
      <c r="A918">
        <v>49820</v>
      </c>
      <c r="B918" s="2" t="s">
        <v>917</v>
      </c>
      <c r="C918" s="2" t="s">
        <v>27</v>
      </c>
      <c r="D918" s="2" t="s">
        <v>976</v>
      </c>
      <c r="E918" s="2" t="s">
        <v>935</v>
      </c>
      <c r="F918" s="2" t="s">
        <v>919</v>
      </c>
      <c r="G918" s="2" t="str">
        <f t="shared" si="14"/>
        <v>Trump</v>
      </c>
      <c r="H918" s="2" t="s">
        <v>923</v>
      </c>
      <c r="I918" s="2" t="s">
        <v>922</v>
      </c>
      <c r="J918">
        <v>14018</v>
      </c>
      <c r="K918" s="1">
        <v>6.1421030104151804</v>
      </c>
      <c r="L918" s="1">
        <v>7.8470537879868699E-2</v>
      </c>
      <c r="M918" s="1">
        <v>0.199743187330575</v>
      </c>
      <c r="N918" s="1">
        <v>0.24254529890141199</v>
      </c>
      <c r="O918" s="1">
        <v>93.337137965473005</v>
      </c>
      <c r="P918" s="1">
        <v>34.277357682979002</v>
      </c>
      <c r="Q918" s="1">
        <v>11.142816378941401</v>
      </c>
      <c r="R918" s="1">
        <v>25.010700527892698</v>
      </c>
      <c r="S918" s="1">
        <v>19.153944927949802</v>
      </c>
      <c r="T918" s="1">
        <v>10.415180482237099</v>
      </c>
      <c r="U918" s="1">
        <v>31.098115659519198</v>
      </c>
      <c r="V918" s="1">
        <v>41.559454191033097</v>
      </c>
      <c r="W918" s="1">
        <v>18.856400259909002</v>
      </c>
      <c r="X918" s="1">
        <v>8.4860298895386599</v>
      </c>
      <c r="Y918" s="1">
        <v>34.7716318567822</v>
      </c>
      <c r="Z918" s="1">
        <v>25.568051411521701</v>
      </c>
      <c r="AA918" s="1">
        <v>11.3839798026165</v>
      </c>
      <c r="AB918" s="1">
        <v>12.8758319944916</v>
      </c>
      <c r="AC918" s="1">
        <v>15.400504934588</v>
      </c>
    </row>
  </sheetData>
  <autoFilter ref="A1:AC918" xr:uid="{00000000-0001-0000-0100-000000000000}">
    <sortState xmlns:xlrd2="http://schemas.microsoft.com/office/spreadsheetml/2017/richdata2" ref="A2:AC918">
      <sortCondition ref="B1:B918"/>
    </sortState>
  </autoFilter>
  <conditionalFormatting sqref="F1:F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">
      <colorScale>
        <cfvo type="min"/>
        <cfvo type="max"/>
        <color rgb="FFFF0000"/>
        <color rgb="FFFFEF9C"/>
      </colorScale>
    </cfRule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{C3457562-912C-4B23-9E88-FE13D682FAA0}</x14:id>
        </ext>
      </extLst>
    </cfRule>
    <cfRule type="iconSet" priority="7">
      <iconSet>
        <cfvo type="percent" val="0"/>
        <cfvo type="percent" val="33"/>
        <cfvo type="percent" val="67"/>
      </iconSet>
    </cfRule>
  </conditionalFormatting>
  <conditionalFormatting sqref="F2:F13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:F1048576">
    <cfRule type="colorScale" priority="10">
      <colorScale>
        <cfvo type="formula" val="&quot;Republicain&quot;"/>
        <cfvo type="formula" val="&quot;Democrate&quot;"/>
        <color rgb="FFFD7267"/>
        <color theme="8" tint="0.59999389629810485"/>
      </colorScale>
    </cfRule>
  </conditionalFormatting>
  <conditionalFormatting sqref="F5:F10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{4813FBD9-25C3-49A1-A7C3-9A092EBDAD48}</x14:id>
        </ext>
      </extLst>
    </cfRule>
  </conditionalFormatting>
  <conditionalFormatting sqref="G1:G1048576">
    <cfRule type="iconSet" priority="8">
      <iconSet>
        <cfvo type="percent" val="0"/>
        <cfvo type="percent" val="33"/>
        <cfvo type="percent" val="67"/>
      </iconSet>
    </cfRule>
  </conditionalFormatting>
  <pageMargins left="0.7" right="0.7" top="1.045275590551181" bottom="1.045275590551181" header="0.75" footer="0.75"/>
  <pageSetup paperSize="9" fitToWidth="0" fitToHeight="0" pageOrder="overThenDown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3457562-912C-4B23-9E88-FE13D682FAA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4813FBD9-25C3-49A1-A7C3-9A092EBDAD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F5:F10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0C324-DDA3-4168-BF3B-96D83EF17619}">
  <sheetPr codeName="Feuil2"/>
  <dimension ref="B4:D7"/>
  <sheetViews>
    <sheetView topLeftCell="B1" workbookViewId="0">
      <selection activeCell="C6" sqref="C6"/>
    </sheetView>
  </sheetViews>
  <sheetFormatPr baseColWidth="10" defaultRowHeight="15" x14ac:dyDescent="0.25"/>
  <cols>
    <col min="2" max="2" width="34.85546875" bestFit="1" customWidth="1"/>
  </cols>
  <sheetData>
    <row r="4" spans="2:4" x14ac:dyDescent="0.25">
      <c r="B4" t="s">
        <v>985</v>
      </c>
      <c r="C4">
        <f>COUNTIF(database!H2:H918,"Yes")</f>
        <v>118</v>
      </c>
      <c r="D4" s="5">
        <f>C4/917</f>
        <v>0.128680479825518</v>
      </c>
    </row>
    <row r="5" spans="2:4" x14ac:dyDescent="0.25">
      <c r="D5" s="5"/>
    </row>
    <row r="6" spans="2:4" x14ac:dyDescent="0.25">
      <c r="B6" t="s">
        <v>986</v>
      </c>
      <c r="C6">
        <f>COUNTIF(database!F2:F918,"Republicain")</f>
        <v>647</v>
      </c>
      <c r="D6" s="5">
        <f t="shared" ref="D6:D7" si="0">C6/917</f>
        <v>0.70556161395856054</v>
      </c>
    </row>
    <row r="7" spans="2:4" x14ac:dyDescent="0.25">
      <c r="B7" t="s">
        <v>987</v>
      </c>
      <c r="C7">
        <f>COUNTIF(database!F2:F918,"Democrate")</f>
        <v>270</v>
      </c>
      <c r="D7" s="5">
        <f t="shared" si="0"/>
        <v>0.29443838604143946</v>
      </c>
    </row>
  </sheetData>
  <conditionalFormatting sqref="C6:C7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6:D7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1AC9B-2075-40CA-AA5D-3CE757AA7C77}">
  <sheetPr codeName="Feuil3"/>
  <dimension ref="A1:H52"/>
  <sheetViews>
    <sheetView topLeftCell="B18" workbookViewId="0">
      <selection activeCell="E6" sqref="E6"/>
    </sheetView>
  </sheetViews>
  <sheetFormatPr baseColWidth="10" defaultRowHeight="15" customHeight="1" x14ac:dyDescent="0.25"/>
  <cols>
    <col min="1" max="1" width="11.5703125" customWidth="1"/>
    <col min="2" max="2" width="18.5703125" customWidth="1"/>
    <col min="3" max="4" width="11.5703125" customWidth="1"/>
    <col min="5" max="5" width="10.7109375" bestFit="1" customWidth="1"/>
    <col min="6" max="6" width="9.7109375" bestFit="1" customWidth="1"/>
    <col min="7" max="7" width="10.42578125" bestFit="1" customWidth="1"/>
    <col min="8" max="8" width="5.85546875" bestFit="1" customWidth="1"/>
    <col min="9" max="1007" width="11.5703125" customWidth="1"/>
  </cols>
  <sheetData>
    <row r="1" spans="1:8" s="3" customFormat="1" ht="15" customHeight="1" x14ac:dyDescent="0.25">
      <c r="A1" s="4" t="s">
        <v>21</v>
      </c>
      <c r="B1" s="4" t="s">
        <v>925</v>
      </c>
      <c r="C1" s="4" t="s">
        <v>926</v>
      </c>
      <c r="D1" s="4" t="s">
        <v>983</v>
      </c>
      <c r="E1" s="3" t="s">
        <v>1006</v>
      </c>
      <c r="F1" s="3" t="s">
        <v>1007</v>
      </c>
      <c r="G1" s="3" t="s">
        <v>1008</v>
      </c>
      <c r="H1" s="3" t="s">
        <v>1009</v>
      </c>
    </row>
    <row r="2" spans="1:8" ht="15" customHeight="1" x14ac:dyDescent="0.25">
      <c r="A2" s="2" t="s">
        <v>63</v>
      </c>
      <c r="B2" s="2" t="s">
        <v>928</v>
      </c>
      <c r="C2" s="2" t="s">
        <v>929</v>
      </c>
      <c r="D2" s="2" t="s">
        <v>922</v>
      </c>
      <c r="E2">
        <f>SUMIF(database!C$2:C$918,"AK",database!J$2:J$918)</f>
        <v>523154</v>
      </c>
      <c r="F2" s="2">
        <f>COUNTIFS(database!G$2:G$918,"Trump",database!C$2:C$918,"AK")</f>
        <v>2</v>
      </c>
      <c r="G2" s="2">
        <f>COUNTIFS(database!G$2:G$918,"Clinton",database!C$2:C$918,"AK")</f>
        <v>2</v>
      </c>
      <c r="H2" s="2" t="str" cm="1">
        <f t="array" ref="H2">_xlfn.IFS(F2&gt;G2,"Rep",F2&lt;G2,"Dem",F2=G2,"Equal")</f>
        <v>Equal</v>
      </c>
    </row>
    <row r="3" spans="1:8" ht="15" customHeight="1" x14ac:dyDescent="0.25">
      <c r="A3" s="2" t="s">
        <v>46</v>
      </c>
      <c r="B3" s="2" t="s">
        <v>930</v>
      </c>
      <c r="C3" s="2" t="s">
        <v>931</v>
      </c>
      <c r="D3" s="2" t="s">
        <v>923</v>
      </c>
      <c r="E3">
        <f>SUMIF(database!C$2:C$918,"AL",database!J$2:J$918)</f>
        <v>4087064</v>
      </c>
      <c r="F3" s="2">
        <f>COUNTIFS(database!G$2:G$918,"Trump",database!C$2:C$918,"AL")</f>
        <v>17</v>
      </c>
      <c r="G3" s="2">
        <f>COUNTIFS(database!G$2:G$918,"Clinton",database!C$2:C$918,"AL")</f>
        <v>4</v>
      </c>
      <c r="H3" s="2" t="str" cm="1">
        <f t="array" ref="H3">_xlfn.IFS(F3&gt;G3,"Rep",F3&lt;G3,"Dem",F3=G3,"Equal")</f>
        <v>Rep</v>
      </c>
    </row>
    <row r="4" spans="1:8" ht="15" customHeight="1" x14ac:dyDescent="0.25">
      <c r="A4" s="2" t="s">
        <v>75</v>
      </c>
      <c r="B4" s="2" t="s">
        <v>932</v>
      </c>
      <c r="C4" s="2" t="s">
        <v>931</v>
      </c>
      <c r="D4" s="2" t="s">
        <v>923</v>
      </c>
      <c r="E4">
        <f>SUMIF(database!C$2:C$918,"AR",database!J$2:J$918)</f>
        <v>1874122</v>
      </c>
      <c r="F4" s="2">
        <f>COUNTIFS(database!G$2:G$918,"Trump",database!C$2:C$918,"AK")</f>
        <v>2</v>
      </c>
      <c r="G4" s="2">
        <f>COUNTIFS(database!G$2:G$918,"Clinton",database!C$2:C$918,"AR")</f>
        <v>5</v>
      </c>
      <c r="H4" s="2" t="str" cm="1">
        <f t="array" ref="H4">_xlfn.IFS(F4&gt;G4,"Rep",F4&lt;G4,"Dem",F4=G4,"Equal")</f>
        <v>Dem</v>
      </c>
    </row>
    <row r="5" spans="1:8" ht="15" customHeight="1" x14ac:dyDescent="0.25">
      <c r="A5" s="2" t="s">
        <v>330</v>
      </c>
      <c r="B5" s="2" t="s">
        <v>934</v>
      </c>
      <c r="C5" s="2" t="s">
        <v>935</v>
      </c>
      <c r="D5" s="2" t="s">
        <v>923</v>
      </c>
      <c r="E5">
        <f>SUMIF(database!C$2:C$918,"AZ",database!J$2:J$918)</f>
        <v>6291573</v>
      </c>
      <c r="F5" s="2">
        <f>COUNTIFS(database!G$2:G$918,"Trump",database!C$2:C$918,"AZ")</f>
        <v>7</v>
      </c>
      <c r="G5" s="2">
        <f>COUNTIFS(database!G$2:G$918,"Clinton",database!C$2:C$918,"AZ")</f>
        <v>4</v>
      </c>
      <c r="H5" s="2" t="str" cm="1">
        <f t="array" ref="H5">_xlfn.IFS(F5&gt;G5,"Rep",F5&lt;G5,"Dem",F5=G5,"Equal")</f>
        <v>Rep</v>
      </c>
    </row>
    <row r="6" spans="1:8" ht="15" customHeight="1" x14ac:dyDescent="0.25">
      <c r="A6" s="2" t="s">
        <v>98</v>
      </c>
      <c r="B6" s="2" t="s">
        <v>936</v>
      </c>
      <c r="C6" s="2" t="s">
        <v>935</v>
      </c>
      <c r="D6" s="2" t="s">
        <v>923</v>
      </c>
      <c r="E6">
        <f>SUMIF(database!C$2:C$918,"CA",database!J$2:J$918)</f>
        <v>36976953</v>
      </c>
      <c r="F6" s="2">
        <f>COUNTIFS(database!G$2:G$918,"Trump",database!C$2:C$918,"CA")</f>
        <v>12</v>
      </c>
      <c r="G6" s="2">
        <f>COUNTIFS(database!G$2:G$918,"Clinton",database!C$2:C$918,"CA")</f>
        <v>22</v>
      </c>
      <c r="H6" s="2" t="str" cm="1">
        <f t="array" ref="H6">_xlfn.IFS(F6&gt;G6,"Rep",F6&lt;G6,"Dem",F6=G6,"Equal")</f>
        <v>Dem</v>
      </c>
    </row>
    <row r="7" spans="1:8" ht="15" customHeight="1" x14ac:dyDescent="0.25">
      <c r="A7" s="2" t="s">
        <v>156</v>
      </c>
      <c r="B7" s="2" t="s">
        <v>937</v>
      </c>
      <c r="C7" s="2" t="s">
        <v>935</v>
      </c>
      <c r="D7" s="2" t="s">
        <v>922</v>
      </c>
      <c r="E7">
        <f>SUMIF(database!C$2:C$918,"CO",database!J$2:J$918)</f>
        <v>4723237</v>
      </c>
      <c r="F7" s="2">
        <f>COUNTIFS(database!G$2:G$918,"Trump",database!C$2:C$918,"CO")</f>
        <v>9</v>
      </c>
      <c r="G7" s="2">
        <f>COUNTIFS(database!G$2:G$918,"Clinton",database!C$2:C$918,"CO")</f>
        <v>8</v>
      </c>
      <c r="H7" s="2" t="str" cm="1">
        <f t="array" ref="H7">_xlfn.IFS(F7&gt;G7,"Rep",F7&lt;G7,"Dem",F7=G7,"Equal")</f>
        <v>Rep</v>
      </c>
    </row>
    <row r="8" spans="1:8" ht="15" customHeight="1" x14ac:dyDescent="0.25">
      <c r="A8" s="2" t="s">
        <v>168</v>
      </c>
      <c r="B8" s="2" t="s">
        <v>938</v>
      </c>
      <c r="C8" s="2" t="s">
        <v>927</v>
      </c>
      <c r="D8" s="2" t="s">
        <v>922</v>
      </c>
      <c r="E8">
        <f>SUMIF(database!C$2:C$918,"CT",database!J$2:J$918)</f>
        <v>3455669</v>
      </c>
      <c r="F8" s="2">
        <f>COUNTIFS(database!G$2:G$918,"Trump",database!C$2:C$918,"CT")</f>
        <v>1</v>
      </c>
      <c r="G8" s="2">
        <f>COUNTIFS(database!G$2:G$918,"Clinton",database!C$2:C$918,"CT")</f>
        <v>4</v>
      </c>
      <c r="H8" s="2" t="str" cm="1">
        <f t="array" ref="H8">_xlfn.IFS(F8&gt;G8,"Rep",F8&lt;G8,"Dem",F8=G8,"Equal")</f>
        <v>Dem</v>
      </c>
    </row>
    <row r="9" spans="1:8" ht="15" customHeight="1" x14ac:dyDescent="0.25">
      <c r="A9" s="2" t="s">
        <v>939</v>
      </c>
      <c r="B9" s="2" t="s">
        <v>940</v>
      </c>
      <c r="C9" s="2" t="s">
        <v>927</v>
      </c>
      <c r="D9" s="2" t="s">
        <v>922</v>
      </c>
      <c r="E9">
        <f>SUMIF(database!C$2:C$918,"DC",database!J$2:J$918)</f>
        <v>5636232</v>
      </c>
      <c r="F9" s="2">
        <f>COUNTIFS(database!G$2:G$918,"Trump",database!C$2:C$918,"DC")</f>
        <v>0</v>
      </c>
      <c r="G9" s="2">
        <f>COUNTIFS(database!G$2:G$918,"Clinton",database!C$2:C$918,"DC")</f>
        <v>1</v>
      </c>
      <c r="H9" s="2" t="str" cm="1">
        <f t="array" ref="H9">_xlfn.IFS(F9&gt;G9,"Rep",F9&lt;G9,"Dem",F9=G9,"Equal")</f>
        <v>Dem</v>
      </c>
    </row>
    <row r="10" spans="1:8" ht="15" customHeight="1" x14ac:dyDescent="0.25">
      <c r="A10" s="2" t="s">
        <v>277</v>
      </c>
      <c r="B10" s="2" t="s">
        <v>941</v>
      </c>
      <c r="C10" s="2" t="s">
        <v>927</v>
      </c>
      <c r="D10" s="2" t="s">
        <v>922</v>
      </c>
      <c r="E10">
        <f>SUMIF(database!C$2:C$918,"DE",database!J$2:J$918)</f>
        <v>162310</v>
      </c>
      <c r="F10" s="2">
        <f>COUNTIFS(database!G$2:G$918,"Trump",database!C$2:C$918,"DE")</f>
        <v>0</v>
      </c>
      <c r="G10" s="2">
        <f>COUNTIFS(database!G$2:G$918,"Clinton",database!C$2:C$918,"DE")</f>
        <v>1</v>
      </c>
      <c r="H10" s="2" t="str" cm="1">
        <f t="array" ref="H10">_xlfn.IFS(F10&gt;G10,"Rep",F10&lt;G10,"Dem",F10=G10,"Equal")</f>
        <v>Dem</v>
      </c>
    </row>
    <row r="11" spans="1:8" ht="15" customHeight="1" x14ac:dyDescent="0.25">
      <c r="A11" s="2" t="s">
        <v>72</v>
      </c>
      <c r="B11" s="2" t="s">
        <v>942</v>
      </c>
      <c r="C11" s="2" t="s">
        <v>931</v>
      </c>
      <c r="D11" s="2" t="s">
        <v>923</v>
      </c>
      <c r="E11">
        <f>SUMIF(database!C$2:C$918,"FL",database!J$2:J$918)</f>
        <v>18451026</v>
      </c>
      <c r="F11" s="2">
        <f>COUNTIFS(database!G$2:G$918,"Trump",database!C$2:C$918,"FL")</f>
        <v>23</v>
      </c>
      <c r="G11" s="2">
        <f>COUNTIFS(database!G$2:G$918,"Clinton",database!C$2:C$918,"FL")</f>
        <v>6</v>
      </c>
      <c r="H11" s="2" t="str" cm="1">
        <f t="array" ref="H11">_xlfn.IFS(F11&gt;G11,"Rep",F11&lt;G11,"Dem",F11=G11,"Equal")</f>
        <v>Rep</v>
      </c>
    </row>
    <row r="12" spans="1:8" ht="15" customHeight="1" x14ac:dyDescent="0.25">
      <c r="A12" s="2" t="s">
        <v>37</v>
      </c>
      <c r="B12" s="2" t="s">
        <v>943</v>
      </c>
      <c r="C12" s="2" t="s">
        <v>931</v>
      </c>
      <c r="D12" s="2" t="s">
        <v>923</v>
      </c>
      <c r="E12">
        <f>SUMIF(database!C$2:C$918,"GA",database!J$2:J$918)</f>
        <v>8985745</v>
      </c>
      <c r="F12" s="2">
        <f>COUNTIFS(database!G$2:G$918,"Trump",database!C$2:C$918,"GA")</f>
        <v>21</v>
      </c>
      <c r="G12" s="2">
        <f>COUNTIFS(database!G$2:G$918,"Clinton",database!C$2:C$918,"GA")</f>
        <v>16</v>
      </c>
      <c r="H12" s="2" t="str" cm="1">
        <f t="array" ref="H12">_xlfn.IFS(F12&gt;G12,"Rep",F12&lt;G12,"Dem",F12=G12,"Equal")</f>
        <v>Rep</v>
      </c>
    </row>
    <row r="13" spans="1:8" ht="15" customHeight="1" x14ac:dyDescent="0.25">
      <c r="A13" s="2" t="s">
        <v>406</v>
      </c>
      <c r="B13" s="2" t="s">
        <v>944</v>
      </c>
      <c r="C13" s="2" t="s">
        <v>929</v>
      </c>
      <c r="D13" s="2" t="s">
        <v>923</v>
      </c>
      <c r="E13">
        <f>SUMIF(database!C$2:C$918,"HI",database!J$2:J$918)</f>
        <v>1360301</v>
      </c>
      <c r="F13" s="2">
        <f>COUNTIFS(database!G$2:G$918,"Trump",database!C$2:C$918,"HI")</f>
        <v>0</v>
      </c>
      <c r="G13" s="2">
        <f>COUNTIFS(database!G$2:G$918,"Clinton",database!C$2:C$918,"HI")</f>
        <v>4</v>
      </c>
      <c r="H13" s="2" t="str" cm="1">
        <f t="array" ref="H13">_xlfn.IFS(F13&gt;G13,"Rep",F13&lt;G13,"Dem",F13=G13,"Equal")</f>
        <v>Dem</v>
      </c>
    </row>
    <row r="14" spans="1:8" ht="15" customHeight="1" x14ac:dyDescent="0.25">
      <c r="A14" s="2" t="s">
        <v>60</v>
      </c>
      <c r="B14" s="2" t="s">
        <v>945</v>
      </c>
      <c r="C14" s="2" t="s">
        <v>927</v>
      </c>
      <c r="D14" s="2" t="s">
        <v>923</v>
      </c>
      <c r="E14">
        <f>SUMIF(database!C$2:C$918,"IA",database!J$2:J$918)</f>
        <v>2411802</v>
      </c>
      <c r="F14" s="2">
        <f>COUNTIFS(database!G$2:G$918,"Trump",database!C$2:C$918,"IA")</f>
        <v>17</v>
      </c>
      <c r="G14" s="2">
        <f>COUNTIFS(database!G$2:G$918,"Clinton",database!C$2:C$918,"IA")</f>
        <v>6</v>
      </c>
      <c r="H14" s="2" t="str" cm="1">
        <f t="array" ref="H14">_xlfn.IFS(F14&gt;G14,"Rep",F14&lt;G14,"Dem",F14=G14,"Equal")</f>
        <v>Rep</v>
      </c>
    </row>
    <row r="15" spans="1:8" ht="15" customHeight="1" x14ac:dyDescent="0.25">
      <c r="A15" s="2" t="s">
        <v>143</v>
      </c>
      <c r="B15" s="2" t="s">
        <v>946</v>
      </c>
      <c r="C15" s="2" t="s">
        <v>947</v>
      </c>
      <c r="D15" s="2" t="s">
        <v>923</v>
      </c>
      <c r="E15">
        <f>SUMIF(database!C$2:C$918,"ID",database!J$2:J$918)</f>
        <v>1403917</v>
      </c>
      <c r="F15" s="2">
        <f>COUNTIFS(database!G$2:G$918,"Trump",database!C$2:C$918,"ID")</f>
        <v>12</v>
      </c>
      <c r="G15" s="2">
        <f>COUNTIFS(database!G$2:G$918,"Clinton",database!C$2:C$918,"ID")</f>
        <v>1</v>
      </c>
      <c r="H15" s="2" t="str" cm="1">
        <f t="array" ref="H15">_xlfn.IFS(F15&gt;G15,"Rep",F15&lt;G15,"Dem",F15=G15,"Equal")</f>
        <v>Rep</v>
      </c>
    </row>
    <row r="16" spans="1:8" ht="15" customHeight="1" x14ac:dyDescent="0.25">
      <c r="A16" s="2" t="s">
        <v>146</v>
      </c>
      <c r="B16" s="2" t="s">
        <v>948</v>
      </c>
      <c r="C16" s="2" t="s">
        <v>927</v>
      </c>
      <c r="D16" s="2" t="s">
        <v>923</v>
      </c>
      <c r="E16">
        <f>SUMIF(database!C$2:C$918,"IL",database!J$2:J$918)</f>
        <v>12123276</v>
      </c>
      <c r="F16" s="2">
        <f>COUNTIFS(database!G$2:G$918,"Trump",database!C$2:C$918,"IL")</f>
        <v>22</v>
      </c>
      <c r="G16" s="2">
        <f>COUNTIFS(database!G$2:G$918,"Clinton",database!C$2:C$918,"IL")</f>
        <v>5</v>
      </c>
      <c r="H16" s="2" t="str" cm="1">
        <f t="array" ref="H16">_xlfn.IFS(F16&gt;G16,"Rep",F16&lt;G16,"Dem",F16=G16,"Equal")</f>
        <v>Rep</v>
      </c>
    </row>
    <row r="17" spans="1:8" ht="15" customHeight="1" x14ac:dyDescent="0.25">
      <c r="A17" s="2" t="s">
        <v>66</v>
      </c>
      <c r="B17" s="2" t="s">
        <v>425</v>
      </c>
      <c r="C17" s="2" t="s">
        <v>927</v>
      </c>
      <c r="D17" s="2" t="s">
        <v>923</v>
      </c>
      <c r="E17">
        <f>SUMIF(database!C$2:C$918,"IN",database!J$2:J$918)</f>
        <v>5067627</v>
      </c>
      <c r="F17" s="2">
        <f>COUNTIFS(database!G$2:G$918,"Trump",database!C$2:C$918,"IN")</f>
        <v>34</v>
      </c>
      <c r="G17" s="2">
        <f>COUNTIFS(database!G$2:G$918,"Clinton",database!C$2:C$918,"IN")</f>
        <v>2</v>
      </c>
      <c r="H17" s="2" t="str" cm="1">
        <f t="array" ref="H17">_xlfn.IFS(F17&gt;G17,"Rep",F17&lt;G17,"Dem",F17=G17,"Equal")</f>
        <v>Rep</v>
      </c>
    </row>
    <row r="18" spans="1:8" ht="15" customHeight="1" x14ac:dyDescent="0.25">
      <c r="A18" s="2" t="s">
        <v>77</v>
      </c>
      <c r="B18" s="2" t="s">
        <v>949</v>
      </c>
      <c r="C18" s="2" t="s">
        <v>935</v>
      </c>
      <c r="D18" s="2" t="s">
        <v>923</v>
      </c>
      <c r="E18">
        <f>SUMIF(database!C$2:C$918,"KS",database!J$2:J$918)</f>
        <v>1480658</v>
      </c>
      <c r="F18" s="2">
        <f>COUNTIFS(database!G$2:G$918,"Trump",database!C$2:C$918,"KS")</f>
        <v>16</v>
      </c>
      <c r="G18" s="2">
        <f>COUNTIFS(database!G$2:G$918,"Clinton",database!C$2:C$918,"KS")</f>
        <v>4</v>
      </c>
      <c r="H18" s="2" t="str" cm="1">
        <f t="array" ref="H18">_xlfn.IFS(F18&gt;G18,"Rep",F18&lt;G18,"Dem",F18=G18,"Equal")</f>
        <v>Rep</v>
      </c>
    </row>
    <row r="19" spans="1:8" ht="15" customHeight="1" x14ac:dyDescent="0.25">
      <c r="A19" s="2" t="s">
        <v>104</v>
      </c>
      <c r="B19" s="2" t="s">
        <v>950</v>
      </c>
      <c r="C19" s="2" t="s">
        <v>927</v>
      </c>
      <c r="D19" s="2" t="s">
        <v>923</v>
      </c>
      <c r="E19">
        <f>SUMIF(database!C$2:C$918,"KY",database!J$2:J$918)</f>
        <v>2973572</v>
      </c>
      <c r="F19" s="2">
        <f>COUNTIFS(database!G$2:G$918,"Trump",database!C$2:C$918,"KY")</f>
        <v>18</v>
      </c>
      <c r="G19" s="2">
        <f>COUNTIFS(database!G$2:G$918,"Clinton",database!C$2:C$918,"KY")</f>
        <v>2</v>
      </c>
      <c r="H19" s="2" t="str" cm="1">
        <f t="array" ref="H19">_xlfn.IFS(F19&gt;G19,"Rep",F19&lt;G19,"Dem",F19=G19,"Equal")</f>
        <v>Rep</v>
      </c>
    </row>
    <row r="20" spans="1:8" ht="15" customHeight="1" x14ac:dyDescent="0.25">
      <c r="A20" s="2" t="s">
        <v>49</v>
      </c>
      <c r="B20" s="2" t="s">
        <v>951</v>
      </c>
      <c r="C20" s="2" t="s">
        <v>931</v>
      </c>
      <c r="D20" s="2" t="s">
        <v>923</v>
      </c>
      <c r="E20">
        <f>SUMIF(database!C$2:C$918,"LA",database!J$2:J$918)</f>
        <v>4145626</v>
      </c>
      <c r="F20" s="2">
        <f>COUNTIFS(database!G$2:G$918,"Trump",database!C$2:C$918,"LA")</f>
        <v>14</v>
      </c>
      <c r="G20" s="2">
        <f>COUNTIFS(database!G$2:G$918,"Clinton",database!C$2:C$918,"LA")</f>
        <v>3</v>
      </c>
      <c r="H20" s="2" t="str" cm="1">
        <f t="array" ref="H20">_xlfn.IFS(F20&gt;G20,"Rep",F20&lt;G20,"Dem",F20=G20,"Equal")</f>
        <v>Rep</v>
      </c>
    </row>
    <row r="21" spans="1:8" ht="15" customHeight="1" x14ac:dyDescent="0.25">
      <c r="A21" s="2" t="s">
        <v>106</v>
      </c>
      <c r="B21" s="2" t="s">
        <v>952</v>
      </c>
      <c r="C21" s="2" t="s">
        <v>927</v>
      </c>
      <c r="D21" s="2" t="s">
        <v>923</v>
      </c>
      <c r="E21">
        <f>SUMIF(database!C$2:C$918,"MA",database!J$2:J$918)</f>
        <v>6525966</v>
      </c>
      <c r="F21" s="2">
        <f>COUNTIFS(database!G$2:G$918,"Trump",database!C$2:C$918,"MA")</f>
        <v>0</v>
      </c>
      <c r="G21" s="2">
        <f>COUNTIFS(database!G$2:G$918,"Clinton",database!C$2:C$918,"MA")</f>
        <v>7</v>
      </c>
      <c r="H21" s="2" t="str" cm="1">
        <f t="array" ref="H21">_xlfn.IFS(F21&gt;G21,"Rep",F21&lt;G21,"Dem",F21=G21,"Equal")</f>
        <v>Dem</v>
      </c>
    </row>
    <row r="22" spans="1:8" ht="15" customHeight="1" x14ac:dyDescent="0.25">
      <c r="A22" s="2" t="s">
        <v>100</v>
      </c>
      <c r="B22" s="2" t="s">
        <v>953</v>
      </c>
      <c r="C22" s="2" t="s">
        <v>927</v>
      </c>
      <c r="D22" s="2" t="s">
        <v>922</v>
      </c>
      <c r="E22">
        <f>SUMIF(database!C$2:C$918,"MD",database!J$2:J$918)</f>
        <v>3614740</v>
      </c>
      <c r="F22" s="2">
        <f>COUNTIFS(database!G$2:G$918,"Trump",database!C$2:C$918,"MD")</f>
        <v>2</v>
      </c>
      <c r="G22" s="2">
        <f>COUNTIFS(database!G$2:G$918,"Clinton",database!C$2:C$918,"MD")</f>
        <v>5</v>
      </c>
      <c r="H22" s="2" t="str" cm="1">
        <f t="array" ref="H22">_xlfn.IFS(F22&gt;G22,"Rep",F22&lt;G22,"Dem",F22=G22,"Equal")</f>
        <v>Dem</v>
      </c>
    </row>
    <row r="23" spans="1:8" ht="15" customHeight="1" x14ac:dyDescent="0.25">
      <c r="A23" s="2" t="s">
        <v>93</v>
      </c>
      <c r="B23" s="2" t="s">
        <v>954</v>
      </c>
      <c r="C23" s="2" t="s">
        <v>927</v>
      </c>
      <c r="D23" s="2" t="s">
        <v>922</v>
      </c>
      <c r="E23">
        <f>SUMIF(database!C$2:C$918,"ME",database!J$2:J$918)</f>
        <v>897874</v>
      </c>
      <c r="F23" s="2">
        <f>COUNTIFS(database!G$2:G$918,"Trump",database!C$2:C$918,"ME")</f>
        <v>3</v>
      </c>
      <c r="G23" s="2">
        <f>COUNTIFS(database!G$2:G$918,"Clinton",database!C$2:C$918,"ME")</f>
        <v>1</v>
      </c>
      <c r="H23" s="2" t="str" cm="1">
        <f t="array" ref="H23">_xlfn.IFS(F23&gt;G23,"Rep",F23&lt;G23,"Dem",F23=G23,"Equal")</f>
        <v>Rep</v>
      </c>
    </row>
    <row r="24" spans="1:8" ht="15" customHeight="1" x14ac:dyDescent="0.25">
      <c r="A24" s="2" t="s">
        <v>31</v>
      </c>
      <c r="B24" s="2" t="s">
        <v>924</v>
      </c>
      <c r="C24" s="2" t="s">
        <v>927</v>
      </c>
      <c r="D24" s="2" t="s">
        <v>922</v>
      </c>
      <c r="E24">
        <f>SUMIF(database!C$2:C$918,"MI",database!J$2:J$918)</f>
        <v>9131348</v>
      </c>
      <c r="F24" s="2">
        <f>COUNTIFS(database!G$2:G$918,"Trump",database!C$2:C$918,"MI")</f>
        <v>24</v>
      </c>
      <c r="G24" s="2">
        <f>COUNTIFS(database!G$2:G$918,"Clinton",database!C$2:C$918,"MI")</f>
        <v>9</v>
      </c>
      <c r="H24" s="2" t="str" cm="1">
        <f t="array" ref="H24">_xlfn.IFS(F24&gt;G24,"Rep",F24&lt;G24,"Dem",F24=G24,"Equal")</f>
        <v>Rep</v>
      </c>
    </row>
    <row r="25" spans="1:8" ht="15" customHeight="1" x14ac:dyDescent="0.25">
      <c r="A25" s="2" t="s">
        <v>44</v>
      </c>
      <c r="B25" s="2" t="s">
        <v>955</v>
      </c>
      <c r="C25" s="2" t="s">
        <v>947</v>
      </c>
      <c r="D25" s="2" t="s">
        <v>922</v>
      </c>
      <c r="E25">
        <f>SUMIF(database!C$2:C$918,"MN",database!J$2:J$918)</f>
        <v>4770959</v>
      </c>
      <c r="F25" s="2">
        <f>COUNTIFS(database!G$2:G$918,"Trump",database!C$2:C$918,"MN")</f>
        <v>16</v>
      </c>
      <c r="G25" s="2">
        <f>COUNTIFS(database!G$2:G$918,"Clinton",database!C$2:C$918,"MN")</f>
        <v>4</v>
      </c>
      <c r="H25" s="2" t="str" cm="1">
        <f t="array" ref="H25">_xlfn.IFS(F25&gt;G25,"Rep",F25&lt;G25,"Dem",F25=G25,"Equal")</f>
        <v>Rep</v>
      </c>
    </row>
    <row r="26" spans="1:8" ht="15" customHeight="1" x14ac:dyDescent="0.25">
      <c r="A26" s="2" t="s">
        <v>162</v>
      </c>
      <c r="B26" s="2" t="s">
        <v>956</v>
      </c>
      <c r="C26" s="2" t="s">
        <v>927</v>
      </c>
      <c r="D26" s="2" t="s">
        <v>922</v>
      </c>
      <c r="E26">
        <f>SUMIF(database!C$2:C$918,"MO",database!J$2:J$918)</f>
        <v>6643366</v>
      </c>
      <c r="F26" s="2">
        <f>COUNTIFS(database!G$2:G$918,"Trump",database!C$2:C$918,"MO")</f>
        <v>22</v>
      </c>
      <c r="G26" s="2">
        <f>COUNTIFS(database!G$2:G$918,"Clinton",database!C$2:C$918,"MO")</f>
        <v>3</v>
      </c>
      <c r="H26" s="2" t="str" cm="1">
        <f t="array" ref="H26">_xlfn.IFS(F26&gt;G26,"Rep",F26&lt;G26,"Dem",F26=G26,"Equal")</f>
        <v>Rep</v>
      </c>
    </row>
    <row r="27" spans="1:8" ht="15" customHeight="1" x14ac:dyDescent="0.25">
      <c r="A27" s="2" t="s">
        <v>170</v>
      </c>
      <c r="B27" s="2" t="s">
        <v>957</v>
      </c>
      <c r="C27" s="2" t="s">
        <v>931</v>
      </c>
      <c r="D27" s="2" t="s">
        <v>922</v>
      </c>
      <c r="E27">
        <f>SUMIF(database!C$2:C$918,"MS",database!J$2:J$918)</f>
        <v>2062501</v>
      </c>
      <c r="F27" s="2">
        <f>COUNTIFS(database!G$2:G$918,"Trump",database!C$2:C$918,"MS")</f>
        <v>12</v>
      </c>
      <c r="G27" s="2">
        <f>COUNTIFS(database!G$2:G$918,"Clinton",database!C$2:C$918,"MS")</f>
        <v>9</v>
      </c>
      <c r="H27" s="2" t="str" cm="1">
        <f t="array" ref="H27">_xlfn.IFS(F27&gt;G27,"Rep",F27&lt;G27,"Dem",F27=G27,"Equal")</f>
        <v>Rep</v>
      </c>
    </row>
    <row r="28" spans="1:8" ht="15" customHeight="1" x14ac:dyDescent="0.25">
      <c r="A28" s="2" t="s">
        <v>137</v>
      </c>
      <c r="B28" s="2" t="s">
        <v>958</v>
      </c>
      <c r="C28" s="2" t="s">
        <v>947</v>
      </c>
      <c r="D28" s="2" t="s">
        <v>922</v>
      </c>
      <c r="E28">
        <f>SUMIF(database!C$2:C$918,"MT",database!J$2:J$918)</f>
        <v>639002</v>
      </c>
      <c r="F28" s="2">
        <f>COUNTIFS(database!G$2:G$918,"Trump",database!C$2:C$918,"MT")</f>
        <v>3</v>
      </c>
      <c r="G28" s="2">
        <f>COUNTIFS(database!G$2:G$918,"Clinton",database!C$2:C$918,"MT")</f>
        <v>4</v>
      </c>
      <c r="H28" s="2" t="str" cm="1">
        <f t="array" ref="H28">_xlfn.IFS(F28&gt;G28,"Rep",F28&lt;G28,"Dem",F28=G28,"Equal")</f>
        <v>Dem</v>
      </c>
    </row>
    <row r="29" spans="1:8" ht="15" customHeight="1" x14ac:dyDescent="0.25">
      <c r="A29" s="2" t="s">
        <v>42</v>
      </c>
      <c r="B29" s="2" t="s">
        <v>959</v>
      </c>
      <c r="C29" s="2" t="s">
        <v>931</v>
      </c>
      <c r="D29" s="2" t="s">
        <v>923</v>
      </c>
      <c r="E29">
        <f>SUMIF(database!C$2:C$918,"NC",database!J$2:J$918)</f>
        <v>9082928</v>
      </c>
      <c r="F29" s="2">
        <f>COUNTIFS(database!G$2:G$918,"Trump",database!C$2:C$918,"NC")</f>
        <v>21</v>
      </c>
      <c r="G29" s="2">
        <f>COUNTIFS(database!G$2:G$918,"Clinton",database!C$2:C$918,"NC")</f>
        <v>18</v>
      </c>
      <c r="H29" s="2" t="str" cm="1">
        <f t="array" ref="H29">_xlfn.IFS(F29&gt;G29,"Rep",F29&lt;G29,"Dem",F29=G29,"Equal")</f>
        <v>Rep</v>
      </c>
    </row>
    <row r="30" spans="1:8" ht="15" customHeight="1" x14ac:dyDescent="0.25">
      <c r="A30" s="2" t="s">
        <v>141</v>
      </c>
      <c r="B30" s="2" t="s">
        <v>960</v>
      </c>
      <c r="C30" s="2" t="s">
        <v>947</v>
      </c>
      <c r="D30" s="2" t="s">
        <v>923</v>
      </c>
      <c r="E30">
        <f>SUMIF(database!C$2:C$918,"ND",database!J$2:J$918)</f>
        <v>582150</v>
      </c>
      <c r="F30" s="2">
        <f>COUNTIFS(database!G$2:G$918,"Trump",database!C$2:C$918,"ND")</f>
        <v>8</v>
      </c>
      <c r="G30" s="2">
        <f>COUNTIFS(database!G$2:G$918,"Clinton",database!C$2:C$918,"ND")</f>
        <v>0</v>
      </c>
      <c r="H30" s="2" t="str" cm="1">
        <f t="array" ref="H30">_xlfn.IFS(F30&gt;G30,"Rep",F30&lt;G30,"Dem",F30=G30,"Equal")</f>
        <v>Rep</v>
      </c>
    </row>
    <row r="31" spans="1:8" ht="15" customHeight="1" x14ac:dyDescent="0.25">
      <c r="A31" s="2" t="s">
        <v>117</v>
      </c>
      <c r="B31" s="2" t="s">
        <v>961</v>
      </c>
      <c r="C31" s="2" t="s">
        <v>935</v>
      </c>
      <c r="D31" s="2" t="s">
        <v>923</v>
      </c>
      <c r="E31">
        <f>SUMIF(database!C$2:C$918,"NE",database!J$2:J$918)</f>
        <v>1575753</v>
      </c>
      <c r="F31" s="2">
        <f>COUNTIFS(database!G$2:G$918,"Trump",database!C$2:C$918,"NE")</f>
        <v>10</v>
      </c>
      <c r="G31" s="2">
        <f>COUNTIFS(database!G$2:G$918,"Clinton",database!C$2:C$918,"NE")</f>
        <v>2</v>
      </c>
      <c r="H31" s="2" t="str" cm="1">
        <f t="array" ref="H31">_xlfn.IFS(F31&gt;G31,"Rep",F31&lt;G31,"Dem",F31=G31,"Equal")</f>
        <v>Rep</v>
      </c>
    </row>
    <row r="32" spans="1:8" ht="15" customHeight="1" x14ac:dyDescent="0.25">
      <c r="A32" s="2" t="s">
        <v>235</v>
      </c>
      <c r="B32" s="2" t="s">
        <v>962</v>
      </c>
      <c r="C32" s="2" t="s">
        <v>927</v>
      </c>
      <c r="D32" s="2" t="s">
        <v>923</v>
      </c>
      <c r="E32">
        <f>SUMIF(database!C$2:C$918,"NH",database!J$2:J$918)</f>
        <v>1087976</v>
      </c>
      <c r="F32" s="2">
        <f>COUNTIFS(database!G$2:G$918,"Trump",database!C$2:C$918,"NH")</f>
        <v>1</v>
      </c>
      <c r="G32" s="2">
        <f>COUNTIFS(database!G$2:G$918,"Clinton",database!C$2:C$918,"NH")</f>
        <v>5</v>
      </c>
      <c r="H32" s="2" t="str" cm="1">
        <f t="array" ref="H32">_xlfn.IFS(F32&gt;G32,"Rep",F32&lt;G32,"Dem",F32=G32,"Equal")</f>
        <v>Dem</v>
      </c>
    </row>
    <row r="33" spans="1:8" ht="15" customHeight="1" x14ac:dyDescent="0.25">
      <c r="A33" s="2" t="s">
        <v>88</v>
      </c>
      <c r="B33" s="2" t="s">
        <v>963</v>
      </c>
      <c r="C33" s="2" t="s">
        <v>947</v>
      </c>
      <c r="D33" s="2" t="s">
        <v>922</v>
      </c>
      <c r="E33">
        <f>SUMIF(database!C$2:C$918,"NJ",database!J$2:J$918)</f>
        <v>895225</v>
      </c>
      <c r="F33" s="2">
        <f>COUNTIFS(database!G$2:G$918,"Trump",database!C$2:C$918,"NJ")</f>
        <v>1</v>
      </c>
      <c r="G33" s="2">
        <f>COUNTIFS(database!G$2:G$918,"Clinton",database!C$2:C$918,"NJ")</f>
        <v>3</v>
      </c>
      <c r="H33" s="2" t="str" cm="1">
        <f t="array" ref="H33">_xlfn.IFS(F33&gt;G33,"Rep",F33&lt;G33,"Dem",F33=G33,"Equal")</f>
        <v>Dem</v>
      </c>
    </row>
    <row r="34" spans="1:8" ht="15" customHeight="1" x14ac:dyDescent="0.25">
      <c r="A34" s="2" t="s">
        <v>35</v>
      </c>
      <c r="B34" s="2" t="s">
        <v>964</v>
      </c>
      <c r="C34" s="2" t="s">
        <v>935</v>
      </c>
      <c r="D34" s="2" t="s">
        <v>922</v>
      </c>
      <c r="E34">
        <f>SUMIF(database!C$2:C$918,"NM",database!J$2:J$918)</f>
        <v>1960584</v>
      </c>
      <c r="F34" s="2">
        <f>COUNTIFS(database!G$2:G$918,"Trump",database!C$2:C$918,"NM")</f>
        <v>7</v>
      </c>
      <c r="G34" s="2">
        <f>COUNTIFS(database!G$2:G$918,"Clinton",database!C$2:C$918,"NM")</f>
        <v>11</v>
      </c>
      <c r="H34" s="2" t="str" cm="1">
        <f t="array" ref="H34">_xlfn.IFS(F34&gt;G34,"Rep",F34&lt;G34,"Dem",F34=G34,"Equal")</f>
        <v>Dem</v>
      </c>
    </row>
    <row r="35" spans="1:8" ht="15" customHeight="1" x14ac:dyDescent="0.25">
      <c r="A35" s="2" t="s">
        <v>195</v>
      </c>
      <c r="B35" s="2" t="s">
        <v>965</v>
      </c>
      <c r="C35" s="2" t="s">
        <v>935</v>
      </c>
      <c r="D35" s="2" t="s">
        <v>922</v>
      </c>
      <c r="E35">
        <f>SUMIF(database!C$2:C$918,"NV",database!J$2:J$918)</f>
        <v>2667093</v>
      </c>
      <c r="F35" s="2">
        <f>COUNTIFS(database!G$2:G$918,"Trump",database!C$2:C$918,"NV")</f>
        <v>7</v>
      </c>
      <c r="G35" s="2">
        <f>COUNTIFS(database!G$2:G$918,"Clinton",database!C$2:C$918,"NV")</f>
        <v>2</v>
      </c>
      <c r="H35" s="2" t="str" cm="1">
        <f t="array" ref="H35">_xlfn.IFS(F35&gt;G35,"Rep",F35&lt;G35,"Dem",F35=G35,"Equal")</f>
        <v>Rep</v>
      </c>
    </row>
    <row r="36" spans="1:8" ht="15" customHeight="1" x14ac:dyDescent="0.25">
      <c r="A36" s="2" t="s">
        <v>40</v>
      </c>
      <c r="B36" s="2" t="s">
        <v>966</v>
      </c>
      <c r="C36" s="2" t="s">
        <v>927</v>
      </c>
      <c r="D36" s="2" t="s">
        <v>922</v>
      </c>
      <c r="E36">
        <f>SUMIF(database!C$2:C$918,"NY",database!J$2:J$918)</f>
        <v>25500724</v>
      </c>
      <c r="F36" s="2">
        <f>COUNTIFS(database!G$2:G$918,"Trump",database!C$2:C$918,"NY")</f>
        <v>16</v>
      </c>
      <c r="G36" s="2">
        <f>COUNTIFS(database!G$2:G$918,"Clinton",database!C$2:C$918,"NY")</f>
        <v>10</v>
      </c>
      <c r="H36" s="2" t="str" cm="1">
        <f t="array" ref="H36">_xlfn.IFS(F36&gt;G36,"Rep",F36&lt;G36,"Dem",F36=G36,"Equal")</f>
        <v>Rep</v>
      </c>
    </row>
    <row r="37" spans="1:8" ht="15" customHeight="1" x14ac:dyDescent="0.25">
      <c r="A37" s="2" t="s">
        <v>33</v>
      </c>
      <c r="B37" s="2" t="s">
        <v>967</v>
      </c>
      <c r="C37" s="2" t="s">
        <v>927</v>
      </c>
      <c r="D37" s="2" t="s">
        <v>922</v>
      </c>
      <c r="E37">
        <f>SUMIF(database!C$2:C$918,"OH",database!J$2:J$918)</f>
        <v>11451286</v>
      </c>
      <c r="F37" s="2">
        <f>COUNTIFS(database!G$2:G$918,"Trump",database!C$2:C$918,"OH")</f>
        <v>37</v>
      </c>
      <c r="G37" s="2">
        <f>COUNTIFS(database!G$2:G$918,"Clinton",database!C$2:C$918,"OH")</f>
        <v>6</v>
      </c>
      <c r="H37" s="2" t="str" cm="1">
        <f t="array" ref="H37">_xlfn.IFS(F37&gt;G37,"Rep",F37&lt;G37,"Dem",F37=G37,"Equal")</f>
        <v>Rep</v>
      </c>
    </row>
    <row r="38" spans="1:8" ht="15" customHeight="1" x14ac:dyDescent="0.25">
      <c r="A38" s="2" t="s">
        <v>29</v>
      </c>
      <c r="B38" s="2" t="s">
        <v>968</v>
      </c>
      <c r="C38" s="2" t="s">
        <v>935</v>
      </c>
      <c r="D38" s="2" t="s">
        <v>922</v>
      </c>
      <c r="E38">
        <f>SUMIF(database!C$2:C$918,"OK",database!J$2:J$918)</f>
        <v>3110596</v>
      </c>
      <c r="F38" s="2">
        <f>COUNTIFS(database!G$2:G$918,"Trump",database!C$2:C$918,"OK")</f>
        <v>21</v>
      </c>
      <c r="G38" s="2">
        <f>COUNTIFS(database!G$2:G$918,"Clinton",database!C$2:C$918,"OK")</f>
        <v>0</v>
      </c>
      <c r="H38" s="2" t="str" cm="1">
        <f t="array" ref="H38">_xlfn.IFS(F38&gt;G38,"Rep",F38&lt;G38,"Dem",F38=G38,"Equal")</f>
        <v>Rep</v>
      </c>
    </row>
    <row r="39" spans="1:8" ht="15" customHeight="1" x14ac:dyDescent="0.25">
      <c r="A39" s="2" t="s">
        <v>38</v>
      </c>
      <c r="B39" t="s">
        <v>969</v>
      </c>
      <c r="C39" s="2" t="s">
        <v>947</v>
      </c>
      <c r="D39" s="2" t="s">
        <v>922</v>
      </c>
      <c r="E39">
        <f>SUMIF(database!C$2:C$918,"OR",database!J$2:J$918)</f>
        <v>4192175</v>
      </c>
      <c r="F39" s="2">
        <f>COUNTIFS(database!G$2:G$918,"Trump",database!C$2:C$918,"OR")</f>
        <v>16</v>
      </c>
      <c r="G39" s="2">
        <f>COUNTIFS(database!G$2:G$918,"Clinton",database!C$2:C$918,"OR")</f>
        <v>4</v>
      </c>
      <c r="H39" s="2" t="str" cm="1">
        <f t="array" ref="H39">_xlfn.IFS(F39&gt;G39,"Rep",F39&lt;G39,"Dem",F39=G39,"Equal")</f>
        <v>Rep</v>
      </c>
    </row>
    <row r="40" spans="1:8" ht="15" customHeight="1" x14ac:dyDescent="0.25">
      <c r="A40" s="2" t="s">
        <v>55</v>
      </c>
      <c r="B40" s="2" t="s">
        <v>970</v>
      </c>
      <c r="C40" s="2" t="s">
        <v>927</v>
      </c>
      <c r="D40" s="2" t="s">
        <v>922</v>
      </c>
      <c r="E40">
        <f>SUMIF(database!C$2:C$918,"PA",database!J$2:J$918)</f>
        <v>14173505</v>
      </c>
      <c r="F40" s="2">
        <f>COUNTIFS(database!G$2:G$918,"Trump",database!C$2:C$918,"PA")</f>
        <v>24</v>
      </c>
      <c r="G40" s="2">
        <f>COUNTIFS(database!G$2:G$918,"Clinton",database!C$2:C$918,"PA")</f>
        <v>10</v>
      </c>
      <c r="H40" s="2" t="str" cm="1">
        <f t="array" ref="H40">_xlfn.IFS(F40&gt;G40,"Rep",F40&lt;G40,"Dem",F40=G40,"Equal")</f>
        <v>Rep</v>
      </c>
    </row>
    <row r="41" spans="1:8" ht="15" customHeight="1" x14ac:dyDescent="0.25">
      <c r="A41" s="2" t="s">
        <v>971</v>
      </c>
      <c r="B41" s="2" t="s">
        <v>972</v>
      </c>
      <c r="C41" s="2" t="s">
        <v>927</v>
      </c>
      <c r="D41" s="2" t="s">
        <v>922</v>
      </c>
      <c r="E41">
        <f>SUMIF(database!C$2:C$918,"RI",database!J$2:J$918)</f>
        <v>1600852</v>
      </c>
      <c r="F41" s="2">
        <f>COUNTIFS(database!G$2:G$918,"Trump",database!C$2:C$918,"RI")</f>
        <v>0</v>
      </c>
      <c r="G41" s="2">
        <f>COUNTIFS(database!G$2:G$918,"Clinton",database!C$2:C$918,"RI")</f>
        <v>1</v>
      </c>
      <c r="H41" s="2" t="str" cm="1">
        <f t="array" ref="H41">_xlfn.IFS(F41&gt;G41,"Rep",F41&lt;G41,"Dem",F41=G41,"Equal")</f>
        <v>Dem</v>
      </c>
    </row>
    <row r="42" spans="1:8" ht="15" customHeight="1" x14ac:dyDescent="0.25">
      <c r="A42" s="2" t="s">
        <v>129</v>
      </c>
      <c r="B42" s="2" t="s">
        <v>973</v>
      </c>
      <c r="C42" s="2" t="s">
        <v>931</v>
      </c>
      <c r="D42" s="2" t="s">
        <v>923</v>
      </c>
      <c r="E42">
        <f>SUMIF(database!C$2:C$918,"SC",database!J$2:J$918)</f>
        <v>3890132</v>
      </c>
      <c r="F42" s="2">
        <f>COUNTIFS(database!G$2:G$918,"Trump",database!C$2:C$918,"SC")</f>
        <v>10</v>
      </c>
      <c r="G42" s="2">
        <f>COUNTIFS(database!G$2:G$918,"Clinton",database!C$2:C$918,"SC")</f>
        <v>5</v>
      </c>
      <c r="H42" s="2" t="str" cm="1">
        <f t="array" ref="H42">_xlfn.IFS(F42&gt;G42,"Rep",F42&lt;G42,"Dem",F42=G42,"Equal")</f>
        <v>Rep</v>
      </c>
    </row>
    <row r="43" spans="1:8" ht="15" customHeight="1" x14ac:dyDescent="0.25">
      <c r="A43" s="2" t="s">
        <v>24</v>
      </c>
      <c r="B43" s="2" t="s">
        <v>974</v>
      </c>
      <c r="C43" s="2" t="s">
        <v>947</v>
      </c>
      <c r="D43" s="2" t="s">
        <v>923</v>
      </c>
      <c r="E43">
        <f>SUMIF(database!C$2:C$918,"SD",database!J$2:J$918)</f>
        <v>584646</v>
      </c>
      <c r="F43" s="2">
        <f>COUNTIFS(database!G$2:G$918,"Trump",database!C$2:C$918,"SD")</f>
        <v>10</v>
      </c>
      <c r="G43" s="2">
        <f>COUNTIFS(database!G$2:G$918,"Clinton",database!C$2:C$918,"SD")</f>
        <v>1</v>
      </c>
      <c r="H43" s="2" t="str" cm="1">
        <f t="array" ref="H43">_xlfn.IFS(F43&gt;G43,"Rep",F43&lt;G43,"Dem",F43=G43,"Equal")</f>
        <v>Rep</v>
      </c>
    </row>
    <row r="44" spans="1:8" ht="15" customHeight="1" x14ac:dyDescent="0.25">
      <c r="A44" s="2" t="s">
        <v>84</v>
      </c>
      <c r="B44" s="2" t="s">
        <v>975</v>
      </c>
      <c r="C44" s="2" t="s">
        <v>931</v>
      </c>
      <c r="D44" s="2" t="s">
        <v>922</v>
      </c>
      <c r="E44">
        <f>SUMIF(database!C$2:C$918,"TN",database!J$2:J$918)</f>
        <v>6332519</v>
      </c>
      <c r="F44" s="2">
        <f>COUNTIFS(database!G$2:G$918,"Trump",database!C$2:C$918,"TN")</f>
        <v>24</v>
      </c>
      <c r="G44" s="2">
        <f>COUNTIFS(database!G$2:G$918,"Clinton",database!C$2:C$918,"TN")</f>
        <v>2</v>
      </c>
      <c r="H44" s="2" t="str" cm="1">
        <f t="array" ref="H44">_xlfn.IFS(F44&gt;G44,"Rep",F44&lt;G44,"Dem",F44=G44,"Equal")</f>
        <v>Rep</v>
      </c>
    </row>
    <row r="45" spans="1:8" ht="15" customHeight="1" x14ac:dyDescent="0.25">
      <c r="A45" s="2" t="s">
        <v>27</v>
      </c>
      <c r="B45" s="2" t="s">
        <v>976</v>
      </c>
      <c r="C45" s="2" t="s">
        <v>935</v>
      </c>
      <c r="D45" s="2" t="s">
        <v>922</v>
      </c>
      <c r="E45">
        <f>SUMIF(database!C$2:C$918,"TX",database!J$2:J$918)</f>
        <v>23800667</v>
      </c>
      <c r="F45" s="2">
        <f>COUNTIFS(database!G$2:G$918,"Trump",database!C$2:C$918,"TX")</f>
        <v>54</v>
      </c>
      <c r="G45" s="2">
        <f>COUNTIFS(database!G$2:G$918,"Clinton",database!C$2:C$918,"TX")</f>
        <v>14</v>
      </c>
      <c r="H45" s="2" t="str" cm="1">
        <f t="array" ref="H45">_xlfn.IFS(F45&gt;G45,"Rep",F45&lt;G45,"Dem",F45=G45,"Equal")</f>
        <v>Rep</v>
      </c>
    </row>
    <row r="46" spans="1:8" ht="15" customHeight="1" x14ac:dyDescent="0.25">
      <c r="A46" s="2" t="s">
        <v>199</v>
      </c>
      <c r="B46" s="2" t="s">
        <v>977</v>
      </c>
      <c r="C46" s="2" t="s">
        <v>947</v>
      </c>
      <c r="D46" s="2" t="s">
        <v>923</v>
      </c>
      <c r="E46">
        <f>SUMIF(database!C$2:C$918,"UT",database!J$2:J$918)</f>
        <v>1478421</v>
      </c>
      <c r="F46" s="2">
        <f>COUNTIFS(database!G$2:G$918,"Trump",database!C$2:C$918,"UT")</f>
        <v>8</v>
      </c>
      <c r="G46" s="2">
        <f>COUNTIFS(database!G$2:G$918,"Clinton",database!C$2:C$918,"UT")</f>
        <v>2</v>
      </c>
      <c r="H46" s="2" t="str" cm="1">
        <f t="array" ref="H46">_xlfn.IFS(F46&gt;G46,"Rep",F46&lt;G46,"Dem",F46=G46,"Equal")</f>
        <v>Rep</v>
      </c>
    </row>
    <row r="47" spans="1:8" ht="15" customHeight="1" x14ac:dyDescent="0.25">
      <c r="A47" s="2" t="s">
        <v>135</v>
      </c>
      <c r="B47" s="2" t="s">
        <v>978</v>
      </c>
      <c r="C47" s="2" t="s">
        <v>927</v>
      </c>
      <c r="D47" s="2" t="s">
        <v>923</v>
      </c>
      <c r="E47">
        <f>SUMIF(database!C$2:C$918,"VA",database!J$2:J$918)</f>
        <v>4448623</v>
      </c>
      <c r="F47" s="2">
        <f>COUNTIFS(database!G$2:G$918,"Trump",database!C$2:C$918,"VA")</f>
        <v>2</v>
      </c>
      <c r="G47" s="2">
        <f>COUNTIFS(database!G$2:G$918,"Clinton",database!C$2:C$918,"VA")</f>
        <v>10</v>
      </c>
      <c r="H47" s="2" t="str" cm="1">
        <f t="array" ref="H47">_xlfn.IFS(F47&gt;G47,"Rep",F47&lt;G47,"Dem",F47=G47,"Equal")</f>
        <v>Dem</v>
      </c>
    </row>
    <row r="48" spans="1:8" ht="15" customHeight="1" x14ac:dyDescent="0.25">
      <c r="A48" s="2" t="s">
        <v>108</v>
      </c>
      <c r="B48" s="2" t="s">
        <v>979</v>
      </c>
      <c r="C48" s="2" t="s">
        <v>927</v>
      </c>
      <c r="D48" s="2" t="s">
        <v>923</v>
      </c>
      <c r="E48">
        <f>SUMIF(database!C$2:C$918,"VT",database!J$2:J$918)</f>
        <v>243276</v>
      </c>
      <c r="F48" s="2">
        <f>COUNTIFS(database!G$2:G$918,"Trump",database!C$2:C$918,"VT")</f>
        <v>0</v>
      </c>
      <c r="G48" s="2">
        <f>COUNTIFS(database!G$2:G$918,"Clinton",database!C$2:C$918,"VT")</f>
        <v>4</v>
      </c>
      <c r="H48" s="2" t="str" cm="1">
        <f t="array" ref="H48">_xlfn.IFS(F48&gt;G48,"Rep",F48&lt;G48,"Dem",F48=G48,"Equal")</f>
        <v>Dem</v>
      </c>
    </row>
    <row r="49" spans="1:8" ht="15" customHeight="1" x14ac:dyDescent="0.25">
      <c r="A49" s="2" t="s">
        <v>25</v>
      </c>
      <c r="B49" s="2" t="s">
        <v>878</v>
      </c>
      <c r="C49" s="2" t="s">
        <v>927</v>
      </c>
      <c r="D49" s="2" t="s">
        <v>922</v>
      </c>
      <c r="E49">
        <f>SUMIF(database!C$2:C$918,"WA",database!J$2:J$918)</f>
        <v>6114124</v>
      </c>
      <c r="F49" s="2">
        <f>COUNTIFS(database!G$2:G$918,"Trump",database!C$2:C$918,"WA")</f>
        <v>13</v>
      </c>
      <c r="G49" s="2">
        <f>COUNTIFS(database!G$2:G$918,"Clinton",database!C$2:C$918,"WA")</f>
        <v>7</v>
      </c>
      <c r="H49" s="2" t="str" cm="1">
        <f t="array" ref="H49">_xlfn.IFS(F49&gt;G49,"Rep",F49&lt;G49,"Dem",F49=G49,"Equal")</f>
        <v>Rep</v>
      </c>
    </row>
    <row r="50" spans="1:8" ht="15" customHeight="1" x14ac:dyDescent="0.25">
      <c r="A50" s="2" t="s">
        <v>70</v>
      </c>
      <c r="B50" s="2" t="s">
        <v>980</v>
      </c>
      <c r="C50" s="2" t="s">
        <v>927</v>
      </c>
      <c r="D50" s="2" t="s">
        <v>922</v>
      </c>
      <c r="E50">
        <f>SUMIF(database!C$2:C$918,"WI",database!J$2:J$918)</f>
        <v>4660628</v>
      </c>
      <c r="F50" s="2">
        <f>COUNTIFS(database!G$2:G$918,"Trump",database!C$2:C$918,"WI")</f>
        <v>16</v>
      </c>
      <c r="G50" s="2">
        <f>COUNTIFS(database!G$2:G$918,"Clinton",database!C$2:C$918,"WI")</f>
        <v>8</v>
      </c>
      <c r="H50" s="2" t="str" cm="1">
        <f t="array" ref="H50">_xlfn.IFS(F50&gt;G50,"Rep",F50&lt;G50,"Dem",F50=G50,"Equal")</f>
        <v>Rep</v>
      </c>
    </row>
    <row r="51" spans="1:8" ht="15" customHeight="1" x14ac:dyDescent="0.25">
      <c r="A51" s="2" t="s">
        <v>121</v>
      </c>
      <c r="B51" s="2" t="s">
        <v>981</v>
      </c>
      <c r="C51" s="2" t="s">
        <v>927</v>
      </c>
      <c r="D51" s="2" t="s">
        <v>922</v>
      </c>
      <c r="E51">
        <f>SUMIF(database!C$2:C$918,"WV",database!J$2:J$918)</f>
        <v>1594032</v>
      </c>
      <c r="F51" s="2">
        <f>COUNTIFS(database!G$2:G$918,"Trump",database!C$2:C$918,"WV")</f>
        <v>11</v>
      </c>
      <c r="G51" s="2">
        <f>COUNTIFS(database!G$2:G$918,"Clinton",database!C$2:C$918,"WV")</f>
        <v>2</v>
      </c>
      <c r="H51" s="2" t="str" cm="1">
        <f t="array" ref="H51">_xlfn.IFS(F51&gt;G51,"Rep",F51&lt;G51,"Dem",F51=G51,"Equal")</f>
        <v>Rep</v>
      </c>
    </row>
    <row r="52" spans="1:8" ht="15" customHeight="1" x14ac:dyDescent="0.25">
      <c r="A52" s="2" t="s">
        <v>197</v>
      </c>
      <c r="B52" s="2" t="s">
        <v>982</v>
      </c>
      <c r="C52" s="2" t="s">
        <v>947</v>
      </c>
      <c r="D52" s="2" t="s">
        <v>923</v>
      </c>
      <c r="E52">
        <f>SUMIF(database!C$2:C$918,"WY",database!J$2:J$918)</f>
        <v>415247</v>
      </c>
      <c r="F52" s="2">
        <f>COUNTIFS(database!G$2:G$918,"Trump",database!C$2:C$918,"WY")</f>
        <v>8</v>
      </c>
      <c r="G52" s="2">
        <f>COUNTIFS(database!G$2:G$918,"Clinton",database!C$2:C$918,"WY")</f>
        <v>1</v>
      </c>
      <c r="H52" s="2" t="str" cm="1">
        <f t="array" ref="H52">_xlfn.IFS(F52&gt;G52,"Rep",F52&lt;G52,"Dem",F52=G52,"Equal")</f>
        <v>Rep</v>
      </c>
    </row>
  </sheetData>
  <autoFilter ref="A1:D52" xr:uid="{00000000-0001-0000-0100-000000000000}">
    <sortState xmlns:xlrd2="http://schemas.microsoft.com/office/spreadsheetml/2017/richdata2" ref="A2:D52">
      <sortCondition ref="A1:A52"/>
    </sortState>
  </autoFilter>
  <conditionalFormatting sqref="H2:H5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  <cfRule type="iconSet" priority="13">
      <iconSet iconSet="3Symbols">
        <cfvo type="percent" val="0"/>
        <cfvo type="percent" val="33"/>
        <cfvo type="percent" val="67"/>
      </iconSet>
    </cfRule>
  </conditionalFormatting>
  <pageMargins left="0.7" right="0.7" top="1.045275590551181" bottom="1.045275590551181" header="0.75" footer="0.75"/>
  <pageSetup paperSize="9" fitToWidth="0" fitToHeight="0" pageOrder="overThenDown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53444-E09F-4FDF-AA71-DE74F9E2F2E1}">
  <sheetPr codeName="Feuil4"/>
  <dimension ref="B5:I15"/>
  <sheetViews>
    <sheetView topLeftCell="C1" workbookViewId="0">
      <selection activeCell="H13" sqref="H13"/>
    </sheetView>
  </sheetViews>
  <sheetFormatPr baseColWidth="10" defaultRowHeight="15" x14ac:dyDescent="0.25"/>
  <cols>
    <col min="3" max="3" width="13.7109375" style="6" bestFit="1" customWidth="1"/>
    <col min="4" max="4" width="12.7109375" style="6" bestFit="1" customWidth="1"/>
    <col min="5" max="5" width="12.5703125" style="6" bestFit="1" customWidth="1"/>
    <col min="6" max="7" width="11.5703125" style="6" bestFit="1" customWidth="1"/>
    <col min="8" max="8" width="12.5703125" style="6" bestFit="1" customWidth="1"/>
  </cols>
  <sheetData>
    <row r="5" spans="2:9" x14ac:dyDescent="0.25">
      <c r="D5" s="8" t="s">
        <v>996</v>
      </c>
      <c r="E5" s="8" t="s">
        <v>989</v>
      </c>
      <c r="F5" s="8" t="s">
        <v>990</v>
      </c>
      <c r="G5" s="8" t="s">
        <v>992</v>
      </c>
      <c r="H5" s="8" t="s">
        <v>991</v>
      </c>
    </row>
    <row r="6" spans="2:9" x14ac:dyDescent="0.25">
      <c r="C6" s="9" t="s">
        <v>988</v>
      </c>
      <c r="D6" s="7">
        <f>AVERAGE(database!K2:K918)</f>
        <v>75.282144867728704</v>
      </c>
      <c r="E6" s="7">
        <f>AVERAGE(database!L2:L918)</f>
        <v>8.7534494061517556</v>
      </c>
      <c r="F6" s="7">
        <f>AVERAGE(database!M2:M918)</f>
        <v>1.6571178519040424</v>
      </c>
      <c r="G6" s="7">
        <f>AVERAGE(database!N2:N918)</f>
        <v>3.2413097312318557</v>
      </c>
      <c r="H6" s="7">
        <f>AVERAGE(database!O2:O918)</f>
        <v>11.065978142983527</v>
      </c>
      <c r="I6" s="1"/>
    </row>
    <row r="7" spans="2:9" x14ac:dyDescent="0.25">
      <c r="C7" s="9" t="s">
        <v>994</v>
      </c>
      <c r="D7" s="7">
        <f>MEDIAN(database!K2:K918)</f>
        <v>81.364888262893999</v>
      </c>
      <c r="E7" s="7">
        <f>MEDIAN(database!L2:L918)</f>
        <v>3.3799370849353401</v>
      </c>
      <c r="F7" s="7">
        <f>MEDIAN(database!M2:M918)</f>
        <v>0.855499560569146</v>
      </c>
      <c r="G7" s="7">
        <f>MEDIAN(database!N2:N918)</f>
        <v>1.9666251253837499</v>
      </c>
      <c r="H7" s="7">
        <f>MEDIAN(database!O2:O918)</f>
        <v>5.1273929483499296</v>
      </c>
      <c r="I7" s="1"/>
    </row>
    <row r="8" spans="2:9" x14ac:dyDescent="0.25">
      <c r="C8" s="9" t="s">
        <v>993</v>
      </c>
      <c r="D8" s="7">
        <f>STDEV(database!K2:K918)</f>
        <v>19.111267264736853</v>
      </c>
      <c r="E8" s="7">
        <f>STDEV(database!L2:L918)</f>
        <v>12.373289338930043</v>
      </c>
      <c r="F8" s="7">
        <f>STDEV(database!M2:M918)</f>
        <v>2.9025106188450454</v>
      </c>
      <c r="G8" s="7">
        <f>STDEV(database!N2:N918)</f>
        <v>5.1408458937221599</v>
      </c>
      <c r="H8" s="7">
        <f>STDEV(database!O2:O918)</f>
        <v>15.639813037074461</v>
      </c>
      <c r="I8" s="1"/>
    </row>
    <row r="9" spans="2:9" x14ac:dyDescent="0.25">
      <c r="C9" s="9" t="s">
        <v>1010</v>
      </c>
      <c r="D9" s="7">
        <f>D8*D8</f>
        <v>365.24053646420242</v>
      </c>
      <c r="E9" s="7">
        <f t="shared" ref="E9:H9" si="0">E8*E8</f>
        <v>153.09828906487985</v>
      </c>
      <c r="F9" s="7">
        <f t="shared" si="0"/>
        <v>8.4245678925082483</v>
      </c>
      <c r="G9" s="7">
        <f t="shared" si="0"/>
        <v>26.428296502999995</v>
      </c>
      <c r="H9" s="7">
        <f t="shared" si="0"/>
        <v>244.60375183464427</v>
      </c>
      <c r="I9" s="1"/>
    </row>
    <row r="10" spans="2:9" x14ac:dyDescent="0.25">
      <c r="C10" s="9" t="s">
        <v>995</v>
      </c>
      <c r="D10" s="7">
        <f>D8/D6</f>
        <v>0.25386188582054209</v>
      </c>
      <c r="E10" s="7">
        <f>E8/E6</f>
        <v>1.4135329702407755</v>
      </c>
      <c r="F10" s="7">
        <f>F8/F6</f>
        <v>1.7515414582674589</v>
      </c>
      <c r="G10" s="7">
        <f>G8/G6</f>
        <v>1.5860396938272197</v>
      </c>
      <c r="H10" s="7">
        <f>H8/H6</f>
        <v>1.4133240491705663</v>
      </c>
    </row>
    <row r="11" spans="2:9" x14ac:dyDescent="0.25">
      <c r="C11" s="9" t="s">
        <v>1011</v>
      </c>
      <c r="D11" s="7">
        <f>MAX(database!K2:K918)-MIN(database!K2:K918)</f>
        <v>94.776803845147484</v>
      </c>
      <c r="E11" s="7">
        <f>MAX(database!L2:L918)-MIN(database!L2:L918)</f>
        <v>75.299476314646398</v>
      </c>
      <c r="F11" s="7">
        <f>MAX(database!M2:M918)-MIN(database!M2:M918)</f>
        <v>42.823170709998948</v>
      </c>
      <c r="G11" s="7">
        <f>MAX(database!N2:N918)-MIN(database!N2:N918)</f>
        <v>75.140875165285991</v>
      </c>
      <c r="H11" s="7">
        <f>MAX(database!O2:O918)-MIN(database!O2:O918)</f>
        <v>95.091824175844039</v>
      </c>
    </row>
    <row r="14" spans="2:9" x14ac:dyDescent="0.25">
      <c r="B14" s="4" t="s">
        <v>1012</v>
      </c>
      <c r="D14" s="8" t="s">
        <v>996</v>
      </c>
      <c r="E14" s="8" t="s">
        <v>989</v>
      </c>
      <c r="F14" s="8" t="s">
        <v>990</v>
      </c>
      <c r="G14" s="8" t="s">
        <v>992</v>
      </c>
      <c r="H14" s="8" t="s">
        <v>991</v>
      </c>
    </row>
    <row r="15" spans="2:9" x14ac:dyDescent="0.25">
      <c r="B15">
        <f>SUM(database!J2:J918)</f>
        <v>288325986</v>
      </c>
      <c r="D15" s="7" cm="1">
        <f t="array" ref="D15">SUM(database!$J$2:$J$918*database!K2:K918)/SUM(database!$J$2:$J$918)</f>
        <v>62.505324265487829</v>
      </c>
      <c r="E15" s="7" cm="1">
        <f t="array" ref="E15">SUM(database!$J$2:$J$918*database!L2:L918)/SUM(database!$J$2:$J$918)</f>
        <v>12.486729708780981</v>
      </c>
      <c r="F15" s="7" cm="1">
        <f t="array" ref="F15">SUM(database!$J$2:$J$918*database!M2:M918)/SUM(database!$J$2:$J$918)</f>
        <v>4.9802887382917298</v>
      </c>
      <c r="G15" s="7" cm="1">
        <f t="array" ref="G15">SUM(database!$J$2:$J$918*database!N2:N918)/SUM(database!$J$2:$J$918)</f>
        <v>2.9548909006759088</v>
      </c>
      <c r="H15" s="7" cm="1">
        <f t="array" ref="H15">SUM(database!$J$2:$J$918*database!O2:O918)/SUM(database!$J$2:$J$918)</f>
        <v>17.072766386763533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4C8D7-DC85-476F-9B55-296B91DDB9E4}">
  <dimension ref="A1:AC2"/>
  <sheetViews>
    <sheetView workbookViewId="0">
      <selection sqref="A1:AC2"/>
    </sheetView>
  </sheetViews>
  <sheetFormatPr baseColWidth="10" defaultRowHeight="15" x14ac:dyDescent="0.25"/>
  <cols>
    <col min="4" max="4" width="13" customWidth="1"/>
    <col min="8" max="8" width="12.28515625" customWidth="1"/>
    <col min="9" max="9" width="13.42578125" customWidth="1"/>
    <col min="16" max="16" width="12.5703125" customWidth="1"/>
    <col min="17" max="20" width="11.7109375" customWidth="1"/>
    <col min="21" max="21" width="14.28515625" customWidth="1"/>
    <col min="22" max="22" width="13" customWidth="1"/>
    <col min="23" max="23" width="15.7109375" customWidth="1"/>
    <col min="24" max="24" width="14.140625" customWidth="1"/>
    <col min="26" max="28" width="11.7109375" customWidth="1"/>
    <col min="29" max="29" width="12.7109375" customWidth="1"/>
  </cols>
  <sheetData>
    <row r="1" spans="1:29" x14ac:dyDescent="0.25">
      <c r="A1" t="s">
        <v>0</v>
      </c>
      <c r="B1" t="s">
        <v>20</v>
      </c>
      <c r="C1" t="s">
        <v>21</v>
      </c>
      <c r="D1" t="s">
        <v>925</v>
      </c>
      <c r="E1" t="s">
        <v>926</v>
      </c>
      <c r="F1" t="s">
        <v>918</v>
      </c>
      <c r="G1" t="s">
        <v>984</v>
      </c>
      <c r="H1" t="s">
        <v>921</v>
      </c>
      <c r="I1" t="s">
        <v>983</v>
      </c>
      <c r="J1" t="s">
        <v>22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</row>
    <row r="2" spans="1:29" x14ac:dyDescent="0.25">
      <c r="A2">
        <v>26020</v>
      </c>
      <c r="B2" t="s">
        <v>409</v>
      </c>
      <c r="C2" t="s">
        <v>35</v>
      </c>
      <c r="D2" t="s">
        <v>964</v>
      </c>
      <c r="E2" t="s">
        <v>935</v>
      </c>
      <c r="F2" t="s">
        <v>920</v>
      </c>
      <c r="G2" t="s">
        <v>225</v>
      </c>
      <c r="H2" t="s">
        <v>922</v>
      </c>
      <c r="I2" t="s">
        <v>922</v>
      </c>
      <c r="J2">
        <v>64727</v>
      </c>
      <c r="K2">
        <v>43.019141934586798</v>
      </c>
      <c r="L2">
        <v>3.7063358413027001</v>
      </c>
      <c r="M2">
        <v>0.46657499961376198</v>
      </c>
      <c r="N2">
        <v>1.72725446876883</v>
      </c>
      <c r="O2">
        <v>51.080692755727902</v>
      </c>
      <c r="P2">
        <v>29.3973148763267</v>
      </c>
      <c r="Q2">
        <v>10.139509014785199</v>
      </c>
      <c r="R2">
        <v>26.653483090518598</v>
      </c>
      <c r="S2">
        <v>23.008945262409799</v>
      </c>
      <c r="T2">
        <v>10.8007477559596</v>
      </c>
      <c r="U2">
        <v>13.3248114534066</v>
      </c>
      <c r="V2">
        <v>44.504665729259898</v>
      </c>
      <c r="W2">
        <v>28.096638118368901</v>
      </c>
      <c r="X2">
        <v>14.0738846989646</v>
      </c>
      <c r="Y2">
        <v>19.0410437101228</v>
      </c>
      <c r="Z2">
        <v>23.3358727740215</v>
      </c>
      <c r="AA2">
        <v>15.684220550423801</v>
      </c>
      <c r="AB2">
        <v>24.011998857251701</v>
      </c>
      <c r="AC2">
        <v>17.926864108180201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1CC16-55BF-4974-9936-BAAB53456763}">
  <sheetPr codeName="Feuil5"/>
  <dimension ref="A1:C15"/>
  <sheetViews>
    <sheetView tabSelected="1" workbookViewId="0">
      <selection activeCell="E20" sqref="E20"/>
    </sheetView>
  </sheetViews>
  <sheetFormatPr baseColWidth="10" defaultRowHeight="15" x14ac:dyDescent="0.25"/>
  <cols>
    <col min="1" max="1" width="21" bestFit="1" customWidth="1"/>
    <col min="2" max="2" width="19.85546875" bestFit="1" customWidth="1"/>
    <col min="3" max="3" width="19.5703125" bestFit="1" customWidth="1"/>
    <col min="4" max="5" width="12" bestFit="1" customWidth="1"/>
    <col min="6" max="6" width="12.5703125" bestFit="1" customWidth="1"/>
    <col min="7" max="7" width="23" bestFit="1" customWidth="1"/>
    <col min="8" max="8" width="36" bestFit="1" customWidth="1"/>
    <col min="9" max="9" width="36.28515625" bestFit="1" customWidth="1"/>
    <col min="10" max="10" width="24.5703125" bestFit="1" customWidth="1"/>
    <col min="11" max="11" width="24.85546875" bestFit="1" customWidth="1"/>
    <col min="12" max="12" width="37.140625" bestFit="1" customWidth="1"/>
    <col min="13" max="13" width="37.42578125" bestFit="1" customWidth="1"/>
    <col min="14" max="14" width="19.5703125" bestFit="1" customWidth="1"/>
    <col min="15" max="15" width="19.85546875" bestFit="1" customWidth="1"/>
    <col min="16" max="16" width="37.140625" bestFit="1" customWidth="1"/>
    <col min="17" max="17" width="37.42578125" bestFit="1" customWidth="1"/>
    <col min="18" max="18" width="19.5703125" bestFit="1" customWidth="1"/>
    <col min="19" max="19" width="19.85546875" bestFit="1" customWidth="1"/>
    <col min="20" max="20" width="37.140625" bestFit="1" customWidth="1"/>
    <col min="21" max="21" width="37.42578125" bestFit="1" customWidth="1"/>
    <col min="22" max="22" width="19.5703125" bestFit="1" customWidth="1"/>
    <col min="23" max="23" width="19.85546875" bestFit="1" customWidth="1"/>
    <col min="24" max="24" width="37.140625" bestFit="1" customWidth="1"/>
    <col min="25" max="25" width="37.42578125" bestFit="1" customWidth="1"/>
    <col min="26" max="26" width="19.5703125" bestFit="1" customWidth="1"/>
    <col min="27" max="27" width="19.85546875" bestFit="1" customWidth="1"/>
    <col min="28" max="28" width="36" bestFit="1" customWidth="1"/>
    <col min="29" max="29" width="36.28515625" bestFit="1" customWidth="1"/>
    <col min="30" max="30" width="19.5703125" bestFit="1" customWidth="1"/>
    <col min="31" max="31" width="19.85546875" bestFit="1" customWidth="1"/>
    <col min="32" max="32" width="37.140625" bestFit="1" customWidth="1"/>
    <col min="33" max="33" width="37.42578125" bestFit="1" customWidth="1"/>
    <col min="34" max="34" width="19.5703125" bestFit="1" customWidth="1"/>
    <col min="35" max="35" width="19.85546875" bestFit="1" customWidth="1"/>
    <col min="36" max="36" width="37.140625" bestFit="1" customWidth="1"/>
    <col min="37" max="37" width="37.42578125" bestFit="1" customWidth="1"/>
    <col min="38" max="38" width="19.5703125" bestFit="1" customWidth="1"/>
    <col min="39" max="39" width="19.85546875" bestFit="1" customWidth="1"/>
    <col min="40" max="40" width="37.140625" bestFit="1" customWidth="1"/>
    <col min="41" max="41" width="37.42578125" bestFit="1" customWidth="1"/>
    <col min="42" max="42" width="19.5703125" bestFit="1" customWidth="1"/>
    <col min="43" max="43" width="19.85546875" bestFit="1" customWidth="1"/>
    <col min="44" max="44" width="37.140625" bestFit="1" customWidth="1"/>
    <col min="45" max="45" width="37.42578125" bestFit="1" customWidth="1"/>
    <col min="46" max="46" width="19.5703125" bestFit="1" customWidth="1"/>
    <col min="47" max="47" width="19.85546875" bestFit="1" customWidth="1"/>
    <col min="48" max="48" width="37.140625" bestFit="1" customWidth="1"/>
    <col min="49" max="49" width="37.42578125" bestFit="1" customWidth="1"/>
    <col min="50" max="50" width="19.5703125" bestFit="1" customWidth="1"/>
    <col min="51" max="51" width="19.85546875" bestFit="1" customWidth="1"/>
    <col min="52" max="52" width="37.140625" bestFit="1" customWidth="1"/>
    <col min="53" max="53" width="37.42578125" bestFit="1" customWidth="1"/>
    <col min="54" max="54" width="19.5703125" bestFit="1" customWidth="1"/>
    <col min="55" max="55" width="19.85546875" bestFit="1" customWidth="1"/>
    <col min="56" max="56" width="37.140625" bestFit="1" customWidth="1"/>
    <col min="57" max="57" width="37.42578125" bestFit="1" customWidth="1"/>
    <col min="58" max="58" width="19.5703125" bestFit="1" customWidth="1"/>
    <col min="59" max="59" width="19.85546875" bestFit="1" customWidth="1"/>
    <col min="60" max="60" width="36" bestFit="1" customWidth="1"/>
    <col min="61" max="61" width="36.28515625" bestFit="1" customWidth="1"/>
    <col min="62" max="62" width="19.5703125" bestFit="1" customWidth="1"/>
    <col min="63" max="63" width="19.85546875" bestFit="1" customWidth="1"/>
    <col min="64" max="64" width="37.140625" bestFit="1" customWidth="1"/>
    <col min="65" max="65" width="37.42578125" bestFit="1" customWidth="1"/>
    <col min="66" max="66" width="19.5703125" bestFit="1" customWidth="1"/>
    <col min="67" max="67" width="19.85546875" bestFit="1" customWidth="1"/>
    <col min="68" max="68" width="37.140625" bestFit="1" customWidth="1"/>
    <col min="69" max="69" width="37.42578125" bestFit="1" customWidth="1"/>
    <col min="70" max="70" width="19.5703125" bestFit="1" customWidth="1"/>
    <col min="71" max="71" width="19.85546875" bestFit="1" customWidth="1"/>
    <col min="72" max="72" width="37.140625" bestFit="1" customWidth="1"/>
    <col min="73" max="73" width="37.42578125" bestFit="1" customWidth="1"/>
    <col min="74" max="74" width="19.5703125" bestFit="1" customWidth="1"/>
    <col min="75" max="75" width="19.85546875" bestFit="1" customWidth="1"/>
    <col min="76" max="76" width="37.140625" bestFit="1" customWidth="1"/>
    <col min="77" max="77" width="37.42578125" bestFit="1" customWidth="1"/>
    <col min="78" max="78" width="19.5703125" bestFit="1" customWidth="1"/>
    <col min="79" max="79" width="19.85546875" bestFit="1" customWidth="1"/>
    <col min="80" max="80" width="36" bestFit="1" customWidth="1"/>
    <col min="81" max="81" width="36.28515625" bestFit="1" customWidth="1"/>
    <col min="82" max="82" width="19.5703125" bestFit="1" customWidth="1"/>
    <col min="83" max="83" width="19.85546875" bestFit="1" customWidth="1"/>
    <col min="84" max="84" width="37.140625" bestFit="1" customWidth="1"/>
    <col min="85" max="85" width="37.42578125" bestFit="1" customWidth="1"/>
    <col min="86" max="86" width="19.5703125" bestFit="1" customWidth="1"/>
    <col min="87" max="87" width="19.85546875" bestFit="1" customWidth="1"/>
    <col min="88" max="88" width="37.140625" bestFit="1" customWidth="1"/>
    <col min="89" max="89" width="37.42578125" bestFit="1" customWidth="1"/>
    <col min="90" max="90" width="19.5703125" bestFit="1" customWidth="1"/>
    <col min="91" max="91" width="19.85546875" bestFit="1" customWidth="1"/>
    <col min="92" max="92" width="37.140625" bestFit="1" customWidth="1"/>
    <col min="93" max="93" width="37.42578125" bestFit="1" customWidth="1"/>
    <col min="94" max="94" width="19.5703125" bestFit="1" customWidth="1"/>
    <col min="95" max="95" width="19.85546875" bestFit="1" customWidth="1"/>
    <col min="96" max="96" width="37.140625" bestFit="1" customWidth="1"/>
    <col min="97" max="97" width="37.42578125" bestFit="1" customWidth="1"/>
    <col min="98" max="98" width="19.5703125" bestFit="1" customWidth="1"/>
    <col min="99" max="99" width="19.85546875" bestFit="1" customWidth="1"/>
    <col min="100" max="100" width="37.140625" bestFit="1" customWidth="1"/>
    <col min="101" max="101" width="37.42578125" bestFit="1" customWidth="1"/>
    <col min="102" max="102" width="19.5703125" bestFit="1" customWidth="1"/>
    <col min="103" max="103" width="19.85546875" bestFit="1" customWidth="1"/>
    <col min="104" max="104" width="37.140625" bestFit="1" customWidth="1"/>
    <col min="105" max="105" width="37.42578125" bestFit="1" customWidth="1"/>
    <col min="106" max="106" width="19.5703125" bestFit="1" customWidth="1"/>
    <col min="107" max="107" width="19.85546875" bestFit="1" customWidth="1"/>
    <col min="108" max="108" width="37.140625" bestFit="1" customWidth="1"/>
    <col min="109" max="109" width="37.42578125" bestFit="1" customWidth="1"/>
    <col min="110" max="110" width="19.5703125" bestFit="1" customWidth="1"/>
    <col min="111" max="111" width="19.85546875" bestFit="1" customWidth="1"/>
    <col min="112" max="112" width="37.140625" bestFit="1" customWidth="1"/>
    <col min="113" max="113" width="37.42578125" bestFit="1" customWidth="1"/>
    <col min="114" max="114" width="19.5703125" bestFit="1" customWidth="1"/>
    <col min="115" max="115" width="19.85546875" bestFit="1" customWidth="1"/>
    <col min="116" max="116" width="37.140625" bestFit="1" customWidth="1"/>
    <col min="117" max="117" width="37.42578125" bestFit="1" customWidth="1"/>
    <col min="118" max="118" width="19.5703125" bestFit="1" customWidth="1"/>
    <col min="119" max="119" width="19.85546875" bestFit="1" customWidth="1"/>
    <col min="120" max="120" width="37.140625" bestFit="1" customWidth="1"/>
    <col min="121" max="121" width="37.42578125" bestFit="1" customWidth="1"/>
    <col min="122" max="122" width="19.5703125" bestFit="1" customWidth="1"/>
    <col min="123" max="123" width="19.85546875" bestFit="1" customWidth="1"/>
    <col min="124" max="124" width="37.140625" bestFit="1" customWidth="1"/>
    <col min="125" max="125" width="37.42578125" bestFit="1" customWidth="1"/>
    <col min="126" max="126" width="19.5703125" bestFit="1" customWidth="1"/>
    <col min="127" max="127" width="19.85546875" bestFit="1" customWidth="1"/>
    <col min="128" max="128" width="37.140625" bestFit="1" customWidth="1"/>
    <col min="129" max="129" width="37.42578125" bestFit="1" customWidth="1"/>
    <col min="130" max="130" width="19.5703125" bestFit="1" customWidth="1"/>
    <col min="131" max="131" width="19.85546875" bestFit="1" customWidth="1"/>
    <col min="132" max="132" width="36" bestFit="1" customWidth="1"/>
    <col min="133" max="133" width="36.28515625" bestFit="1" customWidth="1"/>
    <col min="134" max="134" width="19.5703125" bestFit="1" customWidth="1"/>
    <col min="135" max="135" width="19.85546875" bestFit="1" customWidth="1"/>
    <col min="136" max="136" width="36" bestFit="1" customWidth="1"/>
    <col min="137" max="137" width="36.28515625" bestFit="1" customWidth="1"/>
    <col min="138" max="138" width="19.5703125" bestFit="1" customWidth="1"/>
    <col min="139" max="139" width="19.85546875" bestFit="1" customWidth="1"/>
    <col min="140" max="140" width="36" bestFit="1" customWidth="1"/>
    <col min="141" max="141" width="36.28515625" bestFit="1" customWidth="1"/>
    <col min="142" max="142" width="19.5703125" bestFit="1" customWidth="1"/>
    <col min="143" max="143" width="19.85546875" bestFit="1" customWidth="1"/>
    <col min="144" max="144" width="36" bestFit="1" customWidth="1"/>
    <col min="145" max="145" width="36.28515625" bestFit="1" customWidth="1"/>
    <col min="146" max="146" width="19.5703125" bestFit="1" customWidth="1"/>
    <col min="147" max="147" width="19.85546875" bestFit="1" customWidth="1"/>
    <col min="148" max="148" width="36" bestFit="1" customWidth="1"/>
    <col min="149" max="149" width="36.28515625" bestFit="1" customWidth="1"/>
    <col min="150" max="150" width="19.5703125" bestFit="1" customWidth="1"/>
    <col min="151" max="151" width="19.85546875" bestFit="1" customWidth="1"/>
    <col min="152" max="152" width="36" bestFit="1" customWidth="1"/>
    <col min="153" max="153" width="36.28515625" bestFit="1" customWidth="1"/>
    <col min="154" max="154" width="19.5703125" bestFit="1" customWidth="1"/>
    <col min="155" max="155" width="19.85546875" bestFit="1" customWidth="1"/>
    <col min="156" max="156" width="36" bestFit="1" customWidth="1"/>
    <col min="157" max="157" width="36.28515625" bestFit="1" customWidth="1"/>
    <col min="158" max="158" width="19.5703125" bestFit="1" customWidth="1"/>
    <col min="159" max="159" width="19.85546875" bestFit="1" customWidth="1"/>
    <col min="160" max="160" width="36" bestFit="1" customWidth="1"/>
    <col min="161" max="161" width="36.28515625" bestFit="1" customWidth="1"/>
    <col min="162" max="162" width="19.5703125" bestFit="1" customWidth="1"/>
    <col min="163" max="163" width="19.85546875" bestFit="1" customWidth="1"/>
    <col min="164" max="164" width="36" bestFit="1" customWidth="1"/>
    <col min="165" max="165" width="36.28515625" bestFit="1" customWidth="1"/>
    <col min="166" max="166" width="19.5703125" bestFit="1" customWidth="1"/>
    <col min="167" max="167" width="19.85546875" bestFit="1" customWidth="1"/>
    <col min="168" max="168" width="36" bestFit="1" customWidth="1"/>
    <col min="169" max="169" width="36.28515625" bestFit="1" customWidth="1"/>
    <col min="170" max="170" width="19.5703125" bestFit="1" customWidth="1"/>
    <col min="171" max="171" width="19.85546875" bestFit="1" customWidth="1"/>
    <col min="172" max="172" width="36" bestFit="1" customWidth="1"/>
    <col min="173" max="173" width="36.28515625" bestFit="1" customWidth="1"/>
    <col min="174" max="174" width="19.5703125" bestFit="1" customWidth="1"/>
    <col min="175" max="175" width="19.85546875" bestFit="1" customWidth="1"/>
    <col min="176" max="176" width="36" bestFit="1" customWidth="1"/>
    <col min="177" max="177" width="36.28515625" bestFit="1" customWidth="1"/>
    <col min="178" max="178" width="19.5703125" bestFit="1" customWidth="1"/>
    <col min="179" max="179" width="19.85546875" bestFit="1" customWidth="1"/>
    <col min="180" max="180" width="35" bestFit="1" customWidth="1"/>
    <col min="181" max="181" width="35.28515625" bestFit="1" customWidth="1"/>
    <col min="182" max="182" width="19.5703125" bestFit="1" customWidth="1"/>
    <col min="183" max="183" width="19.85546875" bestFit="1" customWidth="1"/>
    <col min="184" max="184" width="36" bestFit="1" customWidth="1"/>
    <col min="185" max="185" width="36.28515625" bestFit="1" customWidth="1"/>
    <col min="186" max="186" width="19.5703125" bestFit="1" customWidth="1"/>
    <col min="187" max="187" width="19.85546875" bestFit="1" customWidth="1"/>
    <col min="188" max="188" width="35" bestFit="1" customWidth="1"/>
    <col min="189" max="189" width="35.28515625" bestFit="1" customWidth="1"/>
    <col min="190" max="190" width="19.5703125" bestFit="1" customWidth="1"/>
    <col min="191" max="191" width="19.85546875" bestFit="1" customWidth="1"/>
    <col min="192" max="192" width="36" bestFit="1" customWidth="1"/>
    <col min="193" max="193" width="36.28515625" bestFit="1" customWidth="1"/>
    <col min="194" max="194" width="19.5703125" bestFit="1" customWidth="1"/>
    <col min="195" max="195" width="19.85546875" bestFit="1" customWidth="1"/>
    <col min="196" max="196" width="36" bestFit="1" customWidth="1"/>
    <col min="197" max="197" width="36.28515625" bestFit="1" customWidth="1"/>
    <col min="198" max="198" width="19.5703125" bestFit="1" customWidth="1"/>
    <col min="199" max="199" width="19.85546875" bestFit="1" customWidth="1"/>
    <col min="200" max="200" width="36" bestFit="1" customWidth="1"/>
    <col min="201" max="201" width="36.28515625" bestFit="1" customWidth="1"/>
    <col min="202" max="202" width="19.5703125" bestFit="1" customWidth="1"/>
    <col min="203" max="203" width="19.85546875" bestFit="1" customWidth="1"/>
    <col min="204" max="204" width="36" bestFit="1" customWidth="1"/>
    <col min="205" max="205" width="36.28515625" bestFit="1" customWidth="1"/>
    <col min="206" max="206" width="19.5703125" bestFit="1" customWidth="1"/>
    <col min="207" max="207" width="19.85546875" bestFit="1" customWidth="1"/>
    <col min="208" max="208" width="36" bestFit="1" customWidth="1"/>
    <col min="209" max="209" width="36.28515625" bestFit="1" customWidth="1"/>
    <col min="210" max="210" width="19.5703125" bestFit="1" customWidth="1"/>
    <col min="211" max="211" width="19.85546875" bestFit="1" customWidth="1"/>
    <col min="212" max="212" width="36" bestFit="1" customWidth="1"/>
    <col min="213" max="213" width="36.28515625" bestFit="1" customWidth="1"/>
    <col min="214" max="214" width="19.5703125" bestFit="1" customWidth="1"/>
    <col min="215" max="215" width="19.85546875" bestFit="1" customWidth="1"/>
    <col min="216" max="216" width="36" bestFit="1" customWidth="1"/>
    <col min="217" max="217" width="36.28515625" bestFit="1" customWidth="1"/>
    <col min="218" max="218" width="19.5703125" bestFit="1" customWidth="1"/>
    <col min="219" max="219" width="19.85546875" bestFit="1" customWidth="1"/>
    <col min="220" max="220" width="36" bestFit="1" customWidth="1"/>
    <col min="221" max="221" width="36.28515625" bestFit="1" customWidth="1"/>
    <col min="222" max="222" width="19.5703125" bestFit="1" customWidth="1"/>
    <col min="223" max="223" width="19.85546875" bestFit="1" customWidth="1"/>
    <col min="224" max="224" width="36" bestFit="1" customWidth="1"/>
    <col min="225" max="225" width="36.28515625" bestFit="1" customWidth="1"/>
    <col min="226" max="226" width="19.5703125" bestFit="1" customWidth="1"/>
    <col min="227" max="227" width="19.85546875" bestFit="1" customWidth="1"/>
    <col min="228" max="228" width="35" bestFit="1" customWidth="1"/>
    <col min="229" max="229" width="35.28515625" bestFit="1" customWidth="1"/>
    <col min="230" max="230" width="19.5703125" bestFit="1" customWidth="1"/>
    <col min="231" max="231" width="19.85546875" bestFit="1" customWidth="1"/>
    <col min="232" max="232" width="36" bestFit="1" customWidth="1"/>
    <col min="233" max="233" width="36.28515625" bestFit="1" customWidth="1"/>
    <col min="234" max="234" width="19.5703125" bestFit="1" customWidth="1"/>
    <col min="235" max="235" width="19.85546875" bestFit="1" customWidth="1"/>
    <col min="236" max="236" width="36" bestFit="1" customWidth="1"/>
    <col min="237" max="237" width="36.28515625" bestFit="1" customWidth="1"/>
    <col min="238" max="238" width="19.5703125" bestFit="1" customWidth="1"/>
    <col min="239" max="239" width="19.85546875" bestFit="1" customWidth="1"/>
    <col min="240" max="240" width="35" bestFit="1" customWidth="1"/>
    <col min="241" max="241" width="35.28515625" bestFit="1" customWidth="1"/>
    <col min="242" max="242" width="19.5703125" bestFit="1" customWidth="1"/>
    <col min="243" max="243" width="19.85546875" bestFit="1" customWidth="1"/>
    <col min="244" max="244" width="36" bestFit="1" customWidth="1"/>
    <col min="245" max="245" width="36.28515625" bestFit="1" customWidth="1"/>
    <col min="246" max="246" width="19.5703125" bestFit="1" customWidth="1"/>
    <col min="247" max="247" width="19.85546875" bestFit="1" customWidth="1"/>
    <col min="248" max="248" width="36" bestFit="1" customWidth="1"/>
    <col min="249" max="249" width="36.28515625" bestFit="1" customWidth="1"/>
    <col min="250" max="250" width="19.5703125" bestFit="1" customWidth="1"/>
    <col min="251" max="251" width="19.85546875" bestFit="1" customWidth="1"/>
    <col min="252" max="252" width="36" bestFit="1" customWidth="1"/>
    <col min="253" max="253" width="36.28515625" bestFit="1" customWidth="1"/>
    <col min="254" max="254" width="19.5703125" bestFit="1" customWidth="1"/>
    <col min="255" max="255" width="19.85546875" bestFit="1" customWidth="1"/>
    <col min="256" max="256" width="36" bestFit="1" customWidth="1"/>
    <col min="257" max="257" width="36.28515625" bestFit="1" customWidth="1"/>
    <col min="258" max="258" width="19.5703125" bestFit="1" customWidth="1"/>
    <col min="259" max="259" width="19.85546875" bestFit="1" customWidth="1"/>
    <col min="260" max="260" width="36" bestFit="1" customWidth="1"/>
    <col min="261" max="261" width="36.28515625" bestFit="1" customWidth="1"/>
    <col min="262" max="262" width="19.5703125" bestFit="1" customWidth="1"/>
    <col min="263" max="263" width="19.85546875" bestFit="1" customWidth="1"/>
    <col min="264" max="264" width="36" bestFit="1" customWidth="1"/>
    <col min="265" max="265" width="36.28515625" bestFit="1" customWidth="1"/>
    <col min="266" max="266" width="19.5703125" bestFit="1" customWidth="1"/>
    <col min="267" max="267" width="19.85546875" bestFit="1" customWidth="1"/>
    <col min="268" max="268" width="36" bestFit="1" customWidth="1"/>
    <col min="269" max="269" width="36.28515625" bestFit="1" customWidth="1"/>
    <col min="270" max="270" width="19.5703125" bestFit="1" customWidth="1"/>
    <col min="271" max="271" width="19.85546875" bestFit="1" customWidth="1"/>
    <col min="272" max="272" width="36" bestFit="1" customWidth="1"/>
    <col min="273" max="273" width="36.28515625" bestFit="1" customWidth="1"/>
    <col min="274" max="274" width="19.5703125" bestFit="1" customWidth="1"/>
    <col min="275" max="275" width="19.85546875" bestFit="1" customWidth="1"/>
    <col min="276" max="276" width="36" bestFit="1" customWidth="1"/>
    <col min="277" max="277" width="36.28515625" bestFit="1" customWidth="1"/>
    <col min="278" max="278" width="19.5703125" bestFit="1" customWidth="1"/>
    <col min="279" max="279" width="19.85546875" bestFit="1" customWidth="1"/>
    <col min="280" max="280" width="36" bestFit="1" customWidth="1"/>
    <col min="281" max="281" width="36.28515625" bestFit="1" customWidth="1"/>
    <col min="282" max="282" width="19.5703125" bestFit="1" customWidth="1"/>
    <col min="283" max="283" width="19.85546875" bestFit="1" customWidth="1"/>
    <col min="284" max="284" width="36" bestFit="1" customWidth="1"/>
    <col min="285" max="285" width="36.28515625" bestFit="1" customWidth="1"/>
    <col min="286" max="286" width="19.5703125" bestFit="1" customWidth="1"/>
    <col min="287" max="287" width="19.85546875" bestFit="1" customWidth="1"/>
    <col min="288" max="288" width="35" bestFit="1" customWidth="1"/>
    <col min="289" max="289" width="35.28515625" bestFit="1" customWidth="1"/>
    <col min="290" max="290" width="19.5703125" bestFit="1" customWidth="1"/>
    <col min="291" max="291" width="19.85546875" bestFit="1" customWidth="1"/>
    <col min="292" max="292" width="36" bestFit="1" customWidth="1"/>
    <col min="293" max="293" width="36.28515625" bestFit="1" customWidth="1"/>
    <col min="294" max="294" width="19.5703125" bestFit="1" customWidth="1"/>
    <col min="295" max="295" width="19.85546875" bestFit="1" customWidth="1"/>
    <col min="296" max="296" width="36" bestFit="1" customWidth="1"/>
    <col min="297" max="297" width="36.28515625" bestFit="1" customWidth="1"/>
    <col min="298" max="298" width="19.5703125" bestFit="1" customWidth="1"/>
    <col min="299" max="299" width="19.85546875" bestFit="1" customWidth="1"/>
    <col min="300" max="300" width="36" bestFit="1" customWidth="1"/>
    <col min="301" max="301" width="36.28515625" bestFit="1" customWidth="1"/>
    <col min="302" max="302" width="19.5703125" bestFit="1" customWidth="1"/>
    <col min="303" max="303" width="19.85546875" bestFit="1" customWidth="1"/>
    <col min="304" max="304" width="36" bestFit="1" customWidth="1"/>
    <col min="305" max="305" width="36.28515625" bestFit="1" customWidth="1"/>
    <col min="306" max="306" width="19.5703125" bestFit="1" customWidth="1"/>
    <col min="307" max="307" width="19.85546875" bestFit="1" customWidth="1"/>
    <col min="308" max="308" width="36" bestFit="1" customWidth="1"/>
    <col min="309" max="309" width="36.28515625" bestFit="1" customWidth="1"/>
    <col min="310" max="310" width="19.5703125" bestFit="1" customWidth="1"/>
    <col min="311" max="311" width="19.85546875" bestFit="1" customWidth="1"/>
    <col min="312" max="312" width="36" bestFit="1" customWidth="1"/>
    <col min="313" max="313" width="36.28515625" bestFit="1" customWidth="1"/>
    <col min="314" max="314" width="19.5703125" bestFit="1" customWidth="1"/>
    <col min="315" max="315" width="19.85546875" bestFit="1" customWidth="1"/>
    <col min="316" max="316" width="36" bestFit="1" customWidth="1"/>
    <col min="317" max="317" width="36.28515625" bestFit="1" customWidth="1"/>
    <col min="318" max="318" width="19.5703125" bestFit="1" customWidth="1"/>
    <col min="319" max="319" width="19.85546875" bestFit="1" customWidth="1"/>
    <col min="320" max="320" width="36" bestFit="1" customWidth="1"/>
    <col min="321" max="321" width="36.28515625" bestFit="1" customWidth="1"/>
    <col min="322" max="322" width="19.5703125" bestFit="1" customWidth="1"/>
    <col min="323" max="323" width="19.85546875" bestFit="1" customWidth="1"/>
    <col min="324" max="324" width="36" bestFit="1" customWidth="1"/>
    <col min="325" max="325" width="36.28515625" bestFit="1" customWidth="1"/>
    <col min="326" max="326" width="19.5703125" bestFit="1" customWidth="1"/>
    <col min="327" max="327" width="19.85546875" bestFit="1" customWidth="1"/>
    <col min="328" max="328" width="36" bestFit="1" customWidth="1"/>
    <col min="329" max="329" width="36.28515625" bestFit="1" customWidth="1"/>
    <col min="330" max="330" width="19.5703125" bestFit="1" customWidth="1"/>
    <col min="331" max="331" width="19.85546875" bestFit="1" customWidth="1"/>
    <col min="332" max="332" width="36" bestFit="1" customWidth="1"/>
    <col min="333" max="333" width="36.28515625" bestFit="1" customWidth="1"/>
    <col min="334" max="334" width="19.5703125" bestFit="1" customWidth="1"/>
    <col min="335" max="335" width="19.85546875" bestFit="1" customWidth="1"/>
    <col min="336" max="336" width="36" bestFit="1" customWidth="1"/>
    <col min="337" max="337" width="36.28515625" bestFit="1" customWidth="1"/>
    <col min="338" max="338" width="19.5703125" bestFit="1" customWidth="1"/>
    <col min="339" max="339" width="19.85546875" bestFit="1" customWidth="1"/>
    <col min="340" max="340" width="33" bestFit="1" customWidth="1"/>
    <col min="341" max="341" width="33.28515625" bestFit="1" customWidth="1"/>
    <col min="342" max="342" width="19.5703125" bestFit="1" customWidth="1"/>
    <col min="343" max="343" width="19.85546875" bestFit="1" customWidth="1"/>
    <col min="344" max="344" width="36" bestFit="1" customWidth="1"/>
    <col min="345" max="345" width="36.28515625" bestFit="1" customWidth="1"/>
    <col min="346" max="346" width="19.5703125" bestFit="1" customWidth="1"/>
    <col min="347" max="347" width="19.85546875" bestFit="1" customWidth="1"/>
    <col min="348" max="348" width="36" bestFit="1" customWidth="1"/>
    <col min="349" max="349" width="36.28515625" bestFit="1" customWidth="1"/>
    <col min="350" max="350" width="19.5703125" bestFit="1" customWidth="1"/>
    <col min="351" max="351" width="19.85546875" bestFit="1" customWidth="1"/>
    <col min="352" max="352" width="36" bestFit="1" customWidth="1"/>
    <col min="353" max="353" width="36.28515625" bestFit="1" customWidth="1"/>
    <col min="354" max="354" width="19.5703125" bestFit="1" customWidth="1"/>
    <col min="355" max="355" width="19.85546875" bestFit="1" customWidth="1"/>
    <col min="356" max="356" width="36" bestFit="1" customWidth="1"/>
    <col min="357" max="357" width="36.28515625" bestFit="1" customWidth="1"/>
    <col min="358" max="358" width="19.5703125" bestFit="1" customWidth="1"/>
    <col min="359" max="359" width="19.85546875" bestFit="1" customWidth="1"/>
    <col min="360" max="360" width="36" bestFit="1" customWidth="1"/>
    <col min="361" max="361" width="36.28515625" bestFit="1" customWidth="1"/>
    <col min="362" max="362" width="19.5703125" bestFit="1" customWidth="1"/>
    <col min="363" max="363" width="19.85546875" bestFit="1" customWidth="1"/>
    <col min="364" max="364" width="36" bestFit="1" customWidth="1"/>
    <col min="365" max="365" width="36.28515625" bestFit="1" customWidth="1"/>
    <col min="366" max="366" width="19.5703125" bestFit="1" customWidth="1"/>
    <col min="367" max="367" width="19.85546875" bestFit="1" customWidth="1"/>
    <col min="368" max="368" width="36" bestFit="1" customWidth="1"/>
    <col min="369" max="369" width="36.28515625" bestFit="1" customWidth="1"/>
    <col min="370" max="370" width="19.5703125" bestFit="1" customWidth="1"/>
    <col min="371" max="371" width="19.85546875" bestFit="1" customWidth="1"/>
    <col min="372" max="372" width="36" bestFit="1" customWidth="1"/>
    <col min="373" max="373" width="36.28515625" bestFit="1" customWidth="1"/>
    <col min="374" max="374" width="19.5703125" bestFit="1" customWidth="1"/>
    <col min="375" max="375" width="19.85546875" bestFit="1" customWidth="1"/>
    <col min="376" max="376" width="36" bestFit="1" customWidth="1"/>
    <col min="377" max="377" width="36.28515625" bestFit="1" customWidth="1"/>
    <col min="378" max="378" width="19.5703125" bestFit="1" customWidth="1"/>
    <col min="379" max="379" width="19.85546875" bestFit="1" customWidth="1"/>
    <col min="380" max="380" width="36" bestFit="1" customWidth="1"/>
    <col min="381" max="381" width="36.28515625" bestFit="1" customWidth="1"/>
    <col min="382" max="382" width="19.5703125" bestFit="1" customWidth="1"/>
    <col min="383" max="383" width="19.85546875" bestFit="1" customWidth="1"/>
    <col min="384" max="384" width="36" bestFit="1" customWidth="1"/>
    <col min="385" max="385" width="36.28515625" bestFit="1" customWidth="1"/>
    <col min="386" max="386" width="19.5703125" bestFit="1" customWidth="1"/>
    <col min="387" max="387" width="19.85546875" bestFit="1" customWidth="1"/>
    <col min="388" max="388" width="36" bestFit="1" customWidth="1"/>
    <col min="389" max="389" width="36.28515625" bestFit="1" customWidth="1"/>
    <col min="390" max="390" width="19.5703125" bestFit="1" customWidth="1"/>
    <col min="391" max="391" width="19.85546875" bestFit="1" customWidth="1"/>
    <col min="392" max="392" width="36" bestFit="1" customWidth="1"/>
    <col min="393" max="393" width="36.28515625" bestFit="1" customWidth="1"/>
    <col min="394" max="394" width="19.5703125" bestFit="1" customWidth="1"/>
    <col min="395" max="395" width="19.85546875" bestFit="1" customWidth="1"/>
    <col min="396" max="396" width="36" bestFit="1" customWidth="1"/>
    <col min="397" max="397" width="36.28515625" bestFit="1" customWidth="1"/>
    <col min="398" max="398" width="19.5703125" bestFit="1" customWidth="1"/>
    <col min="399" max="399" width="19.85546875" bestFit="1" customWidth="1"/>
    <col min="400" max="400" width="36" bestFit="1" customWidth="1"/>
    <col min="401" max="401" width="36.28515625" bestFit="1" customWidth="1"/>
    <col min="402" max="402" width="19.5703125" bestFit="1" customWidth="1"/>
    <col min="403" max="403" width="19.85546875" bestFit="1" customWidth="1"/>
    <col min="404" max="404" width="36" bestFit="1" customWidth="1"/>
    <col min="405" max="405" width="36.28515625" bestFit="1" customWidth="1"/>
    <col min="406" max="406" width="19.5703125" bestFit="1" customWidth="1"/>
    <col min="407" max="407" width="19.85546875" bestFit="1" customWidth="1"/>
    <col min="408" max="408" width="36" bestFit="1" customWidth="1"/>
    <col min="409" max="409" width="36.28515625" bestFit="1" customWidth="1"/>
    <col min="410" max="410" width="19.5703125" bestFit="1" customWidth="1"/>
    <col min="411" max="411" width="19.85546875" bestFit="1" customWidth="1"/>
    <col min="412" max="412" width="35" bestFit="1" customWidth="1"/>
    <col min="413" max="413" width="35.28515625" bestFit="1" customWidth="1"/>
    <col min="414" max="414" width="19.5703125" bestFit="1" customWidth="1"/>
    <col min="415" max="415" width="19.85546875" bestFit="1" customWidth="1"/>
    <col min="416" max="416" width="36" bestFit="1" customWidth="1"/>
    <col min="417" max="417" width="36.28515625" bestFit="1" customWidth="1"/>
    <col min="418" max="418" width="19.5703125" bestFit="1" customWidth="1"/>
    <col min="419" max="419" width="19.85546875" bestFit="1" customWidth="1"/>
    <col min="420" max="420" width="36" bestFit="1" customWidth="1"/>
    <col min="421" max="421" width="36.28515625" bestFit="1" customWidth="1"/>
    <col min="422" max="422" width="19.5703125" bestFit="1" customWidth="1"/>
    <col min="423" max="423" width="19.85546875" bestFit="1" customWidth="1"/>
    <col min="424" max="424" width="36" bestFit="1" customWidth="1"/>
    <col min="425" max="425" width="36.28515625" bestFit="1" customWidth="1"/>
    <col min="426" max="426" width="19.5703125" bestFit="1" customWidth="1"/>
    <col min="427" max="427" width="19.85546875" bestFit="1" customWidth="1"/>
    <col min="428" max="428" width="36" bestFit="1" customWidth="1"/>
    <col min="429" max="429" width="36.28515625" bestFit="1" customWidth="1"/>
    <col min="430" max="430" width="19.5703125" bestFit="1" customWidth="1"/>
    <col min="431" max="431" width="19.85546875" bestFit="1" customWidth="1"/>
    <col min="432" max="432" width="36" bestFit="1" customWidth="1"/>
    <col min="433" max="433" width="36.28515625" bestFit="1" customWidth="1"/>
    <col min="434" max="434" width="19.5703125" bestFit="1" customWidth="1"/>
    <col min="435" max="435" width="19.85546875" bestFit="1" customWidth="1"/>
    <col min="436" max="436" width="36" bestFit="1" customWidth="1"/>
    <col min="437" max="437" width="36.28515625" bestFit="1" customWidth="1"/>
    <col min="438" max="438" width="19.5703125" bestFit="1" customWidth="1"/>
    <col min="439" max="439" width="19.85546875" bestFit="1" customWidth="1"/>
    <col min="440" max="440" width="36" bestFit="1" customWidth="1"/>
    <col min="441" max="441" width="36.28515625" bestFit="1" customWidth="1"/>
    <col min="442" max="442" width="19.5703125" bestFit="1" customWidth="1"/>
    <col min="443" max="443" width="19.85546875" bestFit="1" customWidth="1"/>
    <col min="444" max="444" width="36" bestFit="1" customWidth="1"/>
    <col min="445" max="445" width="36.28515625" bestFit="1" customWidth="1"/>
    <col min="446" max="446" width="19.5703125" bestFit="1" customWidth="1"/>
    <col min="447" max="447" width="19.85546875" bestFit="1" customWidth="1"/>
    <col min="448" max="448" width="36" bestFit="1" customWidth="1"/>
    <col min="449" max="449" width="36.28515625" bestFit="1" customWidth="1"/>
    <col min="450" max="450" width="19.5703125" bestFit="1" customWidth="1"/>
    <col min="451" max="451" width="19.85546875" bestFit="1" customWidth="1"/>
    <col min="452" max="452" width="36" bestFit="1" customWidth="1"/>
    <col min="453" max="453" width="36.28515625" bestFit="1" customWidth="1"/>
    <col min="454" max="454" width="19.5703125" bestFit="1" customWidth="1"/>
    <col min="455" max="455" width="19.85546875" bestFit="1" customWidth="1"/>
    <col min="456" max="456" width="36" bestFit="1" customWidth="1"/>
    <col min="457" max="457" width="36.28515625" bestFit="1" customWidth="1"/>
    <col min="458" max="458" width="19.5703125" bestFit="1" customWidth="1"/>
    <col min="459" max="459" width="19.85546875" bestFit="1" customWidth="1"/>
    <col min="460" max="460" width="36" bestFit="1" customWidth="1"/>
    <col min="461" max="461" width="36.28515625" bestFit="1" customWidth="1"/>
    <col min="462" max="462" width="19.5703125" bestFit="1" customWidth="1"/>
    <col min="463" max="463" width="19.85546875" bestFit="1" customWidth="1"/>
    <col min="464" max="464" width="36" bestFit="1" customWidth="1"/>
    <col min="465" max="465" width="36.28515625" bestFit="1" customWidth="1"/>
    <col min="466" max="466" width="19.5703125" bestFit="1" customWidth="1"/>
    <col min="467" max="467" width="19.85546875" bestFit="1" customWidth="1"/>
    <col min="468" max="468" width="35" bestFit="1" customWidth="1"/>
    <col min="469" max="469" width="35.28515625" bestFit="1" customWidth="1"/>
    <col min="470" max="470" width="19.5703125" bestFit="1" customWidth="1"/>
    <col min="471" max="471" width="19.85546875" bestFit="1" customWidth="1"/>
    <col min="472" max="472" width="36" bestFit="1" customWidth="1"/>
    <col min="473" max="473" width="36.28515625" bestFit="1" customWidth="1"/>
    <col min="474" max="474" width="19.5703125" bestFit="1" customWidth="1"/>
    <col min="475" max="475" width="19.85546875" bestFit="1" customWidth="1"/>
    <col min="476" max="476" width="36" bestFit="1" customWidth="1"/>
    <col min="477" max="477" width="36.28515625" bestFit="1" customWidth="1"/>
    <col min="478" max="478" width="19.5703125" bestFit="1" customWidth="1"/>
    <col min="479" max="479" width="19.85546875" bestFit="1" customWidth="1"/>
    <col min="480" max="480" width="36" bestFit="1" customWidth="1"/>
    <col min="481" max="481" width="36.28515625" bestFit="1" customWidth="1"/>
    <col min="482" max="482" width="19.5703125" bestFit="1" customWidth="1"/>
    <col min="483" max="483" width="19.85546875" bestFit="1" customWidth="1"/>
    <col min="484" max="484" width="35" bestFit="1" customWidth="1"/>
    <col min="485" max="485" width="35.28515625" bestFit="1" customWidth="1"/>
    <col min="486" max="486" width="19.5703125" bestFit="1" customWidth="1"/>
    <col min="487" max="487" width="19.85546875" bestFit="1" customWidth="1"/>
    <col min="488" max="488" width="36" bestFit="1" customWidth="1"/>
    <col min="489" max="489" width="36.28515625" bestFit="1" customWidth="1"/>
    <col min="490" max="490" width="19.5703125" bestFit="1" customWidth="1"/>
    <col min="491" max="491" width="19.85546875" bestFit="1" customWidth="1"/>
    <col min="492" max="492" width="36" bestFit="1" customWidth="1"/>
    <col min="493" max="493" width="36.28515625" bestFit="1" customWidth="1"/>
    <col min="494" max="494" width="19.5703125" bestFit="1" customWidth="1"/>
    <col min="495" max="495" width="19.85546875" bestFit="1" customWidth="1"/>
    <col min="496" max="496" width="36" bestFit="1" customWidth="1"/>
    <col min="497" max="497" width="36.28515625" bestFit="1" customWidth="1"/>
    <col min="498" max="498" width="19.5703125" bestFit="1" customWidth="1"/>
    <col min="499" max="499" width="19.85546875" bestFit="1" customWidth="1"/>
    <col min="500" max="500" width="36" bestFit="1" customWidth="1"/>
    <col min="501" max="501" width="36.28515625" bestFit="1" customWidth="1"/>
    <col min="502" max="502" width="19.5703125" bestFit="1" customWidth="1"/>
    <col min="503" max="503" width="19.85546875" bestFit="1" customWidth="1"/>
    <col min="504" max="504" width="36" bestFit="1" customWidth="1"/>
    <col min="505" max="505" width="36.28515625" bestFit="1" customWidth="1"/>
    <col min="506" max="506" width="19.5703125" bestFit="1" customWidth="1"/>
    <col min="507" max="507" width="19.85546875" bestFit="1" customWidth="1"/>
    <col min="508" max="508" width="36" bestFit="1" customWidth="1"/>
    <col min="509" max="509" width="36.28515625" bestFit="1" customWidth="1"/>
    <col min="510" max="510" width="19.5703125" bestFit="1" customWidth="1"/>
    <col min="511" max="511" width="19.85546875" bestFit="1" customWidth="1"/>
    <col min="512" max="512" width="36" bestFit="1" customWidth="1"/>
    <col min="513" max="513" width="36.28515625" bestFit="1" customWidth="1"/>
    <col min="514" max="514" width="19.5703125" bestFit="1" customWidth="1"/>
    <col min="515" max="515" width="19.85546875" bestFit="1" customWidth="1"/>
    <col min="516" max="516" width="36" bestFit="1" customWidth="1"/>
    <col min="517" max="517" width="36.28515625" bestFit="1" customWidth="1"/>
    <col min="518" max="518" width="19.5703125" bestFit="1" customWidth="1"/>
    <col min="519" max="519" width="19.85546875" bestFit="1" customWidth="1"/>
    <col min="520" max="520" width="36" bestFit="1" customWidth="1"/>
    <col min="521" max="521" width="36.28515625" bestFit="1" customWidth="1"/>
    <col min="522" max="522" width="19.5703125" bestFit="1" customWidth="1"/>
    <col min="523" max="523" width="19.85546875" bestFit="1" customWidth="1"/>
    <col min="524" max="524" width="36" bestFit="1" customWidth="1"/>
    <col min="525" max="525" width="36.28515625" bestFit="1" customWidth="1"/>
    <col min="526" max="526" width="24.5703125" bestFit="1" customWidth="1"/>
    <col min="527" max="527" width="24.85546875" bestFit="1" customWidth="1"/>
  </cols>
  <sheetData>
    <row r="1" spans="1:3" x14ac:dyDescent="0.25">
      <c r="A1" s="10" t="s">
        <v>925</v>
      </c>
      <c r="B1" t="s">
        <v>964</v>
      </c>
    </row>
    <row r="3" spans="1:3" x14ac:dyDescent="0.25">
      <c r="A3" s="10" t="s">
        <v>997</v>
      </c>
      <c r="B3" t="s">
        <v>1002</v>
      </c>
      <c r="C3" t="s">
        <v>1001</v>
      </c>
    </row>
    <row r="4" spans="1:3" x14ac:dyDescent="0.25">
      <c r="A4" s="11" t="s">
        <v>47</v>
      </c>
      <c r="B4">
        <v>42.185063979789803</v>
      </c>
      <c r="C4">
        <v>2.2282169417085602</v>
      </c>
    </row>
    <row r="5" spans="1:3" x14ac:dyDescent="0.25">
      <c r="A5" s="11" t="s">
        <v>266</v>
      </c>
      <c r="B5">
        <v>35.851763299462</v>
      </c>
      <c r="C5">
        <v>0.75313807531380705</v>
      </c>
    </row>
    <row r="6" spans="1:3" x14ac:dyDescent="0.25">
      <c r="A6" s="11" t="s">
        <v>354</v>
      </c>
      <c r="B6">
        <v>10.328428355620201</v>
      </c>
      <c r="C6">
        <v>0.443406255245342</v>
      </c>
    </row>
    <row r="7" spans="1:3" x14ac:dyDescent="0.25">
      <c r="A7" s="11" t="s">
        <v>369</v>
      </c>
      <c r="B7">
        <v>21.522801602175399</v>
      </c>
      <c r="C7">
        <v>0.81211185830301702</v>
      </c>
    </row>
    <row r="8" spans="1:3" x14ac:dyDescent="0.25">
      <c r="A8" s="11" t="s">
        <v>409</v>
      </c>
      <c r="B8">
        <v>43.019141934586798</v>
      </c>
      <c r="C8">
        <v>3.7063358413027001</v>
      </c>
    </row>
    <row r="9" spans="1:3" x14ac:dyDescent="0.25">
      <c r="A9" s="11" t="s">
        <v>486</v>
      </c>
      <c r="B9">
        <v>30.106149603552002</v>
      </c>
      <c r="C9">
        <v>1.35016942834065</v>
      </c>
    </row>
    <row r="10" spans="1:3" x14ac:dyDescent="0.25">
      <c r="A10" s="11" t="s">
        <v>487</v>
      </c>
      <c r="B10">
        <v>19.667948150920299</v>
      </c>
      <c r="C10">
        <v>1.1533358282584301</v>
      </c>
    </row>
    <row r="11" spans="1:3" x14ac:dyDescent="0.25">
      <c r="A11" s="11" t="s">
        <v>511</v>
      </c>
      <c r="B11">
        <v>76.261838440111404</v>
      </c>
      <c r="C11">
        <v>0.54038997214484696</v>
      </c>
    </row>
    <row r="12" spans="1:3" x14ac:dyDescent="0.25">
      <c r="A12" s="11" t="s">
        <v>753</v>
      </c>
      <c r="B12">
        <v>43.9002566414649</v>
      </c>
      <c r="C12">
        <v>0.65686342512311902</v>
      </c>
    </row>
    <row r="13" spans="1:3" x14ac:dyDescent="0.25">
      <c r="A13" s="11" t="s">
        <v>786</v>
      </c>
      <c r="B13">
        <v>48.641322762079</v>
      </c>
      <c r="C13">
        <v>0.62682116961442003</v>
      </c>
    </row>
    <row r="14" spans="1:3" x14ac:dyDescent="0.25">
      <c r="A14" s="11" t="s">
        <v>823</v>
      </c>
      <c r="B14">
        <v>36.305674469441698</v>
      </c>
      <c r="C14">
        <v>0.31575431885114003</v>
      </c>
    </row>
    <row r="15" spans="1:3" x14ac:dyDescent="0.25">
      <c r="A15" s="11" t="s">
        <v>998</v>
      </c>
      <c r="B15">
        <v>37.071853567200314</v>
      </c>
      <c r="C15">
        <v>1.1442311922005481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FDC94-4195-4CBF-B89A-F1D3A79A9A76}">
  <sheetPr codeName="Feuil6"/>
  <dimension ref="A2:D8"/>
  <sheetViews>
    <sheetView workbookViewId="0">
      <selection activeCell="G11" sqref="G11"/>
    </sheetView>
  </sheetViews>
  <sheetFormatPr baseColWidth="10" defaultRowHeight="15" x14ac:dyDescent="0.25"/>
  <cols>
    <col min="1" max="1" width="21" style="6" bestFit="1" customWidth="1"/>
    <col min="2" max="3" width="7.85546875" style="6" customWidth="1"/>
    <col min="4" max="4" width="12.5703125" style="6" bestFit="1" customWidth="1"/>
    <col min="5" max="6" width="4.5703125" bestFit="1" customWidth="1"/>
    <col min="7" max="918" width="5.5703125" bestFit="1" customWidth="1"/>
    <col min="919" max="919" width="12.5703125" bestFit="1" customWidth="1"/>
  </cols>
  <sheetData>
    <row r="2" spans="1:4" x14ac:dyDescent="0.25">
      <c r="A2" s="12" t="s">
        <v>21</v>
      </c>
      <c r="B2" s="6" t="s">
        <v>27</v>
      </c>
    </row>
    <row r="4" spans="1:4" x14ac:dyDescent="0.25">
      <c r="A4" s="12" t="s">
        <v>1000</v>
      </c>
      <c r="B4" s="12" t="s">
        <v>999</v>
      </c>
    </row>
    <row r="5" spans="1:4" x14ac:dyDescent="0.25">
      <c r="A5" s="12" t="s">
        <v>997</v>
      </c>
      <c r="B5" s="6" t="s">
        <v>922</v>
      </c>
      <c r="C5" s="6" t="s">
        <v>923</v>
      </c>
      <c r="D5" s="6" t="s">
        <v>998</v>
      </c>
    </row>
    <row r="6" spans="1:4" x14ac:dyDescent="0.25">
      <c r="A6" s="6" t="s">
        <v>920</v>
      </c>
      <c r="B6" s="6">
        <v>12</v>
      </c>
      <c r="C6" s="6">
        <v>2</v>
      </c>
      <c r="D6" s="6">
        <v>14</v>
      </c>
    </row>
    <row r="7" spans="1:4" x14ac:dyDescent="0.25">
      <c r="A7" s="6" t="s">
        <v>919</v>
      </c>
      <c r="B7" s="6">
        <v>49</v>
      </c>
      <c r="C7" s="6">
        <v>5</v>
      </c>
      <c r="D7" s="6">
        <v>54</v>
      </c>
    </row>
    <row r="8" spans="1:4" x14ac:dyDescent="0.25">
      <c r="A8" s="6" t="s">
        <v>998</v>
      </c>
      <c r="B8" s="6">
        <v>61</v>
      </c>
      <c r="C8" s="6">
        <v>7</v>
      </c>
      <c r="D8" s="6">
        <v>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21788-429E-43FB-8763-DC81B51D8B60}">
  <sheetPr codeName="Feuil7"/>
  <dimension ref="A1:D36"/>
  <sheetViews>
    <sheetView workbookViewId="0">
      <selection activeCell="G12" sqref="G12"/>
    </sheetView>
  </sheetViews>
  <sheetFormatPr baseColWidth="10" defaultRowHeight="15" x14ac:dyDescent="0.25"/>
  <cols>
    <col min="1" max="1" width="21" bestFit="1" customWidth="1"/>
    <col min="2" max="2" width="23.85546875" bestFit="1" customWidth="1"/>
    <col min="3" max="3" width="6.7109375" bestFit="1" customWidth="1"/>
    <col min="4" max="4" width="12.5703125" bestFit="1" customWidth="1"/>
  </cols>
  <sheetData>
    <row r="1" spans="1:4" x14ac:dyDescent="0.25">
      <c r="A1" s="10" t="s">
        <v>926</v>
      </c>
      <c r="B1" t="s">
        <v>1005</v>
      </c>
    </row>
    <row r="3" spans="1:4" x14ac:dyDescent="0.25">
      <c r="A3" s="10" t="s">
        <v>1004</v>
      </c>
      <c r="B3" s="10" t="s">
        <v>999</v>
      </c>
    </row>
    <row r="4" spans="1:4" x14ac:dyDescent="0.25">
      <c r="A4" s="10" t="s">
        <v>997</v>
      </c>
      <c r="B4" t="s">
        <v>225</v>
      </c>
      <c r="C4" t="s">
        <v>1003</v>
      </c>
      <c r="D4" t="s">
        <v>998</v>
      </c>
    </row>
    <row r="5" spans="1:4" x14ac:dyDescent="0.25">
      <c r="A5" s="11" t="s">
        <v>938</v>
      </c>
      <c r="B5">
        <v>4</v>
      </c>
      <c r="C5">
        <v>1</v>
      </c>
      <c r="D5">
        <v>5</v>
      </c>
    </row>
    <row r="6" spans="1:4" x14ac:dyDescent="0.25">
      <c r="A6" s="11" t="s">
        <v>941</v>
      </c>
      <c r="B6">
        <v>1</v>
      </c>
      <c r="D6">
        <v>1</v>
      </c>
    </row>
    <row r="7" spans="1:4" x14ac:dyDescent="0.25">
      <c r="A7" s="11" t="s">
        <v>940</v>
      </c>
      <c r="B7">
        <v>1</v>
      </c>
      <c r="D7">
        <v>1</v>
      </c>
    </row>
    <row r="8" spans="1:4" x14ac:dyDescent="0.25">
      <c r="A8" s="11" t="s">
        <v>962</v>
      </c>
      <c r="B8">
        <v>5</v>
      </c>
      <c r="C8">
        <v>1</v>
      </c>
      <c r="D8">
        <v>6</v>
      </c>
    </row>
    <row r="9" spans="1:4" x14ac:dyDescent="0.25">
      <c r="A9" s="11" t="s">
        <v>946</v>
      </c>
      <c r="B9">
        <v>1</v>
      </c>
      <c r="C9">
        <v>12</v>
      </c>
      <c r="D9">
        <v>13</v>
      </c>
    </row>
    <row r="10" spans="1:4" x14ac:dyDescent="0.25">
      <c r="A10" s="11" t="s">
        <v>948</v>
      </c>
      <c r="B10">
        <v>5</v>
      </c>
      <c r="C10">
        <v>22</v>
      </c>
      <c r="D10">
        <v>27</v>
      </c>
    </row>
    <row r="11" spans="1:4" x14ac:dyDescent="0.25">
      <c r="A11" s="11" t="s">
        <v>425</v>
      </c>
      <c r="B11">
        <v>2</v>
      </c>
      <c r="C11">
        <v>34</v>
      </c>
      <c r="D11">
        <v>36</v>
      </c>
    </row>
    <row r="12" spans="1:4" x14ac:dyDescent="0.25">
      <c r="A12" s="11" t="s">
        <v>945</v>
      </c>
      <c r="B12">
        <v>6</v>
      </c>
      <c r="C12">
        <v>17</v>
      </c>
      <c r="D12">
        <v>23</v>
      </c>
    </row>
    <row r="13" spans="1:4" x14ac:dyDescent="0.25">
      <c r="A13" s="11" t="s">
        <v>950</v>
      </c>
      <c r="B13">
        <v>2</v>
      </c>
      <c r="C13">
        <v>18</v>
      </c>
      <c r="D13">
        <v>20</v>
      </c>
    </row>
    <row r="14" spans="1:4" x14ac:dyDescent="0.25">
      <c r="A14" s="11" t="s">
        <v>954</v>
      </c>
      <c r="B14">
        <v>1</v>
      </c>
      <c r="C14">
        <v>3</v>
      </c>
      <c r="D14">
        <v>4</v>
      </c>
    </row>
    <row r="15" spans="1:4" x14ac:dyDescent="0.25">
      <c r="A15" s="11" t="s">
        <v>953</v>
      </c>
      <c r="B15">
        <v>5</v>
      </c>
      <c r="C15">
        <v>2</v>
      </c>
      <c r="D15">
        <v>7</v>
      </c>
    </row>
    <row r="16" spans="1:4" x14ac:dyDescent="0.25">
      <c r="A16" s="11" t="s">
        <v>952</v>
      </c>
      <c r="B16">
        <v>7</v>
      </c>
      <c r="D16">
        <v>7</v>
      </c>
    </row>
    <row r="17" spans="1:4" x14ac:dyDescent="0.25">
      <c r="A17" s="11" t="s">
        <v>924</v>
      </c>
      <c r="B17">
        <v>9</v>
      </c>
      <c r="C17">
        <v>24</v>
      </c>
      <c r="D17">
        <v>33</v>
      </c>
    </row>
    <row r="18" spans="1:4" x14ac:dyDescent="0.25">
      <c r="A18" s="11" t="s">
        <v>955</v>
      </c>
      <c r="B18">
        <v>4</v>
      </c>
      <c r="C18">
        <v>16</v>
      </c>
      <c r="D18">
        <v>20</v>
      </c>
    </row>
    <row r="19" spans="1:4" x14ac:dyDescent="0.25">
      <c r="A19" s="11" t="s">
        <v>956</v>
      </c>
      <c r="B19">
        <v>3</v>
      </c>
      <c r="C19">
        <v>22</v>
      </c>
      <c r="D19">
        <v>25</v>
      </c>
    </row>
    <row r="20" spans="1:4" x14ac:dyDescent="0.25">
      <c r="A20" s="11" t="s">
        <v>958</v>
      </c>
      <c r="B20">
        <v>4</v>
      </c>
      <c r="C20">
        <v>3</v>
      </c>
      <c r="D20">
        <v>7</v>
      </c>
    </row>
    <row r="21" spans="1:4" x14ac:dyDescent="0.25">
      <c r="A21" s="11" t="s">
        <v>963</v>
      </c>
      <c r="B21">
        <v>3</v>
      </c>
      <c r="C21">
        <v>1</v>
      </c>
      <c r="D21">
        <v>4</v>
      </c>
    </row>
    <row r="22" spans="1:4" x14ac:dyDescent="0.25">
      <c r="A22" s="11" t="s">
        <v>966</v>
      </c>
      <c r="B22">
        <v>10</v>
      </c>
      <c r="C22">
        <v>16</v>
      </c>
      <c r="D22">
        <v>26</v>
      </c>
    </row>
    <row r="23" spans="1:4" x14ac:dyDescent="0.25">
      <c r="A23" s="11" t="s">
        <v>960</v>
      </c>
      <c r="C23">
        <v>8</v>
      </c>
      <c r="D23">
        <v>8</v>
      </c>
    </row>
    <row r="24" spans="1:4" x14ac:dyDescent="0.25">
      <c r="A24" s="11" t="s">
        <v>967</v>
      </c>
      <c r="B24">
        <v>6</v>
      </c>
      <c r="C24">
        <v>37</v>
      </c>
      <c r="D24">
        <v>43</v>
      </c>
    </row>
    <row r="25" spans="1:4" x14ac:dyDescent="0.25">
      <c r="A25" s="11" t="s">
        <v>969</v>
      </c>
      <c r="B25">
        <v>4</v>
      </c>
      <c r="C25">
        <v>16</v>
      </c>
      <c r="D25">
        <v>20</v>
      </c>
    </row>
    <row r="26" spans="1:4" x14ac:dyDescent="0.25">
      <c r="A26" s="11" t="s">
        <v>970</v>
      </c>
      <c r="B26">
        <v>10</v>
      </c>
      <c r="C26">
        <v>24</v>
      </c>
      <c r="D26">
        <v>34</v>
      </c>
    </row>
    <row r="27" spans="1:4" x14ac:dyDescent="0.25">
      <c r="A27" s="11" t="s">
        <v>972</v>
      </c>
      <c r="B27">
        <v>1</v>
      </c>
      <c r="D27">
        <v>1</v>
      </c>
    </row>
    <row r="28" spans="1:4" x14ac:dyDescent="0.25">
      <c r="A28" s="11" t="s">
        <v>974</v>
      </c>
      <c r="B28">
        <v>1</v>
      </c>
      <c r="C28">
        <v>10</v>
      </c>
      <c r="D28">
        <v>11</v>
      </c>
    </row>
    <row r="29" spans="1:4" x14ac:dyDescent="0.25">
      <c r="A29" s="11" t="s">
        <v>977</v>
      </c>
      <c r="B29">
        <v>2</v>
      </c>
      <c r="C29">
        <v>8</v>
      </c>
      <c r="D29">
        <v>10</v>
      </c>
    </row>
    <row r="30" spans="1:4" x14ac:dyDescent="0.25">
      <c r="A30" s="11" t="s">
        <v>979</v>
      </c>
      <c r="B30">
        <v>4</v>
      </c>
      <c r="D30">
        <v>4</v>
      </c>
    </row>
    <row r="31" spans="1:4" x14ac:dyDescent="0.25">
      <c r="A31" s="11" t="s">
        <v>978</v>
      </c>
      <c r="B31">
        <v>10</v>
      </c>
      <c r="C31">
        <v>2</v>
      </c>
      <c r="D31">
        <v>12</v>
      </c>
    </row>
    <row r="32" spans="1:4" x14ac:dyDescent="0.25">
      <c r="A32" s="11" t="s">
        <v>878</v>
      </c>
      <c r="B32">
        <v>7</v>
      </c>
      <c r="C32">
        <v>13</v>
      </c>
      <c r="D32">
        <v>20</v>
      </c>
    </row>
    <row r="33" spans="1:4" x14ac:dyDescent="0.25">
      <c r="A33" s="11" t="s">
        <v>981</v>
      </c>
      <c r="B33">
        <v>2</v>
      </c>
      <c r="C33">
        <v>11</v>
      </c>
      <c r="D33">
        <v>13</v>
      </c>
    </row>
    <row r="34" spans="1:4" x14ac:dyDescent="0.25">
      <c r="A34" s="11" t="s">
        <v>980</v>
      </c>
      <c r="B34">
        <v>8</v>
      </c>
      <c r="C34">
        <v>16</v>
      </c>
      <c r="D34">
        <v>24</v>
      </c>
    </row>
    <row r="35" spans="1:4" x14ac:dyDescent="0.25">
      <c r="A35" s="11" t="s">
        <v>982</v>
      </c>
      <c r="B35">
        <v>2</v>
      </c>
      <c r="C35">
        <v>8</v>
      </c>
      <c r="D35">
        <v>10</v>
      </c>
    </row>
    <row r="36" spans="1:4" x14ac:dyDescent="0.25">
      <c r="A36" s="11" t="s">
        <v>998</v>
      </c>
      <c r="B36">
        <v>130</v>
      </c>
      <c r="C36">
        <v>345</v>
      </c>
      <c r="D36">
        <v>475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55CC5-91B1-46B2-99A0-0FEBF350710E}">
  <sheetPr filterMode="1"/>
  <dimension ref="A1:AC922"/>
  <sheetViews>
    <sheetView zoomScale="85" zoomScaleNormal="85" workbookViewId="0"/>
  </sheetViews>
  <sheetFormatPr baseColWidth="10" defaultRowHeight="15" customHeight="1" x14ac:dyDescent="0.25"/>
  <cols>
    <col min="1" max="1" width="11.5703125" customWidth="1"/>
    <col min="2" max="2" width="41.140625" bestFit="1" customWidth="1"/>
    <col min="3" max="3" width="11.5703125" customWidth="1"/>
    <col min="4" max="4" width="18.5703125" customWidth="1"/>
    <col min="5" max="1032" width="11.5703125" customWidth="1"/>
  </cols>
  <sheetData>
    <row r="1" spans="1:29" ht="15" customHeight="1" x14ac:dyDescent="0.25">
      <c r="E1" s="17" t="s">
        <v>11</v>
      </c>
      <c r="F1" s="17" t="s">
        <v>5</v>
      </c>
    </row>
    <row r="2" spans="1:29" ht="15" customHeight="1" x14ac:dyDescent="0.25">
      <c r="E2" s="18" t="s">
        <v>1018</v>
      </c>
      <c r="F2" s="18"/>
    </row>
    <row r="3" spans="1:29" ht="15" customHeight="1" x14ac:dyDescent="0.25">
      <c r="E3" s="18"/>
      <c r="F3" s="18" t="s">
        <v>1017</v>
      </c>
    </row>
    <row r="4" spans="1:29" ht="14.25" customHeight="1" x14ac:dyDescent="0.25"/>
    <row r="5" spans="1:29" s="3" customFormat="1" ht="15" customHeight="1" x14ac:dyDescent="0.25">
      <c r="A5" s="3" t="s">
        <v>0</v>
      </c>
      <c r="B5" s="4" t="s">
        <v>20</v>
      </c>
      <c r="C5" s="4" t="s">
        <v>21</v>
      </c>
      <c r="D5" s="4" t="s">
        <v>925</v>
      </c>
      <c r="E5" s="4" t="s">
        <v>926</v>
      </c>
      <c r="F5" s="4" t="s">
        <v>918</v>
      </c>
      <c r="G5" s="4" t="s">
        <v>984</v>
      </c>
      <c r="H5" s="4" t="s">
        <v>921</v>
      </c>
      <c r="I5" s="4" t="s">
        <v>983</v>
      </c>
      <c r="J5" s="4" t="s">
        <v>22</v>
      </c>
      <c r="K5" s="3" t="s">
        <v>1</v>
      </c>
      <c r="L5" s="3" t="s">
        <v>2</v>
      </c>
      <c r="M5" s="3" t="s">
        <v>3</v>
      </c>
      <c r="N5" s="3" t="s">
        <v>4</v>
      </c>
      <c r="O5" s="3" t="s">
        <v>5</v>
      </c>
      <c r="P5" s="3" t="s">
        <v>6</v>
      </c>
      <c r="Q5" s="3" t="s">
        <v>7</v>
      </c>
      <c r="R5" s="3" t="s">
        <v>8</v>
      </c>
      <c r="S5" s="3" t="s">
        <v>9</v>
      </c>
      <c r="T5" s="3" t="s">
        <v>10</v>
      </c>
      <c r="U5" s="3" t="s">
        <v>11</v>
      </c>
      <c r="V5" s="3" t="s">
        <v>12</v>
      </c>
      <c r="W5" s="3" t="s">
        <v>13</v>
      </c>
      <c r="X5" s="3" t="s">
        <v>14</v>
      </c>
      <c r="Y5" s="3" t="s">
        <v>15</v>
      </c>
      <c r="Z5" s="3" t="s">
        <v>16</v>
      </c>
      <c r="AA5" s="3" t="s">
        <v>17</v>
      </c>
      <c r="AB5" s="3" t="s">
        <v>18</v>
      </c>
      <c r="AC5" s="3" t="s">
        <v>19</v>
      </c>
    </row>
    <row r="6" spans="1:29" ht="15" hidden="1" customHeight="1" x14ac:dyDescent="0.25">
      <c r="A6">
        <v>10100</v>
      </c>
      <c r="B6" s="2" t="s">
        <v>23</v>
      </c>
      <c r="C6" s="2" t="s">
        <v>24</v>
      </c>
      <c r="D6" s="2" t="s">
        <v>974</v>
      </c>
      <c r="E6" s="2" t="s">
        <v>947</v>
      </c>
      <c r="F6" s="2" t="s">
        <v>919</v>
      </c>
      <c r="G6" s="2" t="str">
        <f t="shared" ref="G6:G69" si="0">IF(F6="Republicain","Trump","Clinton")</f>
        <v>Trump</v>
      </c>
      <c r="H6" s="2" t="s">
        <v>922</v>
      </c>
      <c r="I6" s="2" t="s">
        <v>923</v>
      </c>
      <c r="J6">
        <v>40602</v>
      </c>
      <c r="K6" s="1">
        <v>93.034825870646799</v>
      </c>
      <c r="L6" s="1">
        <v>0.472883109206443</v>
      </c>
      <c r="M6" s="1">
        <v>0.88172996404117998</v>
      </c>
      <c r="N6" s="1">
        <v>4.2460962514161897</v>
      </c>
      <c r="O6" s="1">
        <v>1.3644648046894201</v>
      </c>
      <c r="P6" s="1">
        <v>23.2747155312546</v>
      </c>
      <c r="Q6" s="1">
        <v>10.2137825722871</v>
      </c>
      <c r="R6" s="1">
        <v>22.981626520860999</v>
      </c>
      <c r="S6" s="1">
        <v>26.890300970395501</v>
      </c>
      <c r="T6" s="1">
        <v>16.639574405201699</v>
      </c>
      <c r="U6" s="1">
        <v>4.8780487804878003</v>
      </c>
      <c r="V6" s="1">
        <v>37.821482602118003</v>
      </c>
      <c r="W6" s="1">
        <v>31.412125013837102</v>
      </c>
      <c r="X6" s="1">
        <v>25.8883436035571</v>
      </c>
      <c r="Y6" s="1">
        <v>18.2070841464136</v>
      </c>
      <c r="Z6" s="1">
        <v>22.364141682928299</v>
      </c>
      <c r="AA6" s="1">
        <v>20.655194843592898</v>
      </c>
      <c r="AB6" s="1">
        <v>24.303707645910901</v>
      </c>
      <c r="AC6" s="1">
        <v>14.4698716811543</v>
      </c>
    </row>
    <row r="7" spans="1:29" ht="15" hidden="1" customHeight="1" x14ac:dyDescent="0.25">
      <c r="A7">
        <v>10140</v>
      </c>
      <c r="B7" s="2" t="s">
        <v>23</v>
      </c>
      <c r="C7" s="2" t="s">
        <v>25</v>
      </c>
      <c r="D7" s="2" t="s">
        <v>878</v>
      </c>
      <c r="E7" s="2" t="s">
        <v>927</v>
      </c>
      <c r="F7" s="2" t="s">
        <v>919</v>
      </c>
      <c r="G7" s="2" t="str">
        <f t="shared" si="0"/>
        <v>Trump</v>
      </c>
      <c r="H7" s="2" t="s">
        <v>923</v>
      </c>
      <c r="I7" s="2" t="s">
        <v>922</v>
      </c>
      <c r="J7">
        <v>72797</v>
      </c>
      <c r="K7" s="1">
        <v>81.434674505817597</v>
      </c>
      <c r="L7" s="1">
        <v>1.0467464318584601</v>
      </c>
      <c r="M7" s="1">
        <v>1.3668145665343401</v>
      </c>
      <c r="N7" s="1">
        <v>7.5360248361883002</v>
      </c>
      <c r="O7" s="1">
        <v>8.6157396596013598</v>
      </c>
      <c r="P7" s="1">
        <v>21.5997912001868</v>
      </c>
      <c r="Q7" s="1">
        <v>8.5882659999725295</v>
      </c>
      <c r="R7" s="1">
        <v>23.5806420594255</v>
      </c>
      <c r="S7" s="1">
        <v>29.954531093314301</v>
      </c>
      <c r="T7" s="1">
        <v>16.276769647100799</v>
      </c>
      <c r="U7" s="1">
        <v>5.7185824247581003</v>
      </c>
      <c r="V7" s="1">
        <v>40.469359083443798</v>
      </c>
      <c r="W7" s="1">
        <v>39.440409996636099</v>
      </c>
      <c r="X7" s="1">
        <v>14.371648495162001</v>
      </c>
      <c r="Y7" s="1">
        <v>20.494535029564599</v>
      </c>
      <c r="Z7" s="1">
        <v>26.353700053753801</v>
      </c>
      <c r="AA7" s="1">
        <v>19.835154990145099</v>
      </c>
      <c r="AB7" s="1">
        <v>21.071492564056602</v>
      </c>
      <c r="AC7" s="1">
        <v>12.2451173624798</v>
      </c>
    </row>
    <row r="8" spans="1:29" ht="15" hidden="1" customHeight="1" x14ac:dyDescent="0.25">
      <c r="A8">
        <v>10180</v>
      </c>
      <c r="B8" s="2" t="s">
        <v>26</v>
      </c>
      <c r="C8" s="2" t="s">
        <v>27</v>
      </c>
      <c r="D8" s="2" t="s">
        <v>976</v>
      </c>
      <c r="E8" s="2" t="s">
        <v>935</v>
      </c>
      <c r="F8" s="2" t="s">
        <v>919</v>
      </c>
      <c r="G8" s="2" t="str">
        <f t="shared" si="0"/>
        <v>Trump</v>
      </c>
      <c r="H8" s="2" t="s">
        <v>922</v>
      </c>
      <c r="I8" s="2" t="s">
        <v>922</v>
      </c>
      <c r="J8">
        <v>165252</v>
      </c>
      <c r="K8" s="1">
        <v>68.220051799675602</v>
      </c>
      <c r="L8" s="1">
        <v>6.9887202575460501</v>
      </c>
      <c r="M8" s="1">
        <v>1.27683779923995</v>
      </c>
      <c r="N8" s="1">
        <v>2.2692614915401901</v>
      </c>
      <c r="O8" s="1">
        <v>21.245128651998201</v>
      </c>
      <c r="P8" s="1">
        <v>23.671120470554101</v>
      </c>
      <c r="Q8" s="1">
        <v>13.0213250066565</v>
      </c>
      <c r="R8" s="1">
        <v>25.293491152905901</v>
      </c>
      <c r="S8" s="1">
        <v>24.348268099629699</v>
      </c>
      <c r="T8" s="1">
        <v>13.6657952702539</v>
      </c>
      <c r="U8" s="1">
        <v>6.8668666755842596</v>
      </c>
      <c r="V8" s="1">
        <v>39.656226710745102</v>
      </c>
      <c r="W8" s="1">
        <v>31.929449083717099</v>
      </c>
      <c r="X8" s="1">
        <v>21.547457529953601</v>
      </c>
      <c r="Y8" s="1">
        <v>20.639510727759198</v>
      </c>
      <c r="Z8" s="1">
        <v>25.169932359442299</v>
      </c>
      <c r="AA8" s="1">
        <v>19.087267953000602</v>
      </c>
      <c r="AB8" s="1">
        <v>20.503232454172299</v>
      </c>
      <c r="AC8" s="1">
        <v>14.6000565056256</v>
      </c>
    </row>
    <row r="9" spans="1:29" ht="15" hidden="1" customHeight="1" x14ac:dyDescent="0.25">
      <c r="A9">
        <v>10220</v>
      </c>
      <c r="B9" s="2" t="s">
        <v>28</v>
      </c>
      <c r="C9" s="2" t="s">
        <v>29</v>
      </c>
      <c r="D9" s="2" t="s">
        <v>968</v>
      </c>
      <c r="E9" s="2" t="s">
        <v>935</v>
      </c>
      <c r="F9" s="2" t="s">
        <v>919</v>
      </c>
      <c r="G9" s="2" t="str">
        <f t="shared" si="0"/>
        <v>Trump</v>
      </c>
      <c r="H9" s="2" t="s">
        <v>922</v>
      </c>
      <c r="I9" s="2" t="s">
        <v>922</v>
      </c>
      <c r="J9">
        <v>37492</v>
      </c>
      <c r="K9" s="1">
        <v>69.276112237277303</v>
      </c>
      <c r="L9" s="1">
        <v>2.3445001600341402</v>
      </c>
      <c r="M9" s="1">
        <v>0.65080550517443703</v>
      </c>
      <c r="N9" s="1">
        <v>23.6663821615278</v>
      </c>
      <c r="O9" s="1">
        <v>4.0621999359863397</v>
      </c>
      <c r="P9" s="1">
        <v>23.362317294356099</v>
      </c>
      <c r="Q9" s="1">
        <v>13.101461645151</v>
      </c>
      <c r="R9" s="1">
        <v>23.893097194068101</v>
      </c>
      <c r="S9" s="1">
        <v>24.7866211458444</v>
      </c>
      <c r="T9" s="1">
        <v>14.8565027205804</v>
      </c>
      <c r="U9" s="1">
        <v>5.0881612090680104</v>
      </c>
      <c r="V9" s="1">
        <v>40.230898404701897</v>
      </c>
      <c r="W9" s="1">
        <v>28.161209068010098</v>
      </c>
      <c r="X9" s="1">
        <v>26.51973131822</v>
      </c>
      <c r="Y9" s="1">
        <v>24.4350667029676</v>
      </c>
      <c r="Z9" s="1">
        <v>24.761775115709199</v>
      </c>
      <c r="AA9" s="1">
        <v>18.527089572556498</v>
      </c>
      <c r="AB9" s="1">
        <v>20.725564933297001</v>
      </c>
      <c r="AC9" s="1">
        <v>11.550503675469599</v>
      </c>
    </row>
    <row r="10" spans="1:29" ht="15" hidden="1" customHeight="1" x14ac:dyDescent="0.25">
      <c r="A10">
        <v>10300</v>
      </c>
      <c r="B10" s="2" t="s">
        <v>30</v>
      </c>
      <c r="C10" s="2" t="s">
        <v>31</v>
      </c>
      <c r="D10" s="2" t="s">
        <v>924</v>
      </c>
      <c r="E10" s="2" t="s">
        <v>927</v>
      </c>
      <c r="F10" s="2" t="s">
        <v>919</v>
      </c>
      <c r="G10" s="2" t="str">
        <f t="shared" si="0"/>
        <v>Trump</v>
      </c>
      <c r="H10" s="2" t="s">
        <v>922</v>
      </c>
      <c r="I10" s="2" t="s">
        <v>922</v>
      </c>
      <c r="J10">
        <v>99892</v>
      </c>
      <c r="K10" s="1">
        <v>87.577583790493705</v>
      </c>
      <c r="L10" s="1">
        <v>2.3995915588835901</v>
      </c>
      <c r="M10" s="1">
        <v>0.49253193448924798</v>
      </c>
      <c r="N10" s="1">
        <v>1.90806070556201</v>
      </c>
      <c r="O10" s="1">
        <v>7.6222320105714196</v>
      </c>
      <c r="P10" s="1">
        <v>23.153005245665302</v>
      </c>
      <c r="Q10" s="1">
        <v>9.4762343330797307</v>
      </c>
      <c r="R10" s="1">
        <v>24.0469707283867</v>
      </c>
      <c r="S10" s="1">
        <v>28.728026268369799</v>
      </c>
      <c r="T10" s="1">
        <v>14.5957634244985</v>
      </c>
      <c r="U10" s="1">
        <v>3.71125733170572</v>
      </c>
      <c r="V10" s="1">
        <v>43.814571113823803</v>
      </c>
      <c r="W10" s="1">
        <v>33.0544555929377</v>
      </c>
      <c r="X10" s="1">
        <v>19.419715961532699</v>
      </c>
      <c r="Y10" s="1">
        <v>18.214466228618601</v>
      </c>
      <c r="Z10" s="1">
        <v>23.8115506371206</v>
      </c>
      <c r="AA10" s="1">
        <v>19.031151073395201</v>
      </c>
      <c r="AB10" s="1">
        <v>24.777207310260401</v>
      </c>
      <c r="AC10" s="1">
        <v>14.1656247506052</v>
      </c>
    </row>
    <row r="11" spans="1:29" ht="15" hidden="1" customHeight="1" x14ac:dyDescent="0.25">
      <c r="A11">
        <v>10420</v>
      </c>
      <c r="B11" s="2" t="s">
        <v>32</v>
      </c>
      <c r="C11" s="2" t="s">
        <v>33</v>
      </c>
      <c r="D11" s="2" t="s">
        <v>967</v>
      </c>
      <c r="E11" s="2" t="s">
        <v>927</v>
      </c>
      <c r="F11" s="2" t="s">
        <v>920</v>
      </c>
      <c r="G11" s="2" t="str">
        <f t="shared" si="0"/>
        <v>Clinton</v>
      </c>
      <c r="H11" s="2" t="s">
        <v>922</v>
      </c>
      <c r="I11" s="2" t="s">
        <v>922</v>
      </c>
      <c r="J11">
        <v>703200</v>
      </c>
      <c r="K11" s="1">
        <v>82.359357224118298</v>
      </c>
      <c r="L11" s="1">
        <v>11.9431171786121</v>
      </c>
      <c r="M11" s="1">
        <v>2.00853242320819</v>
      </c>
      <c r="N11" s="1">
        <v>2.1626848691695102</v>
      </c>
      <c r="O11" s="1">
        <v>1.5263083048919199</v>
      </c>
      <c r="P11" s="1">
        <v>22.362485779294701</v>
      </c>
      <c r="Q11" s="1">
        <v>10.601535836177501</v>
      </c>
      <c r="R11" s="1">
        <v>24.3506825938567</v>
      </c>
      <c r="S11" s="1">
        <v>28.494880546075098</v>
      </c>
      <c r="T11" s="1">
        <v>14.1904152445961</v>
      </c>
      <c r="U11" s="1">
        <v>2.4042376331682198</v>
      </c>
      <c r="V11" s="1">
        <v>41.013477980593102</v>
      </c>
      <c r="W11" s="1">
        <v>28.228268982832301</v>
      </c>
      <c r="X11" s="1">
        <v>28.3540154034064</v>
      </c>
      <c r="Y11" s="1">
        <v>19.441964918246502</v>
      </c>
      <c r="Z11" s="1">
        <v>20.9367649975913</v>
      </c>
      <c r="AA11" s="1">
        <v>18.414732636232301</v>
      </c>
      <c r="AB11" s="1">
        <v>22.624259684320901</v>
      </c>
      <c r="AC11" s="1">
        <v>18.582277763609099</v>
      </c>
    </row>
    <row r="12" spans="1:29" ht="15" hidden="1" customHeight="1" x14ac:dyDescent="0.25">
      <c r="A12">
        <v>10460</v>
      </c>
      <c r="B12" s="2" t="s">
        <v>34</v>
      </c>
      <c r="C12" s="2" t="s">
        <v>35</v>
      </c>
      <c r="D12" s="2" t="s">
        <v>964</v>
      </c>
      <c r="E12" s="2" t="s">
        <v>935</v>
      </c>
      <c r="F12" s="2" t="s">
        <v>919</v>
      </c>
      <c r="G12" s="2" t="str">
        <f t="shared" si="0"/>
        <v>Trump</v>
      </c>
      <c r="H12" s="2" t="s">
        <v>922</v>
      </c>
      <c r="I12" s="2" t="s">
        <v>922</v>
      </c>
      <c r="J12">
        <v>63797</v>
      </c>
      <c r="K12" s="1">
        <v>52.8488800413812</v>
      </c>
      <c r="L12" s="1">
        <v>3.2101822969732101</v>
      </c>
      <c r="M12" s="1">
        <v>1.12230982648087</v>
      </c>
      <c r="N12" s="1">
        <v>8.2934934244557006</v>
      </c>
      <c r="O12" s="1">
        <v>34.525134410709001</v>
      </c>
      <c r="P12" s="1">
        <v>25.018417793940198</v>
      </c>
      <c r="Q12" s="1">
        <v>10.398608085019699</v>
      </c>
      <c r="R12" s="1">
        <v>24.107716663792999</v>
      </c>
      <c r="S12" s="1">
        <v>25.502766587770601</v>
      </c>
      <c r="T12" s="1">
        <v>14.9724908694766</v>
      </c>
      <c r="U12" s="1">
        <v>7.6449635319489202</v>
      </c>
      <c r="V12" s="1">
        <v>36.296009110954998</v>
      </c>
      <c r="W12" s="1">
        <v>38.585863481063299</v>
      </c>
      <c r="X12" s="1">
        <v>17.473163876032899</v>
      </c>
      <c r="Y12" s="1">
        <v>24.723201326974898</v>
      </c>
      <c r="Z12" s="1">
        <v>26.365332780427099</v>
      </c>
      <c r="AA12" s="1">
        <v>19.514824797843701</v>
      </c>
      <c r="AB12" s="1">
        <v>19.1167323242795</v>
      </c>
      <c r="AC12" s="1">
        <v>10.279908770474799</v>
      </c>
    </row>
    <row r="13" spans="1:29" ht="15" hidden="1" customHeight="1" x14ac:dyDescent="0.25">
      <c r="A13">
        <v>10500</v>
      </c>
      <c r="B13" s="2" t="s">
        <v>36</v>
      </c>
      <c r="C13" s="2" t="s">
        <v>37</v>
      </c>
      <c r="D13" s="2" t="s">
        <v>943</v>
      </c>
      <c r="E13" s="2" t="s">
        <v>931</v>
      </c>
      <c r="F13" s="2" t="s">
        <v>920</v>
      </c>
      <c r="G13" s="2" t="str">
        <f t="shared" si="0"/>
        <v>Clinton</v>
      </c>
      <c r="H13" s="2" t="s">
        <v>922</v>
      </c>
      <c r="I13" s="2" t="s">
        <v>923</v>
      </c>
      <c r="J13">
        <v>157308</v>
      </c>
      <c r="K13" s="1">
        <v>43.748569684949302</v>
      </c>
      <c r="L13" s="1">
        <v>51.917893559132402</v>
      </c>
      <c r="M13" s="1">
        <v>0.92493706613776805</v>
      </c>
      <c r="N13" s="1">
        <v>1.32987514938846</v>
      </c>
      <c r="O13" s="1">
        <v>2.0787245403921002</v>
      </c>
      <c r="P13" s="1">
        <v>25.8836168535612</v>
      </c>
      <c r="Q13" s="1">
        <v>11.305210160958101</v>
      </c>
      <c r="R13" s="1">
        <v>24.921809443893501</v>
      </c>
      <c r="S13" s="1">
        <v>25.898237851857498</v>
      </c>
      <c r="T13" s="1">
        <v>11.991125689729699</v>
      </c>
      <c r="U13" s="1">
        <v>6.3244461058182901</v>
      </c>
      <c r="V13" s="1">
        <v>46.675624614825097</v>
      </c>
      <c r="W13" s="1">
        <v>30.906941736292801</v>
      </c>
      <c r="X13" s="1">
        <v>16.092987543063799</v>
      </c>
      <c r="Y13" s="1">
        <v>29.284283684543901</v>
      </c>
      <c r="Z13" s="1">
        <v>24.0768954242772</v>
      </c>
      <c r="AA13" s="1">
        <v>16.339421743670499</v>
      </c>
      <c r="AB13" s="1">
        <v>18.184774979886001</v>
      </c>
      <c r="AC13" s="1">
        <v>12.1146241676224</v>
      </c>
    </row>
    <row r="14" spans="1:29" ht="15" hidden="1" customHeight="1" x14ac:dyDescent="0.25">
      <c r="A14">
        <v>10540</v>
      </c>
      <c r="B14" s="2" t="s">
        <v>36</v>
      </c>
      <c r="C14" s="2" t="s">
        <v>38</v>
      </c>
      <c r="D14" t="s">
        <v>969</v>
      </c>
      <c r="E14" s="2" t="s">
        <v>947</v>
      </c>
      <c r="F14" s="2" t="s">
        <v>919</v>
      </c>
      <c r="G14" s="2" t="str">
        <f t="shared" si="0"/>
        <v>Trump</v>
      </c>
      <c r="H14" s="2" t="s">
        <v>922</v>
      </c>
      <c r="I14" s="2" t="s">
        <v>922</v>
      </c>
      <c r="J14">
        <v>116672</v>
      </c>
      <c r="K14" s="1">
        <v>87.063734229292393</v>
      </c>
      <c r="L14" s="1">
        <v>0.39083927591881501</v>
      </c>
      <c r="M14" s="1">
        <v>0.92395776193088297</v>
      </c>
      <c r="N14" s="1">
        <v>3.7986834887548002</v>
      </c>
      <c r="O14" s="1">
        <v>7.8227852441031303</v>
      </c>
      <c r="P14" s="1">
        <v>24.1471818431157</v>
      </c>
      <c r="Q14" s="1">
        <v>8.4776124520021892</v>
      </c>
      <c r="R14" s="1">
        <v>24.418026604498099</v>
      </c>
      <c r="S14" s="1">
        <v>27.5370268787713</v>
      </c>
      <c r="T14" s="1">
        <v>15.4201522216127</v>
      </c>
      <c r="U14" s="1">
        <v>3.3124928664730602</v>
      </c>
      <c r="V14" s="1">
        <v>40.635105829835297</v>
      </c>
      <c r="W14" s="1">
        <v>39.904632670919298</v>
      </c>
      <c r="X14" s="1">
        <v>16.147768632772401</v>
      </c>
      <c r="Y14" s="1">
        <v>19.642777004891599</v>
      </c>
      <c r="Z14" s="1">
        <v>22.609163936633301</v>
      </c>
      <c r="AA14" s="1">
        <v>21.004801866893999</v>
      </c>
      <c r="AB14" s="1">
        <v>24.040748552708301</v>
      </c>
      <c r="AC14" s="1">
        <v>12.7025086388727</v>
      </c>
    </row>
    <row r="15" spans="1:29" ht="15" hidden="1" customHeight="1" x14ac:dyDescent="0.25">
      <c r="A15">
        <v>10580</v>
      </c>
      <c r="B15" s="2" t="s">
        <v>39</v>
      </c>
      <c r="C15" s="2" t="s">
        <v>40</v>
      </c>
      <c r="D15" s="2" t="s">
        <v>966</v>
      </c>
      <c r="E15" s="2" t="s">
        <v>927</v>
      </c>
      <c r="F15" s="2" t="s">
        <v>919</v>
      </c>
      <c r="G15" s="2" t="str">
        <f t="shared" si="0"/>
        <v>Trump</v>
      </c>
      <c r="H15" s="2" t="s">
        <v>922</v>
      </c>
      <c r="I15" s="2" t="s">
        <v>922</v>
      </c>
      <c r="J15">
        <v>870716</v>
      </c>
      <c r="K15" s="1">
        <v>82.863413558496703</v>
      </c>
      <c r="L15" s="1">
        <v>7.2311752626574002</v>
      </c>
      <c r="M15" s="1">
        <v>3.0989438576987198</v>
      </c>
      <c r="N15" s="1">
        <v>2.66883805971178</v>
      </c>
      <c r="O15" s="1">
        <v>4.1376292614354204</v>
      </c>
      <c r="P15" s="1">
        <v>21.4188093477092</v>
      </c>
      <c r="Q15" s="1">
        <v>10.8036374661773</v>
      </c>
      <c r="R15" s="1">
        <v>25.128974315391002</v>
      </c>
      <c r="S15" s="1">
        <v>28.612084767019301</v>
      </c>
      <c r="T15" s="1">
        <v>14.0364941037032</v>
      </c>
      <c r="U15" s="1">
        <v>2.7417029864161302</v>
      </c>
      <c r="V15" s="1">
        <v>34.3302185968423</v>
      </c>
      <c r="W15" s="1">
        <v>29.354723828582099</v>
      </c>
      <c r="X15" s="1">
        <v>33.573354588159503</v>
      </c>
      <c r="Y15" s="1">
        <v>14.888788541919901</v>
      </c>
      <c r="Z15" s="1">
        <v>17.973589449674101</v>
      </c>
      <c r="AA15" s="1">
        <v>16.487199972211599</v>
      </c>
      <c r="AB15" s="1">
        <v>24.909398265541199</v>
      </c>
      <c r="AC15" s="1">
        <v>25.741023770653101</v>
      </c>
    </row>
    <row r="16" spans="1:29" ht="15" hidden="1" customHeight="1" x14ac:dyDescent="0.25">
      <c r="A16">
        <v>10620</v>
      </c>
      <c r="B16" s="2" t="s">
        <v>41</v>
      </c>
      <c r="C16" s="2" t="s">
        <v>42</v>
      </c>
      <c r="D16" s="2" t="s">
        <v>959</v>
      </c>
      <c r="E16" s="2" t="s">
        <v>931</v>
      </c>
      <c r="F16" s="2" t="s">
        <v>919</v>
      </c>
      <c r="G16" s="2" t="str">
        <f t="shared" si="0"/>
        <v>Trump</v>
      </c>
      <c r="H16" s="2" t="s">
        <v>922</v>
      </c>
      <c r="I16" s="2" t="s">
        <v>923</v>
      </c>
      <c r="J16">
        <v>60585</v>
      </c>
      <c r="K16" s="1">
        <v>82.325658166212804</v>
      </c>
      <c r="L16" s="1">
        <v>10.877279854749499</v>
      </c>
      <c r="M16" s="1">
        <v>1.82883552034332</v>
      </c>
      <c r="N16" s="1">
        <v>1.39308409672361</v>
      </c>
      <c r="O16" s="1">
        <v>3.5751423619707898</v>
      </c>
      <c r="P16" s="1">
        <v>22.667326896096402</v>
      </c>
      <c r="Q16" s="1">
        <v>9.1887430882231609</v>
      </c>
      <c r="R16" s="1">
        <v>24.444994635635901</v>
      </c>
      <c r="S16" s="1">
        <v>28.006932409012101</v>
      </c>
      <c r="T16" s="1">
        <v>15.6920029710324</v>
      </c>
      <c r="U16" s="1">
        <v>6.17440190805325</v>
      </c>
      <c r="V16" s="1">
        <v>47.112365840005801</v>
      </c>
      <c r="W16" s="1">
        <v>30.867142057485001</v>
      </c>
      <c r="X16" s="1">
        <v>15.846090194455901</v>
      </c>
      <c r="Y16" s="1">
        <v>22.048026258961698</v>
      </c>
      <c r="Z16" s="1">
        <v>24.799170769629399</v>
      </c>
      <c r="AA16" s="1">
        <v>17.564999568109201</v>
      </c>
      <c r="AB16" s="1">
        <v>23.792865163686599</v>
      </c>
      <c r="AC16" s="1">
        <v>11.794938239613</v>
      </c>
    </row>
    <row r="17" spans="1:29" ht="15" hidden="1" customHeight="1" x14ac:dyDescent="0.25">
      <c r="A17">
        <v>10660</v>
      </c>
      <c r="B17" s="2" t="s">
        <v>43</v>
      </c>
      <c r="C17" s="2" t="s">
        <v>44</v>
      </c>
      <c r="D17" s="2" t="s">
        <v>955</v>
      </c>
      <c r="E17" s="2" t="s">
        <v>947</v>
      </c>
      <c r="F17" s="2" t="s">
        <v>919</v>
      </c>
      <c r="G17" s="2" t="str">
        <f t="shared" si="0"/>
        <v>Trump</v>
      </c>
      <c r="H17" s="2" t="s">
        <v>922</v>
      </c>
      <c r="I17" s="2" t="s">
        <v>922</v>
      </c>
      <c r="J17">
        <v>31255</v>
      </c>
      <c r="K17" s="1">
        <v>88.629019356902901</v>
      </c>
      <c r="L17" s="1">
        <v>0.63989761638137899</v>
      </c>
      <c r="M17" s="1">
        <v>0.74228123500239995</v>
      </c>
      <c r="N17" s="1">
        <v>1.1902095664693599</v>
      </c>
      <c r="O17" s="1">
        <v>8.7985922252439597</v>
      </c>
      <c r="P17" s="1">
        <v>21.9868820988642</v>
      </c>
      <c r="Q17" s="1">
        <v>7.2116461366181399</v>
      </c>
      <c r="R17" s="1">
        <v>21.8333066709327</v>
      </c>
      <c r="S17" s="1">
        <v>28.782594784834401</v>
      </c>
      <c r="T17" s="1">
        <v>20.185570308750599</v>
      </c>
      <c r="U17" s="1">
        <v>4.8159927305770101</v>
      </c>
      <c r="V17" s="1">
        <v>45.542935029532003</v>
      </c>
      <c r="W17" s="1">
        <v>35.361199454793301</v>
      </c>
      <c r="X17" s="1">
        <v>14.2798727850977</v>
      </c>
      <c r="Y17" s="1">
        <v>20.891930510641501</v>
      </c>
      <c r="Z17" s="1">
        <v>24.637136196134499</v>
      </c>
      <c r="AA17" s="1">
        <v>19.124614574716102</v>
      </c>
      <c r="AB17" s="1">
        <v>21.6364593517335</v>
      </c>
      <c r="AC17" s="1">
        <v>13.7098593667745</v>
      </c>
    </row>
    <row r="18" spans="1:29" ht="15" hidden="1" customHeight="1" x14ac:dyDescent="0.25">
      <c r="A18">
        <v>10700</v>
      </c>
      <c r="B18" s="2" t="s">
        <v>45</v>
      </c>
      <c r="C18" s="2" t="s">
        <v>46</v>
      </c>
      <c r="D18" s="2" t="s">
        <v>930</v>
      </c>
      <c r="E18" s="2" t="s">
        <v>931</v>
      </c>
      <c r="F18" s="2" t="s">
        <v>919</v>
      </c>
      <c r="G18" s="2" t="str">
        <f t="shared" si="0"/>
        <v>Trump</v>
      </c>
      <c r="H18" s="2" t="s">
        <v>922</v>
      </c>
      <c r="I18" s="2" t="s">
        <v>923</v>
      </c>
      <c r="J18">
        <v>93019</v>
      </c>
      <c r="K18" s="1">
        <v>83.918339264021299</v>
      </c>
      <c r="L18" s="1">
        <v>1.4932433158817</v>
      </c>
      <c r="M18" s="1">
        <v>0.51064836216256904</v>
      </c>
      <c r="N18" s="1">
        <v>1.9963663337597699</v>
      </c>
      <c r="O18" s="1">
        <v>12.0814027241746</v>
      </c>
      <c r="P18" s="1">
        <v>25.0045689590299</v>
      </c>
      <c r="Q18" s="1">
        <v>8.7530504520581793</v>
      </c>
      <c r="R18" s="1">
        <v>25.309882927143899</v>
      </c>
      <c r="S18" s="1">
        <v>26.030165880089001</v>
      </c>
      <c r="T18" s="1">
        <v>14.902331781679001</v>
      </c>
      <c r="U18" s="1">
        <v>11.2785618006723</v>
      </c>
      <c r="V18" s="1">
        <v>46.061029280413102</v>
      </c>
      <c r="W18" s="1">
        <v>27.317017717654299</v>
      </c>
      <c r="X18" s="1">
        <v>15.3433912012602</v>
      </c>
      <c r="Y18" s="1">
        <v>25.674497034538899</v>
      </c>
      <c r="Z18" s="1">
        <v>25.648331201302501</v>
      </c>
      <c r="AA18" s="1">
        <v>16.7810210489592</v>
      </c>
      <c r="AB18" s="1">
        <v>19.173741132689798</v>
      </c>
      <c r="AC18" s="1">
        <v>12.7224095825096</v>
      </c>
    </row>
    <row r="19" spans="1:29" ht="15" hidden="1" customHeight="1" x14ac:dyDescent="0.25">
      <c r="A19">
        <v>10740</v>
      </c>
      <c r="B19" s="2" t="s">
        <v>47</v>
      </c>
      <c r="C19" s="2" t="s">
        <v>35</v>
      </c>
      <c r="D19" s="2" t="s">
        <v>964</v>
      </c>
      <c r="E19" s="2" t="s">
        <v>935</v>
      </c>
      <c r="F19" s="2" t="s">
        <v>920</v>
      </c>
      <c r="G19" s="2" t="str">
        <f t="shared" si="0"/>
        <v>Clinton</v>
      </c>
      <c r="H19" s="2" t="s">
        <v>922</v>
      </c>
      <c r="I19" s="2" t="s">
        <v>922</v>
      </c>
      <c r="J19">
        <v>887077</v>
      </c>
      <c r="K19" s="1">
        <v>42.185063979789803</v>
      </c>
      <c r="L19" s="1">
        <v>2.2282169417085602</v>
      </c>
      <c r="M19" s="1">
        <v>1.89036577433526</v>
      </c>
      <c r="N19" s="1">
        <v>7.0011960630249703</v>
      </c>
      <c r="O19" s="1">
        <v>46.695157241141402</v>
      </c>
      <c r="P19" s="1">
        <v>24.622665225228499</v>
      </c>
      <c r="Q19" s="1">
        <v>9.8185388641572295</v>
      </c>
      <c r="R19" s="1">
        <v>26.549893639447301</v>
      </c>
      <c r="S19" s="1">
        <v>26.7256393751613</v>
      </c>
      <c r="T19" s="1">
        <v>12.283262896005599</v>
      </c>
      <c r="U19" s="1">
        <v>5.2945623228244996</v>
      </c>
      <c r="V19" s="1">
        <v>32.634137960656297</v>
      </c>
      <c r="W19" s="1">
        <v>32.418864358732101</v>
      </c>
      <c r="X19" s="1">
        <v>29.652435357787098</v>
      </c>
      <c r="Y19" s="1">
        <v>19.506036202653299</v>
      </c>
      <c r="Z19" s="1">
        <v>21.878285689321199</v>
      </c>
      <c r="AA19" s="1">
        <v>17.5115408699704</v>
      </c>
      <c r="AB19" s="1">
        <v>21.8954695714223</v>
      </c>
      <c r="AC19" s="1">
        <v>19.208667666632699</v>
      </c>
    </row>
    <row r="20" spans="1:29" ht="15" hidden="1" customHeight="1" x14ac:dyDescent="0.25">
      <c r="A20">
        <v>10780</v>
      </c>
      <c r="B20" s="2" t="s">
        <v>48</v>
      </c>
      <c r="C20" s="2" t="s">
        <v>49</v>
      </c>
      <c r="D20" s="2" t="s">
        <v>951</v>
      </c>
      <c r="E20" s="2" t="s">
        <v>931</v>
      </c>
      <c r="F20" s="2" t="s">
        <v>919</v>
      </c>
      <c r="G20" s="2" t="str">
        <f t="shared" si="0"/>
        <v>Trump</v>
      </c>
      <c r="H20" s="2" t="s">
        <v>922</v>
      </c>
      <c r="I20" s="2" t="s">
        <v>923</v>
      </c>
      <c r="J20">
        <v>153922</v>
      </c>
      <c r="K20" s="1">
        <v>64.307896207169904</v>
      </c>
      <c r="L20" s="1">
        <v>29.481165785267901</v>
      </c>
      <c r="M20" s="1">
        <v>1.0381881732306</v>
      </c>
      <c r="N20" s="1">
        <v>2.3472927846571601</v>
      </c>
      <c r="O20" s="1">
        <v>2.8254570496745099</v>
      </c>
      <c r="P20" s="1">
        <v>25.444705760060302</v>
      </c>
      <c r="Q20" s="1">
        <v>8.8207013942126498</v>
      </c>
      <c r="R20" s="1">
        <v>26.004729668273502</v>
      </c>
      <c r="S20" s="1">
        <v>26.280193864424799</v>
      </c>
      <c r="T20" s="1">
        <v>13.4496693130287</v>
      </c>
      <c r="U20" s="1">
        <v>6.5637601180981404</v>
      </c>
      <c r="V20" s="1">
        <v>47.345268643555599</v>
      </c>
      <c r="W20" s="1">
        <v>28.8973873757839</v>
      </c>
      <c r="X20" s="1">
        <v>17.193583862562299</v>
      </c>
      <c r="Y20" s="1">
        <v>25.516738119128</v>
      </c>
      <c r="Z20" s="1">
        <v>23.668703821946501</v>
      </c>
      <c r="AA20" s="1">
        <v>17.748791389218301</v>
      </c>
      <c r="AB20" s="1">
        <v>19.560339323177999</v>
      </c>
      <c r="AC20" s="1">
        <v>13.505427346529199</v>
      </c>
    </row>
    <row r="21" spans="1:29" ht="15" hidden="1" customHeight="1" x14ac:dyDescent="0.25">
      <c r="A21">
        <v>10820</v>
      </c>
      <c r="B21" s="2" t="s">
        <v>48</v>
      </c>
      <c r="C21" s="2" t="s">
        <v>44</v>
      </c>
      <c r="D21" s="2" t="s">
        <v>955</v>
      </c>
      <c r="E21" s="2" t="s">
        <v>947</v>
      </c>
      <c r="F21" s="2" t="s">
        <v>919</v>
      </c>
      <c r="G21" s="2" t="str">
        <f t="shared" si="0"/>
        <v>Trump</v>
      </c>
      <c r="H21" s="2" t="s">
        <v>922</v>
      </c>
      <c r="I21" s="2" t="s">
        <v>922</v>
      </c>
      <c r="J21">
        <v>36009</v>
      </c>
      <c r="K21" s="1">
        <v>97.125718570357407</v>
      </c>
      <c r="L21" s="1">
        <v>0.405454192007554</v>
      </c>
      <c r="M21" s="1">
        <v>0.45266461162487198</v>
      </c>
      <c r="N21" s="1">
        <v>1.0691771501569101</v>
      </c>
      <c r="O21" s="1">
        <v>0.94698547585325898</v>
      </c>
      <c r="P21" s="1">
        <v>21.872309700352702</v>
      </c>
      <c r="Q21" s="1">
        <v>8.1146380071648796</v>
      </c>
      <c r="R21" s="1">
        <v>22.1611263850704</v>
      </c>
      <c r="S21" s="1">
        <v>28.2207225971285</v>
      </c>
      <c r="T21" s="1">
        <v>19.6312033102835</v>
      </c>
      <c r="U21" s="1">
        <v>3.4023494283581499</v>
      </c>
      <c r="V21" s="1">
        <v>35.158920363021998</v>
      </c>
      <c r="W21" s="1">
        <v>37.881585667701302</v>
      </c>
      <c r="X21" s="1">
        <v>23.5571445409186</v>
      </c>
      <c r="Y21" s="1">
        <v>17.281236258559002</v>
      </c>
      <c r="Z21" s="1">
        <v>22.6835856523651</v>
      </c>
      <c r="AA21" s="1">
        <v>19.473585024184899</v>
      </c>
      <c r="AB21" s="1">
        <v>24.593253345059399</v>
      </c>
      <c r="AC21" s="1">
        <v>15.968339719831601</v>
      </c>
    </row>
    <row r="22" spans="1:29" ht="15" customHeight="1" x14ac:dyDescent="0.25">
      <c r="A22">
        <v>10860</v>
      </c>
      <c r="B22" s="2" t="s">
        <v>50</v>
      </c>
      <c r="C22" s="2" t="s">
        <v>27</v>
      </c>
      <c r="D22" s="2" t="s">
        <v>976</v>
      </c>
      <c r="E22" s="2" t="s">
        <v>935</v>
      </c>
      <c r="F22" s="2" t="s">
        <v>919</v>
      </c>
      <c r="G22" s="2" t="str">
        <f t="shared" si="0"/>
        <v>Trump</v>
      </c>
      <c r="H22" s="2" t="s">
        <v>922</v>
      </c>
      <c r="I22" s="2" t="s">
        <v>922</v>
      </c>
      <c r="J22">
        <v>40838</v>
      </c>
      <c r="K22" s="1">
        <v>19.741417307409801</v>
      </c>
      <c r="L22" s="1">
        <v>0.38199715950830099</v>
      </c>
      <c r="M22" s="1">
        <v>0.32812576521866899</v>
      </c>
      <c r="N22" s="1">
        <v>0.56809833978157598</v>
      </c>
      <c r="O22" s="1">
        <v>78.980361428081693</v>
      </c>
      <c r="P22" s="1">
        <v>28.791811548068001</v>
      </c>
      <c r="Q22" s="1">
        <v>9.3907635045790698</v>
      </c>
      <c r="R22" s="1">
        <v>23.884617268230599</v>
      </c>
      <c r="S22" s="1">
        <v>24.8763406631079</v>
      </c>
      <c r="T22" s="1">
        <v>13.0564670160145</v>
      </c>
      <c r="U22" s="1">
        <v>14.3562791432862</v>
      </c>
      <c r="V22" s="1">
        <v>47.241760847229898</v>
      </c>
      <c r="W22" s="1">
        <v>26.475934560973698</v>
      </c>
      <c r="X22" s="1">
        <v>11.926025448510201</v>
      </c>
      <c r="Y22" s="1">
        <v>25.978542360340398</v>
      </c>
      <c r="Z22" s="1">
        <v>22.974472807991098</v>
      </c>
      <c r="AA22" s="1">
        <v>16.544580096189399</v>
      </c>
      <c r="AB22" s="1">
        <v>17.8912319644839</v>
      </c>
      <c r="AC22" s="1">
        <v>16.6111727709952</v>
      </c>
    </row>
    <row r="23" spans="1:29" ht="15" hidden="1" customHeight="1" x14ac:dyDescent="0.25">
      <c r="A23">
        <v>10900</v>
      </c>
      <c r="B23" s="2" t="s">
        <v>51</v>
      </c>
      <c r="C23" s="2" t="s">
        <v>55</v>
      </c>
      <c r="D23" s="2" t="s">
        <v>970</v>
      </c>
      <c r="E23" s="2" t="s">
        <v>927</v>
      </c>
      <c r="F23" s="2" t="s">
        <v>920</v>
      </c>
      <c r="G23" s="2" t="str">
        <f t="shared" si="0"/>
        <v>Clinton</v>
      </c>
      <c r="H23" s="2" t="s">
        <v>922</v>
      </c>
      <c r="I23" s="2" t="s">
        <v>922</v>
      </c>
      <c r="J23">
        <v>821173</v>
      </c>
      <c r="K23" s="1">
        <v>78.636414007766902</v>
      </c>
      <c r="L23" s="1">
        <v>4.2520881714328196</v>
      </c>
      <c r="M23" s="1">
        <v>2.4558771416010998</v>
      </c>
      <c r="N23" s="1">
        <v>1.6744340108600699</v>
      </c>
      <c r="O23" s="1">
        <v>12.981186668339101</v>
      </c>
      <c r="P23" s="1">
        <v>22.772911432791901</v>
      </c>
      <c r="Q23" s="1">
        <v>8.9211408558245306</v>
      </c>
      <c r="R23" s="1">
        <v>24.5612069563904</v>
      </c>
      <c r="S23" s="1">
        <v>28.504833938768101</v>
      </c>
      <c r="T23" s="1">
        <v>15.239906816225099</v>
      </c>
      <c r="U23" s="1">
        <v>4.1552519548992697</v>
      </c>
      <c r="V23" s="1">
        <v>43.874352077804097</v>
      </c>
      <c r="W23" s="1">
        <v>25.616038189558399</v>
      </c>
      <c r="X23" s="1">
        <v>26.354357777738201</v>
      </c>
      <c r="Y23" s="1">
        <v>14.771023296473301</v>
      </c>
      <c r="Z23" s="1">
        <v>19.273349115295499</v>
      </c>
      <c r="AA23" s="1">
        <v>17.435665107613001</v>
      </c>
      <c r="AB23" s="1">
        <v>24.791505816142301</v>
      </c>
      <c r="AC23" s="1">
        <v>23.7284566644759</v>
      </c>
    </row>
    <row r="24" spans="1:29" ht="15" hidden="1" customHeight="1" x14ac:dyDescent="0.25">
      <c r="A24">
        <v>10940</v>
      </c>
      <c r="B24" s="2" t="s">
        <v>52</v>
      </c>
      <c r="C24" s="2" t="s">
        <v>31</v>
      </c>
      <c r="D24" s="2" t="s">
        <v>924</v>
      </c>
      <c r="E24" s="2" t="s">
        <v>927</v>
      </c>
      <c r="F24" s="2" t="s">
        <v>919</v>
      </c>
      <c r="G24" s="2" t="str">
        <f t="shared" si="0"/>
        <v>Trump</v>
      </c>
      <c r="H24" s="2" t="s">
        <v>922</v>
      </c>
      <c r="I24" s="2" t="s">
        <v>922</v>
      </c>
      <c r="J24">
        <v>42476</v>
      </c>
      <c r="K24" s="1">
        <v>87.447028910443507</v>
      </c>
      <c r="L24" s="1">
        <v>5.5113475845183197</v>
      </c>
      <c r="M24" s="1">
        <v>0.341369243808268</v>
      </c>
      <c r="N24" s="1">
        <v>1.2830775025897001</v>
      </c>
      <c r="O24" s="1">
        <v>5.4171767586401698</v>
      </c>
      <c r="P24" s="1">
        <v>21.4638854882757</v>
      </c>
      <c r="Q24" s="1">
        <v>11.345230247669299</v>
      </c>
      <c r="R24" s="1">
        <v>25.894622845842399</v>
      </c>
      <c r="S24" s="1">
        <v>26.532630191166799</v>
      </c>
      <c r="T24" s="1">
        <v>14.7636312270459</v>
      </c>
      <c r="U24" s="1">
        <v>3.5460742415144999</v>
      </c>
      <c r="V24" s="1">
        <v>50.2666619574047</v>
      </c>
      <c r="W24" s="1">
        <v>32.790590894642001</v>
      </c>
      <c r="X24" s="1">
        <v>13.396672906438701</v>
      </c>
      <c r="Y24" s="1">
        <v>22.973982745737398</v>
      </c>
      <c r="Z24" s="1">
        <v>26.8188302425107</v>
      </c>
      <c r="AA24" s="1">
        <v>18.769105359690201</v>
      </c>
      <c r="AB24" s="1">
        <v>20.8885265946607</v>
      </c>
      <c r="AC24" s="1">
        <v>10.549555057400999</v>
      </c>
    </row>
    <row r="25" spans="1:29" ht="15" hidden="1" customHeight="1" x14ac:dyDescent="0.25">
      <c r="A25">
        <v>10980</v>
      </c>
      <c r="B25" s="2" t="s">
        <v>53</v>
      </c>
      <c r="C25" s="2" t="s">
        <v>31</v>
      </c>
      <c r="D25" s="2" t="s">
        <v>924</v>
      </c>
      <c r="E25" s="2" t="s">
        <v>927</v>
      </c>
      <c r="F25" s="2" t="s">
        <v>919</v>
      </c>
      <c r="G25" s="2" t="str">
        <f t="shared" si="0"/>
        <v>Trump</v>
      </c>
      <c r="H25" s="2" t="s">
        <v>923</v>
      </c>
      <c r="I25" s="2" t="s">
        <v>922</v>
      </c>
      <c r="J25">
        <v>29598</v>
      </c>
      <c r="K25" s="1">
        <v>96.705858503952996</v>
      </c>
      <c r="L25" s="1">
        <v>0.26353131968376198</v>
      </c>
      <c r="M25" s="1">
        <v>0.50003378606662596</v>
      </c>
      <c r="N25" s="1">
        <v>1.5034799648624899</v>
      </c>
      <c r="O25" s="1">
        <v>1.0270964254341499</v>
      </c>
      <c r="P25" s="1">
        <v>20.910196634907798</v>
      </c>
      <c r="Q25" s="1">
        <v>7.3653625244949001</v>
      </c>
      <c r="R25" s="1">
        <v>20.775052368403301</v>
      </c>
      <c r="S25" s="1">
        <v>31.4717210622339</v>
      </c>
      <c r="T25" s="1">
        <v>19.477667409960102</v>
      </c>
      <c r="U25" s="1">
        <v>4.1216279725538101</v>
      </c>
      <c r="V25" s="1">
        <v>41.484162045304998</v>
      </c>
      <c r="W25" s="1">
        <v>38.368267694332197</v>
      </c>
      <c r="X25" s="1">
        <v>16.025942287808999</v>
      </c>
      <c r="Y25" s="1">
        <v>24.0189341884257</v>
      </c>
      <c r="Z25" s="1">
        <v>27.324782409528201</v>
      </c>
      <c r="AA25" s="1">
        <v>19.575507711100901</v>
      </c>
      <c r="AB25" s="1">
        <v>19.163231027637799</v>
      </c>
      <c r="AC25" s="1">
        <v>9.9175446633073694</v>
      </c>
    </row>
    <row r="26" spans="1:29" ht="15" hidden="1" customHeight="1" x14ac:dyDescent="0.25">
      <c r="A26">
        <v>11020</v>
      </c>
      <c r="B26" s="2" t="s">
        <v>54</v>
      </c>
      <c r="C26" s="2" t="s">
        <v>55</v>
      </c>
      <c r="D26" s="2" t="s">
        <v>970</v>
      </c>
      <c r="E26" s="2" t="s">
        <v>927</v>
      </c>
      <c r="F26" s="2" t="s">
        <v>919</v>
      </c>
      <c r="G26" s="2" t="str">
        <f t="shared" si="0"/>
        <v>Trump</v>
      </c>
      <c r="H26" s="2" t="s">
        <v>922</v>
      </c>
      <c r="I26" s="2" t="s">
        <v>922</v>
      </c>
      <c r="J26">
        <v>127089</v>
      </c>
      <c r="K26" s="1">
        <v>95.598360204266299</v>
      </c>
      <c r="L26" s="1">
        <v>1.61382967841434</v>
      </c>
      <c r="M26" s="1">
        <v>0.54213976032544098</v>
      </c>
      <c r="N26" s="1">
        <v>1.27784466004139</v>
      </c>
      <c r="O26" s="1">
        <v>0.96782569695252896</v>
      </c>
      <c r="P26" s="1">
        <v>21.148958603813099</v>
      </c>
      <c r="Q26" s="1">
        <v>9.33046919875048</v>
      </c>
      <c r="R26" s="1">
        <v>23.2939121403111</v>
      </c>
      <c r="S26" s="1">
        <v>28.501286500011801</v>
      </c>
      <c r="T26" s="1">
        <v>17.7253735571135</v>
      </c>
      <c r="U26" s="1">
        <v>2.5913928736696001</v>
      </c>
      <c r="V26" s="1">
        <v>55.869572578187601</v>
      </c>
      <c r="W26" s="1">
        <v>23.590027200595902</v>
      </c>
      <c r="X26" s="1">
        <v>17.9490073475469</v>
      </c>
      <c r="Y26" s="1">
        <v>21.5206836278889</v>
      </c>
      <c r="Z26" s="1">
        <v>25.422412118857999</v>
      </c>
      <c r="AA26" s="1">
        <v>19.093027772383</v>
      </c>
      <c r="AB26" s="1">
        <v>21.4332880170907</v>
      </c>
      <c r="AC26" s="1">
        <v>12.5305884637794</v>
      </c>
    </row>
    <row r="27" spans="1:29" ht="15" hidden="1" customHeight="1" x14ac:dyDescent="0.25">
      <c r="A27">
        <v>11060</v>
      </c>
      <c r="B27" s="2" t="s">
        <v>56</v>
      </c>
      <c r="C27" s="2" t="s">
        <v>29</v>
      </c>
      <c r="D27" s="2" t="s">
        <v>968</v>
      </c>
      <c r="E27" s="2" t="s">
        <v>935</v>
      </c>
      <c r="F27" s="2" t="s">
        <v>919</v>
      </c>
      <c r="G27" s="2" t="str">
        <f t="shared" si="0"/>
        <v>Trump</v>
      </c>
      <c r="H27" s="2" t="s">
        <v>922</v>
      </c>
      <c r="I27" s="2" t="s">
        <v>922</v>
      </c>
      <c r="J27">
        <v>26446</v>
      </c>
      <c r="K27" s="1">
        <v>65.805792936549906</v>
      </c>
      <c r="L27" s="1">
        <v>7.2525145579671797</v>
      </c>
      <c r="M27" s="1">
        <v>1.14573092339106</v>
      </c>
      <c r="N27" s="1">
        <v>4.8551765862512299</v>
      </c>
      <c r="O27" s="1">
        <v>20.940784995840598</v>
      </c>
      <c r="P27" s="1">
        <v>26.117371247069499</v>
      </c>
      <c r="Q27" s="1">
        <v>10.7350828102549</v>
      </c>
      <c r="R27" s="1">
        <v>25.746804809801102</v>
      </c>
      <c r="S27" s="1">
        <v>24.4573848597141</v>
      </c>
      <c r="T27" s="1">
        <v>12.943356273160401</v>
      </c>
      <c r="U27" s="1">
        <v>8.2530449009270992</v>
      </c>
      <c r="V27" s="1">
        <v>36.896321880870097</v>
      </c>
      <c r="W27" s="1">
        <v>34.193782948554798</v>
      </c>
      <c r="X27" s="1">
        <v>20.656850269647901</v>
      </c>
      <c r="Y27" s="1">
        <v>21.4640198511166</v>
      </c>
      <c r="Z27" s="1">
        <v>26.579499904561899</v>
      </c>
      <c r="AA27" s="1">
        <v>17.560603168543601</v>
      </c>
      <c r="AB27" s="1">
        <v>21.4544760450468</v>
      </c>
      <c r="AC27" s="1">
        <v>12.9414010307311</v>
      </c>
    </row>
    <row r="28" spans="1:29" ht="15" hidden="1" customHeight="1" x14ac:dyDescent="0.25">
      <c r="A28">
        <v>11100</v>
      </c>
      <c r="B28" s="2" t="s">
        <v>57</v>
      </c>
      <c r="C28" s="2" t="s">
        <v>27</v>
      </c>
      <c r="D28" s="2" t="s">
        <v>976</v>
      </c>
      <c r="E28" s="2" t="s">
        <v>935</v>
      </c>
      <c r="F28" s="2" t="s">
        <v>919</v>
      </c>
      <c r="G28" s="2" t="str">
        <f t="shared" si="0"/>
        <v>Trump</v>
      </c>
      <c r="H28" s="2" t="s">
        <v>922</v>
      </c>
      <c r="I28" s="2" t="s">
        <v>922</v>
      </c>
      <c r="J28">
        <v>251933</v>
      </c>
      <c r="K28" s="1">
        <v>64.533030607344003</v>
      </c>
      <c r="L28" s="1">
        <v>5.8070995066148496</v>
      </c>
      <c r="M28" s="1">
        <v>2.5149543727895902</v>
      </c>
      <c r="N28" s="1">
        <v>1.9957687162856801</v>
      </c>
      <c r="O28" s="1">
        <v>25.149146796965901</v>
      </c>
      <c r="P28" s="1">
        <v>26.381617334767601</v>
      </c>
      <c r="Q28" s="1">
        <v>10.23526096224</v>
      </c>
      <c r="R28" s="1">
        <v>26.638828577439199</v>
      </c>
      <c r="S28" s="1">
        <v>24.8637534582607</v>
      </c>
      <c r="T28" s="1">
        <v>11.880539667292499</v>
      </c>
      <c r="U28" s="1">
        <v>6.7113463405468003</v>
      </c>
      <c r="V28" s="1">
        <v>34.915912436190503</v>
      </c>
      <c r="W28" s="1">
        <v>35.672543922833597</v>
      </c>
      <c r="X28" s="1">
        <v>22.700197300429</v>
      </c>
      <c r="Y28" s="1">
        <v>20.031238633202801</v>
      </c>
      <c r="Z28" s="1">
        <v>22.195476817082799</v>
      </c>
      <c r="AA28" s="1">
        <v>18.500331643023699</v>
      </c>
      <c r="AB28" s="1">
        <v>22.293899907995801</v>
      </c>
      <c r="AC28" s="1">
        <v>16.979052998694801</v>
      </c>
    </row>
    <row r="29" spans="1:29" ht="15" hidden="1" customHeight="1" x14ac:dyDescent="0.25">
      <c r="A29">
        <v>11140</v>
      </c>
      <c r="B29" s="2" t="s">
        <v>58</v>
      </c>
      <c r="C29" s="2" t="s">
        <v>37</v>
      </c>
      <c r="D29" s="2" t="s">
        <v>943</v>
      </c>
      <c r="E29" s="2" t="s">
        <v>931</v>
      </c>
      <c r="F29" s="2" t="s">
        <v>919</v>
      </c>
      <c r="G29" s="2" t="str">
        <f t="shared" si="0"/>
        <v>Trump</v>
      </c>
      <c r="H29" s="2" t="s">
        <v>922</v>
      </c>
      <c r="I29" s="2" t="s">
        <v>923</v>
      </c>
      <c r="J29">
        <v>37829</v>
      </c>
      <c r="K29" s="1">
        <v>45.0051547754368</v>
      </c>
      <c r="L29" s="1">
        <v>47.743794443416398</v>
      </c>
      <c r="M29" s="1">
        <v>1.2001374606783199</v>
      </c>
      <c r="N29" s="1">
        <v>1.08646805360966</v>
      </c>
      <c r="O29" s="1">
        <v>4.9644452668587604</v>
      </c>
      <c r="P29" s="1">
        <v>25.916624811652401</v>
      </c>
      <c r="Q29" s="1">
        <v>12.561791218377399</v>
      </c>
      <c r="R29" s="1">
        <v>24.4944354860028</v>
      </c>
      <c r="S29" s="1">
        <v>24.338470485606301</v>
      </c>
      <c r="T29" s="1">
        <v>12.688677998360999</v>
      </c>
      <c r="U29" s="1">
        <v>8.6135821219353392</v>
      </c>
      <c r="V29" s="1">
        <v>49.229767845519603</v>
      </c>
      <c r="W29" s="1">
        <v>23.2371447168583</v>
      </c>
      <c r="X29" s="1">
        <v>18.919505315686699</v>
      </c>
      <c r="Y29" s="1">
        <v>31.250939708314501</v>
      </c>
      <c r="Z29" s="1">
        <v>23.943767854457999</v>
      </c>
      <c r="AA29" s="1">
        <v>19.012178619756401</v>
      </c>
      <c r="AB29" s="1">
        <v>15.283416027665</v>
      </c>
      <c r="AC29" s="1">
        <v>10.509697789805999</v>
      </c>
    </row>
    <row r="30" spans="1:29" ht="15" hidden="1" customHeight="1" x14ac:dyDescent="0.25">
      <c r="A30">
        <v>11180</v>
      </c>
      <c r="B30" s="2" t="s">
        <v>59</v>
      </c>
      <c r="C30" s="2" t="s">
        <v>60</v>
      </c>
      <c r="D30" s="2" t="s">
        <v>945</v>
      </c>
      <c r="E30" s="2" t="s">
        <v>927</v>
      </c>
      <c r="F30" s="2" t="s">
        <v>920</v>
      </c>
      <c r="G30" s="2" t="str">
        <f t="shared" si="0"/>
        <v>Clinton</v>
      </c>
      <c r="H30" s="2" t="s">
        <v>922</v>
      </c>
      <c r="I30" s="2" t="s">
        <v>923</v>
      </c>
      <c r="J30">
        <v>89542</v>
      </c>
      <c r="K30" s="1">
        <v>86.900002233588694</v>
      </c>
      <c r="L30" s="1">
        <v>2.3731880011614699</v>
      </c>
      <c r="M30" s="1">
        <v>5.9960688838757203</v>
      </c>
      <c r="N30" s="1">
        <v>1.72098009872462</v>
      </c>
      <c r="O30" s="1">
        <v>3.0097607826494799</v>
      </c>
      <c r="P30" s="1">
        <v>17.816220321190102</v>
      </c>
      <c r="Q30" s="1">
        <v>28.9964485939559</v>
      </c>
      <c r="R30" s="1">
        <v>23.571061624712399</v>
      </c>
      <c r="S30" s="1">
        <v>19.626543968193701</v>
      </c>
      <c r="T30" s="1">
        <v>9.9897254919479099</v>
      </c>
      <c r="U30" s="1">
        <v>1.86270981944415</v>
      </c>
      <c r="V30" s="1">
        <v>21.675168808077402</v>
      </c>
      <c r="W30" s="1">
        <v>28.738649112037798</v>
      </c>
      <c r="X30" s="1">
        <v>47.723472260440701</v>
      </c>
      <c r="Y30" s="1">
        <v>21.165037410773198</v>
      </c>
      <c r="Z30" s="1">
        <v>20.135882808244698</v>
      </c>
      <c r="AA30" s="1">
        <v>17.366625576928602</v>
      </c>
      <c r="AB30" s="1">
        <v>22.899406587736099</v>
      </c>
      <c r="AC30" s="1">
        <v>18.433047616317399</v>
      </c>
    </row>
    <row r="31" spans="1:29" ht="15" hidden="1" customHeight="1" x14ac:dyDescent="0.25">
      <c r="A31">
        <v>11220</v>
      </c>
      <c r="B31" s="2" t="s">
        <v>61</v>
      </c>
      <c r="C31" s="2" t="s">
        <v>40</v>
      </c>
      <c r="D31" s="2" t="s">
        <v>966</v>
      </c>
      <c r="E31" s="2" t="s">
        <v>927</v>
      </c>
      <c r="F31" s="2" t="s">
        <v>919</v>
      </c>
      <c r="G31" s="2" t="str">
        <f t="shared" si="0"/>
        <v>Trump</v>
      </c>
      <c r="H31" s="2" t="s">
        <v>922</v>
      </c>
      <c r="I31" s="2" t="s">
        <v>922</v>
      </c>
      <c r="J31">
        <v>50219</v>
      </c>
      <c r="K31" s="1">
        <v>85.091300105537798</v>
      </c>
      <c r="L31" s="1">
        <v>1.417790079452</v>
      </c>
      <c r="M31" s="1">
        <v>0.70889503972599999</v>
      </c>
      <c r="N31" s="1">
        <v>1.5233278241303101</v>
      </c>
      <c r="O31" s="1">
        <v>11.2586869511539</v>
      </c>
      <c r="P31" s="1">
        <v>23.499074055636299</v>
      </c>
      <c r="Q31" s="1">
        <v>8.1781795734682099</v>
      </c>
      <c r="R31" s="1">
        <v>23.604611800314601</v>
      </c>
      <c r="S31" s="1">
        <v>28.132778430474499</v>
      </c>
      <c r="T31" s="1">
        <v>16.585356140106299</v>
      </c>
      <c r="U31" s="1">
        <v>5.1145149525893503</v>
      </c>
      <c r="V31" s="1">
        <v>48.306345733041603</v>
      </c>
      <c r="W31" s="1">
        <v>30.477024070021901</v>
      </c>
      <c r="X31" s="1">
        <v>16.1021152443472</v>
      </c>
      <c r="Y31" s="1">
        <v>21.549904513016401</v>
      </c>
      <c r="Z31" s="1">
        <v>24.4949241129762</v>
      </c>
      <c r="AA31" s="1">
        <v>19.127550507588701</v>
      </c>
      <c r="AB31" s="1">
        <v>21.027238918484301</v>
      </c>
      <c r="AC31" s="1">
        <v>13.8003819479345</v>
      </c>
    </row>
    <row r="32" spans="1:29" ht="15" hidden="1" customHeight="1" x14ac:dyDescent="0.25">
      <c r="A32">
        <v>11260</v>
      </c>
      <c r="B32" s="2" t="s">
        <v>62</v>
      </c>
      <c r="C32" s="2" t="s">
        <v>63</v>
      </c>
      <c r="D32" s="2" t="s">
        <v>928</v>
      </c>
      <c r="E32" s="2" t="s">
        <v>929</v>
      </c>
      <c r="F32" s="2" t="s">
        <v>920</v>
      </c>
      <c r="G32" s="2" t="str">
        <f t="shared" si="0"/>
        <v>Clinton</v>
      </c>
      <c r="H32" s="2" t="s">
        <v>923</v>
      </c>
      <c r="I32" s="2" t="s">
        <v>922</v>
      </c>
      <c r="J32">
        <v>380821</v>
      </c>
      <c r="K32" s="1">
        <v>67.351852970293095</v>
      </c>
      <c r="L32" s="1">
        <v>4.2342727948301198</v>
      </c>
      <c r="M32" s="1">
        <v>6.3764865908130099</v>
      </c>
      <c r="N32" s="1">
        <v>15.3775658380184</v>
      </c>
      <c r="O32" s="1">
        <v>6.6598218060453602</v>
      </c>
      <c r="P32" s="1">
        <v>26.6542548861539</v>
      </c>
      <c r="Q32" s="1">
        <v>10.568744895896</v>
      </c>
      <c r="R32" s="1">
        <v>28.430417440214701</v>
      </c>
      <c r="S32" s="1">
        <v>26.9394282353127</v>
      </c>
      <c r="T32" s="1">
        <v>7.4071545424228198</v>
      </c>
      <c r="U32" s="1">
        <v>2.63477806788512</v>
      </c>
      <c r="V32" s="1">
        <v>30.169399477806799</v>
      </c>
      <c r="W32" s="1">
        <v>37.1471540469974</v>
      </c>
      <c r="X32" s="1">
        <v>30.0486684073107</v>
      </c>
      <c r="Y32" s="1">
        <v>9.2055115801817706</v>
      </c>
      <c r="Z32" s="1">
        <v>14.4092641454119</v>
      </c>
      <c r="AA32" s="1">
        <v>15.5445617121079</v>
      </c>
      <c r="AB32" s="1">
        <v>26.374230430958701</v>
      </c>
      <c r="AC32" s="1">
        <v>34.466432131339801</v>
      </c>
    </row>
    <row r="33" spans="1:29" ht="15" hidden="1" customHeight="1" x14ac:dyDescent="0.25">
      <c r="A33">
        <v>11380</v>
      </c>
      <c r="B33" s="2" t="s">
        <v>64</v>
      </c>
      <c r="C33" s="2" t="s">
        <v>27</v>
      </c>
      <c r="D33" s="2" t="s">
        <v>976</v>
      </c>
      <c r="E33" s="2" t="s">
        <v>935</v>
      </c>
      <c r="F33" s="2" t="s">
        <v>919</v>
      </c>
      <c r="G33" s="2" t="str">
        <f t="shared" si="0"/>
        <v>Trump</v>
      </c>
      <c r="H33" s="2" t="s">
        <v>922</v>
      </c>
      <c r="I33" s="2" t="s">
        <v>922</v>
      </c>
      <c r="J33">
        <v>14786</v>
      </c>
      <c r="K33" s="1">
        <v>47.903422156093598</v>
      </c>
      <c r="L33" s="1">
        <v>1.3458677127012</v>
      </c>
      <c r="M33" s="1">
        <v>0.57486811849046404</v>
      </c>
      <c r="N33" s="1">
        <v>1.5149465710807499</v>
      </c>
      <c r="O33" s="1">
        <v>48.660895441633997</v>
      </c>
      <c r="P33" s="1">
        <v>29.162721493304499</v>
      </c>
      <c r="Q33" s="1">
        <v>9.5631002299472492</v>
      </c>
      <c r="R33" s="1">
        <v>25.3077235222508</v>
      </c>
      <c r="S33" s="1">
        <v>24.71932909509</v>
      </c>
      <c r="T33" s="1">
        <v>11.2471256594075</v>
      </c>
      <c r="U33" s="1">
        <v>15.2026286966046</v>
      </c>
      <c r="V33" s="1">
        <v>40.558598028477498</v>
      </c>
      <c r="W33" s="1">
        <v>30.065717415115</v>
      </c>
      <c r="X33" s="1">
        <v>14.173055859802799</v>
      </c>
      <c r="Y33" s="1">
        <v>17.075053058074499</v>
      </c>
      <c r="Z33" s="1">
        <v>19.004437584410599</v>
      </c>
      <c r="AA33" s="1">
        <v>18.0783330117692</v>
      </c>
      <c r="AB33" s="1">
        <v>21.377580551804002</v>
      </c>
      <c r="AC33" s="1">
        <v>24.464595793941701</v>
      </c>
    </row>
    <row r="34" spans="1:29" ht="15" hidden="1" customHeight="1" x14ac:dyDescent="0.25">
      <c r="A34">
        <v>11420</v>
      </c>
      <c r="B34" s="2" t="s">
        <v>65</v>
      </c>
      <c r="C34" s="2" t="s">
        <v>66</v>
      </c>
      <c r="D34" s="2" t="s">
        <v>425</v>
      </c>
      <c r="E34" s="2" t="s">
        <v>927</v>
      </c>
      <c r="F34" s="2" t="s">
        <v>919</v>
      </c>
      <c r="G34" s="2" t="str">
        <f t="shared" si="0"/>
        <v>Trump</v>
      </c>
      <c r="H34" s="2" t="s">
        <v>922</v>
      </c>
      <c r="I34" s="2" t="s">
        <v>923</v>
      </c>
      <c r="J34">
        <v>34185</v>
      </c>
      <c r="K34" s="1">
        <v>95.108965920725495</v>
      </c>
      <c r="L34" s="1">
        <v>0.45341524060260302</v>
      </c>
      <c r="M34" s="1">
        <v>0.47389205792014</v>
      </c>
      <c r="N34" s="1">
        <v>1.09112183706304</v>
      </c>
      <c r="O34" s="1">
        <v>2.8726049436887502</v>
      </c>
      <c r="P34" s="1">
        <v>22.919409097557399</v>
      </c>
      <c r="Q34" s="1">
        <v>10.536785139681101</v>
      </c>
      <c r="R34" s="1">
        <v>22.860903905221601</v>
      </c>
      <c r="S34" s="1">
        <v>28.7933304080737</v>
      </c>
      <c r="T34" s="1">
        <v>14.8895714494661</v>
      </c>
      <c r="U34" s="1">
        <v>2.7571019599207198</v>
      </c>
      <c r="V34" s="1">
        <v>48.676502972913497</v>
      </c>
      <c r="W34" s="1">
        <v>28.839462673420002</v>
      </c>
      <c r="X34" s="1">
        <v>19.726932393745901</v>
      </c>
      <c r="Y34" s="1">
        <v>13.7693883523559</v>
      </c>
      <c r="Z34" s="1">
        <v>25.080479953175299</v>
      </c>
      <c r="AA34" s="1">
        <v>23.507462686567202</v>
      </c>
      <c r="AB34" s="1">
        <v>23.697688030436101</v>
      </c>
      <c r="AC34" s="1">
        <v>13.944980977465599</v>
      </c>
    </row>
    <row r="35" spans="1:29" ht="15" hidden="1" customHeight="1" x14ac:dyDescent="0.25">
      <c r="A35">
        <v>11460</v>
      </c>
      <c r="B35" s="2" t="s">
        <v>67</v>
      </c>
      <c r="C35" s="2" t="s">
        <v>31</v>
      </c>
      <c r="D35" s="2" t="s">
        <v>924</v>
      </c>
      <c r="E35" s="2" t="s">
        <v>927</v>
      </c>
      <c r="F35" s="2" t="s">
        <v>920</v>
      </c>
      <c r="G35" s="2" t="str">
        <f t="shared" si="0"/>
        <v>Clinton</v>
      </c>
      <c r="H35" s="2" t="s">
        <v>922</v>
      </c>
      <c r="I35" s="2" t="s">
        <v>922</v>
      </c>
      <c r="J35">
        <v>344791</v>
      </c>
      <c r="K35" s="1">
        <v>72.1234022929833</v>
      </c>
      <c r="L35" s="1">
        <v>12.5154078847766</v>
      </c>
      <c r="M35" s="1">
        <v>7.8322810050146296</v>
      </c>
      <c r="N35" s="1">
        <v>3.5090823136334799</v>
      </c>
      <c r="O35" s="1">
        <v>4.0198265035920304</v>
      </c>
      <c r="P35" s="1">
        <v>20.868584156779001</v>
      </c>
      <c r="Q35" s="1">
        <v>16.910534207679401</v>
      </c>
      <c r="R35" s="1">
        <v>27.009985759489101</v>
      </c>
      <c r="S35" s="1">
        <v>25.0740303546206</v>
      </c>
      <c r="T35" s="1">
        <v>10.136865521431799</v>
      </c>
      <c r="U35" s="1">
        <v>1.76932547380988</v>
      </c>
      <c r="V35" s="1">
        <v>20.4265221608715</v>
      </c>
      <c r="W35" s="1">
        <v>26.9544657513804</v>
      </c>
      <c r="X35" s="1">
        <v>50.849686613938204</v>
      </c>
      <c r="Y35" s="1">
        <v>16.578812748826799</v>
      </c>
      <c r="Z35" s="1">
        <v>18.320322056893801</v>
      </c>
      <c r="AA35" s="1">
        <v>15.7284461347983</v>
      </c>
      <c r="AB35" s="1">
        <v>21.334045061275301</v>
      </c>
      <c r="AC35" s="1">
        <v>28.038373998205898</v>
      </c>
    </row>
    <row r="36" spans="1:29" ht="15" hidden="1" customHeight="1" x14ac:dyDescent="0.25">
      <c r="A36">
        <v>11500</v>
      </c>
      <c r="B36" s="2" t="s">
        <v>68</v>
      </c>
      <c r="C36" s="2" t="s">
        <v>46</v>
      </c>
      <c r="D36" s="2" t="s">
        <v>930</v>
      </c>
      <c r="E36" s="2" t="s">
        <v>931</v>
      </c>
      <c r="F36" s="2" t="s">
        <v>919</v>
      </c>
      <c r="G36" s="2" t="str">
        <f t="shared" si="0"/>
        <v>Trump</v>
      </c>
      <c r="H36" s="2" t="s">
        <v>922</v>
      </c>
      <c r="I36" s="2" t="s">
        <v>923</v>
      </c>
      <c r="J36">
        <v>118572</v>
      </c>
      <c r="K36" s="1">
        <v>73.613500657828197</v>
      </c>
      <c r="L36" s="1">
        <v>20.3901426981075</v>
      </c>
      <c r="M36" s="1">
        <v>0.69999662652228201</v>
      </c>
      <c r="N36" s="1">
        <v>2.0131228283237199</v>
      </c>
      <c r="O36" s="1">
        <v>3.28323718921837</v>
      </c>
      <c r="P36" s="1">
        <v>22.8772391458354</v>
      </c>
      <c r="Q36" s="1">
        <v>10.9191040043181</v>
      </c>
      <c r="R36" s="1">
        <v>24.806868400634201</v>
      </c>
      <c r="S36" s="1">
        <v>27.0679418412441</v>
      </c>
      <c r="T36" s="1">
        <v>14.328846607968201</v>
      </c>
      <c r="U36" s="1">
        <v>7.61145805396984</v>
      </c>
      <c r="V36" s="1">
        <v>47.082487261024497</v>
      </c>
      <c r="W36" s="1">
        <v>29.286234243898701</v>
      </c>
      <c r="X36" s="1">
        <v>16.019820441107001</v>
      </c>
      <c r="Y36" s="1">
        <v>27.1982344200682</v>
      </c>
      <c r="Z36" s="1">
        <v>22.699064767065799</v>
      </c>
      <c r="AA36" s="1">
        <v>17.9879381172974</v>
      </c>
      <c r="AB36" s="1">
        <v>20.350056813215598</v>
      </c>
      <c r="AC36" s="1">
        <v>11.764705882352899</v>
      </c>
    </row>
    <row r="37" spans="1:29" ht="15" hidden="1" customHeight="1" x14ac:dyDescent="0.25">
      <c r="A37">
        <v>11540</v>
      </c>
      <c r="B37" s="2" t="s">
        <v>69</v>
      </c>
      <c r="C37" s="2" t="s">
        <v>70</v>
      </c>
      <c r="D37" s="2" t="s">
        <v>980</v>
      </c>
      <c r="E37" s="2" t="s">
        <v>927</v>
      </c>
      <c r="F37" s="2" t="s">
        <v>919</v>
      </c>
      <c r="G37" s="2" t="str">
        <f t="shared" si="0"/>
        <v>Trump</v>
      </c>
      <c r="H37" s="2" t="s">
        <v>922</v>
      </c>
      <c r="I37" s="2" t="s">
        <v>922</v>
      </c>
      <c r="J37">
        <v>225666</v>
      </c>
      <c r="K37" s="1">
        <v>90.262157347584505</v>
      </c>
      <c r="L37" s="1">
        <v>0.84992865562379805</v>
      </c>
      <c r="M37" s="1">
        <v>2.7629328299345</v>
      </c>
      <c r="N37" s="1">
        <v>2.55820548952877</v>
      </c>
      <c r="O37" s="1">
        <v>3.5667756773284398</v>
      </c>
      <c r="P37" s="1">
        <v>25.551921866829701</v>
      </c>
      <c r="Q37" s="1">
        <v>8.2015013338296399</v>
      </c>
      <c r="R37" s="1">
        <v>27.172901544760801</v>
      </c>
      <c r="S37" s="1">
        <v>27.348825255022899</v>
      </c>
      <c r="T37" s="1">
        <v>11.7248499995569</v>
      </c>
      <c r="U37" s="1">
        <v>2.7175658317276801</v>
      </c>
      <c r="V37" s="1">
        <v>40.038937058445697</v>
      </c>
      <c r="W37" s="1">
        <v>30.825171269535399</v>
      </c>
      <c r="X37" s="1">
        <v>26.4183258402912</v>
      </c>
      <c r="Y37" s="1">
        <v>12.481480637294</v>
      </c>
      <c r="Z37" s="1">
        <v>19.2453217240672</v>
      </c>
      <c r="AA37" s="1">
        <v>19.0151117999681</v>
      </c>
      <c r="AB37" s="1">
        <v>28.237184601007499</v>
      </c>
      <c r="AC37" s="1">
        <v>21.020901237663299</v>
      </c>
    </row>
    <row r="38" spans="1:29" ht="15" hidden="1" customHeight="1" x14ac:dyDescent="0.25">
      <c r="A38">
        <v>11580</v>
      </c>
      <c r="B38" s="2" t="s">
        <v>71</v>
      </c>
      <c r="C38" s="2" t="s">
        <v>72</v>
      </c>
      <c r="D38" s="2" t="s">
        <v>942</v>
      </c>
      <c r="E38" s="2" t="s">
        <v>931</v>
      </c>
      <c r="F38" s="2" t="s">
        <v>919</v>
      </c>
      <c r="G38" s="2" t="str">
        <f t="shared" si="0"/>
        <v>Trump</v>
      </c>
      <c r="H38" s="2" t="s">
        <v>922</v>
      </c>
      <c r="I38" s="2" t="s">
        <v>923</v>
      </c>
      <c r="J38">
        <v>34862</v>
      </c>
      <c r="K38" s="1">
        <v>56.075382938442999</v>
      </c>
      <c r="L38" s="1">
        <v>12.4433480580575</v>
      </c>
      <c r="M38" s="1">
        <v>0.48476851586254399</v>
      </c>
      <c r="N38" s="1">
        <v>1.0928805002581601</v>
      </c>
      <c r="O38" s="1">
        <v>29.9036199873788</v>
      </c>
      <c r="P38" s="1">
        <v>22.474327347828599</v>
      </c>
      <c r="Q38" s="1">
        <v>10.633354368653499</v>
      </c>
      <c r="R38" s="1">
        <v>25.185015202799601</v>
      </c>
      <c r="S38" s="1">
        <v>23.842579312718701</v>
      </c>
      <c r="T38" s="1">
        <v>17.8647237679995</v>
      </c>
      <c r="U38" s="1">
        <v>13.618592528236301</v>
      </c>
      <c r="V38" s="1">
        <v>53.957428323197199</v>
      </c>
      <c r="W38" s="1">
        <v>21.659426585577801</v>
      </c>
      <c r="X38" s="1">
        <v>10.764552562988699</v>
      </c>
      <c r="Y38" s="1">
        <v>25.999238675295</v>
      </c>
      <c r="Z38" s="1">
        <v>31.385610963075699</v>
      </c>
      <c r="AA38" s="1">
        <v>16.682527598020599</v>
      </c>
      <c r="AB38" s="1">
        <v>17.310620479634601</v>
      </c>
      <c r="AC38" s="1">
        <v>8.6220022839741102</v>
      </c>
    </row>
    <row r="39" spans="1:29" ht="15" hidden="1" customHeight="1" x14ac:dyDescent="0.25">
      <c r="A39">
        <v>11620</v>
      </c>
      <c r="B39" s="2" t="s">
        <v>73</v>
      </c>
      <c r="C39" s="2" t="s">
        <v>29</v>
      </c>
      <c r="D39" s="2" t="s">
        <v>968</v>
      </c>
      <c r="E39" s="2" t="s">
        <v>935</v>
      </c>
      <c r="F39" s="2" t="s">
        <v>919</v>
      </c>
      <c r="G39" s="2" t="str">
        <f t="shared" si="0"/>
        <v>Trump</v>
      </c>
      <c r="H39" s="2" t="s">
        <v>922</v>
      </c>
      <c r="I39" s="2" t="s">
        <v>922</v>
      </c>
      <c r="J39">
        <v>47557</v>
      </c>
      <c r="K39" s="1">
        <v>72.5403200370082</v>
      </c>
      <c r="L39" s="1">
        <v>6.5899867527388203</v>
      </c>
      <c r="M39" s="1">
        <v>1.0555754147654399</v>
      </c>
      <c r="N39" s="1">
        <v>14.498391403999401</v>
      </c>
      <c r="O39" s="1">
        <v>5.3157263914881101</v>
      </c>
      <c r="P39" s="1">
        <v>25.752255188510599</v>
      </c>
      <c r="Q39" s="1">
        <v>7.6876169649052697</v>
      </c>
      <c r="R39" s="1">
        <v>24.9742414365919</v>
      </c>
      <c r="S39" s="1">
        <v>26.702693609773501</v>
      </c>
      <c r="T39" s="1">
        <v>14.8831928002187</v>
      </c>
      <c r="U39" s="1">
        <v>5.1567303730468099</v>
      </c>
      <c r="V39" s="1">
        <v>51.8715730087794</v>
      </c>
      <c r="W39" s="1">
        <v>25.9294475610916</v>
      </c>
      <c r="X39" s="1">
        <v>17.042249057082199</v>
      </c>
      <c r="Y39" s="1">
        <v>20.8998214182845</v>
      </c>
      <c r="Z39" s="1">
        <v>28.077654242755901</v>
      </c>
      <c r="AA39" s="1">
        <v>18.849012039864</v>
      </c>
      <c r="AB39" s="1">
        <v>21.700558787948601</v>
      </c>
      <c r="AC39" s="1">
        <v>10.472953511147001</v>
      </c>
    </row>
    <row r="40" spans="1:29" ht="15" hidden="1" customHeight="1" x14ac:dyDescent="0.25">
      <c r="A40">
        <v>11660</v>
      </c>
      <c r="B40" s="2" t="s">
        <v>74</v>
      </c>
      <c r="C40" s="2" t="s">
        <v>75</v>
      </c>
      <c r="D40" s="2" t="s">
        <v>932</v>
      </c>
      <c r="E40" s="2" t="s">
        <v>931</v>
      </c>
      <c r="F40" s="2" t="s">
        <v>919</v>
      </c>
      <c r="G40" s="2" t="str">
        <f t="shared" si="0"/>
        <v>Trump</v>
      </c>
      <c r="H40" s="2" t="s">
        <v>922</v>
      </c>
      <c r="I40" s="2" t="s">
        <v>923</v>
      </c>
      <c r="J40">
        <v>22995</v>
      </c>
      <c r="K40" s="1">
        <v>70.350076103500797</v>
      </c>
      <c r="L40" s="1">
        <v>23.335507719069401</v>
      </c>
      <c r="M40" s="1">
        <v>0.52185257664709706</v>
      </c>
      <c r="N40" s="1">
        <v>1.7656012176560101</v>
      </c>
      <c r="O40" s="1">
        <v>4.0269623831267696</v>
      </c>
      <c r="P40" s="1">
        <v>19.482496194825</v>
      </c>
      <c r="Q40" s="1">
        <v>21.509023700804502</v>
      </c>
      <c r="R40" s="1">
        <v>20.5696890628397</v>
      </c>
      <c r="S40" s="1">
        <v>23.609480321809102</v>
      </c>
      <c r="T40" s="1">
        <v>14.8293107197217</v>
      </c>
      <c r="U40" s="1">
        <v>5.3317447315511197</v>
      </c>
      <c r="V40" s="1">
        <v>46.2283118623874</v>
      </c>
      <c r="W40" s="1">
        <v>26.815101645692199</v>
      </c>
      <c r="X40" s="1">
        <v>21.6248417603693</v>
      </c>
      <c r="Y40" s="1">
        <v>31.569253438113901</v>
      </c>
      <c r="Z40" s="1">
        <v>26.362966601178801</v>
      </c>
      <c r="AA40" s="1">
        <v>12.684184675835001</v>
      </c>
      <c r="AB40" s="1">
        <v>19.462180746561899</v>
      </c>
      <c r="AC40" s="1">
        <v>9.92141453831041</v>
      </c>
    </row>
    <row r="41" spans="1:29" ht="15" hidden="1" customHeight="1" x14ac:dyDescent="0.25">
      <c r="A41">
        <v>11680</v>
      </c>
      <c r="B41" s="2" t="s">
        <v>76</v>
      </c>
      <c r="C41" s="2" t="s">
        <v>77</v>
      </c>
      <c r="D41" s="2" t="s">
        <v>949</v>
      </c>
      <c r="E41" s="2" t="s">
        <v>935</v>
      </c>
      <c r="F41" s="2" t="s">
        <v>920</v>
      </c>
      <c r="G41" s="2" t="str">
        <f t="shared" si="0"/>
        <v>Clinton</v>
      </c>
      <c r="H41" s="2" t="s">
        <v>922</v>
      </c>
      <c r="I41" s="2" t="s">
        <v>923</v>
      </c>
      <c r="J41">
        <v>36311</v>
      </c>
      <c r="K41" s="1">
        <v>82.156922144804597</v>
      </c>
      <c r="L41" s="1">
        <v>2.6741207898432999</v>
      </c>
      <c r="M41" s="1">
        <v>1.5918041364875699</v>
      </c>
      <c r="N41" s="1">
        <v>4.5110297155132102</v>
      </c>
      <c r="O41" s="1">
        <v>9.0661232133513305</v>
      </c>
      <c r="P41" s="1">
        <v>24.4278593263749</v>
      </c>
      <c r="Q41" s="1">
        <v>10.473410261353299</v>
      </c>
      <c r="R41" s="1">
        <v>22.904904849769999</v>
      </c>
      <c r="S41" s="1">
        <v>26.424499462972701</v>
      </c>
      <c r="T41" s="1">
        <v>15.769326099529099</v>
      </c>
      <c r="U41" s="1">
        <v>5.54869480049397</v>
      </c>
      <c r="V41" s="1">
        <v>36.954392539283702</v>
      </c>
      <c r="W41" s="1">
        <v>38.023250862325902</v>
      </c>
      <c r="X41" s="1">
        <v>19.473661797896298</v>
      </c>
      <c r="Y41" s="1">
        <v>20.260913927556299</v>
      </c>
      <c r="Z41" s="1">
        <v>27.461555280227401</v>
      </c>
      <c r="AA41" s="1">
        <v>19.2551563297136</v>
      </c>
      <c r="AB41" s="1">
        <v>21.026164273740999</v>
      </c>
      <c r="AC41" s="1">
        <v>11.9962101887618</v>
      </c>
    </row>
    <row r="42" spans="1:29" ht="15" hidden="1" customHeight="1" x14ac:dyDescent="0.25">
      <c r="A42">
        <v>11700</v>
      </c>
      <c r="B42" s="2" t="s">
        <v>78</v>
      </c>
      <c r="C42" s="2" t="s">
        <v>42</v>
      </c>
      <c r="D42" s="2" t="s">
        <v>959</v>
      </c>
      <c r="E42" s="2" t="s">
        <v>931</v>
      </c>
      <c r="F42" s="2" t="s">
        <v>920</v>
      </c>
      <c r="G42" s="2" t="str">
        <f t="shared" si="0"/>
        <v>Clinton</v>
      </c>
      <c r="H42" s="2" t="s">
        <v>922</v>
      </c>
      <c r="I42" s="2" t="s">
        <v>923</v>
      </c>
      <c r="J42">
        <v>424858</v>
      </c>
      <c r="K42" s="1">
        <v>86.251877097759703</v>
      </c>
      <c r="L42" s="1">
        <v>4.4664334907192504</v>
      </c>
      <c r="M42" s="1">
        <v>0.86240579205287404</v>
      </c>
      <c r="N42" s="1">
        <v>2.0406818278107002</v>
      </c>
      <c r="O42" s="1">
        <v>6.3786017916574496</v>
      </c>
      <c r="P42" s="1">
        <v>20.342326141910899</v>
      </c>
      <c r="Q42" s="1">
        <v>7.8183769635972498</v>
      </c>
      <c r="R42" s="1">
        <v>24.934919431904301</v>
      </c>
      <c r="S42" s="1">
        <v>28.535181166413199</v>
      </c>
      <c r="T42" s="1">
        <v>18.369196296174302</v>
      </c>
      <c r="U42" s="1">
        <v>4.6381005063614298</v>
      </c>
      <c r="V42" s="1">
        <v>34.988691152258703</v>
      </c>
      <c r="W42" s="1">
        <v>31.043850834497999</v>
      </c>
      <c r="X42" s="1">
        <v>29.329357506881902</v>
      </c>
      <c r="Y42" s="1">
        <v>20.1905287864145</v>
      </c>
      <c r="Z42" s="1">
        <v>24.871462101339201</v>
      </c>
      <c r="AA42" s="1">
        <v>19.425100096645</v>
      </c>
      <c r="AB42" s="1">
        <v>21.1105895347232</v>
      </c>
      <c r="AC42" s="1">
        <v>14.4023194808781</v>
      </c>
    </row>
    <row r="43" spans="1:29" ht="15" hidden="1" customHeight="1" x14ac:dyDescent="0.25">
      <c r="A43">
        <v>11740</v>
      </c>
      <c r="B43" s="2" t="s">
        <v>79</v>
      </c>
      <c r="C43" s="2" t="s">
        <v>33</v>
      </c>
      <c r="D43" s="2" t="s">
        <v>967</v>
      </c>
      <c r="E43" s="2" t="s">
        <v>927</v>
      </c>
      <c r="F43" s="2" t="s">
        <v>919</v>
      </c>
      <c r="G43" s="2" t="str">
        <f t="shared" si="0"/>
        <v>Trump</v>
      </c>
      <c r="H43" s="2" t="s">
        <v>922</v>
      </c>
      <c r="I43" s="2" t="s">
        <v>922</v>
      </c>
      <c r="J43">
        <v>53139</v>
      </c>
      <c r="K43" s="1">
        <v>96.637121511507502</v>
      </c>
      <c r="L43" s="1">
        <v>0.74333352151903498</v>
      </c>
      <c r="M43" s="1">
        <v>0.517510679538569</v>
      </c>
      <c r="N43" s="1">
        <v>1.15922392216639</v>
      </c>
      <c r="O43" s="1">
        <v>0.94281036526844697</v>
      </c>
      <c r="P43" s="1">
        <v>23.854419541203299</v>
      </c>
      <c r="Q43" s="1">
        <v>10.303167165358801</v>
      </c>
      <c r="R43" s="1">
        <v>22.964301172396901</v>
      </c>
      <c r="S43" s="1">
        <v>27.040403470144302</v>
      </c>
      <c r="T43" s="1">
        <v>15.837708650896699</v>
      </c>
      <c r="U43" s="1">
        <v>3.5035120781223199</v>
      </c>
      <c r="V43" s="1">
        <v>52.272857061275801</v>
      </c>
      <c r="W43" s="1">
        <v>25.021415110502002</v>
      </c>
      <c r="X43" s="1">
        <v>19.202215750099899</v>
      </c>
      <c r="Y43" s="1">
        <v>18.1683608013421</v>
      </c>
      <c r="Z43" s="1">
        <v>26.1077667028521</v>
      </c>
      <c r="AA43" s="1">
        <v>21.6964373828086</v>
      </c>
      <c r="AB43" s="1">
        <v>23.073127405506799</v>
      </c>
      <c r="AC43" s="1">
        <v>10.954307707490401</v>
      </c>
    </row>
    <row r="44" spans="1:29" ht="15" hidden="1" customHeight="1" x14ac:dyDescent="0.25">
      <c r="A44">
        <v>11780</v>
      </c>
      <c r="B44" s="2" t="s">
        <v>80</v>
      </c>
      <c r="C44" s="2" t="s">
        <v>33</v>
      </c>
      <c r="D44" s="2" t="s">
        <v>967</v>
      </c>
      <c r="E44" s="2" t="s">
        <v>927</v>
      </c>
      <c r="F44" s="2" t="s">
        <v>919</v>
      </c>
      <c r="G44" s="2" t="str">
        <f t="shared" si="0"/>
        <v>Trump</v>
      </c>
      <c r="H44" s="2" t="s">
        <v>923</v>
      </c>
      <c r="I44" s="2" t="s">
        <v>922</v>
      </c>
      <c r="J44">
        <v>101497</v>
      </c>
      <c r="K44" s="1">
        <v>90.767214794525898</v>
      </c>
      <c r="L44" s="1">
        <v>3.4158645083105901</v>
      </c>
      <c r="M44" s="1">
        <v>0.36651329595948601</v>
      </c>
      <c r="N44" s="1">
        <v>2.06015941357873</v>
      </c>
      <c r="O44" s="1">
        <v>3.39024798762525</v>
      </c>
      <c r="P44" s="1">
        <v>23.652915849729499</v>
      </c>
      <c r="Q44" s="1">
        <v>7.8889031202892701</v>
      </c>
      <c r="R44" s="1">
        <v>23.793806713498899</v>
      </c>
      <c r="S44" s="1">
        <v>29.021547434899599</v>
      </c>
      <c r="T44" s="1">
        <v>15.6428268815827</v>
      </c>
      <c r="U44" s="1">
        <v>4.7929249352890402</v>
      </c>
      <c r="V44" s="1">
        <v>56.141788898475703</v>
      </c>
      <c r="W44" s="1">
        <v>26.044003451251101</v>
      </c>
      <c r="X44" s="1">
        <v>13.021282714984199</v>
      </c>
      <c r="Y44" s="1">
        <v>24.248502147136701</v>
      </c>
      <c r="Z44" s="1">
        <v>24.719072231222199</v>
      </c>
      <c r="AA44" s="1">
        <v>18.0488055748412</v>
      </c>
      <c r="AB44" s="1">
        <v>22.109079688343702</v>
      </c>
      <c r="AC44" s="1">
        <v>10.8745403584561</v>
      </c>
    </row>
    <row r="45" spans="1:29" ht="15" hidden="1" customHeight="1" x14ac:dyDescent="0.25">
      <c r="A45">
        <v>11820</v>
      </c>
      <c r="B45" s="2" t="s">
        <v>81</v>
      </c>
      <c r="C45" s="2" t="s">
        <v>38</v>
      </c>
      <c r="D45" t="s">
        <v>969</v>
      </c>
      <c r="E45" s="2" t="s">
        <v>947</v>
      </c>
      <c r="F45" s="2" t="s">
        <v>919</v>
      </c>
      <c r="G45" s="2" t="str">
        <f t="shared" si="0"/>
        <v>Trump</v>
      </c>
      <c r="H45" s="2" t="s">
        <v>923</v>
      </c>
      <c r="I45" s="2" t="s">
        <v>922</v>
      </c>
      <c r="J45">
        <v>37039</v>
      </c>
      <c r="K45" s="1">
        <v>87.191878830421999</v>
      </c>
      <c r="L45" s="1">
        <v>0.440076675936175</v>
      </c>
      <c r="M45" s="1">
        <v>1.20143632387483</v>
      </c>
      <c r="N45" s="1">
        <v>3.5044142660438999</v>
      </c>
      <c r="O45" s="1">
        <v>7.6621939037231002</v>
      </c>
      <c r="P45" s="1">
        <v>20.521612354545201</v>
      </c>
      <c r="Q45" s="1">
        <v>8.8798293690434402</v>
      </c>
      <c r="R45" s="1">
        <v>22.506007181619399</v>
      </c>
      <c r="S45" s="1">
        <v>31.461432544075201</v>
      </c>
      <c r="T45" s="1">
        <v>16.631118550716799</v>
      </c>
      <c r="U45" s="1">
        <v>2.1138830698914499</v>
      </c>
      <c r="V45" s="1">
        <v>34.915254237288103</v>
      </c>
      <c r="W45" s="1">
        <v>40.906494001142597</v>
      </c>
      <c r="X45" s="1">
        <v>22.064368691677799</v>
      </c>
      <c r="Y45" s="1">
        <v>19.197816843307699</v>
      </c>
      <c r="Z45" s="1">
        <v>26.477121279431401</v>
      </c>
      <c r="AA45" s="1">
        <v>19.248587929174299</v>
      </c>
      <c r="AB45" s="1">
        <v>21.666560893571098</v>
      </c>
      <c r="AC45" s="1">
        <v>13.409913054515499</v>
      </c>
    </row>
    <row r="46" spans="1:29" ht="15" hidden="1" customHeight="1" x14ac:dyDescent="0.25">
      <c r="A46">
        <v>11860</v>
      </c>
      <c r="B46" s="2" t="s">
        <v>82</v>
      </c>
      <c r="C46" s="2" t="s">
        <v>77</v>
      </c>
      <c r="D46" s="2" t="s">
        <v>949</v>
      </c>
      <c r="E46" s="2" t="s">
        <v>935</v>
      </c>
      <c r="F46" s="2" t="s">
        <v>919</v>
      </c>
      <c r="G46" s="2" t="str">
        <f t="shared" si="0"/>
        <v>Trump</v>
      </c>
      <c r="H46" s="2" t="s">
        <v>922</v>
      </c>
      <c r="I46" s="2" t="s">
        <v>923</v>
      </c>
      <c r="J46">
        <v>16924</v>
      </c>
      <c r="K46" s="1">
        <v>89.529662018435403</v>
      </c>
      <c r="L46" s="1">
        <v>4.9870007090522304</v>
      </c>
      <c r="M46" s="1">
        <v>0.41361380288347899</v>
      </c>
      <c r="N46" s="1">
        <v>2.8066650909950401</v>
      </c>
      <c r="O46" s="1">
        <v>2.26305837863389</v>
      </c>
      <c r="P46" s="1">
        <v>24.184589931458301</v>
      </c>
      <c r="Q46" s="1">
        <v>14.151500827227601</v>
      </c>
      <c r="R46" s="1">
        <v>21.354289766012801</v>
      </c>
      <c r="S46" s="1">
        <v>24.940912313873799</v>
      </c>
      <c r="T46" s="1">
        <v>15.368707161427601</v>
      </c>
      <c r="U46" s="1">
        <v>3.1495299932164</v>
      </c>
      <c r="V46" s="1">
        <v>50.751041767613103</v>
      </c>
      <c r="W46" s="1">
        <v>24.944277546273899</v>
      </c>
      <c r="X46" s="1">
        <v>21.155150692896601</v>
      </c>
      <c r="Y46" s="1">
        <v>20.2869866402771</v>
      </c>
      <c r="Z46" s="1">
        <v>21.754906811809299</v>
      </c>
      <c r="AA46" s="1">
        <v>21.0951674088735</v>
      </c>
      <c r="AB46" s="1">
        <v>23.9815272967178</v>
      </c>
      <c r="AC46" s="1">
        <v>12.881411842322301</v>
      </c>
    </row>
    <row r="47" spans="1:29" ht="15" hidden="1" customHeight="1" x14ac:dyDescent="0.25">
      <c r="A47">
        <v>11900</v>
      </c>
      <c r="B47" s="2" t="s">
        <v>83</v>
      </c>
      <c r="C47" s="2" t="s">
        <v>33</v>
      </c>
      <c r="D47" s="2" t="s">
        <v>967</v>
      </c>
      <c r="E47" s="2" t="s">
        <v>927</v>
      </c>
      <c r="F47" s="2" t="s">
        <v>919</v>
      </c>
      <c r="G47" s="2" t="str">
        <f t="shared" si="0"/>
        <v>Trump</v>
      </c>
      <c r="H47" s="2" t="s">
        <v>922</v>
      </c>
      <c r="I47" s="2" t="s">
        <v>922</v>
      </c>
      <c r="J47">
        <v>64757</v>
      </c>
      <c r="K47" s="1">
        <v>90.768565560479999</v>
      </c>
      <c r="L47" s="1">
        <v>2.6885124388096999</v>
      </c>
      <c r="M47" s="1">
        <v>2.6885124388096999</v>
      </c>
      <c r="N47" s="1">
        <v>2.3070864925799501</v>
      </c>
      <c r="O47" s="1">
        <v>1.5473230693206901</v>
      </c>
      <c r="P47" s="1">
        <v>15.826860416634499</v>
      </c>
      <c r="Q47" s="1">
        <v>32.1355220285066</v>
      </c>
      <c r="R47" s="1">
        <v>21.3274240622635</v>
      </c>
      <c r="S47" s="1">
        <v>20.613987677007898</v>
      </c>
      <c r="T47" s="1">
        <v>10.096205815587499</v>
      </c>
      <c r="U47" s="1">
        <v>2.9663162283706099</v>
      </c>
      <c r="V47" s="1">
        <v>41.257408344998098</v>
      </c>
      <c r="W47" s="1">
        <v>27.4443815707181</v>
      </c>
      <c r="X47" s="1">
        <v>28.3318938559133</v>
      </c>
      <c r="Y47" s="1">
        <v>35.106430853696899</v>
      </c>
      <c r="Z47" s="1">
        <v>21.794698708428999</v>
      </c>
      <c r="AA47" s="1">
        <v>16.511408127447002</v>
      </c>
      <c r="AB47" s="1">
        <v>16.470905899824501</v>
      </c>
      <c r="AC47" s="1">
        <v>10.1165564106026</v>
      </c>
    </row>
    <row r="48" spans="1:29" ht="15" hidden="1" customHeight="1" x14ac:dyDescent="0.25">
      <c r="A48">
        <v>11940</v>
      </c>
      <c r="B48" s="2" t="s">
        <v>83</v>
      </c>
      <c r="C48" s="2" t="s">
        <v>84</v>
      </c>
      <c r="D48" s="2" t="s">
        <v>975</v>
      </c>
      <c r="E48" s="2" t="s">
        <v>931</v>
      </c>
      <c r="F48" s="2" t="s">
        <v>919</v>
      </c>
      <c r="G48" s="2" t="str">
        <f t="shared" si="0"/>
        <v>Trump</v>
      </c>
      <c r="H48" s="2" t="s">
        <v>922</v>
      </c>
      <c r="I48" s="2" t="s">
        <v>922</v>
      </c>
      <c r="J48">
        <v>52266</v>
      </c>
      <c r="K48" s="1">
        <v>90.446944476332604</v>
      </c>
      <c r="L48" s="1">
        <v>3.8667585045727599</v>
      </c>
      <c r="M48" s="1">
        <v>0.73661653847625597</v>
      </c>
      <c r="N48" s="1">
        <v>2.1141851299123702</v>
      </c>
      <c r="O48" s="1">
        <v>2.8354953507060001</v>
      </c>
      <c r="P48" s="1">
        <v>22.567252133318</v>
      </c>
      <c r="Q48" s="1">
        <v>8.0511231010599609</v>
      </c>
      <c r="R48" s="1">
        <v>24.019439023456901</v>
      </c>
      <c r="S48" s="1">
        <v>28.500363525045</v>
      </c>
      <c r="T48" s="1">
        <v>16.8618222171201</v>
      </c>
      <c r="U48" s="1">
        <v>8.3460376417107796</v>
      </c>
      <c r="V48" s="1">
        <v>52.618011475455297</v>
      </c>
      <c r="W48" s="1">
        <v>24.580757823544101</v>
      </c>
      <c r="X48" s="1">
        <v>14.455193059289901</v>
      </c>
      <c r="Y48" s="1">
        <v>25.3347564525519</v>
      </c>
      <c r="Z48" s="1">
        <v>25.785949932078399</v>
      </c>
      <c r="AA48" s="1">
        <v>20.7646031437997</v>
      </c>
      <c r="AB48" s="1">
        <v>17.484960217349101</v>
      </c>
      <c r="AC48" s="1">
        <v>10.629730254220799</v>
      </c>
    </row>
    <row r="49" spans="1:29" ht="15" hidden="1" customHeight="1" x14ac:dyDescent="0.25">
      <c r="A49">
        <v>11980</v>
      </c>
      <c r="B49" s="2" t="s">
        <v>83</v>
      </c>
      <c r="C49" s="2" t="s">
        <v>27</v>
      </c>
      <c r="D49" s="2" t="s">
        <v>976</v>
      </c>
      <c r="E49" s="2" t="s">
        <v>935</v>
      </c>
      <c r="F49" s="2" t="s">
        <v>919</v>
      </c>
      <c r="G49" s="2" t="str">
        <f t="shared" si="0"/>
        <v>Trump</v>
      </c>
      <c r="H49" s="2" t="s">
        <v>922</v>
      </c>
      <c r="I49" s="2" t="s">
        <v>922</v>
      </c>
      <c r="J49">
        <v>78532</v>
      </c>
      <c r="K49" s="1">
        <v>80.851118015585996</v>
      </c>
      <c r="L49" s="1">
        <v>6.1287118626801798</v>
      </c>
      <c r="M49" s="1">
        <v>0.404930474201599</v>
      </c>
      <c r="N49" s="1">
        <v>1.8043600061121601</v>
      </c>
      <c r="O49" s="1">
        <v>10.810879641420099</v>
      </c>
      <c r="P49" s="1">
        <v>22.7194010085061</v>
      </c>
      <c r="Q49" s="1">
        <v>7.9126980084551501</v>
      </c>
      <c r="R49" s="1">
        <v>22.019049559415301</v>
      </c>
      <c r="S49" s="1">
        <v>28.207609636835901</v>
      </c>
      <c r="T49" s="1">
        <v>19.141241786787599</v>
      </c>
      <c r="U49" s="1">
        <v>7.5243298931140403</v>
      </c>
      <c r="V49" s="1">
        <v>46.812738009823903</v>
      </c>
      <c r="W49" s="1">
        <v>31.5120407675184</v>
      </c>
      <c r="X49" s="1">
        <v>14.150891329543599</v>
      </c>
      <c r="Y49" s="1">
        <v>23.486523044439299</v>
      </c>
      <c r="Z49" s="1">
        <v>25.258157104681501</v>
      </c>
      <c r="AA49" s="1">
        <v>19.5011711919765</v>
      </c>
      <c r="AB49" s="1">
        <v>18.979908284121301</v>
      </c>
      <c r="AC49" s="1">
        <v>12.7742403747814</v>
      </c>
    </row>
    <row r="50" spans="1:29" ht="15" hidden="1" customHeight="1" x14ac:dyDescent="0.25">
      <c r="A50">
        <v>12020</v>
      </c>
      <c r="B50" s="2" t="s">
        <v>85</v>
      </c>
      <c r="C50" s="2" t="s">
        <v>37</v>
      </c>
      <c r="D50" s="2" t="s">
        <v>943</v>
      </c>
      <c r="E50" s="2" t="s">
        <v>931</v>
      </c>
      <c r="F50" s="2" t="s">
        <v>920</v>
      </c>
      <c r="G50" s="2" t="str">
        <f t="shared" si="0"/>
        <v>Clinton</v>
      </c>
      <c r="H50" s="2" t="s">
        <v>922</v>
      </c>
      <c r="I50" s="2" t="s">
        <v>923</v>
      </c>
      <c r="J50">
        <v>192541</v>
      </c>
      <c r="K50" s="1">
        <v>67.785562555507695</v>
      </c>
      <c r="L50" s="1">
        <v>19.3112116380407</v>
      </c>
      <c r="M50" s="1">
        <v>3.14997844614913</v>
      </c>
      <c r="N50" s="1">
        <v>1.8001360749139099</v>
      </c>
      <c r="O50" s="1">
        <v>7.9531112853885704</v>
      </c>
      <c r="P50" s="1">
        <v>20.855298352039298</v>
      </c>
      <c r="Q50" s="1">
        <v>21.383497540783502</v>
      </c>
      <c r="R50" s="1">
        <v>26.066136563121599</v>
      </c>
      <c r="S50" s="1">
        <v>21.620330215382701</v>
      </c>
      <c r="T50" s="1">
        <v>10.074737328672899</v>
      </c>
      <c r="U50" s="1">
        <v>5.3538660813873999</v>
      </c>
      <c r="V50" s="1">
        <v>36.069334004965299</v>
      </c>
      <c r="W50" s="1">
        <v>23.850429964379501</v>
      </c>
      <c r="X50" s="1">
        <v>34.726369949267799</v>
      </c>
      <c r="Y50" s="1">
        <v>27.264392003607401</v>
      </c>
      <c r="Z50" s="1">
        <v>21.678941830753001</v>
      </c>
      <c r="AA50" s="1">
        <v>15.845483240643301</v>
      </c>
      <c r="AB50" s="1">
        <v>18.620171351270098</v>
      </c>
      <c r="AC50" s="1">
        <v>16.591011573726099</v>
      </c>
    </row>
    <row r="51" spans="1:29" ht="15" hidden="1" customHeight="1" x14ac:dyDescent="0.25">
      <c r="A51">
        <v>12060</v>
      </c>
      <c r="B51" s="2" t="s">
        <v>86</v>
      </c>
      <c r="C51" s="2" t="s">
        <v>37</v>
      </c>
      <c r="D51" s="2" t="s">
        <v>943</v>
      </c>
      <c r="E51" s="2" t="s">
        <v>931</v>
      </c>
      <c r="F51" s="2" t="s">
        <v>920</v>
      </c>
      <c r="G51" s="2" t="str">
        <f t="shared" si="0"/>
        <v>Clinton</v>
      </c>
      <c r="H51" s="2" t="s">
        <v>922</v>
      </c>
      <c r="I51" s="2" t="s">
        <v>923</v>
      </c>
      <c r="J51">
        <v>5286728</v>
      </c>
      <c r="K51" s="1">
        <v>50.779442407477703</v>
      </c>
      <c r="L51" s="1">
        <v>31.8567174252203</v>
      </c>
      <c r="M51" s="1">
        <v>4.7783052201664198</v>
      </c>
      <c r="N51" s="1">
        <v>2.2219603505230499</v>
      </c>
      <c r="O51" s="1">
        <v>10.3635745966125</v>
      </c>
      <c r="P51" s="1">
        <v>26.496369777298899</v>
      </c>
      <c r="Q51" s="1">
        <v>9.1789099041978304</v>
      </c>
      <c r="R51" s="1">
        <v>30.196314242003801</v>
      </c>
      <c r="S51" s="1">
        <v>25.1525896546976</v>
      </c>
      <c r="T51" s="1">
        <v>8.9758164218019196</v>
      </c>
      <c r="U51" s="1">
        <v>4.9274397787738602</v>
      </c>
      <c r="V51" s="1">
        <v>32.482194389284402</v>
      </c>
      <c r="W51" s="1">
        <v>27.7483888908545</v>
      </c>
      <c r="X51" s="1">
        <v>34.841976941087196</v>
      </c>
      <c r="Y51" s="1">
        <v>15.660140407006301</v>
      </c>
      <c r="Z51" s="1">
        <v>19.101810279671401</v>
      </c>
      <c r="AA51" s="1">
        <v>17.116781855481602</v>
      </c>
      <c r="AB51" s="1">
        <v>23.2144860111894</v>
      </c>
      <c r="AC51" s="1">
        <v>24.906781446651301</v>
      </c>
    </row>
    <row r="52" spans="1:29" ht="15" hidden="1" customHeight="1" x14ac:dyDescent="0.25">
      <c r="A52">
        <v>12100</v>
      </c>
      <c r="B52" s="2" t="s">
        <v>87</v>
      </c>
      <c r="C52" s="2" t="s">
        <v>88</v>
      </c>
      <c r="D52" s="2" t="s">
        <v>963</v>
      </c>
      <c r="E52" s="2" t="s">
        <v>947</v>
      </c>
      <c r="F52" s="2" t="s">
        <v>920</v>
      </c>
      <c r="G52" s="2" t="str">
        <f t="shared" si="0"/>
        <v>Clinton</v>
      </c>
      <c r="H52" s="2" t="s">
        <v>923</v>
      </c>
      <c r="I52" s="2" t="s">
        <v>922</v>
      </c>
      <c r="J52">
        <v>274549</v>
      </c>
      <c r="K52" s="1">
        <v>58.594640665236398</v>
      </c>
      <c r="L52" s="1">
        <v>14.890602406127901</v>
      </c>
      <c r="M52" s="1">
        <v>7.43728806151179</v>
      </c>
      <c r="N52" s="1">
        <v>2.23493802563477</v>
      </c>
      <c r="O52" s="1">
        <v>16.842530841489101</v>
      </c>
      <c r="P52" s="1">
        <v>23.270163067430602</v>
      </c>
      <c r="Q52" s="1">
        <v>9.2839529555744207</v>
      </c>
      <c r="R52" s="1">
        <v>24.603622668448999</v>
      </c>
      <c r="S52" s="1">
        <v>28.672841642111202</v>
      </c>
      <c r="T52" s="1">
        <v>14.1694196664348</v>
      </c>
      <c r="U52" s="1">
        <v>6.5741050518568098</v>
      </c>
      <c r="V52" s="1">
        <v>43.150152710476</v>
      </c>
      <c r="W52" s="1">
        <v>26.186339157556201</v>
      </c>
      <c r="X52" s="1">
        <v>24.089403080110898</v>
      </c>
      <c r="Y52" s="1">
        <v>16.843532835732201</v>
      </c>
      <c r="Z52" s="1">
        <v>20.127106060306101</v>
      </c>
      <c r="AA52" s="1">
        <v>17.3394840523471</v>
      </c>
      <c r="AB52" s="1">
        <v>23.357223465124999</v>
      </c>
      <c r="AC52" s="1">
        <v>22.332653586489499</v>
      </c>
    </row>
    <row r="53" spans="1:29" ht="15" hidden="1" customHeight="1" x14ac:dyDescent="0.25">
      <c r="A53">
        <v>12140</v>
      </c>
      <c r="B53" s="2" t="s">
        <v>89</v>
      </c>
      <c r="C53" s="2" t="s">
        <v>66</v>
      </c>
      <c r="D53" s="2" t="s">
        <v>425</v>
      </c>
      <c r="E53" s="2" t="s">
        <v>927</v>
      </c>
      <c r="F53" s="2" t="s">
        <v>919</v>
      </c>
      <c r="G53" s="2" t="str">
        <f t="shared" si="0"/>
        <v>Trump</v>
      </c>
      <c r="H53" s="2" t="s">
        <v>922</v>
      </c>
      <c r="I53" s="2" t="s">
        <v>923</v>
      </c>
      <c r="J53">
        <v>42223</v>
      </c>
      <c r="K53" s="1">
        <v>95.696658219453894</v>
      </c>
      <c r="L53" s="1">
        <v>0.33394121687232098</v>
      </c>
      <c r="M53" s="1">
        <v>0.44051820098050798</v>
      </c>
      <c r="N53" s="1">
        <v>1.0870852379035101</v>
      </c>
      <c r="O53" s="1">
        <v>2.4417971247898098</v>
      </c>
      <c r="P53" s="1">
        <v>26.3742510006395</v>
      </c>
      <c r="Q53" s="1">
        <v>8.1116926793453796</v>
      </c>
      <c r="R53" s="1">
        <v>24.867962958577099</v>
      </c>
      <c r="S53" s="1">
        <v>27.525282429007898</v>
      </c>
      <c r="T53" s="1">
        <v>13.120810932430199</v>
      </c>
      <c r="U53" s="1">
        <v>3.7394624972980801</v>
      </c>
      <c r="V53" s="1">
        <v>49.430794725844798</v>
      </c>
      <c r="W53" s="1">
        <v>30.5281360328554</v>
      </c>
      <c r="X53" s="1">
        <v>16.301606744001699</v>
      </c>
      <c r="Y53" s="1">
        <v>17.773700305810401</v>
      </c>
      <c r="Z53" s="1">
        <v>25.186544342507599</v>
      </c>
      <c r="AA53" s="1">
        <v>20.165137614678901</v>
      </c>
      <c r="AB53" s="1">
        <v>23.596330275229398</v>
      </c>
      <c r="AC53" s="1">
        <v>13.278287461773701</v>
      </c>
    </row>
    <row r="54" spans="1:29" ht="15" hidden="1" customHeight="1" x14ac:dyDescent="0.25">
      <c r="A54">
        <v>12180</v>
      </c>
      <c r="B54" s="2" t="s">
        <v>89</v>
      </c>
      <c r="C54" s="2" t="s">
        <v>40</v>
      </c>
      <c r="D54" s="2" t="s">
        <v>966</v>
      </c>
      <c r="E54" s="2" t="s">
        <v>927</v>
      </c>
      <c r="F54" s="2" t="s">
        <v>919</v>
      </c>
      <c r="G54" s="2" t="str">
        <f t="shared" si="0"/>
        <v>Trump</v>
      </c>
      <c r="H54" s="2" t="s">
        <v>922</v>
      </c>
      <c r="I54" s="2" t="s">
        <v>922</v>
      </c>
      <c r="J54">
        <v>80026</v>
      </c>
      <c r="K54" s="1">
        <v>91.342813585584693</v>
      </c>
      <c r="L54" s="1">
        <v>3.7600279909029601</v>
      </c>
      <c r="M54" s="1">
        <v>0.48359283232949302</v>
      </c>
      <c r="N54" s="1">
        <v>2.0443355909329499</v>
      </c>
      <c r="O54" s="1">
        <v>2.36923000024992</v>
      </c>
      <c r="P54" s="1">
        <v>21.615474970634502</v>
      </c>
      <c r="Q54" s="1">
        <v>8.7121685452228004</v>
      </c>
      <c r="R54" s="1">
        <v>24.681978357034001</v>
      </c>
      <c r="S54" s="1">
        <v>29.701596980981201</v>
      </c>
      <c r="T54" s="1">
        <v>15.2887811461275</v>
      </c>
      <c r="U54" s="1">
        <v>3.3998455432029999</v>
      </c>
      <c r="V54" s="1">
        <v>46.653136730185501</v>
      </c>
      <c r="W54" s="1">
        <v>31.347545753336099</v>
      </c>
      <c r="X54" s="1">
        <v>18.599471973275399</v>
      </c>
      <c r="Y54" s="1">
        <v>17.007668565246401</v>
      </c>
      <c r="Z54" s="1">
        <v>22.197473510039099</v>
      </c>
      <c r="AA54" s="1">
        <v>19.931905686193399</v>
      </c>
      <c r="AB54" s="1">
        <v>25.1344385401088</v>
      </c>
      <c r="AC54" s="1">
        <v>15.7285136984122</v>
      </c>
    </row>
    <row r="55" spans="1:29" ht="15" hidden="1" customHeight="1" x14ac:dyDescent="0.25">
      <c r="A55">
        <v>12220</v>
      </c>
      <c r="B55" s="2" t="s">
        <v>90</v>
      </c>
      <c r="C55" s="2" t="s">
        <v>46</v>
      </c>
      <c r="D55" s="2" t="s">
        <v>930</v>
      </c>
      <c r="E55" s="2" t="s">
        <v>931</v>
      </c>
      <c r="F55" s="2" t="s">
        <v>919</v>
      </c>
      <c r="G55" s="2" t="str">
        <f t="shared" si="0"/>
        <v>Trump</v>
      </c>
      <c r="H55" s="2" t="s">
        <v>922</v>
      </c>
      <c r="I55" s="2" t="s">
        <v>923</v>
      </c>
      <c r="J55">
        <v>140247</v>
      </c>
      <c r="K55" s="1">
        <v>69.805414732578996</v>
      </c>
      <c r="L55" s="1">
        <v>22.5844403088836</v>
      </c>
      <c r="M55" s="1">
        <v>2.5775952426789899</v>
      </c>
      <c r="N55" s="1">
        <v>1.7732999636355899</v>
      </c>
      <c r="O55" s="1">
        <v>3.2592497522228601</v>
      </c>
      <c r="P55" s="1">
        <v>22.525259007322799</v>
      </c>
      <c r="Q55" s="1">
        <v>20.5487461407374</v>
      </c>
      <c r="R55" s="1">
        <v>26.102519126968801</v>
      </c>
      <c r="S55" s="1">
        <v>21.7566151147618</v>
      </c>
      <c r="T55" s="1">
        <v>9.0668606102091296</v>
      </c>
      <c r="U55" s="1">
        <v>3.8389769362824402</v>
      </c>
      <c r="V55" s="1">
        <v>37.471699052073703</v>
      </c>
      <c r="W55" s="1">
        <v>27.420197546836501</v>
      </c>
      <c r="X55" s="1">
        <v>31.2691264648073</v>
      </c>
      <c r="Y55" s="1">
        <v>25.392953929539299</v>
      </c>
      <c r="Z55" s="1">
        <v>21.7018970189702</v>
      </c>
      <c r="AA55" s="1">
        <v>16.7931345980126</v>
      </c>
      <c r="AB55" s="1">
        <v>20.6919602529359</v>
      </c>
      <c r="AC55" s="1">
        <v>15.420054200541999</v>
      </c>
    </row>
    <row r="56" spans="1:29" ht="15" hidden="1" customHeight="1" x14ac:dyDescent="0.25">
      <c r="A56">
        <v>12260</v>
      </c>
      <c r="B56" s="2" t="s">
        <v>91</v>
      </c>
      <c r="C56" s="2" t="s">
        <v>37</v>
      </c>
      <c r="D56" s="2" t="s">
        <v>943</v>
      </c>
      <c r="E56" s="2" t="s">
        <v>931</v>
      </c>
      <c r="F56" s="2" t="s">
        <v>920</v>
      </c>
      <c r="G56" s="2" t="str">
        <f t="shared" si="0"/>
        <v>Clinton</v>
      </c>
      <c r="H56" s="2" t="s">
        <v>922</v>
      </c>
      <c r="I56" s="2" t="s">
        <v>923</v>
      </c>
      <c r="J56">
        <v>564873</v>
      </c>
      <c r="K56" s="1">
        <v>56.626887813720998</v>
      </c>
      <c r="L56" s="1">
        <v>34.898994995335201</v>
      </c>
      <c r="M56" s="1">
        <v>1.69772674565787</v>
      </c>
      <c r="N56" s="1">
        <v>2.38425274353704</v>
      </c>
      <c r="O56" s="1">
        <v>4.3921377017488901</v>
      </c>
      <c r="P56" s="1">
        <v>24.7220171613796</v>
      </c>
      <c r="Q56" s="1">
        <v>10.0353530793647</v>
      </c>
      <c r="R56" s="1">
        <v>25.6967495348512</v>
      </c>
      <c r="S56" s="1">
        <v>27.031562846869999</v>
      </c>
      <c r="T56" s="1">
        <v>12.5143173775344</v>
      </c>
      <c r="U56" s="1">
        <v>5.1232809829929202</v>
      </c>
      <c r="V56" s="1">
        <v>41.545013155396397</v>
      </c>
      <c r="W56" s="1">
        <v>29.994303848970599</v>
      </c>
      <c r="X56" s="1">
        <v>23.337402012639998</v>
      </c>
      <c r="Y56" s="1">
        <v>22.750752304832002</v>
      </c>
      <c r="Z56" s="1">
        <v>21.744484695148799</v>
      </c>
      <c r="AA56" s="1">
        <v>17.3854292450118</v>
      </c>
      <c r="AB56" s="1">
        <v>21.584440227704</v>
      </c>
      <c r="AC56" s="1">
        <v>16.534893527303399</v>
      </c>
    </row>
    <row r="57" spans="1:29" ht="15" hidden="1" customHeight="1" x14ac:dyDescent="0.25">
      <c r="A57">
        <v>12300</v>
      </c>
      <c r="B57" s="2" t="s">
        <v>92</v>
      </c>
      <c r="C57" s="2" t="s">
        <v>93</v>
      </c>
      <c r="D57" s="2" t="s">
        <v>954</v>
      </c>
      <c r="E57" s="2" t="s">
        <v>927</v>
      </c>
      <c r="F57" s="2" t="s">
        <v>919</v>
      </c>
      <c r="G57" s="2" t="str">
        <f t="shared" si="0"/>
        <v>Trump</v>
      </c>
      <c r="H57" s="2" t="s">
        <v>922</v>
      </c>
      <c r="I57" s="2" t="s">
        <v>922</v>
      </c>
      <c r="J57">
        <v>122151</v>
      </c>
      <c r="K57" s="1">
        <v>95.413872993262402</v>
      </c>
      <c r="L57" s="1">
        <v>0.52557899648795303</v>
      </c>
      <c r="M57" s="1">
        <v>0.72533176150829703</v>
      </c>
      <c r="N57" s="1">
        <v>2.1039533036978799</v>
      </c>
      <c r="O57" s="1">
        <v>1.23126294504343</v>
      </c>
      <c r="P57" s="1">
        <v>20.7186187587494</v>
      </c>
      <c r="Q57" s="1">
        <v>8.5836382837635394</v>
      </c>
      <c r="R57" s="1">
        <v>23.862268831200701</v>
      </c>
      <c r="S57" s="1">
        <v>31.313701893558001</v>
      </c>
      <c r="T57" s="1">
        <v>15.521772232728299</v>
      </c>
      <c r="U57" s="1">
        <v>3.3092386306759298</v>
      </c>
      <c r="V57" s="1">
        <v>42.000442318212997</v>
      </c>
      <c r="W57" s="1">
        <v>30.5269406711597</v>
      </c>
      <c r="X57" s="1">
        <v>24.1633783799513</v>
      </c>
      <c r="Y57" s="1">
        <v>18.747562212341101</v>
      </c>
      <c r="Z57" s="1">
        <v>24.305718074732798</v>
      </c>
      <c r="AA57" s="1">
        <v>18.3419143458928</v>
      </c>
      <c r="AB57" s="1">
        <v>23.441766128403199</v>
      </c>
      <c r="AC57" s="1">
        <v>15.1630392386302</v>
      </c>
    </row>
    <row r="58" spans="1:29" ht="15" hidden="1" customHeight="1" x14ac:dyDescent="0.25">
      <c r="A58">
        <v>12380</v>
      </c>
      <c r="B58" s="2" t="s">
        <v>94</v>
      </c>
      <c r="C58" s="2" t="s">
        <v>44</v>
      </c>
      <c r="D58" s="2" t="s">
        <v>955</v>
      </c>
      <c r="E58" s="2" t="s">
        <v>947</v>
      </c>
      <c r="F58" s="2" t="s">
        <v>919</v>
      </c>
      <c r="G58" s="2" t="str">
        <f t="shared" si="0"/>
        <v>Trump</v>
      </c>
      <c r="H58" s="2" t="s">
        <v>922</v>
      </c>
      <c r="I58" s="2" t="s">
        <v>922</v>
      </c>
      <c r="J58">
        <v>39163</v>
      </c>
      <c r="K58" s="1">
        <v>84.199371856088703</v>
      </c>
      <c r="L58" s="1">
        <v>2.0197635523325599</v>
      </c>
      <c r="M58" s="1">
        <v>1.6239818195746001</v>
      </c>
      <c r="N58" s="1">
        <v>1.5907872226336099</v>
      </c>
      <c r="O58" s="1">
        <v>10.566095549370599</v>
      </c>
      <c r="P58" s="1">
        <v>25.235553966754299</v>
      </c>
      <c r="Q58" s="1">
        <v>8.0713939177284697</v>
      </c>
      <c r="R58" s="1">
        <v>23.463473176212201</v>
      </c>
      <c r="S58" s="1">
        <v>25.820289559022498</v>
      </c>
      <c r="T58" s="1">
        <v>17.409289380282399</v>
      </c>
      <c r="U58" s="1">
        <v>5.2871961603963502</v>
      </c>
      <c r="V58" s="1">
        <v>41.333797801517299</v>
      </c>
      <c r="W58" s="1">
        <v>37.211642669143799</v>
      </c>
      <c r="X58" s="1">
        <v>16.167363368942599</v>
      </c>
      <c r="Y58" s="1">
        <v>22.088805503439598</v>
      </c>
      <c r="Z58" s="1">
        <v>22.2201375859912</v>
      </c>
      <c r="AA58" s="1">
        <v>17.7423389618512</v>
      </c>
      <c r="AB58" s="1">
        <v>23.714821763602298</v>
      </c>
      <c r="AC58" s="1">
        <v>14.2338961851157</v>
      </c>
    </row>
    <row r="59" spans="1:29" ht="15" hidden="1" customHeight="1" x14ac:dyDescent="0.25">
      <c r="A59">
        <v>12420</v>
      </c>
      <c r="B59" s="2" t="s">
        <v>95</v>
      </c>
      <c r="C59" s="2" t="s">
        <v>27</v>
      </c>
      <c r="D59" s="2" t="s">
        <v>976</v>
      </c>
      <c r="E59" s="2" t="s">
        <v>935</v>
      </c>
      <c r="F59" s="2" t="s">
        <v>920</v>
      </c>
      <c r="G59" s="2" t="str">
        <f t="shared" si="0"/>
        <v>Clinton</v>
      </c>
      <c r="H59" s="2" t="s">
        <v>922</v>
      </c>
      <c r="I59" s="2" t="s">
        <v>922</v>
      </c>
      <c r="J59">
        <v>1716289</v>
      </c>
      <c r="K59" s="1">
        <v>54.680418041483698</v>
      </c>
      <c r="L59" s="1">
        <v>7.0215447398427697</v>
      </c>
      <c r="M59" s="1">
        <v>4.71831958370647</v>
      </c>
      <c r="N59" s="1">
        <v>2.21477851340887</v>
      </c>
      <c r="O59" s="1">
        <v>31.364939121558201</v>
      </c>
      <c r="P59" s="1">
        <v>25.3313981503115</v>
      </c>
      <c r="Q59" s="1">
        <v>11.651825537540599</v>
      </c>
      <c r="R59" s="1">
        <v>32.07169654994</v>
      </c>
      <c r="S59" s="1">
        <v>22.861592657180701</v>
      </c>
      <c r="T59" s="1">
        <v>8.0834871050271797</v>
      </c>
      <c r="U59" s="1">
        <v>6.1284915183207902</v>
      </c>
      <c r="V59" s="1">
        <v>25.422990725725601</v>
      </c>
      <c r="W59" s="1">
        <v>28.446877903904699</v>
      </c>
      <c r="X59" s="1">
        <v>40.001639852048903</v>
      </c>
      <c r="Y59" s="1">
        <v>14.5705199780387</v>
      </c>
      <c r="Z59" s="1">
        <v>18.655114340882001</v>
      </c>
      <c r="AA59" s="1">
        <v>17.039783347624699</v>
      </c>
      <c r="AB59" s="1">
        <v>23.229212290950802</v>
      </c>
      <c r="AC59" s="1">
        <v>26.505370042503799</v>
      </c>
    </row>
    <row r="60" spans="1:29" ht="15" hidden="1" customHeight="1" x14ac:dyDescent="0.25">
      <c r="A60">
        <v>12460</v>
      </c>
      <c r="B60" s="2" t="s">
        <v>96</v>
      </c>
      <c r="C60" s="2" t="s">
        <v>37</v>
      </c>
      <c r="D60" s="2" t="s">
        <v>943</v>
      </c>
      <c r="E60" s="2" t="s">
        <v>931</v>
      </c>
      <c r="F60" s="2" t="s">
        <v>919</v>
      </c>
      <c r="G60" s="2" t="str">
        <f t="shared" si="0"/>
        <v>Trump</v>
      </c>
      <c r="H60" s="2" t="s">
        <v>922</v>
      </c>
      <c r="I60" s="2" t="s">
        <v>923</v>
      </c>
      <c r="J60">
        <v>27842</v>
      </c>
      <c r="K60" s="1">
        <v>52.492637023202398</v>
      </c>
      <c r="L60" s="1">
        <v>40.8232167229366</v>
      </c>
      <c r="M60" s="1">
        <v>0.495654047841391</v>
      </c>
      <c r="N60" s="1">
        <v>1.1457510236333599</v>
      </c>
      <c r="O60" s="1">
        <v>5.0427411823863197</v>
      </c>
      <c r="P60" s="1">
        <v>25.436391063860398</v>
      </c>
      <c r="Q60" s="1">
        <v>9.3096760290209009</v>
      </c>
      <c r="R60" s="1">
        <v>24.7647439120753</v>
      </c>
      <c r="S60" s="1">
        <v>26.557000215501802</v>
      </c>
      <c r="T60" s="1">
        <v>13.932188779541701</v>
      </c>
      <c r="U60" s="1">
        <v>7.1389164735738699</v>
      </c>
      <c r="V60" s="1">
        <v>48.179410791128802</v>
      </c>
      <c r="W60" s="1">
        <v>30.7458898819376</v>
      </c>
      <c r="X60" s="1">
        <v>13.9357828533598</v>
      </c>
      <c r="Y60" s="1">
        <v>33.901695561059199</v>
      </c>
      <c r="Z60" s="1">
        <v>25.281005905886801</v>
      </c>
      <c r="AA60" s="1">
        <v>16.812726233568299</v>
      </c>
      <c r="AB60" s="1">
        <v>15.9173175843018</v>
      </c>
      <c r="AC60" s="1">
        <v>8.0872547151838408</v>
      </c>
    </row>
    <row r="61" spans="1:29" ht="15" hidden="1" customHeight="1" x14ac:dyDescent="0.25">
      <c r="A61">
        <v>12540</v>
      </c>
      <c r="B61" s="2" t="s">
        <v>97</v>
      </c>
      <c r="C61" s="2" t="s">
        <v>98</v>
      </c>
      <c r="D61" s="2" t="s">
        <v>936</v>
      </c>
      <c r="E61" s="2" t="s">
        <v>935</v>
      </c>
      <c r="F61" s="2" t="s">
        <v>919</v>
      </c>
      <c r="G61" s="2" t="str">
        <f t="shared" si="0"/>
        <v>Trump</v>
      </c>
      <c r="H61" s="2" t="s">
        <v>922</v>
      </c>
      <c r="I61" s="2" t="s">
        <v>923</v>
      </c>
      <c r="J61">
        <v>839631</v>
      </c>
      <c r="K61" s="1">
        <v>38.563845308236601</v>
      </c>
      <c r="L61" s="1">
        <v>5.4043978843087004</v>
      </c>
      <c r="M61" s="1">
        <v>3.9422079461096602</v>
      </c>
      <c r="N61" s="1">
        <v>2.8973441904836799</v>
      </c>
      <c r="O61" s="1">
        <v>49.1922046708614</v>
      </c>
      <c r="P61" s="1">
        <v>30.261031334002698</v>
      </c>
      <c r="Q61" s="1">
        <v>11.1719314794237</v>
      </c>
      <c r="R61" s="1">
        <v>27.4580142943746</v>
      </c>
      <c r="S61" s="1">
        <v>22.124480873145501</v>
      </c>
      <c r="T61" s="1">
        <v>8.9845420190536096</v>
      </c>
      <c r="U61" s="1">
        <v>14.6177382465057</v>
      </c>
      <c r="V61" s="1">
        <v>39.805235069885597</v>
      </c>
      <c r="W61" s="1">
        <v>30.701702668360898</v>
      </c>
      <c r="X61" s="1">
        <v>14.8753240152478</v>
      </c>
      <c r="Y61" s="1">
        <v>20.290862555198299</v>
      </c>
      <c r="Z61" s="1">
        <v>22.7559266602943</v>
      </c>
      <c r="AA61" s="1">
        <v>16.930380996769099</v>
      </c>
      <c r="AB61" s="1">
        <v>20.9646967746013</v>
      </c>
      <c r="AC61" s="1">
        <v>19.058133013136999</v>
      </c>
    </row>
    <row r="62" spans="1:29" ht="15" hidden="1" customHeight="1" x14ac:dyDescent="0.25">
      <c r="A62">
        <v>12580</v>
      </c>
      <c r="B62" s="2" t="s">
        <v>99</v>
      </c>
      <c r="C62" s="2" t="s">
        <v>100</v>
      </c>
      <c r="D62" s="2" t="s">
        <v>953</v>
      </c>
      <c r="E62" s="2" t="s">
        <v>927</v>
      </c>
      <c r="F62" s="2" t="s">
        <v>920</v>
      </c>
      <c r="G62" s="2" t="str">
        <f t="shared" si="0"/>
        <v>Clinton</v>
      </c>
      <c r="H62" s="2" t="s">
        <v>923</v>
      </c>
      <c r="I62" s="2" t="s">
        <v>922</v>
      </c>
      <c r="J62">
        <v>2710489</v>
      </c>
      <c r="K62" s="1">
        <v>59.996517233606198</v>
      </c>
      <c r="L62" s="1">
        <v>28.394913242592001</v>
      </c>
      <c r="M62" s="1">
        <v>4.5066775773670402</v>
      </c>
      <c r="N62" s="1">
        <v>2.5361475364777402</v>
      </c>
      <c r="O62" s="1">
        <v>4.5657444099570199</v>
      </c>
      <c r="P62" s="1">
        <v>22.986848498555101</v>
      </c>
      <c r="Q62" s="1">
        <v>9.8540152717830605</v>
      </c>
      <c r="R62" s="1">
        <v>26.738902094788099</v>
      </c>
      <c r="S62" s="1">
        <v>27.783732012931999</v>
      </c>
      <c r="T62" s="1">
        <v>12.636502121941801</v>
      </c>
      <c r="U62" s="1">
        <v>3.7885269517492199</v>
      </c>
      <c r="V62" s="1">
        <v>34.398549573581199</v>
      </c>
      <c r="W62" s="1">
        <v>26.3495593398588</v>
      </c>
      <c r="X62" s="1">
        <v>35.463364134810803</v>
      </c>
      <c r="Y62" s="1">
        <v>13.5840623440619</v>
      </c>
      <c r="Z62" s="1">
        <v>15.381833988273501</v>
      </c>
      <c r="AA62" s="1">
        <v>15.1605967751996</v>
      </c>
      <c r="AB62" s="1">
        <v>23.2296149887725</v>
      </c>
      <c r="AC62" s="1">
        <v>32.643891903692598</v>
      </c>
    </row>
    <row r="63" spans="1:29" ht="15" hidden="1" customHeight="1" x14ac:dyDescent="0.25">
      <c r="A63">
        <v>12620</v>
      </c>
      <c r="B63" s="2" t="s">
        <v>101</v>
      </c>
      <c r="C63" s="2" t="s">
        <v>93</v>
      </c>
      <c r="D63" s="2" t="s">
        <v>954</v>
      </c>
      <c r="E63" s="2" t="s">
        <v>927</v>
      </c>
      <c r="F63" s="2" t="s">
        <v>919</v>
      </c>
      <c r="G63" s="2" t="str">
        <f t="shared" si="0"/>
        <v>Trump</v>
      </c>
      <c r="H63" s="2" t="s">
        <v>922</v>
      </c>
      <c r="I63" s="2" t="s">
        <v>922</v>
      </c>
      <c r="J63">
        <v>153923</v>
      </c>
      <c r="K63" s="1">
        <v>94.657718469624399</v>
      </c>
      <c r="L63" s="1">
        <v>0.72568751908421703</v>
      </c>
      <c r="M63" s="1">
        <v>0.91279405936734603</v>
      </c>
      <c r="N63" s="1">
        <v>2.6513256628314199</v>
      </c>
      <c r="O63" s="1">
        <v>1.0524742890926</v>
      </c>
      <c r="P63" s="1">
        <v>19.720899410744298</v>
      </c>
      <c r="Q63" s="1">
        <v>13.2027052487283</v>
      </c>
      <c r="R63" s="1">
        <v>23.7378429474477</v>
      </c>
      <c r="S63" s="1">
        <v>28.881323778772501</v>
      </c>
      <c r="T63" s="1">
        <v>14.4572286143072</v>
      </c>
      <c r="U63" s="1">
        <v>3.5386935839424498</v>
      </c>
      <c r="V63" s="1">
        <v>42.225509533201802</v>
      </c>
      <c r="W63" s="1">
        <v>30.8456124066984</v>
      </c>
      <c r="X63" s="1">
        <v>23.390184476157302</v>
      </c>
      <c r="Y63" s="1">
        <v>22.130388997032298</v>
      </c>
      <c r="Z63" s="1">
        <v>24.273223346204201</v>
      </c>
      <c r="AA63" s="1">
        <v>18.235632000510599</v>
      </c>
      <c r="AB63" s="1">
        <v>22.0920956058334</v>
      </c>
      <c r="AC63" s="1">
        <v>13.2686600504196</v>
      </c>
    </row>
    <row r="64" spans="1:29" ht="15" hidden="1" customHeight="1" x14ac:dyDescent="0.25">
      <c r="A64">
        <v>12660</v>
      </c>
      <c r="B64" s="2" t="s">
        <v>102</v>
      </c>
      <c r="C64" s="2" t="s">
        <v>70</v>
      </c>
      <c r="D64" s="2" t="s">
        <v>980</v>
      </c>
      <c r="E64" s="2" t="s">
        <v>927</v>
      </c>
      <c r="F64" s="2" t="s">
        <v>919</v>
      </c>
      <c r="G64" s="2" t="str">
        <f t="shared" si="0"/>
        <v>Trump</v>
      </c>
      <c r="H64" s="2" t="s">
        <v>922</v>
      </c>
      <c r="I64" s="2" t="s">
        <v>922</v>
      </c>
      <c r="J64">
        <v>61976</v>
      </c>
      <c r="K64" s="1">
        <v>92.505163289015101</v>
      </c>
      <c r="L64" s="1">
        <v>0.53246417968245796</v>
      </c>
      <c r="M64" s="1">
        <v>0.535691235316897</v>
      </c>
      <c r="N64" s="1">
        <v>2.1104943849232001</v>
      </c>
      <c r="O64" s="1">
        <v>4.3161869110623501</v>
      </c>
      <c r="P64" s="1">
        <v>23.826965276881399</v>
      </c>
      <c r="Q64" s="1">
        <v>7.5222666838776302</v>
      </c>
      <c r="R64" s="1">
        <v>25.4582419000904</v>
      </c>
      <c r="S64" s="1">
        <v>28.206079772815301</v>
      </c>
      <c r="T64" s="1">
        <v>14.9864463663354</v>
      </c>
      <c r="U64" s="1">
        <v>3.1293985174064001</v>
      </c>
      <c r="V64" s="1">
        <v>45.509993431547301</v>
      </c>
      <c r="W64" s="1">
        <v>30.822464108098</v>
      </c>
      <c r="X64" s="1">
        <v>20.538143942948299</v>
      </c>
      <c r="Y64" s="1">
        <v>15.7456502101253</v>
      </c>
      <c r="Z64" s="1">
        <v>21.452417422724999</v>
      </c>
      <c r="AA64" s="1">
        <v>20.2702171949256</v>
      </c>
      <c r="AB64" s="1">
        <v>26.793920113114201</v>
      </c>
      <c r="AC64" s="1">
        <v>15.737795059110001</v>
      </c>
    </row>
    <row r="65" spans="1:29" ht="15" hidden="1" customHeight="1" x14ac:dyDescent="0.25">
      <c r="A65">
        <v>12680</v>
      </c>
      <c r="B65" s="2" t="s">
        <v>103</v>
      </c>
      <c r="C65" s="2" t="s">
        <v>104</v>
      </c>
      <c r="D65" s="2" t="s">
        <v>950</v>
      </c>
      <c r="E65" s="2" t="s">
        <v>927</v>
      </c>
      <c r="F65" s="2" t="s">
        <v>919</v>
      </c>
      <c r="G65" s="2" t="str">
        <f t="shared" si="0"/>
        <v>Trump</v>
      </c>
      <c r="H65" s="2" t="s">
        <v>922</v>
      </c>
      <c r="I65" s="2" t="s">
        <v>923</v>
      </c>
      <c r="J65">
        <v>43437</v>
      </c>
      <c r="K65" s="1">
        <v>90.931694177774702</v>
      </c>
      <c r="L65" s="1">
        <v>4.9911365886225996</v>
      </c>
      <c r="M65" s="1">
        <v>0.49727191104357998</v>
      </c>
      <c r="N65" s="1">
        <v>1.5355572438243901</v>
      </c>
      <c r="O65" s="1">
        <v>2.0443400787347201</v>
      </c>
      <c r="P65" s="1">
        <v>25.980155167253699</v>
      </c>
      <c r="Q65" s="1">
        <v>7.97937242443078</v>
      </c>
      <c r="R65" s="1">
        <v>26.468218339203901</v>
      </c>
      <c r="S65" s="1">
        <v>27.8380182793471</v>
      </c>
      <c r="T65" s="1">
        <v>11.734235789764501</v>
      </c>
      <c r="U65" s="1">
        <v>5.35720481593283</v>
      </c>
      <c r="V65" s="1">
        <v>53.016897401200502</v>
      </c>
      <c r="W65" s="1">
        <v>26.622948544464101</v>
      </c>
      <c r="X65" s="1">
        <v>15.0029492384026</v>
      </c>
      <c r="Y65" s="1">
        <v>19.706308919506899</v>
      </c>
      <c r="Z65" s="1">
        <v>25.060430263475901</v>
      </c>
      <c r="AA65" s="1">
        <v>19.222866811699301</v>
      </c>
      <c r="AB65" s="1">
        <v>23.168963016678799</v>
      </c>
      <c r="AC65" s="1">
        <v>12.8414309886391</v>
      </c>
    </row>
    <row r="66" spans="1:29" ht="15" hidden="1" customHeight="1" x14ac:dyDescent="0.25">
      <c r="A66">
        <v>12700</v>
      </c>
      <c r="B66" s="2" t="s">
        <v>105</v>
      </c>
      <c r="C66" s="2" t="s">
        <v>106</v>
      </c>
      <c r="D66" s="2" t="s">
        <v>952</v>
      </c>
      <c r="E66" s="2" t="s">
        <v>927</v>
      </c>
      <c r="F66" s="2" t="s">
        <v>920</v>
      </c>
      <c r="G66" s="2" t="str">
        <f t="shared" si="0"/>
        <v>Clinton</v>
      </c>
      <c r="H66" s="2" t="s">
        <v>923</v>
      </c>
      <c r="I66" s="2" t="s">
        <v>923</v>
      </c>
      <c r="J66">
        <v>215888</v>
      </c>
      <c r="K66" s="1">
        <v>91.402486474468205</v>
      </c>
      <c r="L66" s="1">
        <v>1.7865745201215399</v>
      </c>
      <c r="M66" s="1">
        <v>1.04822871118358</v>
      </c>
      <c r="N66" s="1">
        <v>3.5916771659378899</v>
      </c>
      <c r="O66" s="1">
        <v>2.1710331282887401</v>
      </c>
      <c r="P66" s="1">
        <v>17.253853850144498</v>
      </c>
      <c r="Q66" s="1">
        <v>6.5297746979915496</v>
      </c>
      <c r="R66" s="1">
        <v>18.832913362484302</v>
      </c>
      <c r="S66" s="1">
        <v>32.426535981620098</v>
      </c>
      <c r="T66" s="1">
        <v>24.956922107759599</v>
      </c>
      <c r="U66" s="1">
        <v>1.4890907650782601</v>
      </c>
      <c r="V66" s="1">
        <v>28.260432469977498</v>
      </c>
      <c r="W66" s="1">
        <v>30.337482559237699</v>
      </c>
      <c r="X66" s="1">
        <v>39.912994205706603</v>
      </c>
      <c r="Y66" s="1">
        <v>14.428391959799001</v>
      </c>
      <c r="Z66" s="1">
        <v>17.889447236180899</v>
      </c>
      <c r="AA66" s="1">
        <v>17.386934673366799</v>
      </c>
      <c r="AB66" s="1">
        <v>24.4147822445561</v>
      </c>
      <c r="AC66" s="1">
        <v>25.880443886097201</v>
      </c>
    </row>
    <row r="67" spans="1:29" ht="15" hidden="1" customHeight="1" x14ac:dyDescent="0.25">
      <c r="A67">
        <v>12740</v>
      </c>
      <c r="B67" s="2" t="s">
        <v>107</v>
      </c>
      <c r="C67" s="2" t="s">
        <v>108</v>
      </c>
      <c r="D67" s="2" t="s">
        <v>979</v>
      </c>
      <c r="E67" s="2" t="s">
        <v>927</v>
      </c>
      <c r="F67" s="2" t="s">
        <v>920</v>
      </c>
      <c r="G67" s="2" t="str">
        <f t="shared" si="0"/>
        <v>Clinton</v>
      </c>
      <c r="H67" s="2" t="s">
        <v>922</v>
      </c>
      <c r="I67" s="2" t="s">
        <v>923</v>
      </c>
      <c r="J67">
        <v>59534</v>
      </c>
      <c r="K67" s="1">
        <v>94.858400241878599</v>
      </c>
      <c r="L67" s="1">
        <v>0.69036181005811803</v>
      </c>
      <c r="M67" s="1">
        <v>0.83145765444955799</v>
      </c>
      <c r="N67" s="1">
        <v>1.94846642254846</v>
      </c>
      <c r="O67" s="1">
        <v>1.67131387106527</v>
      </c>
      <c r="P67" s="1">
        <v>20.694057177411199</v>
      </c>
      <c r="Q67" s="1">
        <v>9.1006819632478901</v>
      </c>
      <c r="R67" s="1">
        <v>24.066919743339898</v>
      </c>
      <c r="S67" s="1">
        <v>31.664259078845699</v>
      </c>
      <c r="T67" s="1">
        <v>14.474082037155201</v>
      </c>
      <c r="U67" s="1">
        <v>2.3612043340684599</v>
      </c>
      <c r="V67" s="1">
        <v>33.294179691245603</v>
      </c>
      <c r="W67" s="1">
        <v>26.258509924249701</v>
      </c>
      <c r="X67" s="1">
        <v>38.0861060504363</v>
      </c>
      <c r="Y67" s="1">
        <v>15.121832753177401</v>
      </c>
      <c r="Z67" s="1">
        <v>19.978952481178698</v>
      </c>
      <c r="AA67" s="1">
        <v>17.7082490083381</v>
      </c>
      <c r="AB67" s="1">
        <v>26.859872095847201</v>
      </c>
      <c r="AC67" s="1">
        <v>20.331093661458802</v>
      </c>
    </row>
    <row r="68" spans="1:29" ht="15" hidden="1" customHeight="1" x14ac:dyDescent="0.25">
      <c r="A68">
        <v>12780</v>
      </c>
      <c r="B68" s="2" t="s">
        <v>109</v>
      </c>
      <c r="C68" s="2" t="s">
        <v>29</v>
      </c>
      <c r="D68" s="2" t="s">
        <v>968</v>
      </c>
      <c r="E68" s="2" t="s">
        <v>935</v>
      </c>
      <c r="F68" s="2" t="s">
        <v>919</v>
      </c>
      <c r="G68" s="2" t="str">
        <f t="shared" si="0"/>
        <v>Trump</v>
      </c>
      <c r="H68" s="2" t="s">
        <v>922</v>
      </c>
      <c r="I68" s="2" t="s">
        <v>922</v>
      </c>
      <c r="J68">
        <v>50976</v>
      </c>
      <c r="K68" s="1">
        <v>75.900423728813607</v>
      </c>
      <c r="L68" s="1">
        <v>2.3422787193973602</v>
      </c>
      <c r="M68" s="1">
        <v>1.0828625235404901</v>
      </c>
      <c r="N68" s="1">
        <v>15.6603107344633</v>
      </c>
      <c r="O68" s="1">
        <v>5.0141242937853097</v>
      </c>
      <c r="P68" s="1">
        <v>23.448289391086</v>
      </c>
      <c r="Q68" s="1">
        <v>8.2430947897049602</v>
      </c>
      <c r="R68" s="1">
        <v>22.704802259887</v>
      </c>
      <c r="S68" s="1">
        <v>27.785624607658502</v>
      </c>
      <c r="T68" s="1">
        <v>17.818188951663501</v>
      </c>
      <c r="U68" s="1">
        <v>3.0333467255926099</v>
      </c>
      <c r="V68" s="1">
        <v>42.024909602249899</v>
      </c>
      <c r="W68" s="1">
        <v>29.538541009011102</v>
      </c>
      <c r="X68" s="1">
        <v>25.403202663146399</v>
      </c>
      <c r="Y68" s="1">
        <v>18.916145881914002</v>
      </c>
      <c r="Z68" s="1">
        <v>24.214159126947099</v>
      </c>
      <c r="AA68" s="1">
        <v>17.456393993097699</v>
      </c>
      <c r="AB68" s="1">
        <v>22.008208189534599</v>
      </c>
      <c r="AC68" s="1">
        <v>17.405092808506701</v>
      </c>
    </row>
    <row r="69" spans="1:29" ht="15" hidden="1" customHeight="1" x14ac:dyDescent="0.25">
      <c r="A69">
        <v>12820</v>
      </c>
      <c r="B69" s="2" t="s">
        <v>110</v>
      </c>
      <c r="C69" s="2" t="s">
        <v>49</v>
      </c>
      <c r="D69" s="2" t="s">
        <v>951</v>
      </c>
      <c r="E69" s="2" t="s">
        <v>931</v>
      </c>
      <c r="F69" s="2" t="s">
        <v>919</v>
      </c>
      <c r="G69" s="2" t="str">
        <f t="shared" si="0"/>
        <v>Trump</v>
      </c>
      <c r="H69" s="2" t="s">
        <v>922</v>
      </c>
      <c r="I69" s="2" t="s">
        <v>923</v>
      </c>
      <c r="J69">
        <v>27979</v>
      </c>
      <c r="K69" s="1">
        <v>50.934629543586297</v>
      </c>
      <c r="L69" s="1">
        <v>46.742199506772899</v>
      </c>
      <c r="M69" s="1">
        <v>0.35026269702276702</v>
      </c>
      <c r="N69" s="1">
        <v>1.0615104185281801</v>
      </c>
      <c r="O69" s="1">
        <v>0.91139783408985298</v>
      </c>
      <c r="P69" s="1">
        <v>24.7256871224847</v>
      </c>
      <c r="Q69" s="1">
        <v>8.6207512777440201</v>
      </c>
      <c r="R69" s="1">
        <v>23.578398084277499</v>
      </c>
      <c r="S69" s="1">
        <v>27.6707530647986</v>
      </c>
      <c r="T69" s="1">
        <v>15.404410450695201</v>
      </c>
      <c r="U69" s="1">
        <v>7.7513966480446896</v>
      </c>
      <c r="V69" s="1">
        <v>58.841856467554798</v>
      </c>
      <c r="W69" s="1">
        <v>21.970348087666501</v>
      </c>
      <c r="X69" s="1">
        <v>11.436398796734</v>
      </c>
      <c r="Y69" s="1">
        <v>35.025135344160901</v>
      </c>
      <c r="Z69" s="1">
        <v>24.951662799690599</v>
      </c>
      <c r="AA69" s="1">
        <v>16.869682907965998</v>
      </c>
      <c r="AB69" s="1">
        <v>15.6805877803558</v>
      </c>
      <c r="AC69" s="1">
        <v>7.4729311678267596</v>
      </c>
    </row>
    <row r="70" spans="1:29" ht="15" hidden="1" customHeight="1" x14ac:dyDescent="0.25">
      <c r="A70">
        <v>12860</v>
      </c>
      <c r="B70" s="2" t="s">
        <v>111</v>
      </c>
      <c r="C70" s="2" t="s">
        <v>40</v>
      </c>
      <c r="D70" s="2" t="s">
        <v>966</v>
      </c>
      <c r="E70" s="2" t="s">
        <v>927</v>
      </c>
      <c r="F70" s="2" t="s">
        <v>920</v>
      </c>
      <c r="G70" s="2" t="str">
        <f t="shared" ref="G70:G133" si="1">IF(F70="Republicain","Trump","Clinton")</f>
        <v>Clinton</v>
      </c>
      <c r="H70" s="2" t="s">
        <v>922</v>
      </c>
      <c r="I70" s="2" t="s">
        <v>922</v>
      </c>
      <c r="J70">
        <v>60079</v>
      </c>
      <c r="K70" s="1">
        <v>91.529486176534206</v>
      </c>
      <c r="L70" s="1">
        <v>2.4817323856921698</v>
      </c>
      <c r="M70" s="1">
        <v>0.59088866326004097</v>
      </c>
      <c r="N70" s="1">
        <v>2.70810100034954</v>
      </c>
      <c r="O70" s="1">
        <v>2.68979177416402</v>
      </c>
      <c r="P70" s="1">
        <v>22.0692754539856</v>
      </c>
      <c r="Q70" s="1">
        <v>9.1995539206711197</v>
      </c>
      <c r="R70" s="1">
        <v>23.6222307295394</v>
      </c>
      <c r="S70" s="1">
        <v>29.479518633798801</v>
      </c>
      <c r="T70" s="1">
        <v>15.629421262005</v>
      </c>
      <c r="U70" s="1">
        <v>3.0132739075671</v>
      </c>
      <c r="V70" s="1">
        <v>44.210832283693399</v>
      </c>
      <c r="W70" s="1">
        <v>32.225559538804397</v>
      </c>
      <c r="X70" s="1">
        <v>20.550334269935099</v>
      </c>
      <c r="Y70" s="1">
        <v>17.081211918871499</v>
      </c>
      <c r="Z70" s="1">
        <v>21.262832818629501</v>
      </c>
      <c r="AA70" s="1">
        <v>18.074451214422801</v>
      </c>
      <c r="AB70" s="1">
        <v>27.4351055838411</v>
      </c>
      <c r="AC70" s="1">
        <v>16.146398464234998</v>
      </c>
    </row>
    <row r="71" spans="1:29" ht="15" hidden="1" customHeight="1" x14ac:dyDescent="0.25">
      <c r="A71">
        <v>12900</v>
      </c>
      <c r="B71" s="2" t="s">
        <v>112</v>
      </c>
      <c r="C71" s="2" t="s">
        <v>75</v>
      </c>
      <c r="D71" s="2" t="s">
        <v>932</v>
      </c>
      <c r="E71" s="2" t="s">
        <v>931</v>
      </c>
      <c r="F71" s="2" t="s">
        <v>919</v>
      </c>
      <c r="G71" s="2" t="str">
        <f t="shared" si="1"/>
        <v>Trump</v>
      </c>
      <c r="H71" s="2" t="s">
        <v>922</v>
      </c>
      <c r="I71" s="2" t="s">
        <v>923</v>
      </c>
      <c r="J71">
        <v>36647</v>
      </c>
      <c r="K71" s="1">
        <v>89.813627309193095</v>
      </c>
      <c r="L71" s="1">
        <v>1.93467405244631</v>
      </c>
      <c r="M71" s="1">
        <v>0.75313122492973505</v>
      </c>
      <c r="N71" s="1">
        <v>1.66180042022539</v>
      </c>
      <c r="O71" s="1">
        <v>5.8367669932054502</v>
      </c>
      <c r="P71" s="1">
        <v>23.991049744863201</v>
      </c>
      <c r="Q71" s="1">
        <v>9.0075585996125191</v>
      </c>
      <c r="R71" s="1">
        <v>24.5449832182716</v>
      </c>
      <c r="S71" s="1">
        <v>26.820749310994099</v>
      </c>
      <c r="T71" s="1">
        <v>15.6356591262586</v>
      </c>
      <c r="U71" s="1">
        <v>6.9963027668305404</v>
      </c>
      <c r="V71" s="1">
        <v>50.794295697395697</v>
      </c>
      <c r="W71" s="1">
        <v>28.948116848819701</v>
      </c>
      <c r="X71" s="1">
        <v>13.261284686953999</v>
      </c>
      <c r="Y71" s="1">
        <v>27.951189914380102</v>
      </c>
      <c r="Z71" s="1">
        <v>29.366952066338602</v>
      </c>
      <c r="AA71" s="1">
        <v>16.773410638441302</v>
      </c>
      <c r="AB71" s="1">
        <v>17.710510348547199</v>
      </c>
      <c r="AC71" s="1">
        <v>8.1979370322928595</v>
      </c>
    </row>
    <row r="72" spans="1:29" ht="15" hidden="1" customHeight="1" x14ac:dyDescent="0.25">
      <c r="A72">
        <v>12940</v>
      </c>
      <c r="B72" s="2" t="s">
        <v>113</v>
      </c>
      <c r="C72" s="2" t="s">
        <v>49</v>
      </c>
      <c r="D72" s="2" t="s">
        <v>951</v>
      </c>
      <c r="E72" s="2" t="s">
        <v>931</v>
      </c>
      <c r="F72" s="2" t="s">
        <v>920</v>
      </c>
      <c r="G72" s="2" t="str">
        <f t="shared" si="1"/>
        <v>Clinton</v>
      </c>
      <c r="H72" s="2" t="s">
        <v>922</v>
      </c>
      <c r="I72" s="2" t="s">
        <v>923</v>
      </c>
      <c r="J72">
        <v>802484</v>
      </c>
      <c r="K72" s="1">
        <v>57.983461352500498</v>
      </c>
      <c r="L72" s="1">
        <v>35.460021632830099</v>
      </c>
      <c r="M72" s="1">
        <v>1.7722471725293001</v>
      </c>
      <c r="N72" s="1">
        <v>1.3752299111259501</v>
      </c>
      <c r="O72" s="1">
        <v>3.4090399310141999</v>
      </c>
      <c r="P72" s="1">
        <v>24.714137602743499</v>
      </c>
      <c r="Q72" s="1">
        <v>11.6863389176607</v>
      </c>
      <c r="R72" s="1">
        <v>27.378739015357301</v>
      </c>
      <c r="S72" s="1">
        <v>25.4851187064166</v>
      </c>
      <c r="T72" s="1">
        <v>10.735665757822</v>
      </c>
      <c r="U72" s="1">
        <v>4.5211905056176498</v>
      </c>
      <c r="V72" s="1">
        <v>41.879179884370799</v>
      </c>
      <c r="W72" s="1">
        <v>27.122042324118699</v>
      </c>
      <c r="X72" s="1">
        <v>26.477587285892799</v>
      </c>
      <c r="Y72" s="1">
        <v>20.141923626710199</v>
      </c>
      <c r="Z72" s="1">
        <v>19.959499013001199</v>
      </c>
      <c r="AA72" s="1">
        <v>16.2783336736778</v>
      </c>
      <c r="AB72" s="1">
        <v>22.358586889932599</v>
      </c>
      <c r="AC72" s="1">
        <v>21.261656796678199</v>
      </c>
    </row>
    <row r="73" spans="1:29" ht="15" hidden="1" customHeight="1" x14ac:dyDescent="0.25">
      <c r="A73">
        <v>12980</v>
      </c>
      <c r="B73" s="2" t="s">
        <v>114</v>
      </c>
      <c r="C73" s="2" t="s">
        <v>31</v>
      </c>
      <c r="D73" s="2" t="s">
        <v>924</v>
      </c>
      <c r="E73" s="2" t="s">
        <v>927</v>
      </c>
      <c r="F73" s="2" t="s">
        <v>919</v>
      </c>
      <c r="G73" s="2" t="str">
        <f t="shared" si="1"/>
        <v>Trump</v>
      </c>
      <c r="H73" s="2" t="s">
        <v>922</v>
      </c>
      <c r="I73" s="2" t="s">
        <v>922</v>
      </c>
      <c r="J73">
        <v>136146</v>
      </c>
      <c r="K73" s="1">
        <v>79.814316983238598</v>
      </c>
      <c r="L73" s="1">
        <v>10.745816990583601</v>
      </c>
      <c r="M73" s="1">
        <v>1.5821250716143</v>
      </c>
      <c r="N73" s="1">
        <v>3.32069983693976</v>
      </c>
      <c r="O73" s="1">
        <v>4.5370411176237297</v>
      </c>
      <c r="P73" s="1">
        <v>24.245295491604601</v>
      </c>
      <c r="Q73" s="1">
        <v>9.2746022652152806</v>
      </c>
      <c r="R73" s="1">
        <v>23.972059406813301</v>
      </c>
      <c r="S73" s="1">
        <v>27.737869639945401</v>
      </c>
      <c r="T73" s="1">
        <v>14.770173196421499</v>
      </c>
      <c r="U73" s="1">
        <v>3.5238936099768199</v>
      </c>
      <c r="V73" s="1">
        <v>42.761284626420903</v>
      </c>
      <c r="W73" s="1">
        <v>34.820659971305602</v>
      </c>
      <c r="X73" s="1">
        <v>18.8941617922967</v>
      </c>
      <c r="Y73" s="1">
        <v>21.418652655282401</v>
      </c>
      <c r="Z73" s="1">
        <v>25.9617188966035</v>
      </c>
      <c r="AA73" s="1">
        <v>18.541940326515299</v>
      </c>
      <c r="AB73" s="1">
        <v>20.889472696565999</v>
      </c>
      <c r="AC73" s="1">
        <v>13.1882154250328</v>
      </c>
    </row>
    <row r="74" spans="1:29" ht="15" hidden="1" customHeight="1" x14ac:dyDescent="0.25">
      <c r="A74">
        <v>13060</v>
      </c>
      <c r="B74" s="2" t="s">
        <v>115</v>
      </c>
      <c r="C74" s="2" t="s">
        <v>27</v>
      </c>
      <c r="D74" s="2" t="s">
        <v>976</v>
      </c>
      <c r="E74" s="2" t="s">
        <v>935</v>
      </c>
      <c r="F74" s="2" t="s">
        <v>920</v>
      </c>
      <c r="G74" s="2" t="str">
        <f t="shared" si="1"/>
        <v>Clinton</v>
      </c>
      <c r="H74" s="2" t="s">
        <v>922</v>
      </c>
      <c r="I74" s="2" t="s">
        <v>922</v>
      </c>
      <c r="J74">
        <v>36702</v>
      </c>
      <c r="K74" s="1">
        <v>47.408860552558401</v>
      </c>
      <c r="L74" s="1">
        <v>11.062067462263601</v>
      </c>
      <c r="M74" s="1">
        <v>1.88818048062776</v>
      </c>
      <c r="N74" s="1">
        <v>1.2942074001416799</v>
      </c>
      <c r="O74" s="1">
        <v>38.346684104408503</v>
      </c>
      <c r="P74" s="1">
        <v>26.3500626668846</v>
      </c>
      <c r="Q74" s="1">
        <v>8.6834504931611391</v>
      </c>
      <c r="R74" s="1">
        <v>22.5873249414201</v>
      </c>
      <c r="S74" s="1">
        <v>28.077488965179001</v>
      </c>
      <c r="T74" s="1">
        <v>14.3016729333551</v>
      </c>
      <c r="U74" s="1">
        <v>10.929685830305599</v>
      </c>
      <c r="V74" s="1">
        <v>46.356058986962999</v>
      </c>
      <c r="W74" s="1">
        <v>27.334900619790599</v>
      </c>
      <c r="X74" s="1">
        <v>15.379354562940801</v>
      </c>
      <c r="Y74" s="1">
        <v>23.4292997450892</v>
      </c>
      <c r="Z74" s="1">
        <v>23.601739391213101</v>
      </c>
      <c r="AA74" s="1">
        <v>17.791273054430899</v>
      </c>
      <c r="AB74" s="1">
        <v>15.8869395711501</v>
      </c>
      <c r="AC74" s="1">
        <v>19.290748238116699</v>
      </c>
    </row>
    <row r="75" spans="1:29" ht="15" hidden="1" customHeight="1" x14ac:dyDescent="0.25">
      <c r="A75">
        <v>13020</v>
      </c>
      <c r="B75" s="2" t="s">
        <v>115</v>
      </c>
      <c r="C75" s="2" t="s">
        <v>31</v>
      </c>
      <c r="D75" s="2" t="s">
        <v>924</v>
      </c>
      <c r="E75" s="2" t="s">
        <v>927</v>
      </c>
      <c r="F75" s="2" t="s">
        <v>919</v>
      </c>
      <c r="G75" s="2" t="str">
        <f t="shared" si="1"/>
        <v>Trump</v>
      </c>
      <c r="H75" s="2" t="s">
        <v>923</v>
      </c>
      <c r="I75" s="2" t="s">
        <v>922</v>
      </c>
      <c r="J75">
        <v>107771</v>
      </c>
      <c r="K75" s="1">
        <v>91.157175863636795</v>
      </c>
      <c r="L75" s="1">
        <v>1.46050421727552</v>
      </c>
      <c r="M75" s="1">
        <v>0.525187666440879</v>
      </c>
      <c r="N75" s="1">
        <v>2.1313711480825099</v>
      </c>
      <c r="O75" s="1">
        <v>4.7257611045643104</v>
      </c>
      <c r="P75" s="1">
        <v>22.224902803166</v>
      </c>
      <c r="Q75" s="1">
        <v>8.4892967495894105</v>
      </c>
      <c r="R75" s="1">
        <v>23.561069304358298</v>
      </c>
      <c r="S75" s="1">
        <v>29.480101325959701</v>
      </c>
      <c r="T75" s="1">
        <v>16.244629816926601</v>
      </c>
      <c r="U75" s="1">
        <v>3.24483775811209</v>
      </c>
      <c r="V75" s="1">
        <v>43.403057119871299</v>
      </c>
      <c r="W75" s="1">
        <v>34.707696433360198</v>
      </c>
      <c r="X75" s="1">
        <v>18.644408688656501</v>
      </c>
      <c r="Y75" s="1">
        <v>19.265449246322699</v>
      </c>
      <c r="Z75" s="1">
        <v>23.823944624072102</v>
      </c>
      <c r="AA75" s="1">
        <v>21.446787194316698</v>
      </c>
      <c r="AB75" s="1">
        <v>21.323830775536202</v>
      </c>
      <c r="AC75" s="1">
        <v>14.139988159752299</v>
      </c>
    </row>
    <row r="76" spans="1:29" ht="15" hidden="1" customHeight="1" x14ac:dyDescent="0.25">
      <c r="A76">
        <v>13100</v>
      </c>
      <c r="B76" s="2" t="s">
        <v>116</v>
      </c>
      <c r="C76" s="2" t="s">
        <v>117</v>
      </c>
      <c r="D76" s="2" t="s">
        <v>961</v>
      </c>
      <c r="E76" s="2" t="s">
        <v>935</v>
      </c>
      <c r="F76" s="2" t="s">
        <v>919</v>
      </c>
      <c r="G76" s="2" t="str">
        <f t="shared" si="1"/>
        <v>Trump</v>
      </c>
      <c r="H76" s="2" t="s">
        <v>922</v>
      </c>
      <c r="I76" s="2" t="s">
        <v>923</v>
      </c>
      <c r="J76">
        <v>22311</v>
      </c>
      <c r="K76" s="1">
        <v>96.060239343821394</v>
      </c>
      <c r="L76" s="1">
        <v>0.322710770471965</v>
      </c>
      <c r="M76" s="1">
        <v>0.36304961678095998</v>
      </c>
      <c r="N76" s="1">
        <v>1.5283940657074999</v>
      </c>
      <c r="O76" s="1">
        <v>1.7256062032181401</v>
      </c>
      <c r="P76" s="1">
        <v>22.9707319259558</v>
      </c>
      <c r="Q76" s="1">
        <v>7.0817085742458898</v>
      </c>
      <c r="R76" s="1">
        <v>21.549908117072299</v>
      </c>
      <c r="S76" s="1">
        <v>29.008112590202099</v>
      </c>
      <c r="T76" s="1">
        <v>19.389538792523901</v>
      </c>
      <c r="U76" s="1">
        <v>3.3313964749176801</v>
      </c>
      <c r="V76" s="1">
        <v>44.0506165665956</v>
      </c>
      <c r="W76" s="1">
        <v>33.365614306927498</v>
      </c>
      <c r="X76" s="1">
        <v>19.252372651559199</v>
      </c>
      <c r="Y76" s="1">
        <v>20.6380857427717</v>
      </c>
      <c r="Z76" s="1">
        <v>23.485100254791199</v>
      </c>
      <c r="AA76" s="1">
        <v>19.4638307300321</v>
      </c>
      <c r="AB76" s="1">
        <v>23.330009970089701</v>
      </c>
      <c r="AC76" s="1">
        <v>13.082973302315301</v>
      </c>
    </row>
    <row r="77" spans="1:29" ht="15" hidden="1" customHeight="1" x14ac:dyDescent="0.25">
      <c r="A77">
        <v>13140</v>
      </c>
      <c r="B77" s="2" t="s">
        <v>118</v>
      </c>
      <c r="C77" s="2" t="s">
        <v>27</v>
      </c>
      <c r="D77" s="2" t="s">
        <v>976</v>
      </c>
      <c r="E77" s="2" t="s">
        <v>935</v>
      </c>
      <c r="F77" s="2" t="s">
        <v>919</v>
      </c>
      <c r="G77" s="2" t="str">
        <f t="shared" si="1"/>
        <v>Trump</v>
      </c>
      <c r="H77" s="2" t="s">
        <v>923</v>
      </c>
      <c r="I77" s="2" t="s">
        <v>922</v>
      </c>
      <c r="J77">
        <v>403190</v>
      </c>
      <c r="K77" s="1">
        <v>59.354398670602002</v>
      </c>
      <c r="L77" s="1">
        <v>24.180659242540699</v>
      </c>
      <c r="M77" s="1">
        <v>2.3941566011061801</v>
      </c>
      <c r="N77" s="1">
        <v>1.55757831295419</v>
      </c>
      <c r="O77" s="1">
        <v>12.5132071727969</v>
      </c>
      <c r="P77" s="1">
        <v>24.397430491827699</v>
      </c>
      <c r="Q77" s="1">
        <v>9.8447382127532901</v>
      </c>
      <c r="R77" s="1">
        <v>25.935911108906499</v>
      </c>
      <c r="S77" s="1">
        <v>26.6273965128103</v>
      </c>
      <c r="T77" s="1">
        <v>13.1945236737022</v>
      </c>
      <c r="U77" s="1">
        <v>6.0343623411090901</v>
      </c>
      <c r="V77" s="1">
        <v>46.097711064885203</v>
      </c>
      <c r="W77" s="1">
        <v>31.717777282800299</v>
      </c>
      <c r="X77" s="1">
        <v>16.150149311205301</v>
      </c>
      <c r="Y77" s="1">
        <v>22.453716089678402</v>
      </c>
      <c r="Z77" s="1">
        <v>21.891888276526299</v>
      </c>
      <c r="AA77" s="1">
        <v>17.035421905934001</v>
      </c>
      <c r="AB77" s="1">
        <v>21.509310289475099</v>
      </c>
      <c r="AC77" s="1">
        <v>17.1096634383862</v>
      </c>
    </row>
    <row r="78" spans="1:29" ht="15" hidden="1" customHeight="1" x14ac:dyDescent="0.25">
      <c r="A78">
        <v>13180</v>
      </c>
      <c r="B78" s="2" t="s">
        <v>119</v>
      </c>
      <c r="C78" s="2" t="s">
        <v>70</v>
      </c>
      <c r="D78" s="2" t="s">
        <v>980</v>
      </c>
      <c r="E78" s="2" t="s">
        <v>927</v>
      </c>
      <c r="F78" s="2" t="s">
        <v>919</v>
      </c>
      <c r="G78" s="2" t="str">
        <f t="shared" si="1"/>
        <v>Trump</v>
      </c>
      <c r="H78" s="2" t="s">
        <v>922</v>
      </c>
      <c r="I78" s="2" t="s">
        <v>922</v>
      </c>
      <c r="J78">
        <v>88759</v>
      </c>
      <c r="K78" s="1">
        <v>91.624511317162202</v>
      </c>
      <c r="L78" s="1">
        <v>2.6600119424509101</v>
      </c>
      <c r="M78" s="1">
        <v>0.51825730348471699</v>
      </c>
      <c r="N78" s="1">
        <v>1.22917112630832</v>
      </c>
      <c r="O78" s="1">
        <v>3.96804831059386</v>
      </c>
      <c r="P78" s="1">
        <v>22.058608141146198</v>
      </c>
      <c r="Q78" s="1">
        <v>7.6961209567480502</v>
      </c>
      <c r="R78" s="1">
        <v>26.569699974087101</v>
      </c>
      <c r="S78" s="1">
        <v>28.746380648722901</v>
      </c>
      <c r="T78" s="1">
        <v>14.9291902792956</v>
      </c>
      <c r="U78" s="1">
        <v>4.0430445520736402</v>
      </c>
      <c r="V78" s="1">
        <v>48.721814157872799</v>
      </c>
      <c r="W78" s="1">
        <v>31.3676748885396</v>
      </c>
      <c r="X78" s="1">
        <v>15.8674664015139</v>
      </c>
      <c r="Y78" s="1">
        <v>13.205591423325201</v>
      </c>
      <c r="Z78" s="1">
        <v>22.783273114967699</v>
      </c>
      <c r="AA78" s="1">
        <v>20.443641532902902</v>
      </c>
      <c r="AB78" s="1">
        <v>28.582005567730899</v>
      </c>
      <c r="AC78" s="1">
        <v>14.985488361073299</v>
      </c>
    </row>
    <row r="79" spans="1:29" ht="15" hidden="1" customHeight="1" x14ac:dyDescent="0.25">
      <c r="A79">
        <v>13220</v>
      </c>
      <c r="B79" s="2" t="s">
        <v>120</v>
      </c>
      <c r="C79" s="2" t="s">
        <v>121</v>
      </c>
      <c r="D79" s="2" t="s">
        <v>981</v>
      </c>
      <c r="E79" s="2" t="s">
        <v>927</v>
      </c>
      <c r="F79" s="2" t="s">
        <v>920</v>
      </c>
      <c r="G79" s="2" t="str">
        <f t="shared" si="1"/>
        <v>Clinton</v>
      </c>
      <c r="H79" s="2" t="s">
        <v>922</v>
      </c>
      <c r="I79" s="2" t="s">
        <v>922</v>
      </c>
      <c r="J79">
        <v>124898</v>
      </c>
      <c r="K79" s="1">
        <v>89.680379189418602</v>
      </c>
      <c r="L79" s="1">
        <v>6.7951448381879596</v>
      </c>
      <c r="M79" s="1">
        <v>0.64372527982834005</v>
      </c>
      <c r="N79" s="1">
        <v>1.7614373328636199</v>
      </c>
      <c r="O79" s="1">
        <v>1.1193133597015199</v>
      </c>
      <c r="P79" s="1">
        <v>20.685679514483802</v>
      </c>
      <c r="Q79" s="1">
        <v>7.9216640778875602</v>
      </c>
      <c r="R79" s="1">
        <v>25.326266233246301</v>
      </c>
      <c r="S79" s="1">
        <v>29.682621018751298</v>
      </c>
      <c r="T79" s="1">
        <v>16.383769155631001</v>
      </c>
      <c r="U79" s="1">
        <v>7.6410949645150401</v>
      </c>
      <c r="V79" s="1">
        <v>54.295370057451798</v>
      </c>
      <c r="W79" s="1">
        <v>24.057677143178999</v>
      </c>
      <c r="X79" s="1">
        <v>14.005857834854099</v>
      </c>
      <c r="Y79" s="1">
        <v>26.835659009201098</v>
      </c>
      <c r="Z79" s="1">
        <v>25.6575873905714</v>
      </c>
      <c r="AA79" s="1">
        <v>17.5674852233258</v>
      </c>
      <c r="AB79" s="1">
        <v>19.832226352243399</v>
      </c>
      <c r="AC79" s="1">
        <v>10.1070420246583</v>
      </c>
    </row>
    <row r="80" spans="1:29" ht="15" hidden="1" customHeight="1" x14ac:dyDescent="0.25">
      <c r="A80">
        <v>13260</v>
      </c>
      <c r="B80" s="2" t="s">
        <v>122</v>
      </c>
      <c r="C80" s="2" t="s">
        <v>66</v>
      </c>
      <c r="D80" s="2" t="s">
        <v>425</v>
      </c>
      <c r="E80" s="2" t="s">
        <v>927</v>
      </c>
      <c r="F80" s="2" t="s">
        <v>919</v>
      </c>
      <c r="G80" s="2" t="str">
        <f t="shared" si="1"/>
        <v>Trump</v>
      </c>
      <c r="H80" s="2" t="s">
        <v>922</v>
      </c>
      <c r="I80" s="2" t="s">
        <v>923</v>
      </c>
      <c r="J80">
        <v>46134</v>
      </c>
      <c r="K80" s="1">
        <v>96.5925347899597</v>
      </c>
      <c r="L80" s="1">
        <v>0.39233537087614301</v>
      </c>
      <c r="M80" s="1">
        <v>0.485542116443404</v>
      </c>
      <c r="N80" s="1">
        <v>1.3482464126240901</v>
      </c>
      <c r="O80" s="1">
        <v>1.1813413100966701</v>
      </c>
      <c r="P80" s="1">
        <v>23.566133437378099</v>
      </c>
      <c r="Q80" s="1">
        <v>7.1292322365283702</v>
      </c>
      <c r="R80" s="1">
        <v>23.776390514587899</v>
      </c>
      <c r="S80" s="1">
        <v>29.136862184072498</v>
      </c>
      <c r="T80" s="1">
        <v>16.391381627433098</v>
      </c>
      <c r="U80" s="1">
        <v>5.2406249999999996</v>
      </c>
      <c r="V80" s="1">
        <v>55.009374999999999</v>
      </c>
      <c r="W80" s="1">
        <v>26.8125</v>
      </c>
      <c r="X80" s="1">
        <v>12.9375</v>
      </c>
      <c r="Y80" s="1">
        <v>23.3875669086862</v>
      </c>
      <c r="Z80" s="1">
        <v>24.590598335894899</v>
      </c>
      <c r="AA80" s="1">
        <v>18.596639991520501</v>
      </c>
      <c r="AB80" s="1">
        <v>21.363082304308701</v>
      </c>
      <c r="AC80" s="1">
        <v>12.0621124595898</v>
      </c>
    </row>
    <row r="81" spans="1:29" ht="15" customHeight="1" x14ac:dyDescent="0.25">
      <c r="A81">
        <v>13300</v>
      </c>
      <c r="B81" s="2" t="s">
        <v>123</v>
      </c>
      <c r="C81" s="2" t="s">
        <v>27</v>
      </c>
      <c r="D81" s="2" t="s">
        <v>976</v>
      </c>
      <c r="E81" s="2" t="s">
        <v>935</v>
      </c>
      <c r="F81" s="2" t="s">
        <v>919</v>
      </c>
      <c r="G81" s="2" t="str">
        <f t="shared" si="1"/>
        <v>Trump</v>
      </c>
      <c r="H81" s="2" t="s">
        <v>922</v>
      </c>
      <c r="I81" s="2" t="s">
        <v>922</v>
      </c>
      <c r="J81">
        <v>31861</v>
      </c>
      <c r="K81" s="1">
        <v>34.421392925520202</v>
      </c>
      <c r="L81" s="1">
        <v>7.9250494334766604</v>
      </c>
      <c r="M81" s="1">
        <v>0.50845861711810703</v>
      </c>
      <c r="N81" s="1">
        <v>0.94472866513919895</v>
      </c>
      <c r="O81" s="1">
        <v>56.200370358745801</v>
      </c>
      <c r="P81" s="1">
        <v>21.9359091051756</v>
      </c>
      <c r="Q81" s="1">
        <v>11.1672577759643</v>
      </c>
      <c r="R81" s="1">
        <v>31.0222529110825</v>
      </c>
      <c r="S81" s="1">
        <v>25.090235711371299</v>
      </c>
      <c r="T81" s="1">
        <v>10.7843444964063</v>
      </c>
      <c r="U81" s="1">
        <v>13.737299434508801</v>
      </c>
      <c r="V81" s="1">
        <v>47.115075168957802</v>
      </c>
      <c r="W81" s="1">
        <v>30.669854259574301</v>
      </c>
      <c r="X81" s="1">
        <v>8.4777711369592197</v>
      </c>
      <c r="Y81" s="1">
        <v>26.344891141573601</v>
      </c>
      <c r="Z81" s="1">
        <v>22.785393387858502</v>
      </c>
      <c r="AA81" s="1">
        <v>22.969703951157701</v>
      </c>
      <c r="AB81" s="1">
        <v>16.357562492800401</v>
      </c>
      <c r="AC81" s="1">
        <v>11.5424490266098</v>
      </c>
    </row>
    <row r="82" spans="1:29" ht="15" hidden="1" customHeight="1" x14ac:dyDescent="0.25">
      <c r="A82">
        <v>13340</v>
      </c>
      <c r="B82" s="2" t="s">
        <v>124</v>
      </c>
      <c r="C82" s="2" t="s">
        <v>33</v>
      </c>
      <c r="D82" s="2" t="s">
        <v>967</v>
      </c>
      <c r="E82" s="2" t="s">
        <v>927</v>
      </c>
      <c r="F82" s="2" t="s">
        <v>919</v>
      </c>
      <c r="G82" s="2" t="str">
        <f t="shared" si="1"/>
        <v>Trump</v>
      </c>
      <c r="H82" s="2" t="s">
        <v>922</v>
      </c>
      <c r="I82" s="2" t="s">
        <v>922</v>
      </c>
      <c r="J82">
        <v>45858</v>
      </c>
      <c r="K82" s="1">
        <v>94.6072659078024</v>
      </c>
      <c r="L82" s="1">
        <v>1.5875092677395399</v>
      </c>
      <c r="M82" s="1">
        <v>0.51899341445331204</v>
      </c>
      <c r="N82" s="1">
        <v>2.1108639713899402</v>
      </c>
      <c r="O82" s="1">
        <v>1.17536743861485</v>
      </c>
      <c r="P82" s="1">
        <v>25.3369095904749</v>
      </c>
      <c r="Q82" s="1">
        <v>7.4665271054123599</v>
      </c>
      <c r="R82" s="1">
        <v>23.7908325701077</v>
      </c>
      <c r="S82" s="1">
        <v>28.6645732478521</v>
      </c>
      <c r="T82" s="1">
        <v>14.7411574861529</v>
      </c>
      <c r="U82" s="1">
        <v>3.3221836131588298</v>
      </c>
      <c r="V82" s="1">
        <v>58.175559380378701</v>
      </c>
      <c r="W82" s="1">
        <v>23.161108044035998</v>
      </c>
      <c r="X82" s="1">
        <v>15.3411489624265</v>
      </c>
      <c r="Y82" s="1">
        <v>18.914127423822698</v>
      </c>
      <c r="Z82" s="1">
        <v>24.360110803324101</v>
      </c>
      <c r="AA82" s="1">
        <v>19.833795013850398</v>
      </c>
      <c r="AB82" s="1">
        <v>22.5983379501385</v>
      </c>
      <c r="AC82" s="1">
        <v>14.2936288088643</v>
      </c>
    </row>
    <row r="83" spans="1:29" ht="15" hidden="1" customHeight="1" x14ac:dyDescent="0.25">
      <c r="A83">
        <v>13380</v>
      </c>
      <c r="B83" s="2" t="s">
        <v>125</v>
      </c>
      <c r="C83" s="2" t="s">
        <v>25</v>
      </c>
      <c r="D83" s="2" t="s">
        <v>878</v>
      </c>
      <c r="E83" s="2" t="s">
        <v>927</v>
      </c>
      <c r="F83" s="2" t="s">
        <v>920</v>
      </c>
      <c r="G83" s="2" t="str">
        <f t="shared" si="1"/>
        <v>Clinton</v>
      </c>
      <c r="H83" s="2" t="s">
        <v>923</v>
      </c>
      <c r="I83" s="2" t="s">
        <v>922</v>
      </c>
      <c r="J83">
        <v>201140</v>
      </c>
      <c r="K83" s="1">
        <v>81.870836233469205</v>
      </c>
      <c r="L83" s="1">
        <v>0.88943024758874401</v>
      </c>
      <c r="M83" s="1">
        <v>3.4741970766630201</v>
      </c>
      <c r="N83" s="1">
        <v>5.9321865367405797</v>
      </c>
      <c r="O83" s="1">
        <v>7.8333499055384301</v>
      </c>
      <c r="P83" s="1">
        <v>20.982897484339301</v>
      </c>
      <c r="Q83" s="1">
        <v>14.2378442875609</v>
      </c>
      <c r="R83" s="1">
        <v>24.939842895495701</v>
      </c>
      <c r="S83" s="1">
        <v>26.594909018593999</v>
      </c>
      <c r="T83" s="1">
        <v>13.244506314010099</v>
      </c>
      <c r="U83" s="1">
        <v>3.4077022987004</v>
      </c>
      <c r="V83" s="1">
        <v>28.2999146921617</v>
      </c>
      <c r="W83" s="1">
        <v>36.3511301367231</v>
      </c>
      <c r="X83" s="1">
        <v>31.9412528724148</v>
      </c>
      <c r="Y83" s="1">
        <v>18.501085255665998</v>
      </c>
      <c r="Z83" s="1">
        <v>21.539801120589601</v>
      </c>
      <c r="AA83" s="1">
        <v>16.705365705921</v>
      </c>
      <c r="AB83" s="1">
        <v>25.148907172782799</v>
      </c>
      <c r="AC83" s="1">
        <v>18.104840745040601</v>
      </c>
    </row>
    <row r="84" spans="1:29" ht="15" hidden="1" customHeight="1" x14ac:dyDescent="0.25">
      <c r="A84">
        <v>13420</v>
      </c>
      <c r="B84" s="2" t="s">
        <v>126</v>
      </c>
      <c r="C84" s="2" t="s">
        <v>44</v>
      </c>
      <c r="D84" s="2" t="s">
        <v>955</v>
      </c>
      <c r="E84" s="2" t="s">
        <v>947</v>
      </c>
      <c r="F84" s="2" t="s">
        <v>919</v>
      </c>
      <c r="G84" s="2" t="str">
        <f t="shared" si="1"/>
        <v>Trump</v>
      </c>
      <c r="H84" s="2" t="s">
        <v>922</v>
      </c>
      <c r="I84" s="2" t="s">
        <v>922</v>
      </c>
      <c r="J84">
        <v>44442</v>
      </c>
      <c r="K84" s="1">
        <v>74.402592142567798</v>
      </c>
      <c r="L84" s="1">
        <v>0.56478106295846298</v>
      </c>
      <c r="M84" s="1">
        <v>0.68403762206921404</v>
      </c>
      <c r="N84" s="1">
        <v>22.827505512803199</v>
      </c>
      <c r="O84" s="1">
        <v>1.52108365960128</v>
      </c>
      <c r="P84" s="1">
        <v>24.994374690608002</v>
      </c>
      <c r="Q84" s="1">
        <v>14.621304171729401</v>
      </c>
      <c r="R84" s="1">
        <v>22.289725934926398</v>
      </c>
      <c r="S84" s="1">
        <v>25.147383106070802</v>
      </c>
      <c r="T84" s="1">
        <v>12.9472120966653</v>
      </c>
      <c r="U84" s="1">
        <v>2.3268718555785699</v>
      </c>
      <c r="V84" s="1">
        <v>34.973364900858201</v>
      </c>
      <c r="W84" s="1">
        <v>34.666321396862998</v>
      </c>
      <c r="X84" s="1">
        <v>28.0334418467002</v>
      </c>
      <c r="Y84" s="1">
        <v>22.6809683604986</v>
      </c>
      <c r="Z84" s="1">
        <v>22.986577181208101</v>
      </c>
      <c r="AA84" s="1">
        <v>17.629434324065201</v>
      </c>
      <c r="AB84" s="1">
        <v>23.322147651006699</v>
      </c>
      <c r="AC84" s="1">
        <v>13.3808724832215</v>
      </c>
    </row>
    <row r="85" spans="1:29" ht="15" hidden="1" customHeight="1" x14ac:dyDescent="0.25">
      <c r="A85">
        <v>13460</v>
      </c>
      <c r="B85" s="2" t="s">
        <v>127</v>
      </c>
      <c r="C85" s="2" t="s">
        <v>38</v>
      </c>
      <c r="D85" t="s">
        <v>969</v>
      </c>
      <c r="E85" s="2" t="s">
        <v>947</v>
      </c>
      <c r="F85" s="2" t="s">
        <v>919</v>
      </c>
      <c r="G85" s="2" t="str">
        <f t="shared" si="1"/>
        <v>Trump</v>
      </c>
      <c r="H85" s="2" t="s">
        <v>922</v>
      </c>
      <c r="I85" s="2" t="s">
        <v>922</v>
      </c>
      <c r="J85">
        <v>157733</v>
      </c>
      <c r="K85" s="1">
        <v>88.421573164778493</v>
      </c>
      <c r="L85" s="1">
        <v>0.33220695732662198</v>
      </c>
      <c r="M85" s="1">
        <v>0.89518363310150695</v>
      </c>
      <c r="N85" s="1">
        <v>2.9220264624396899</v>
      </c>
      <c r="O85" s="1">
        <v>7.4290097823537202</v>
      </c>
      <c r="P85" s="1">
        <v>22.963488933831201</v>
      </c>
      <c r="Q85" s="1">
        <v>7.4448593509284704</v>
      </c>
      <c r="R85" s="1">
        <v>26.092827753228601</v>
      </c>
      <c r="S85" s="1">
        <v>28.6059353464399</v>
      </c>
      <c r="T85" s="1">
        <v>14.8928886155719</v>
      </c>
      <c r="U85" s="1">
        <v>2.0020561657918901</v>
      </c>
      <c r="V85" s="1">
        <v>28.288512526378401</v>
      </c>
      <c r="W85" s="1">
        <v>39.179878433706698</v>
      </c>
      <c r="X85" s="1">
        <v>30.529552874122999</v>
      </c>
      <c r="Y85" s="1">
        <v>16.014831132968201</v>
      </c>
      <c r="Z85" s="1">
        <v>22.902930544997599</v>
      </c>
      <c r="AA85" s="1">
        <v>18.5032346142509</v>
      </c>
      <c r="AB85" s="1">
        <v>23.6584495570828</v>
      </c>
      <c r="AC85" s="1">
        <v>18.920554150700401</v>
      </c>
    </row>
    <row r="86" spans="1:29" ht="15" hidden="1" customHeight="1" x14ac:dyDescent="0.25">
      <c r="A86">
        <v>13500</v>
      </c>
      <c r="B86" s="2" t="s">
        <v>128</v>
      </c>
      <c r="C86" s="2" t="s">
        <v>129</v>
      </c>
      <c r="D86" s="2" t="s">
        <v>973</v>
      </c>
      <c r="E86" s="2" t="s">
        <v>931</v>
      </c>
      <c r="F86" s="2" t="s">
        <v>920</v>
      </c>
      <c r="G86" s="2" t="str">
        <f t="shared" si="1"/>
        <v>Clinton</v>
      </c>
      <c r="H86" s="2" t="s">
        <v>922</v>
      </c>
      <c r="I86" s="2" t="s">
        <v>923</v>
      </c>
      <c r="J86">
        <v>28933</v>
      </c>
      <c r="K86" s="1">
        <v>40.2896346732105</v>
      </c>
      <c r="L86" s="1">
        <v>50.641136418622303</v>
      </c>
      <c r="M86" s="1">
        <v>0.255763315245567</v>
      </c>
      <c r="N86" s="1">
        <v>6.0484567794559796</v>
      </c>
      <c r="O86" s="1">
        <v>2.7650088134655899</v>
      </c>
      <c r="P86" s="1">
        <v>21.8539384094287</v>
      </c>
      <c r="Q86" s="1">
        <v>8.4229080980195601</v>
      </c>
      <c r="R86" s="1">
        <v>28.472678256661901</v>
      </c>
      <c r="S86" s="1">
        <v>28.189264853281699</v>
      </c>
      <c r="T86" s="1">
        <v>13.061210382608101</v>
      </c>
      <c r="U86" s="1">
        <v>10.695</v>
      </c>
      <c r="V86" s="1">
        <v>58.244999999999997</v>
      </c>
      <c r="W86" s="1">
        <v>21.254999999999999</v>
      </c>
      <c r="X86" s="1">
        <v>9.8049999999999997</v>
      </c>
      <c r="Y86" s="1">
        <v>34.986337415241401</v>
      </c>
      <c r="Z86" s="1">
        <v>29.409978747090399</v>
      </c>
      <c r="AA86" s="1">
        <v>17.680396720979701</v>
      </c>
      <c r="AB86" s="1">
        <v>11.871268090274301</v>
      </c>
      <c r="AC86" s="1">
        <v>6.0520190264143299</v>
      </c>
    </row>
    <row r="87" spans="1:29" ht="15" hidden="1" customHeight="1" x14ac:dyDescent="0.25">
      <c r="A87">
        <v>13540</v>
      </c>
      <c r="B87" s="2" t="s">
        <v>130</v>
      </c>
      <c r="C87" s="2" t="s">
        <v>108</v>
      </c>
      <c r="D87" s="2" t="s">
        <v>979</v>
      </c>
      <c r="E87" s="2" t="s">
        <v>927</v>
      </c>
      <c r="F87" s="2" t="s">
        <v>920</v>
      </c>
      <c r="G87" s="2" t="str">
        <f t="shared" si="1"/>
        <v>Clinton</v>
      </c>
      <c r="H87" s="2" t="s">
        <v>922</v>
      </c>
      <c r="I87" s="2" t="s">
        <v>923</v>
      </c>
      <c r="J87">
        <v>36821</v>
      </c>
      <c r="K87" s="1">
        <v>95.668686868686905</v>
      </c>
      <c r="L87" s="1">
        <v>0.783838383838384</v>
      </c>
      <c r="M87" s="1">
        <v>0.71111111111111103</v>
      </c>
      <c r="N87" s="1">
        <v>1.4222222222222201</v>
      </c>
      <c r="O87" s="1">
        <v>1.4141414141414099</v>
      </c>
      <c r="P87" s="1">
        <v>20.479461279461301</v>
      </c>
      <c r="Q87" s="1">
        <v>8.6787878787878796</v>
      </c>
      <c r="R87" s="1">
        <v>20.670707070707099</v>
      </c>
      <c r="S87" s="1">
        <v>31.329292929292901</v>
      </c>
      <c r="T87" s="1">
        <v>18.841750841750802</v>
      </c>
      <c r="U87" s="1">
        <v>3.1619193270885102</v>
      </c>
      <c r="V87" s="1">
        <v>36.991015102274901</v>
      </c>
      <c r="W87" s="1">
        <v>27.1458612120054</v>
      </c>
      <c r="X87" s="1">
        <v>32.701204358631202</v>
      </c>
      <c r="Y87" s="1">
        <v>18.436899423446501</v>
      </c>
      <c r="Z87" s="1">
        <v>22.139654067905202</v>
      </c>
      <c r="AA87" s="1">
        <v>19.250480461242802</v>
      </c>
      <c r="AB87" s="1">
        <v>23.7860345932095</v>
      </c>
      <c r="AC87" s="1">
        <v>16.386931454195999</v>
      </c>
    </row>
    <row r="88" spans="1:29" ht="15" hidden="1" customHeight="1" x14ac:dyDescent="0.25">
      <c r="A88">
        <v>13620</v>
      </c>
      <c r="B88" s="2" t="s">
        <v>131</v>
      </c>
      <c r="C88" s="2" t="s">
        <v>235</v>
      </c>
      <c r="D88" s="2" t="s">
        <v>962</v>
      </c>
      <c r="E88" s="2" t="s">
        <v>927</v>
      </c>
      <c r="F88" s="2" t="s">
        <v>919</v>
      </c>
      <c r="G88" s="2" t="str">
        <f t="shared" si="1"/>
        <v>Trump</v>
      </c>
      <c r="H88" s="2" t="s">
        <v>922</v>
      </c>
      <c r="I88" s="2" t="s">
        <v>923</v>
      </c>
      <c r="J88">
        <v>189600</v>
      </c>
      <c r="K88" s="1">
        <v>96.275501130560698</v>
      </c>
      <c r="L88" s="1">
        <v>0.39887197987855999</v>
      </c>
      <c r="M88" s="1">
        <v>0.47508955565153299</v>
      </c>
      <c r="N88" s="1">
        <v>1.6818678387236099</v>
      </c>
      <c r="O88" s="1">
        <v>1.16866949518559</v>
      </c>
      <c r="P88" s="1">
        <v>18.924824064429298</v>
      </c>
      <c r="Q88" s="1">
        <v>6.6715784659942603</v>
      </c>
      <c r="R88" s="1">
        <v>21.897309519575199</v>
      </c>
      <c r="S88" s="1">
        <v>33.149564289525202</v>
      </c>
      <c r="T88" s="1">
        <v>19.356723660476099</v>
      </c>
      <c r="U88" s="1">
        <v>5.5517548060477502</v>
      </c>
      <c r="V88" s="1">
        <v>49.996579325443001</v>
      </c>
      <c r="W88" s="1">
        <v>28.408702196073101</v>
      </c>
      <c r="X88" s="1">
        <v>16.042963672436201</v>
      </c>
      <c r="Y88" s="1">
        <v>23.233532934131699</v>
      </c>
      <c r="Z88" s="1">
        <v>25.9481037924152</v>
      </c>
      <c r="AA88" s="1">
        <v>19.167379526661001</v>
      </c>
      <c r="AB88" s="1">
        <v>22.161391502708899</v>
      </c>
      <c r="AC88" s="1">
        <v>9.4895922440832603</v>
      </c>
    </row>
    <row r="89" spans="1:29" ht="15" hidden="1" customHeight="1" x14ac:dyDescent="0.25">
      <c r="A89">
        <v>13660</v>
      </c>
      <c r="B89" s="2" t="s">
        <v>132</v>
      </c>
      <c r="C89" s="2" t="s">
        <v>31</v>
      </c>
      <c r="D89" s="2" t="s">
        <v>924</v>
      </c>
      <c r="E89" s="2" t="s">
        <v>927</v>
      </c>
      <c r="F89" s="2" t="s">
        <v>919</v>
      </c>
      <c r="G89" s="2" t="str">
        <f t="shared" si="1"/>
        <v>Trump</v>
      </c>
      <c r="H89" s="2" t="s">
        <v>922</v>
      </c>
      <c r="I89" s="2" t="s">
        <v>922</v>
      </c>
      <c r="J89">
        <v>42798</v>
      </c>
      <c r="K89" s="1">
        <v>92.604794616570899</v>
      </c>
      <c r="L89" s="1">
        <v>2.4650684611430398</v>
      </c>
      <c r="M89" s="1">
        <v>0.647226505911491</v>
      </c>
      <c r="N89" s="1">
        <v>2.57488667694752</v>
      </c>
      <c r="O89" s="1">
        <v>1.7080237394270801</v>
      </c>
      <c r="P89" s="1">
        <v>19.968222814150199</v>
      </c>
      <c r="Q89" s="1">
        <v>20.912192158512099</v>
      </c>
      <c r="R89" s="1">
        <v>19.475209121921601</v>
      </c>
      <c r="S89" s="1">
        <v>24.276835366138599</v>
      </c>
      <c r="T89" s="1">
        <v>15.367540539277501</v>
      </c>
      <c r="U89" s="1">
        <v>2.94082956555927</v>
      </c>
      <c r="V89" s="1">
        <v>43.966974641242402</v>
      </c>
      <c r="W89" s="1">
        <v>31.613917829762102</v>
      </c>
      <c r="X89" s="1">
        <v>21.478277963436199</v>
      </c>
      <c r="Y89" s="1">
        <v>23.9248168206435</v>
      </c>
      <c r="Z89" s="1">
        <v>27.8814909206754</v>
      </c>
      <c r="AA89" s="1">
        <v>18.3370500159286</v>
      </c>
      <c r="AB89" s="1">
        <v>18.929595412551802</v>
      </c>
      <c r="AC89" s="1">
        <v>10.9270468302007</v>
      </c>
    </row>
    <row r="90" spans="1:29" ht="15" hidden="1" customHeight="1" x14ac:dyDescent="0.25">
      <c r="A90">
        <v>13700</v>
      </c>
      <c r="B90" s="2" t="s">
        <v>133</v>
      </c>
      <c r="C90" s="2" t="s">
        <v>27</v>
      </c>
      <c r="D90" s="2" t="s">
        <v>976</v>
      </c>
      <c r="E90" s="2" t="s">
        <v>935</v>
      </c>
      <c r="F90" s="2" t="s">
        <v>919</v>
      </c>
      <c r="G90" s="2" t="str">
        <f t="shared" si="1"/>
        <v>Trump</v>
      </c>
      <c r="H90" s="2" t="s">
        <v>922</v>
      </c>
      <c r="I90" s="2" t="s">
        <v>922</v>
      </c>
      <c r="J90">
        <v>36238</v>
      </c>
      <c r="K90" s="1">
        <v>54.158618025277299</v>
      </c>
      <c r="L90" s="1">
        <v>5.77846459517633</v>
      </c>
      <c r="M90" s="1">
        <v>0.70920028699155602</v>
      </c>
      <c r="N90" s="1">
        <v>1.73298747171477</v>
      </c>
      <c r="O90" s="1">
        <v>37.620729620840002</v>
      </c>
      <c r="P90" s="1">
        <v>22.653016170870401</v>
      </c>
      <c r="Q90" s="1">
        <v>10.304100667807299</v>
      </c>
      <c r="R90" s="1">
        <v>25.222142502345601</v>
      </c>
      <c r="S90" s="1">
        <v>28.643964898725098</v>
      </c>
      <c r="T90" s="1">
        <v>13.176775760251701</v>
      </c>
      <c r="U90" s="1">
        <v>12.077294685990299</v>
      </c>
      <c r="V90" s="1">
        <v>42.139523458609702</v>
      </c>
      <c r="W90" s="1">
        <v>34.389584868582702</v>
      </c>
      <c r="X90" s="1">
        <v>11.3935969868173</v>
      </c>
      <c r="Y90" s="1">
        <v>19.808861859252801</v>
      </c>
      <c r="Z90" s="1">
        <v>25.160729800173801</v>
      </c>
      <c r="AA90" s="1">
        <v>18.227628149435301</v>
      </c>
      <c r="AB90" s="1">
        <v>22.085143353605599</v>
      </c>
      <c r="AC90" s="1">
        <v>14.7176368375326</v>
      </c>
    </row>
    <row r="91" spans="1:29" ht="15" hidden="1" customHeight="1" x14ac:dyDescent="0.25">
      <c r="A91">
        <v>13720</v>
      </c>
      <c r="B91" s="2" t="s">
        <v>134</v>
      </c>
      <c r="C91" s="2" t="s">
        <v>135</v>
      </c>
      <c r="D91" s="2" t="s">
        <v>978</v>
      </c>
      <c r="E91" s="2" t="s">
        <v>927</v>
      </c>
      <c r="F91" s="2" t="s">
        <v>920</v>
      </c>
      <c r="G91" s="2" t="str">
        <f t="shared" si="1"/>
        <v>Clinton</v>
      </c>
      <c r="H91" s="2" t="s">
        <v>922</v>
      </c>
      <c r="I91" s="2" t="s">
        <v>923</v>
      </c>
      <c r="J91">
        <v>61313</v>
      </c>
      <c r="K91" s="1">
        <v>93.665291210673104</v>
      </c>
      <c r="L91" s="1">
        <v>3.9453297016945799</v>
      </c>
      <c r="M91" s="1">
        <v>0.34902875409782602</v>
      </c>
      <c r="N91" s="1">
        <v>1.0209906545104599</v>
      </c>
      <c r="O91" s="1">
        <v>1.01935967902402</v>
      </c>
      <c r="P91" s="1">
        <v>20.865069398006899</v>
      </c>
      <c r="Q91" s="1">
        <v>9.7516024334154192</v>
      </c>
      <c r="R91" s="1">
        <v>25.997749253828701</v>
      </c>
      <c r="S91" s="1">
        <v>28.5306541842676</v>
      </c>
      <c r="T91" s="1">
        <v>14.854924730481301</v>
      </c>
      <c r="U91" s="1">
        <v>13.367277505338</v>
      </c>
      <c r="V91" s="1">
        <v>47.560946995471497</v>
      </c>
      <c r="W91" s="1">
        <v>26.607850958492701</v>
      </c>
      <c r="X91" s="1">
        <v>12.4639245406978</v>
      </c>
      <c r="Y91" s="1">
        <v>30.969804020523199</v>
      </c>
      <c r="Z91" s="1">
        <v>25.906299941122001</v>
      </c>
      <c r="AA91" s="1">
        <v>15.5521911010177</v>
      </c>
      <c r="AB91" s="1">
        <v>18.3741273446043</v>
      </c>
      <c r="AC91" s="1">
        <v>9.1975775927327792</v>
      </c>
    </row>
    <row r="92" spans="1:29" ht="15" hidden="1" customHeight="1" x14ac:dyDescent="0.25">
      <c r="A92">
        <v>13740</v>
      </c>
      <c r="B92" s="2" t="s">
        <v>136</v>
      </c>
      <c r="C92" s="2" t="s">
        <v>137</v>
      </c>
      <c r="D92" s="2" t="s">
        <v>958</v>
      </c>
      <c r="E92" s="2" t="s">
        <v>947</v>
      </c>
      <c r="F92" s="2" t="s">
        <v>920</v>
      </c>
      <c r="G92" s="2" t="str">
        <f t="shared" si="1"/>
        <v>Clinton</v>
      </c>
      <c r="H92" s="2" t="s">
        <v>922</v>
      </c>
      <c r="I92" s="2" t="s">
        <v>922</v>
      </c>
      <c r="J92">
        <v>158934</v>
      </c>
      <c r="K92" s="1">
        <v>88.686498798243306</v>
      </c>
      <c r="L92" s="1">
        <v>0.55494733663029905</v>
      </c>
      <c r="M92" s="1">
        <v>0.59332804812060302</v>
      </c>
      <c r="N92" s="1">
        <v>5.6514024689493798</v>
      </c>
      <c r="O92" s="1">
        <v>4.5138233480564303</v>
      </c>
      <c r="P92" s="1">
        <v>23.417267545018699</v>
      </c>
      <c r="Q92" s="1">
        <v>8.6771867567669592</v>
      </c>
      <c r="R92" s="1">
        <v>25.186555425522499</v>
      </c>
      <c r="S92" s="1">
        <v>28.277775680471098</v>
      </c>
      <c r="T92" s="1">
        <v>14.4412145922207</v>
      </c>
      <c r="U92" s="1">
        <v>2.2948970440024801</v>
      </c>
      <c r="V92" s="1">
        <v>36.812663541464403</v>
      </c>
      <c r="W92" s="1">
        <v>32.140578624726103</v>
      </c>
      <c r="X92" s="1">
        <v>28.751860789807001</v>
      </c>
      <c r="Y92" s="1">
        <v>16.713668270851901</v>
      </c>
      <c r="Z92" s="1">
        <v>22.934739294362899</v>
      </c>
      <c r="AA92" s="1">
        <v>18.745976764859101</v>
      </c>
      <c r="AB92" s="1">
        <v>23.961622168408802</v>
      </c>
      <c r="AC92" s="1">
        <v>17.643993501517301</v>
      </c>
    </row>
    <row r="93" spans="1:29" ht="15" hidden="1" customHeight="1" x14ac:dyDescent="0.25">
      <c r="A93">
        <v>13780</v>
      </c>
      <c r="B93" s="2" t="s">
        <v>138</v>
      </c>
      <c r="C93" s="2" t="s">
        <v>40</v>
      </c>
      <c r="D93" s="2" t="s">
        <v>966</v>
      </c>
      <c r="E93" s="2" t="s">
        <v>927</v>
      </c>
      <c r="F93" s="2" t="s">
        <v>920</v>
      </c>
      <c r="G93" s="2" t="str">
        <f t="shared" si="1"/>
        <v>Clinton</v>
      </c>
      <c r="H93" s="2" t="s">
        <v>922</v>
      </c>
      <c r="I93" s="2" t="s">
        <v>922</v>
      </c>
      <c r="J93">
        <v>251725</v>
      </c>
      <c r="K93" s="1">
        <v>88.262588141821396</v>
      </c>
      <c r="L93" s="1">
        <v>3.6543847452577198</v>
      </c>
      <c r="M93" s="1">
        <v>2.9357433707418799</v>
      </c>
      <c r="N93" s="1">
        <v>2.1789651405303401</v>
      </c>
      <c r="O93" s="1">
        <v>2.9683186016486198</v>
      </c>
      <c r="P93" s="1">
        <v>20.870394279471601</v>
      </c>
      <c r="Q93" s="1">
        <v>11.8315622206773</v>
      </c>
      <c r="R93" s="1">
        <v>22.5575528850929</v>
      </c>
      <c r="S93" s="1">
        <v>28.502135266660002</v>
      </c>
      <c r="T93" s="1">
        <v>16.2383553480981</v>
      </c>
      <c r="U93" s="1">
        <v>2.9509706674224199</v>
      </c>
      <c r="V93" s="1">
        <v>41.1004440035898</v>
      </c>
      <c r="W93" s="1">
        <v>30.518161636200499</v>
      </c>
      <c r="X93" s="1">
        <v>25.430423692787301</v>
      </c>
      <c r="Y93" s="1">
        <v>19.936743482887898</v>
      </c>
      <c r="Z93" s="1">
        <v>22.260127507633602</v>
      </c>
      <c r="AA93" s="1">
        <v>18.0688859492953</v>
      </c>
      <c r="AB93" s="1">
        <v>22.830032921237699</v>
      </c>
      <c r="AC93" s="1">
        <v>16.904210138945501</v>
      </c>
    </row>
    <row r="94" spans="1:29" ht="15" hidden="1" customHeight="1" x14ac:dyDescent="0.25">
      <c r="A94">
        <v>13820</v>
      </c>
      <c r="B94" s="2" t="s">
        <v>139</v>
      </c>
      <c r="C94" s="2" t="s">
        <v>46</v>
      </c>
      <c r="D94" s="2" t="s">
        <v>930</v>
      </c>
      <c r="E94" s="2" t="s">
        <v>931</v>
      </c>
      <c r="F94" s="2" t="s">
        <v>920</v>
      </c>
      <c r="G94" s="2" t="str">
        <f t="shared" si="1"/>
        <v>Clinton</v>
      </c>
      <c r="H94" s="2" t="s">
        <v>922</v>
      </c>
      <c r="I94" s="2" t="s">
        <v>923</v>
      </c>
      <c r="J94">
        <v>1128047</v>
      </c>
      <c r="K94" s="1">
        <v>65.0377156270971</v>
      </c>
      <c r="L94" s="1">
        <v>28.103350303666399</v>
      </c>
      <c r="M94" s="1">
        <v>1.2187435452600801</v>
      </c>
      <c r="N94" s="1">
        <v>1.33806481467528</v>
      </c>
      <c r="O94" s="1">
        <v>4.3021257093011203</v>
      </c>
      <c r="P94" s="1">
        <v>23.907691789437902</v>
      </c>
      <c r="Q94" s="1">
        <v>9.0522823960349204</v>
      </c>
      <c r="R94" s="1">
        <v>27.1633185496704</v>
      </c>
      <c r="S94" s="1">
        <v>26.9216619520286</v>
      </c>
      <c r="T94" s="1">
        <v>12.9550453128283</v>
      </c>
      <c r="U94" s="1">
        <v>4.5355295262112998</v>
      </c>
      <c r="V94" s="1">
        <v>38.502898562218</v>
      </c>
      <c r="W94" s="1">
        <v>29.914536692652</v>
      </c>
      <c r="X94" s="1">
        <v>27.047035218918801</v>
      </c>
      <c r="Y94" s="1">
        <v>20.182059164626398</v>
      </c>
      <c r="Z94" s="1">
        <v>22.174999539789798</v>
      </c>
      <c r="AA94" s="1">
        <v>17.092437825598701</v>
      </c>
      <c r="AB94" s="1">
        <v>21.2796605489388</v>
      </c>
      <c r="AC94" s="1">
        <v>19.270842921046299</v>
      </c>
    </row>
    <row r="95" spans="1:29" ht="15" hidden="1" customHeight="1" x14ac:dyDescent="0.25">
      <c r="A95">
        <v>13900</v>
      </c>
      <c r="B95" s="2" t="s">
        <v>140</v>
      </c>
      <c r="C95" s="2" t="s">
        <v>141</v>
      </c>
      <c r="D95" s="2" t="s">
        <v>960</v>
      </c>
      <c r="E95" s="2" t="s">
        <v>947</v>
      </c>
      <c r="F95" s="2" t="s">
        <v>919</v>
      </c>
      <c r="G95" s="2" t="str">
        <f t="shared" si="1"/>
        <v>Trump</v>
      </c>
      <c r="H95" s="2" t="s">
        <v>922</v>
      </c>
      <c r="I95" s="2" t="s">
        <v>923</v>
      </c>
      <c r="J95">
        <v>114778</v>
      </c>
      <c r="K95" s="1">
        <v>89.642614438307007</v>
      </c>
      <c r="L95" s="1">
        <v>0.52013452055271903</v>
      </c>
      <c r="M95" s="1">
        <v>0.38944745508721201</v>
      </c>
      <c r="N95" s="1">
        <v>8.15225914373835</v>
      </c>
      <c r="O95" s="1">
        <v>1.29554444231473</v>
      </c>
      <c r="P95" s="1">
        <v>23.3755597762637</v>
      </c>
      <c r="Q95" s="1">
        <v>9.6856540452002999</v>
      </c>
      <c r="R95" s="1">
        <v>26.046803394378699</v>
      </c>
      <c r="S95" s="1">
        <v>27.363257767167902</v>
      </c>
      <c r="T95" s="1">
        <v>13.5287250169893</v>
      </c>
      <c r="U95" s="1">
        <v>4.4014883383247101</v>
      </c>
      <c r="V95" s="1">
        <v>29.7991780431203</v>
      </c>
      <c r="W95" s="1">
        <v>35.742159646325199</v>
      </c>
      <c r="X95" s="1">
        <v>30.057173972229801</v>
      </c>
      <c r="Y95" s="1">
        <v>14.2397305536015</v>
      </c>
      <c r="Z95" s="1">
        <v>19.799194218839901</v>
      </c>
      <c r="AA95" s="1">
        <v>17.175076208138801</v>
      </c>
      <c r="AB95" s="1">
        <v>26.501247042271501</v>
      </c>
      <c r="AC95" s="1">
        <v>22.284751977148201</v>
      </c>
    </row>
    <row r="96" spans="1:29" ht="15" hidden="1" customHeight="1" x14ac:dyDescent="0.25">
      <c r="A96">
        <v>13940</v>
      </c>
      <c r="B96" s="2" t="s">
        <v>142</v>
      </c>
      <c r="C96" s="2" t="s">
        <v>143</v>
      </c>
      <c r="D96" s="2" t="s">
        <v>946</v>
      </c>
      <c r="E96" s="2" t="s">
        <v>947</v>
      </c>
      <c r="F96" s="2" t="s">
        <v>919</v>
      </c>
      <c r="G96" s="2" t="str">
        <f t="shared" si="1"/>
        <v>Trump</v>
      </c>
      <c r="H96" s="2" t="s">
        <v>922</v>
      </c>
      <c r="I96" s="2" t="s">
        <v>923</v>
      </c>
      <c r="J96">
        <v>45607</v>
      </c>
      <c r="K96" s="1">
        <v>74.935865108426299</v>
      </c>
      <c r="L96" s="1">
        <v>0.17102637752976499</v>
      </c>
      <c r="M96" s="1">
        <v>0.58762909202534697</v>
      </c>
      <c r="N96" s="1">
        <v>7.0625123336329896</v>
      </c>
      <c r="O96" s="1">
        <v>17.242967088385601</v>
      </c>
      <c r="P96" s="1">
        <v>32.994934988050098</v>
      </c>
      <c r="Q96" s="1">
        <v>8.3912557282873195</v>
      </c>
      <c r="R96" s="1">
        <v>23.9524634376302</v>
      </c>
      <c r="S96" s="1">
        <v>23.228890301927301</v>
      </c>
      <c r="T96" s="1">
        <v>11.4324555441051</v>
      </c>
      <c r="U96" s="1">
        <v>6.8394718031676804</v>
      </c>
      <c r="V96" s="1">
        <v>39.972160565817703</v>
      </c>
      <c r="W96" s="1">
        <v>35.769910838568897</v>
      </c>
      <c r="X96" s="1">
        <v>17.418456792445699</v>
      </c>
      <c r="Y96" s="1">
        <v>19.688482033064599</v>
      </c>
      <c r="Z96" s="1">
        <v>21.505670173521001</v>
      </c>
      <c r="AA96" s="1">
        <v>20.924989752698501</v>
      </c>
      <c r="AB96" s="1">
        <v>24.060664025139999</v>
      </c>
      <c r="AC96" s="1">
        <v>13.8201940155759</v>
      </c>
    </row>
    <row r="97" spans="1:29" ht="15" hidden="1" customHeight="1" x14ac:dyDescent="0.25">
      <c r="A97">
        <v>13980</v>
      </c>
      <c r="B97" s="2" t="s">
        <v>144</v>
      </c>
      <c r="C97" s="2" t="s">
        <v>135</v>
      </c>
      <c r="D97" s="2" t="s">
        <v>978</v>
      </c>
      <c r="E97" s="2" t="s">
        <v>927</v>
      </c>
      <c r="F97" s="2" t="s">
        <v>919</v>
      </c>
      <c r="G97" s="2" t="str">
        <f t="shared" si="1"/>
        <v>Trump</v>
      </c>
      <c r="H97" s="2" t="s">
        <v>922</v>
      </c>
      <c r="I97" s="2" t="s">
        <v>923</v>
      </c>
      <c r="J97">
        <v>178237</v>
      </c>
      <c r="K97" s="1">
        <v>88.703804485039598</v>
      </c>
      <c r="L97" s="1">
        <v>4.0204895728720702</v>
      </c>
      <c r="M97" s="1">
        <v>3.1463725264675699</v>
      </c>
      <c r="N97" s="1">
        <v>1.89971779147988</v>
      </c>
      <c r="O97" s="1">
        <v>2.22961562414089</v>
      </c>
      <c r="P97" s="1">
        <v>17.478413572939399</v>
      </c>
      <c r="Q97" s="1">
        <v>23.4827785476641</v>
      </c>
      <c r="R97" s="1">
        <v>23.198886875340101</v>
      </c>
      <c r="S97" s="1">
        <v>23.1360491929285</v>
      </c>
      <c r="T97" s="1">
        <v>12.7038718111279</v>
      </c>
      <c r="U97" s="1">
        <v>5.6194732338119202</v>
      </c>
      <c r="V97" s="1">
        <v>37.962346676808998</v>
      </c>
      <c r="W97" s="1">
        <v>27.6305029951507</v>
      </c>
      <c r="X97" s="1">
        <v>28.7876770942284</v>
      </c>
      <c r="Y97" s="1">
        <v>24.670144216017199</v>
      </c>
      <c r="Z97" s="1">
        <v>22.040064875290401</v>
      </c>
      <c r="AA97" s="1">
        <v>18.774383027221301</v>
      </c>
      <c r="AB97" s="1">
        <v>20.3465860109002</v>
      </c>
      <c r="AC97" s="1">
        <v>14.1688218705709</v>
      </c>
    </row>
    <row r="98" spans="1:29" ht="15" hidden="1" customHeight="1" x14ac:dyDescent="0.25">
      <c r="A98">
        <v>14010</v>
      </c>
      <c r="B98" s="2" t="s">
        <v>145</v>
      </c>
      <c r="C98" s="2" t="s">
        <v>146</v>
      </c>
      <c r="D98" s="2" t="s">
        <v>948</v>
      </c>
      <c r="E98" s="2" t="s">
        <v>927</v>
      </c>
      <c r="F98" s="2" t="s">
        <v>920</v>
      </c>
      <c r="G98" s="2" t="str">
        <f t="shared" si="1"/>
        <v>Clinton</v>
      </c>
      <c r="H98" s="2" t="s">
        <v>922</v>
      </c>
      <c r="I98" s="2" t="s">
        <v>923</v>
      </c>
      <c r="J98">
        <v>186133</v>
      </c>
      <c r="K98" s="1">
        <v>83.107240521562503</v>
      </c>
      <c r="L98" s="1">
        <v>6.6232210301236201</v>
      </c>
      <c r="M98" s="1">
        <v>3.8886172790423998</v>
      </c>
      <c r="N98" s="1">
        <v>2.1968162550434398</v>
      </c>
      <c r="O98" s="1">
        <v>4.1841049142279996</v>
      </c>
      <c r="P98" s="1">
        <v>22.690226880778798</v>
      </c>
      <c r="Q98" s="1">
        <v>16.413532259191001</v>
      </c>
      <c r="R98" s="1">
        <v>26.030848909113399</v>
      </c>
      <c r="S98" s="1">
        <v>24.0623640085315</v>
      </c>
      <c r="T98" s="1">
        <v>10.803027942385301</v>
      </c>
      <c r="U98" s="1">
        <v>1.88772624434389</v>
      </c>
      <c r="V98" s="1">
        <v>32.166466346153797</v>
      </c>
      <c r="W98" s="1">
        <v>26.699483880090501</v>
      </c>
      <c r="X98" s="1">
        <v>39.246323529411796</v>
      </c>
      <c r="Y98" s="1">
        <v>16.414818598447798</v>
      </c>
      <c r="Z98" s="1">
        <v>17.486059677350699</v>
      </c>
      <c r="AA98" s="1">
        <v>16.277188949900001</v>
      </c>
      <c r="AB98" s="1">
        <v>24.637125952411399</v>
      </c>
      <c r="AC98" s="1">
        <v>25.184806821890199</v>
      </c>
    </row>
    <row r="99" spans="1:29" ht="15" hidden="1" customHeight="1" x14ac:dyDescent="0.25">
      <c r="A99">
        <v>14020</v>
      </c>
      <c r="B99" s="2" t="s">
        <v>145</v>
      </c>
      <c r="C99" s="2" t="s">
        <v>66</v>
      </c>
      <c r="D99" s="2" t="s">
        <v>425</v>
      </c>
      <c r="E99" s="2" t="s">
        <v>927</v>
      </c>
      <c r="F99" s="2" t="s">
        <v>920</v>
      </c>
      <c r="G99" s="2" t="str">
        <f t="shared" si="1"/>
        <v>Clinton</v>
      </c>
      <c r="H99" s="2" t="s">
        <v>922</v>
      </c>
      <c r="I99" s="2" t="s">
        <v>923</v>
      </c>
      <c r="J99">
        <v>159549</v>
      </c>
      <c r="K99" s="1">
        <v>87.634519802693802</v>
      </c>
      <c r="L99" s="1">
        <v>2.7753229415414702</v>
      </c>
      <c r="M99" s="1">
        <v>4.5471923985734799</v>
      </c>
      <c r="N99" s="1">
        <v>2.39362202207472</v>
      </c>
      <c r="O99" s="1">
        <v>2.6493428351164798</v>
      </c>
      <c r="P99" s="1">
        <v>17.224802411798301</v>
      </c>
      <c r="Q99" s="1">
        <v>26.022099793793799</v>
      </c>
      <c r="R99" s="1">
        <v>24.293477238967299</v>
      </c>
      <c r="S99" s="1">
        <v>21.654789437727601</v>
      </c>
      <c r="T99" s="1">
        <v>10.8048311177131</v>
      </c>
      <c r="U99" s="1">
        <v>3.22951308709631</v>
      </c>
      <c r="V99" s="1">
        <v>33.643063120794601</v>
      </c>
      <c r="W99" s="1">
        <v>25.2726248218409</v>
      </c>
      <c r="X99" s="1">
        <v>37.854798970268099</v>
      </c>
      <c r="Y99" s="1">
        <v>27.052050851523099</v>
      </c>
      <c r="Z99" s="1">
        <v>23.573998560805901</v>
      </c>
      <c r="AA99" s="1">
        <v>16.2596945710402</v>
      </c>
      <c r="AB99" s="1">
        <v>19.7137602942352</v>
      </c>
      <c r="AC99" s="1">
        <v>13.400495722395499</v>
      </c>
    </row>
    <row r="100" spans="1:29" ht="15" hidden="1" customHeight="1" x14ac:dyDescent="0.25">
      <c r="A100">
        <v>14100</v>
      </c>
      <c r="B100" s="2" t="s">
        <v>147</v>
      </c>
      <c r="C100" s="2" t="s">
        <v>55</v>
      </c>
      <c r="D100" s="2" t="s">
        <v>970</v>
      </c>
      <c r="E100" s="2" t="s">
        <v>927</v>
      </c>
      <c r="F100" s="2" t="s">
        <v>919</v>
      </c>
      <c r="G100" s="2" t="str">
        <f t="shared" si="1"/>
        <v>Trump</v>
      </c>
      <c r="H100" s="2" t="s">
        <v>922</v>
      </c>
      <c r="I100" s="2" t="s">
        <v>922</v>
      </c>
      <c r="J100">
        <v>85562</v>
      </c>
      <c r="K100" s="1">
        <v>94.324583343072902</v>
      </c>
      <c r="L100" s="1">
        <v>1.6677964516958499</v>
      </c>
      <c r="M100" s="1">
        <v>1.0168065262616599</v>
      </c>
      <c r="N100" s="1">
        <v>1.0355064163998</v>
      </c>
      <c r="O100" s="1">
        <v>1.95530726256983</v>
      </c>
      <c r="P100" s="1">
        <v>19.202449685608102</v>
      </c>
      <c r="Q100" s="1">
        <v>14.5940955096889</v>
      </c>
      <c r="R100" s="1">
        <v>21.8765339753629</v>
      </c>
      <c r="S100" s="1">
        <v>27.723755872934198</v>
      </c>
      <c r="T100" s="1">
        <v>16.603164956405902</v>
      </c>
      <c r="U100" s="1">
        <v>4.1417095342118202</v>
      </c>
      <c r="V100" s="1">
        <v>52.892678458177699</v>
      </c>
      <c r="W100" s="1">
        <v>21.610527799309398</v>
      </c>
      <c r="X100" s="1">
        <v>21.355084208301001</v>
      </c>
      <c r="Y100" s="1">
        <v>20.387620192307701</v>
      </c>
      <c r="Z100" s="1">
        <v>23.461538461538499</v>
      </c>
      <c r="AA100" s="1">
        <v>19.320913461538499</v>
      </c>
      <c r="AB100" s="1">
        <v>22.022235576923102</v>
      </c>
      <c r="AC100" s="1">
        <v>14.807692307692299</v>
      </c>
    </row>
    <row r="101" spans="1:29" ht="15" hidden="1" customHeight="1" x14ac:dyDescent="0.25">
      <c r="A101">
        <v>14140</v>
      </c>
      <c r="B101" s="2" t="s">
        <v>148</v>
      </c>
      <c r="C101" s="2" t="s">
        <v>121</v>
      </c>
      <c r="D101" s="2" t="s">
        <v>981</v>
      </c>
      <c r="E101" s="2" t="s">
        <v>927</v>
      </c>
      <c r="F101" s="2" t="s">
        <v>919</v>
      </c>
      <c r="G101" s="2" t="str">
        <f t="shared" si="1"/>
        <v>Trump</v>
      </c>
      <c r="H101" s="2" t="s">
        <v>922</v>
      </c>
      <c r="I101" s="2" t="s">
        <v>922</v>
      </c>
      <c r="J101">
        <v>107342</v>
      </c>
      <c r="K101" s="1">
        <v>92.604013340537705</v>
      </c>
      <c r="L101" s="1">
        <v>4.72322110637029</v>
      </c>
      <c r="M101" s="1">
        <v>0.56734549384211197</v>
      </c>
      <c r="N101" s="1">
        <v>1.38249706545434</v>
      </c>
      <c r="O101" s="1">
        <v>0.72292299379553204</v>
      </c>
      <c r="P101" s="1">
        <v>20.464496655549599</v>
      </c>
      <c r="Q101" s="1">
        <v>8.4505598926794701</v>
      </c>
      <c r="R101" s="1">
        <v>23.7688882264165</v>
      </c>
      <c r="S101" s="1">
        <v>29.643569152801302</v>
      </c>
      <c r="T101" s="1">
        <v>17.672486072553099</v>
      </c>
      <c r="U101" s="1">
        <v>8.8561950093754493</v>
      </c>
      <c r="V101" s="1">
        <v>49.432883573947997</v>
      </c>
      <c r="W101" s="1">
        <v>26.032283020599799</v>
      </c>
      <c r="X101" s="1">
        <v>15.6786383960767</v>
      </c>
      <c r="Y101" s="1">
        <v>27.930327868852501</v>
      </c>
      <c r="Z101" s="1">
        <v>27.832422586520899</v>
      </c>
      <c r="AA101" s="1">
        <v>18.066939890710401</v>
      </c>
      <c r="AB101" s="1">
        <v>17.233606557377001</v>
      </c>
      <c r="AC101" s="1">
        <v>8.9367030965391603</v>
      </c>
    </row>
    <row r="102" spans="1:29" ht="15" hidden="1" customHeight="1" x14ac:dyDescent="0.25">
      <c r="A102">
        <v>14180</v>
      </c>
      <c r="B102" s="2" t="s">
        <v>149</v>
      </c>
      <c r="C102" s="2" t="s">
        <v>75</v>
      </c>
      <c r="D102" s="2" t="s">
        <v>932</v>
      </c>
      <c r="E102" s="2" t="s">
        <v>931</v>
      </c>
      <c r="F102" s="2" t="s">
        <v>919</v>
      </c>
      <c r="G102" s="2" t="str">
        <f t="shared" si="1"/>
        <v>Trump</v>
      </c>
      <c r="H102" s="2" t="s">
        <v>922</v>
      </c>
      <c r="I102" s="2" t="s">
        <v>923</v>
      </c>
      <c r="J102">
        <v>46480</v>
      </c>
      <c r="K102" s="1">
        <v>60.469018932874299</v>
      </c>
      <c r="L102" s="1">
        <v>33.909208261617898</v>
      </c>
      <c r="M102" s="1">
        <v>0.49268502581755602</v>
      </c>
      <c r="N102" s="1">
        <v>1.48235800344234</v>
      </c>
      <c r="O102" s="1">
        <v>3.6467297762478501</v>
      </c>
      <c r="P102" s="1">
        <v>28.192771084337299</v>
      </c>
      <c r="Q102" s="1">
        <v>9.0275387263339102</v>
      </c>
      <c r="R102" s="1">
        <v>24.894578313253</v>
      </c>
      <c r="S102" s="1">
        <v>25.654044750430302</v>
      </c>
      <c r="T102" s="1">
        <v>12.231067125645399</v>
      </c>
      <c r="U102" s="1">
        <v>9.6868447286102199</v>
      </c>
      <c r="V102" s="1">
        <v>51.730775841325503</v>
      </c>
      <c r="W102" s="1">
        <v>26.6267917912757</v>
      </c>
      <c r="X102" s="1">
        <v>11.9555876387886</v>
      </c>
      <c r="Y102" s="1">
        <v>28.128087406288099</v>
      </c>
      <c r="Z102" s="1">
        <v>26.030104027430699</v>
      </c>
      <c r="AA102" s="1">
        <v>15.766839077119799</v>
      </c>
      <c r="AB102" s="1">
        <v>19.271226826291599</v>
      </c>
      <c r="AC102" s="1">
        <v>10.8037426628698</v>
      </c>
    </row>
    <row r="103" spans="1:29" ht="15" hidden="1" customHeight="1" x14ac:dyDescent="0.25">
      <c r="A103">
        <v>14220</v>
      </c>
      <c r="B103" s="2" t="s">
        <v>150</v>
      </c>
      <c r="C103" s="2" t="s">
        <v>49</v>
      </c>
      <c r="D103" s="2" t="s">
        <v>951</v>
      </c>
      <c r="E103" s="2" t="s">
        <v>931</v>
      </c>
      <c r="F103" s="2" t="s">
        <v>919</v>
      </c>
      <c r="G103" s="2" t="str">
        <f t="shared" si="1"/>
        <v>Trump</v>
      </c>
      <c r="H103" s="2" t="s">
        <v>922</v>
      </c>
      <c r="I103" s="2" t="s">
        <v>923</v>
      </c>
      <c r="J103">
        <v>47168</v>
      </c>
      <c r="K103" s="1">
        <v>65.762805291723197</v>
      </c>
      <c r="L103" s="1">
        <v>30.8705054274084</v>
      </c>
      <c r="M103" s="1">
        <v>0.22896879240162801</v>
      </c>
      <c r="N103" s="1">
        <v>1.2572082767978301</v>
      </c>
      <c r="O103" s="1">
        <v>1.8805122116689299</v>
      </c>
      <c r="P103" s="1">
        <v>25.150525780190002</v>
      </c>
      <c r="Q103" s="1">
        <v>8.17503392130258</v>
      </c>
      <c r="R103" s="1">
        <v>24.192248982360901</v>
      </c>
      <c r="S103" s="1">
        <v>27.989314789687899</v>
      </c>
      <c r="T103" s="1">
        <v>14.4928765264586</v>
      </c>
      <c r="U103" s="1">
        <v>8.4214886566403298</v>
      </c>
      <c r="V103" s="1">
        <v>55.856487382105499</v>
      </c>
      <c r="W103" s="1">
        <v>24.585776191690002</v>
      </c>
      <c r="X103" s="1">
        <v>11.1362477695641</v>
      </c>
      <c r="Y103" s="1">
        <v>34.845005740528102</v>
      </c>
      <c r="Z103" s="1">
        <v>25.315729047072299</v>
      </c>
      <c r="AA103" s="1">
        <v>15.3731343283582</v>
      </c>
      <c r="AB103" s="1">
        <v>16.3777267508611</v>
      </c>
      <c r="AC103" s="1">
        <v>8.0884041331802496</v>
      </c>
    </row>
    <row r="104" spans="1:29" ht="15" hidden="1" customHeight="1" x14ac:dyDescent="0.25">
      <c r="A104">
        <v>14260</v>
      </c>
      <c r="B104" s="2" t="s">
        <v>151</v>
      </c>
      <c r="C104" s="2" t="s">
        <v>143</v>
      </c>
      <c r="D104" s="2" t="s">
        <v>946</v>
      </c>
      <c r="E104" s="2" t="s">
        <v>947</v>
      </c>
      <c r="F104" s="2" t="s">
        <v>920</v>
      </c>
      <c r="G104" s="2" t="str">
        <f t="shared" si="1"/>
        <v>Clinton</v>
      </c>
      <c r="H104" s="2" t="s">
        <v>922</v>
      </c>
      <c r="I104" s="2" t="s">
        <v>923</v>
      </c>
      <c r="J104">
        <v>616561</v>
      </c>
      <c r="K104" s="1">
        <v>81.9386889537288</v>
      </c>
      <c r="L104" s="1">
        <v>0.82846628314148996</v>
      </c>
      <c r="M104" s="1">
        <v>1.7514893092492101</v>
      </c>
      <c r="N104" s="1">
        <v>2.90547082932589</v>
      </c>
      <c r="O104" s="1">
        <v>12.5758846245546</v>
      </c>
      <c r="P104" s="1">
        <v>27.924893076273101</v>
      </c>
      <c r="Q104" s="1">
        <v>9.0716084864271291</v>
      </c>
      <c r="R104" s="1">
        <v>27.819469606413598</v>
      </c>
      <c r="S104" s="1">
        <v>24.2717265607134</v>
      </c>
      <c r="T104" s="1">
        <v>10.9123022701728</v>
      </c>
      <c r="U104" s="1">
        <v>4.1893957597353797</v>
      </c>
      <c r="V104" s="1">
        <v>31.6360857050833</v>
      </c>
      <c r="W104" s="1">
        <v>35.499818508085298</v>
      </c>
      <c r="X104" s="1">
        <v>28.674700027096002</v>
      </c>
      <c r="Y104" s="1">
        <v>17.026581377563399</v>
      </c>
      <c r="Z104" s="1">
        <v>22.5705204433029</v>
      </c>
      <c r="AA104" s="1">
        <v>19.372621136903199</v>
      </c>
      <c r="AB104" s="1">
        <v>23.693365928270499</v>
      </c>
      <c r="AC104" s="1">
        <v>17.336911113959999</v>
      </c>
    </row>
    <row r="105" spans="1:29" ht="15" hidden="1" customHeight="1" x14ac:dyDescent="0.25">
      <c r="A105">
        <v>14380</v>
      </c>
      <c r="B105" s="2" t="s">
        <v>152</v>
      </c>
      <c r="C105" s="2" t="s">
        <v>42</v>
      </c>
      <c r="D105" s="2" t="s">
        <v>959</v>
      </c>
      <c r="E105" s="2" t="s">
        <v>931</v>
      </c>
      <c r="F105" s="2" t="s">
        <v>920</v>
      </c>
      <c r="G105" s="2" t="str">
        <f t="shared" si="1"/>
        <v>Clinton</v>
      </c>
      <c r="H105" s="2" t="s">
        <v>922</v>
      </c>
      <c r="I105" s="2" t="s">
        <v>923</v>
      </c>
      <c r="J105">
        <v>51079</v>
      </c>
      <c r="K105" s="1">
        <v>92.539008202979701</v>
      </c>
      <c r="L105" s="1">
        <v>1.6738777188277001</v>
      </c>
      <c r="M105" s="1">
        <v>0.914270052271971</v>
      </c>
      <c r="N105" s="1">
        <v>1.51921533311145</v>
      </c>
      <c r="O105" s="1">
        <v>3.3536286928091799</v>
      </c>
      <c r="P105" s="1">
        <v>13.8491356526165</v>
      </c>
      <c r="Q105" s="1">
        <v>31.838916188649002</v>
      </c>
      <c r="R105" s="1">
        <v>19.405235028093699</v>
      </c>
      <c r="S105" s="1">
        <v>22.5161025078799</v>
      </c>
      <c r="T105" s="1">
        <v>12.3906106227608</v>
      </c>
      <c r="U105" s="1">
        <v>4.2890442890442904</v>
      </c>
      <c r="V105" s="1">
        <v>27.914649453111</v>
      </c>
      <c r="W105" s="1">
        <v>29.381387842926301</v>
      </c>
      <c r="X105" s="1">
        <v>38.414918414918397</v>
      </c>
      <c r="Y105" s="1">
        <v>32.6929494207942</v>
      </c>
      <c r="Z105" s="1">
        <v>21.5664775706726</v>
      </c>
      <c r="AA105" s="1">
        <v>14.2298708108881</v>
      </c>
      <c r="AB105" s="1">
        <v>18.949325451685201</v>
      </c>
      <c r="AC105" s="1">
        <v>12.561376745959899</v>
      </c>
    </row>
    <row r="106" spans="1:29" ht="15" hidden="1" customHeight="1" x14ac:dyDescent="0.25">
      <c r="A106">
        <v>14340</v>
      </c>
      <c r="B106" s="2" t="s">
        <v>152</v>
      </c>
      <c r="C106" s="2" t="s">
        <v>60</v>
      </c>
      <c r="D106" s="2" t="s">
        <v>945</v>
      </c>
      <c r="E106" s="2" t="s">
        <v>927</v>
      </c>
      <c r="F106" s="2" t="s">
        <v>919</v>
      </c>
      <c r="G106" s="2" t="str">
        <f t="shared" si="1"/>
        <v>Trump</v>
      </c>
      <c r="H106" s="2" t="s">
        <v>922</v>
      </c>
      <c r="I106" s="2" t="s">
        <v>923</v>
      </c>
      <c r="J106">
        <v>26306</v>
      </c>
      <c r="K106" s="1">
        <v>95.772827491827002</v>
      </c>
      <c r="L106" s="1">
        <v>0.76788565346308801</v>
      </c>
      <c r="M106" s="1">
        <v>0.33072302896677602</v>
      </c>
      <c r="N106" s="1">
        <v>1.2088496920854599</v>
      </c>
      <c r="O106" s="1">
        <v>1.9197141336577199</v>
      </c>
      <c r="P106" s="1">
        <v>23.8690792974987</v>
      </c>
      <c r="Q106" s="1">
        <v>7.6066296662358397</v>
      </c>
      <c r="R106" s="1">
        <v>23.564966167414301</v>
      </c>
      <c r="S106" s="1">
        <v>29.016194024177</v>
      </c>
      <c r="T106" s="1">
        <v>15.943130844674201</v>
      </c>
      <c r="U106" s="1">
        <v>2.5027685492801801</v>
      </c>
      <c r="V106" s="1">
        <v>40.703211517165002</v>
      </c>
      <c r="W106" s="1">
        <v>36.572535991140597</v>
      </c>
      <c r="X106" s="1">
        <v>20.221483942414199</v>
      </c>
      <c r="Y106" s="1">
        <v>14.519158527423</v>
      </c>
      <c r="Z106" s="1">
        <v>21.806912096168301</v>
      </c>
      <c r="AA106" s="1">
        <v>20.7362885048835</v>
      </c>
      <c r="AB106" s="1">
        <v>27.638993238166801</v>
      </c>
      <c r="AC106" s="1">
        <v>15.298647633358399</v>
      </c>
    </row>
    <row r="107" spans="1:29" ht="15" hidden="1" customHeight="1" x14ac:dyDescent="0.25">
      <c r="A107">
        <v>14420</v>
      </c>
      <c r="B107" s="2" t="s">
        <v>153</v>
      </c>
      <c r="C107" s="2" t="s">
        <v>27</v>
      </c>
      <c r="D107" s="2" t="s">
        <v>976</v>
      </c>
      <c r="E107" s="2" t="s">
        <v>935</v>
      </c>
      <c r="F107" s="2" t="s">
        <v>919</v>
      </c>
      <c r="G107" s="2" t="str">
        <f t="shared" si="1"/>
        <v>Trump</v>
      </c>
      <c r="H107" s="2" t="s">
        <v>922</v>
      </c>
      <c r="I107" s="2" t="s">
        <v>922</v>
      </c>
      <c r="J107">
        <v>22150</v>
      </c>
      <c r="K107" s="1">
        <v>74.410835214447005</v>
      </c>
      <c r="L107" s="1">
        <v>2.31151241534989</v>
      </c>
      <c r="M107" s="1">
        <v>0.41083521444695298</v>
      </c>
      <c r="N107" s="1">
        <v>3.0654627539503401</v>
      </c>
      <c r="O107" s="1">
        <v>19.801354401805899</v>
      </c>
      <c r="P107" s="1">
        <v>26.311512415349899</v>
      </c>
      <c r="Q107" s="1">
        <v>7.8284424379232496</v>
      </c>
      <c r="R107" s="1">
        <v>23.945823927765201</v>
      </c>
      <c r="S107" s="1">
        <v>27.1693002257336</v>
      </c>
      <c r="T107" s="1">
        <v>14.744920993228</v>
      </c>
      <c r="U107" s="1">
        <v>5.5191445325974504</v>
      </c>
      <c r="V107" s="1">
        <v>44.477406002069699</v>
      </c>
      <c r="W107" s="1">
        <v>35.481200413935802</v>
      </c>
      <c r="X107" s="1">
        <v>14.522249051397001</v>
      </c>
      <c r="Y107" s="1">
        <v>19.3075258475595</v>
      </c>
      <c r="Z107" s="1">
        <v>22.781918730464099</v>
      </c>
      <c r="AA107" s="1">
        <v>19.4758355373888</v>
      </c>
      <c r="AB107" s="1">
        <v>22.204856936763601</v>
      </c>
      <c r="AC107" s="1">
        <v>16.229862947824</v>
      </c>
    </row>
    <row r="108" spans="1:29" ht="15" hidden="1" customHeight="1" x14ac:dyDescent="0.25">
      <c r="A108">
        <v>14460</v>
      </c>
      <c r="B108" s="2" t="s">
        <v>154</v>
      </c>
      <c r="C108" s="2" t="s">
        <v>106</v>
      </c>
      <c r="D108" s="2" t="s">
        <v>952</v>
      </c>
      <c r="E108" s="2" t="s">
        <v>927</v>
      </c>
      <c r="F108" s="2" t="s">
        <v>920</v>
      </c>
      <c r="G108" s="2" t="str">
        <f t="shared" si="1"/>
        <v>Clinton</v>
      </c>
      <c r="H108" s="2" t="s">
        <v>923</v>
      </c>
      <c r="I108" s="2" t="s">
        <v>923</v>
      </c>
      <c r="J108">
        <v>4552402</v>
      </c>
      <c r="K108" s="1">
        <v>74.874428927849493</v>
      </c>
      <c r="L108" s="1">
        <v>6.6236022214206898</v>
      </c>
      <c r="M108" s="1">
        <v>6.4314618963791004</v>
      </c>
      <c r="N108" s="1">
        <v>3.0529377677981899</v>
      </c>
      <c r="O108" s="1">
        <v>9.0175691865524996</v>
      </c>
      <c r="P108" s="1">
        <v>21.598883402652</v>
      </c>
      <c r="Q108" s="1">
        <v>10.3857260408901</v>
      </c>
      <c r="R108" s="1">
        <v>27.423259193718</v>
      </c>
      <c r="S108" s="1">
        <v>27.499197127142999</v>
      </c>
      <c r="T108" s="1">
        <v>13.0929342355969</v>
      </c>
      <c r="U108" s="1">
        <v>4.4117623415614204</v>
      </c>
      <c r="V108" s="1">
        <v>29.659876544996301</v>
      </c>
      <c r="W108" s="1">
        <v>23.108986324257</v>
      </c>
      <c r="X108" s="1">
        <v>42.819374789185296</v>
      </c>
      <c r="Y108" s="1">
        <v>14.407747053539699</v>
      </c>
      <c r="Z108" s="1">
        <v>14.2105073810694</v>
      </c>
      <c r="AA108" s="1">
        <v>13.549349034844701</v>
      </c>
      <c r="AB108" s="1">
        <v>22.202768550608202</v>
      </c>
      <c r="AC108" s="1">
        <v>35.629627979938</v>
      </c>
    </row>
    <row r="109" spans="1:29" ht="15" hidden="1" customHeight="1" x14ac:dyDescent="0.25">
      <c r="A109">
        <v>14500</v>
      </c>
      <c r="B109" s="2" t="s">
        <v>155</v>
      </c>
      <c r="C109" s="2" t="s">
        <v>156</v>
      </c>
      <c r="D109" s="2" t="s">
        <v>937</v>
      </c>
      <c r="E109" s="2" t="s">
        <v>935</v>
      </c>
      <c r="F109" s="2" t="s">
        <v>920</v>
      </c>
      <c r="G109" s="2" t="str">
        <f t="shared" si="1"/>
        <v>Clinton</v>
      </c>
      <c r="H109" s="2" t="s">
        <v>922</v>
      </c>
      <c r="I109" s="2" t="s">
        <v>922</v>
      </c>
      <c r="J109">
        <v>294567</v>
      </c>
      <c r="K109" s="1">
        <v>79.350707988335401</v>
      </c>
      <c r="L109" s="1">
        <v>0.76892523602440199</v>
      </c>
      <c r="M109" s="1">
        <v>4.0724181595358599</v>
      </c>
      <c r="N109" s="1">
        <v>2.4744794902348199</v>
      </c>
      <c r="O109" s="1">
        <v>13.333469125869501</v>
      </c>
      <c r="P109" s="1">
        <v>21.303812035971401</v>
      </c>
      <c r="Q109" s="1">
        <v>14.200504469271801</v>
      </c>
      <c r="R109" s="1">
        <v>27.2834363659201</v>
      </c>
      <c r="S109" s="1">
        <v>27.190418478648301</v>
      </c>
      <c r="T109" s="1">
        <v>10.021828650188199</v>
      </c>
      <c r="U109" s="1">
        <v>2.9440957907727898</v>
      </c>
      <c r="V109" s="1">
        <v>15.711997479190201</v>
      </c>
      <c r="W109" s="1">
        <v>23.332720636504501</v>
      </c>
      <c r="X109" s="1">
        <v>58.011186093532601</v>
      </c>
      <c r="Y109" s="1">
        <v>14.3018965359276</v>
      </c>
      <c r="Z109" s="1">
        <v>16.642373460157799</v>
      </c>
      <c r="AA109" s="1">
        <v>14.1303170888132</v>
      </c>
      <c r="AB109" s="1">
        <v>21.5948559482263</v>
      </c>
      <c r="AC109" s="1">
        <v>33.3305569668752</v>
      </c>
    </row>
    <row r="110" spans="1:29" ht="15" hidden="1" customHeight="1" x14ac:dyDescent="0.25">
      <c r="A110">
        <v>14540</v>
      </c>
      <c r="B110" s="2" t="s">
        <v>157</v>
      </c>
      <c r="C110" s="2" t="s">
        <v>104</v>
      </c>
      <c r="D110" s="2" t="s">
        <v>950</v>
      </c>
      <c r="E110" s="2" t="s">
        <v>927</v>
      </c>
      <c r="F110" s="2" t="s">
        <v>919</v>
      </c>
      <c r="G110" s="2" t="str">
        <f t="shared" si="1"/>
        <v>Trump</v>
      </c>
      <c r="H110" s="2" t="s">
        <v>922</v>
      </c>
      <c r="I110" s="2" t="s">
        <v>923</v>
      </c>
      <c r="J110">
        <v>158599</v>
      </c>
      <c r="K110" s="1">
        <v>85.703566857294206</v>
      </c>
      <c r="L110" s="1">
        <v>6.66839009073197</v>
      </c>
      <c r="M110" s="1">
        <v>2.03406074439309</v>
      </c>
      <c r="N110" s="1">
        <v>1.8783220575161299</v>
      </c>
      <c r="O110" s="1">
        <v>3.7156602500646301</v>
      </c>
      <c r="P110" s="1">
        <v>22.939615003877702</v>
      </c>
      <c r="Q110" s="1">
        <v>14.0007187939394</v>
      </c>
      <c r="R110" s="1">
        <v>25.875951298558</v>
      </c>
      <c r="S110" s="1">
        <v>24.952238034287699</v>
      </c>
      <c r="T110" s="1">
        <v>12.231476869337101</v>
      </c>
      <c r="U110" s="1">
        <v>8.39267446292099</v>
      </c>
      <c r="V110" s="1">
        <v>42.544079594006398</v>
      </c>
      <c r="W110" s="1">
        <v>27.013419453192402</v>
      </c>
      <c r="X110" s="1">
        <v>22.0498264898802</v>
      </c>
      <c r="Y110" s="1">
        <v>25.433075974826401</v>
      </c>
      <c r="Z110" s="1">
        <v>23.640757801855599</v>
      </c>
      <c r="AA110" s="1">
        <v>16.7407383377668</v>
      </c>
      <c r="AB110" s="1">
        <v>21.6943489262311</v>
      </c>
      <c r="AC110" s="1">
        <v>12.491078959320101</v>
      </c>
    </row>
    <row r="111" spans="1:29" ht="15" hidden="1" customHeight="1" x14ac:dyDescent="0.25">
      <c r="A111">
        <v>14580</v>
      </c>
      <c r="B111" s="2" t="s">
        <v>158</v>
      </c>
      <c r="C111" s="2" t="s">
        <v>137</v>
      </c>
      <c r="D111" s="2" t="s">
        <v>958</v>
      </c>
      <c r="E111" s="2" t="s">
        <v>947</v>
      </c>
      <c r="F111" s="2" t="s">
        <v>920</v>
      </c>
      <c r="G111" s="2" t="str">
        <f t="shared" si="1"/>
        <v>Clinton</v>
      </c>
      <c r="H111" s="2" t="s">
        <v>922</v>
      </c>
      <c r="I111" s="2" t="s">
        <v>922</v>
      </c>
      <c r="J111">
        <v>89513</v>
      </c>
      <c r="K111" s="1">
        <v>93.332811993788596</v>
      </c>
      <c r="L111" s="1">
        <v>0.309452258331192</v>
      </c>
      <c r="M111" s="1">
        <v>1.1294448851004899</v>
      </c>
      <c r="N111" s="1">
        <v>2.4689151296459699</v>
      </c>
      <c r="O111" s="1">
        <v>2.7593757331337301</v>
      </c>
      <c r="P111" s="1">
        <v>20.9276864812932</v>
      </c>
      <c r="Q111" s="1">
        <v>15.861383262766299</v>
      </c>
      <c r="R111" s="1">
        <v>29.429244914146501</v>
      </c>
      <c r="S111" s="1">
        <v>24.3193726050965</v>
      </c>
      <c r="T111" s="1">
        <v>9.4623127366974593</v>
      </c>
      <c r="U111" s="1">
        <v>0.95070112002822105</v>
      </c>
      <c r="V111" s="1">
        <v>23.227797865772999</v>
      </c>
      <c r="W111" s="1">
        <v>30.404797601199402</v>
      </c>
      <c r="X111" s="1">
        <v>45.416703412999397</v>
      </c>
      <c r="Y111" s="1">
        <v>14.888567609591099</v>
      </c>
      <c r="Z111" s="1">
        <v>22.758394937123199</v>
      </c>
      <c r="AA111" s="1">
        <v>19.6459259663384</v>
      </c>
      <c r="AB111" s="1">
        <v>23.871354919664999</v>
      </c>
      <c r="AC111" s="1">
        <v>18.8357565672822</v>
      </c>
    </row>
    <row r="112" spans="1:29" ht="15" hidden="1" customHeight="1" x14ac:dyDescent="0.25">
      <c r="A112">
        <v>14620</v>
      </c>
      <c r="B112" s="2" t="s">
        <v>159</v>
      </c>
      <c r="C112" s="2" t="s">
        <v>55</v>
      </c>
      <c r="D112" s="2" t="s">
        <v>970</v>
      </c>
      <c r="E112" s="2" t="s">
        <v>927</v>
      </c>
      <c r="F112" s="2" t="s">
        <v>919</v>
      </c>
      <c r="G112" s="2" t="str">
        <f t="shared" si="1"/>
        <v>Trump</v>
      </c>
      <c r="H112" s="2" t="s">
        <v>922</v>
      </c>
      <c r="I112" s="2" t="s">
        <v>922</v>
      </c>
      <c r="J112">
        <v>43450</v>
      </c>
      <c r="K112" s="1">
        <v>94.451093210586905</v>
      </c>
      <c r="L112" s="1">
        <v>2.3199079401610998</v>
      </c>
      <c r="M112" s="1">
        <v>0.43958573072497098</v>
      </c>
      <c r="N112" s="1">
        <v>1.04718066743383</v>
      </c>
      <c r="O112" s="1">
        <v>1.7422324510932099</v>
      </c>
      <c r="P112" s="1">
        <v>21.0563866513234</v>
      </c>
      <c r="Q112" s="1">
        <v>9.2704257767548892</v>
      </c>
      <c r="R112" s="1">
        <v>24.457997698503998</v>
      </c>
      <c r="S112" s="1">
        <v>28.227848101265799</v>
      </c>
      <c r="T112" s="1">
        <v>16.9873417721519</v>
      </c>
      <c r="U112" s="1">
        <v>2.7299135142272402</v>
      </c>
      <c r="V112" s="1">
        <v>57.192843467353299</v>
      </c>
      <c r="W112" s="1">
        <v>24.896019013666098</v>
      </c>
      <c r="X112" s="1">
        <v>15.1812240047534</v>
      </c>
      <c r="Y112" s="1">
        <v>22.6169943658733</v>
      </c>
      <c r="Z112" s="1">
        <v>25.612280096585</v>
      </c>
      <c r="AA112" s="1">
        <v>19.943658732896399</v>
      </c>
      <c r="AB112" s="1">
        <v>22.4905139703346</v>
      </c>
      <c r="AC112" s="1">
        <v>9.3365528343106803</v>
      </c>
    </row>
    <row r="113" spans="1:29" ht="15" hidden="1" customHeight="1" x14ac:dyDescent="0.25">
      <c r="A113">
        <v>14660</v>
      </c>
      <c r="B113" s="2" t="s">
        <v>160</v>
      </c>
      <c r="C113" s="2" t="s">
        <v>44</v>
      </c>
      <c r="D113" s="2" t="s">
        <v>955</v>
      </c>
      <c r="E113" s="2" t="s">
        <v>947</v>
      </c>
      <c r="F113" s="2" t="s">
        <v>919</v>
      </c>
      <c r="G113" s="2" t="str">
        <f t="shared" si="1"/>
        <v>Trump</v>
      </c>
      <c r="H113" s="2" t="s">
        <v>922</v>
      </c>
      <c r="I113" s="2" t="s">
        <v>922</v>
      </c>
      <c r="J113">
        <v>91067</v>
      </c>
      <c r="K113" s="1">
        <v>92.637289028956701</v>
      </c>
      <c r="L113" s="1">
        <v>0.39092097027463302</v>
      </c>
      <c r="M113" s="1">
        <v>0.35138963620191699</v>
      </c>
      <c r="N113" s="1">
        <v>5.5310924923408002</v>
      </c>
      <c r="O113" s="1">
        <v>1.0893078722259399</v>
      </c>
      <c r="P113" s="1">
        <v>22.5932555151701</v>
      </c>
      <c r="Q113" s="1">
        <v>7.1474848188696196</v>
      </c>
      <c r="R113" s="1">
        <v>21.6423073121987</v>
      </c>
      <c r="S113" s="1">
        <v>29.298209010948</v>
      </c>
      <c r="T113" s="1">
        <v>19.318743342813502</v>
      </c>
      <c r="U113" s="1">
        <v>2.5034792262826202</v>
      </c>
      <c r="V113" s="1">
        <v>38.812528342011902</v>
      </c>
      <c r="W113" s="1">
        <v>37.4114556457288</v>
      </c>
      <c r="X113" s="1">
        <v>21.272536785976801</v>
      </c>
      <c r="Y113" s="1">
        <v>19.640078309321801</v>
      </c>
      <c r="Z113" s="1">
        <v>23.8918728979469</v>
      </c>
      <c r="AA113" s="1">
        <v>20.159630540635501</v>
      </c>
      <c r="AB113" s="1">
        <v>23.161487877114599</v>
      </c>
      <c r="AC113" s="1">
        <v>13.146930374981199</v>
      </c>
    </row>
    <row r="114" spans="1:29" ht="15" hidden="1" customHeight="1" x14ac:dyDescent="0.25">
      <c r="A114">
        <v>14700</v>
      </c>
      <c r="B114" s="2" t="s">
        <v>161</v>
      </c>
      <c r="C114" s="2" t="s">
        <v>162</v>
      </c>
      <c r="D114" s="2" t="s">
        <v>956</v>
      </c>
      <c r="E114" s="2" t="s">
        <v>927</v>
      </c>
      <c r="F114" s="2" t="s">
        <v>919</v>
      </c>
      <c r="G114" s="2" t="str">
        <f t="shared" si="1"/>
        <v>Trump</v>
      </c>
      <c r="H114" s="2" t="s">
        <v>922</v>
      </c>
      <c r="I114" s="2" t="s">
        <v>922</v>
      </c>
      <c r="J114">
        <v>83877</v>
      </c>
      <c r="K114" s="1">
        <v>93.018348295718695</v>
      </c>
      <c r="L114" s="1">
        <v>0.53769209676073304</v>
      </c>
      <c r="M114" s="1">
        <v>0.50550210427173103</v>
      </c>
      <c r="N114" s="1">
        <v>2.3057572397677601</v>
      </c>
      <c r="O114" s="1">
        <v>3.6327002634810501</v>
      </c>
      <c r="P114" s="1">
        <v>20.815002920943801</v>
      </c>
      <c r="Q114" s="1">
        <v>8.2477914088486699</v>
      </c>
      <c r="R114" s="1">
        <v>21.5446427506945</v>
      </c>
      <c r="S114" s="1">
        <v>29.100945432001598</v>
      </c>
      <c r="T114" s="1">
        <v>20.291617487511498</v>
      </c>
      <c r="U114" s="1">
        <v>3.7933013707880301</v>
      </c>
      <c r="V114" s="1">
        <v>48.151461948814898</v>
      </c>
      <c r="W114" s="1">
        <v>30.6215814707273</v>
      </c>
      <c r="X114" s="1">
        <v>17.433655209669801</v>
      </c>
      <c r="Y114" s="1">
        <v>21.600974971761499</v>
      </c>
      <c r="Z114" s="1">
        <v>27.3646037690981</v>
      </c>
      <c r="AA114" s="1">
        <v>21.464241127162499</v>
      </c>
      <c r="AB114" s="1">
        <v>19.698591046905701</v>
      </c>
      <c r="AC114" s="1">
        <v>9.8715890850722303</v>
      </c>
    </row>
    <row r="115" spans="1:29" ht="15" hidden="1" customHeight="1" x14ac:dyDescent="0.25">
      <c r="A115">
        <v>14720</v>
      </c>
      <c r="B115" s="2" t="s">
        <v>163</v>
      </c>
      <c r="C115" s="2" t="s">
        <v>156</v>
      </c>
      <c r="D115" s="2" t="s">
        <v>937</v>
      </c>
      <c r="E115" s="2" t="s">
        <v>935</v>
      </c>
      <c r="F115" s="2" t="s">
        <v>919</v>
      </c>
      <c r="G115" s="2" t="str">
        <f t="shared" si="1"/>
        <v>Trump</v>
      </c>
      <c r="H115" s="2" t="s">
        <v>922</v>
      </c>
      <c r="I115" s="2" t="s">
        <v>922</v>
      </c>
      <c r="J115">
        <v>27994</v>
      </c>
      <c r="K115" s="1">
        <v>82.724869614917495</v>
      </c>
      <c r="L115" s="1">
        <v>0.74301636064871002</v>
      </c>
      <c r="M115" s="1">
        <v>0.96092019718511101</v>
      </c>
      <c r="N115" s="1">
        <v>1.3217117953847299</v>
      </c>
      <c r="O115" s="1">
        <v>14.249482031864</v>
      </c>
      <c r="P115" s="1">
        <v>17.446595699078401</v>
      </c>
      <c r="Q115" s="1">
        <v>9.9699935700507307</v>
      </c>
      <c r="R115" s="1">
        <v>36.7435879116954</v>
      </c>
      <c r="S115" s="1">
        <v>28.131028077445201</v>
      </c>
      <c r="T115" s="1">
        <v>7.7087947417303697</v>
      </c>
      <c r="U115" s="1">
        <v>2.8071382921193599</v>
      </c>
      <c r="V115" s="1">
        <v>18.037461285089201</v>
      </c>
      <c r="W115" s="1">
        <v>30.013273683693001</v>
      </c>
      <c r="X115" s="1">
        <v>49.142126739098401</v>
      </c>
      <c r="Y115" s="1">
        <v>10.1162176439514</v>
      </c>
      <c r="Z115" s="1">
        <v>19.114280683218901</v>
      </c>
      <c r="AA115" s="1">
        <v>16.481774960380299</v>
      </c>
      <c r="AB115" s="1">
        <v>29.952456418383498</v>
      </c>
      <c r="AC115" s="1">
        <v>24.3352702940659</v>
      </c>
    </row>
    <row r="116" spans="1:29" ht="15" hidden="1" customHeight="1" x14ac:dyDescent="0.25">
      <c r="A116">
        <v>14740</v>
      </c>
      <c r="B116" s="2" t="s">
        <v>164</v>
      </c>
      <c r="C116" s="2" t="s">
        <v>25</v>
      </c>
      <c r="D116" s="2" t="s">
        <v>878</v>
      </c>
      <c r="E116" s="2" t="s">
        <v>927</v>
      </c>
      <c r="F116" s="2" t="s">
        <v>919</v>
      </c>
      <c r="G116" s="2" t="str">
        <f t="shared" si="1"/>
        <v>Trump</v>
      </c>
      <c r="H116" s="2" t="s">
        <v>922</v>
      </c>
      <c r="I116" s="2" t="s">
        <v>922</v>
      </c>
      <c r="J116">
        <v>251133</v>
      </c>
      <c r="K116" s="1">
        <v>79.139340508814101</v>
      </c>
      <c r="L116" s="1">
        <v>2.5201785508077399</v>
      </c>
      <c r="M116" s="1">
        <v>4.8109965635738803</v>
      </c>
      <c r="N116" s="1">
        <v>7.2833916689562903</v>
      </c>
      <c r="O116" s="1">
        <v>6.2460927078480299</v>
      </c>
      <c r="P116" s="1">
        <v>22.496446106246498</v>
      </c>
      <c r="Q116" s="1">
        <v>10.120533741085399</v>
      </c>
      <c r="R116" s="1">
        <v>24.607279807910501</v>
      </c>
      <c r="S116" s="1">
        <v>29.517427020742002</v>
      </c>
      <c r="T116" s="1">
        <v>13.258313324015599</v>
      </c>
      <c r="U116" s="1">
        <v>1.7964496202770901</v>
      </c>
      <c r="V116" s="1">
        <v>28.5152420659761</v>
      </c>
      <c r="W116" s="1">
        <v>40.832910106653102</v>
      </c>
      <c r="X116" s="1">
        <v>28.8553982070937</v>
      </c>
      <c r="Y116" s="1">
        <v>12.4288405619036</v>
      </c>
      <c r="Z116" s="1">
        <v>17.869721915059198</v>
      </c>
      <c r="AA116" s="1">
        <v>18.321251587009101</v>
      </c>
      <c r="AB116" s="1">
        <v>25.799647786378301</v>
      </c>
      <c r="AC116" s="1">
        <v>25.580538149649801</v>
      </c>
    </row>
    <row r="117" spans="1:29" ht="15" hidden="1" customHeight="1" x14ac:dyDescent="0.25">
      <c r="A117">
        <v>14780</v>
      </c>
      <c r="B117" s="2" t="s">
        <v>165</v>
      </c>
      <c r="C117" s="2" t="s">
        <v>27</v>
      </c>
      <c r="D117" s="2" t="s">
        <v>976</v>
      </c>
      <c r="E117" s="2" t="s">
        <v>935</v>
      </c>
      <c r="F117" s="2" t="s">
        <v>919</v>
      </c>
      <c r="G117" s="2" t="str">
        <f t="shared" si="1"/>
        <v>Trump</v>
      </c>
      <c r="H117" s="2" t="s">
        <v>922</v>
      </c>
      <c r="I117" s="2" t="s">
        <v>922</v>
      </c>
      <c r="J117">
        <v>33718</v>
      </c>
      <c r="K117" s="1">
        <v>66.415564386974296</v>
      </c>
      <c r="L117" s="1">
        <v>17.3824070229551</v>
      </c>
      <c r="M117" s="1">
        <v>1.28121478142239</v>
      </c>
      <c r="N117" s="1">
        <v>1.15665223322854</v>
      </c>
      <c r="O117" s="1">
        <v>13.764161575419701</v>
      </c>
      <c r="P117" s="1">
        <v>22.095023429622199</v>
      </c>
      <c r="Q117" s="1">
        <v>10.575953496648699</v>
      </c>
      <c r="R117" s="1">
        <v>21.125215018684401</v>
      </c>
      <c r="S117" s="1">
        <v>27.818969096624901</v>
      </c>
      <c r="T117" s="1">
        <v>18.384838958419799</v>
      </c>
      <c r="U117" s="1">
        <v>8.0404022425914405</v>
      </c>
      <c r="V117" s="1">
        <v>42.226572928717601</v>
      </c>
      <c r="W117" s="1">
        <v>25.4293850671888</v>
      </c>
      <c r="X117" s="1">
        <v>24.3036397615022</v>
      </c>
      <c r="Y117" s="1">
        <v>20.954475120123799</v>
      </c>
      <c r="Z117" s="1">
        <v>24.5948367130874</v>
      </c>
      <c r="AA117" s="1">
        <v>16.939490186497299</v>
      </c>
      <c r="AB117" s="1">
        <v>21.744441729782601</v>
      </c>
      <c r="AC117" s="1">
        <v>15.766756250508999</v>
      </c>
    </row>
    <row r="118" spans="1:29" ht="15" hidden="1" customHeight="1" x14ac:dyDescent="0.25">
      <c r="A118">
        <v>14820</v>
      </c>
      <c r="B118" s="2" t="s">
        <v>166</v>
      </c>
      <c r="C118" s="2" t="s">
        <v>42</v>
      </c>
      <c r="D118" s="2" t="s">
        <v>959</v>
      </c>
      <c r="E118" s="2" t="s">
        <v>931</v>
      </c>
      <c r="F118" s="2" t="s">
        <v>919</v>
      </c>
      <c r="G118" s="2" t="str">
        <f t="shared" si="1"/>
        <v>Trump</v>
      </c>
      <c r="H118" s="2" t="s">
        <v>922</v>
      </c>
      <c r="I118" s="2" t="s">
        <v>923</v>
      </c>
      <c r="J118">
        <v>33090</v>
      </c>
      <c r="K118" s="1">
        <v>90.809912360229703</v>
      </c>
      <c r="L118" s="1">
        <v>3.8652160773647601</v>
      </c>
      <c r="M118" s="1">
        <v>0.43215472952553602</v>
      </c>
      <c r="N118" s="1">
        <v>1.97944998488969</v>
      </c>
      <c r="O118" s="1">
        <v>2.9132668479903301</v>
      </c>
      <c r="P118" s="1">
        <v>17.624660018132399</v>
      </c>
      <c r="Q118" s="1">
        <v>8.3952855847688106</v>
      </c>
      <c r="R118" s="1">
        <v>19.102447869447001</v>
      </c>
      <c r="S118" s="1">
        <v>29.072227258990601</v>
      </c>
      <c r="T118" s="1">
        <v>25.805379268661198</v>
      </c>
      <c r="U118" s="1">
        <v>4.2339123649952803</v>
      </c>
      <c r="V118" s="1">
        <v>37.415301219662403</v>
      </c>
      <c r="W118" s="1">
        <v>31.091125621124402</v>
      </c>
      <c r="X118" s="1">
        <v>27.259660794217901</v>
      </c>
      <c r="Y118" s="1">
        <v>21.7663571582811</v>
      </c>
      <c r="Z118" s="1">
        <v>27.2007485784208</v>
      </c>
      <c r="AA118" s="1">
        <v>18.181818181818201</v>
      </c>
      <c r="AB118" s="1">
        <v>20.9242064348953</v>
      </c>
      <c r="AC118" s="1">
        <v>11.926869646584599</v>
      </c>
    </row>
    <row r="119" spans="1:29" ht="15" hidden="1" customHeight="1" x14ac:dyDescent="0.25">
      <c r="A119">
        <v>14860</v>
      </c>
      <c r="B119" s="2" t="s">
        <v>167</v>
      </c>
      <c r="C119" s="2" t="s">
        <v>168</v>
      </c>
      <c r="D119" s="2" t="s">
        <v>938</v>
      </c>
      <c r="E119" s="2" t="s">
        <v>927</v>
      </c>
      <c r="F119" s="2" t="s">
        <v>920</v>
      </c>
      <c r="G119" s="2" t="str">
        <f t="shared" si="1"/>
        <v>Clinton</v>
      </c>
      <c r="H119" s="2" t="s">
        <v>923</v>
      </c>
      <c r="I119" s="2" t="s">
        <v>922</v>
      </c>
      <c r="J119">
        <v>916829</v>
      </c>
      <c r="K119" s="1">
        <v>66.175480923923701</v>
      </c>
      <c r="L119" s="1">
        <v>10.111482075719699</v>
      </c>
      <c r="M119" s="1">
        <v>4.5593016800297503</v>
      </c>
      <c r="N119" s="1">
        <v>2.2449115374840898</v>
      </c>
      <c r="O119" s="1">
        <v>16.908823782842799</v>
      </c>
      <c r="P119" s="1">
        <v>24.761324085516499</v>
      </c>
      <c r="Q119" s="1">
        <v>7.8641709631785197</v>
      </c>
      <c r="R119" s="1">
        <v>25.883670782665</v>
      </c>
      <c r="S119" s="1">
        <v>27.957776204723</v>
      </c>
      <c r="T119" s="1">
        <v>13.5330579639169</v>
      </c>
      <c r="U119" s="1">
        <v>5.3383943001157599</v>
      </c>
      <c r="V119" s="1">
        <v>28.740306854746901</v>
      </c>
      <c r="W119" s="1">
        <v>21.329682376437098</v>
      </c>
      <c r="X119" s="1">
        <v>44.591616468700202</v>
      </c>
      <c r="Y119" s="1">
        <v>11.8221570841642</v>
      </c>
      <c r="Z119" s="1">
        <v>13.513010259244099</v>
      </c>
      <c r="AA119" s="1">
        <v>12.5108118497874</v>
      </c>
      <c r="AB119" s="1">
        <v>19.952067465942701</v>
      </c>
      <c r="AC119" s="1">
        <v>42.2019533408616</v>
      </c>
    </row>
    <row r="120" spans="1:29" ht="15" hidden="1" customHeight="1" x14ac:dyDescent="0.25">
      <c r="A120">
        <v>15020</v>
      </c>
      <c r="B120" s="2" t="s">
        <v>169</v>
      </c>
      <c r="C120" s="2" t="s">
        <v>170</v>
      </c>
      <c r="D120" s="2" t="s">
        <v>957</v>
      </c>
      <c r="E120" s="2" t="s">
        <v>931</v>
      </c>
      <c r="F120" s="2" t="s">
        <v>919</v>
      </c>
      <c r="G120" s="2" t="str">
        <f t="shared" si="1"/>
        <v>Trump</v>
      </c>
      <c r="H120" s="2" t="s">
        <v>922</v>
      </c>
      <c r="I120" s="2" t="s">
        <v>922</v>
      </c>
      <c r="J120">
        <v>34869</v>
      </c>
      <c r="K120" s="1">
        <v>67.974418537956396</v>
      </c>
      <c r="L120" s="1">
        <v>29.825919871519101</v>
      </c>
      <c r="M120" s="1">
        <v>0.33554159855458998</v>
      </c>
      <c r="N120" s="1">
        <v>0.91772061143135697</v>
      </c>
      <c r="O120" s="1">
        <v>0.94639938053858697</v>
      </c>
      <c r="P120" s="1">
        <v>26.1062835183114</v>
      </c>
      <c r="Q120" s="1">
        <v>8.2623533797929394</v>
      </c>
      <c r="R120" s="1">
        <v>24.692420201325</v>
      </c>
      <c r="S120" s="1">
        <v>26.760159453956199</v>
      </c>
      <c r="T120" s="1">
        <v>14.178783446614499</v>
      </c>
      <c r="U120" s="1">
        <v>8.1556713216302601</v>
      </c>
      <c r="V120" s="1">
        <v>45.361817624655302</v>
      </c>
      <c r="W120" s="1">
        <v>29.961038392505401</v>
      </c>
      <c r="X120" s="1">
        <v>16.521472661209099</v>
      </c>
      <c r="Y120" s="1">
        <v>26.881067961165101</v>
      </c>
      <c r="Z120" s="1">
        <v>26.084648058252402</v>
      </c>
      <c r="AA120" s="1">
        <v>19.197512135922299</v>
      </c>
      <c r="AB120" s="1">
        <v>16.626213592233</v>
      </c>
      <c r="AC120" s="1">
        <v>11.2105582524272</v>
      </c>
    </row>
    <row r="121" spans="1:29" ht="15" hidden="1" customHeight="1" x14ac:dyDescent="0.25">
      <c r="A121">
        <v>15060</v>
      </c>
      <c r="B121" s="2" t="s">
        <v>171</v>
      </c>
      <c r="C121" s="2" t="s">
        <v>38</v>
      </c>
      <c r="D121" t="s">
        <v>969</v>
      </c>
      <c r="E121" s="2" t="s">
        <v>947</v>
      </c>
      <c r="F121" s="2" t="s">
        <v>919</v>
      </c>
      <c r="G121" s="2" t="str">
        <f t="shared" si="1"/>
        <v>Trump</v>
      </c>
      <c r="H121" s="2" t="s">
        <v>923</v>
      </c>
      <c r="I121" s="2" t="s">
        <v>922</v>
      </c>
      <c r="J121">
        <v>22364</v>
      </c>
      <c r="K121" s="1">
        <v>88.700590234305096</v>
      </c>
      <c r="L121" s="1">
        <v>0.27723126453228403</v>
      </c>
      <c r="M121" s="1">
        <v>0.70202110534788098</v>
      </c>
      <c r="N121" s="1">
        <v>4.9499195135038496</v>
      </c>
      <c r="O121" s="1">
        <v>5.3702378823108603</v>
      </c>
      <c r="P121" s="1">
        <v>15.6993382221427</v>
      </c>
      <c r="Q121" s="1">
        <v>5.4060096583795403</v>
      </c>
      <c r="R121" s="1">
        <v>16.437131103559299</v>
      </c>
      <c r="S121" s="1">
        <v>34.461634770166299</v>
      </c>
      <c r="T121" s="1">
        <v>27.9958862457521</v>
      </c>
      <c r="U121" s="1">
        <v>1.90138021877327</v>
      </c>
      <c r="V121" s="1">
        <v>37.191455243113197</v>
      </c>
      <c r="W121" s="1">
        <v>40.473054235152603</v>
      </c>
      <c r="X121" s="1">
        <v>20.434110302960899</v>
      </c>
      <c r="Y121" s="1">
        <v>26.143410852713199</v>
      </c>
      <c r="Z121" s="1">
        <v>26.385658914728701</v>
      </c>
      <c r="AA121" s="1">
        <v>15.4166666666667</v>
      </c>
      <c r="AB121" s="1">
        <v>22.1027131782946</v>
      </c>
      <c r="AC121" s="1">
        <v>9.9515503875968996</v>
      </c>
    </row>
    <row r="122" spans="1:29" ht="15" hidden="1" customHeight="1" x14ac:dyDescent="0.25">
      <c r="A122">
        <v>15100</v>
      </c>
      <c r="B122" s="2" t="s">
        <v>171</v>
      </c>
      <c r="C122" s="2" t="s">
        <v>24</v>
      </c>
      <c r="D122" s="2" t="s">
        <v>974</v>
      </c>
      <c r="E122" s="2" t="s">
        <v>947</v>
      </c>
      <c r="F122" s="2" t="s">
        <v>919</v>
      </c>
      <c r="G122" s="2" t="str">
        <f t="shared" si="1"/>
        <v>Trump</v>
      </c>
      <c r="H122" s="2" t="s">
        <v>922</v>
      </c>
      <c r="I122" s="2" t="s">
        <v>923</v>
      </c>
      <c r="J122">
        <v>31965</v>
      </c>
      <c r="K122" s="1">
        <v>92.329109964023104</v>
      </c>
      <c r="L122" s="1">
        <v>0.76959174096668204</v>
      </c>
      <c r="M122" s="1">
        <v>2.7092132019396198</v>
      </c>
      <c r="N122" s="1">
        <v>2.2024088847176602</v>
      </c>
      <c r="O122" s="1">
        <v>1.9896762083528901</v>
      </c>
      <c r="P122" s="1">
        <v>18.889410292507399</v>
      </c>
      <c r="Q122" s="1">
        <v>28.559361801970901</v>
      </c>
      <c r="R122" s="1">
        <v>23.2003754106053</v>
      </c>
      <c r="S122" s="1">
        <v>19.4337556702644</v>
      </c>
      <c r="T122" s="1">
        <v>9.91709682465196</v>
      </c>
      <c r="U122" s="1">
        <v>3.2710843373494001</v>
      </c>
      <c r="V122" s="1">
        <v>31.819277108433699</v>
      </c>
      <c r="W122" s="1">
        <v>25.7409638554217</v>
      </c>
      <c r="X122" s="1">
        <v>39.168674698795201</v>
      </c>
      <c r="Y122" s="1">
        <v>20.9777015437393</v>
      </c>
      <c r="Z122" s="1">
        <v>23.516295025729001</v>
      </c>
      <c r="AA122" s="1">
        <v>19.1852487135506</v>
      </c>
      <c r="AB122" s="1">
        <v>21.415094339622598</v>
      </c>
      <c r="AC122" s="1">
        <v>14.905660377358499</v>
      </c>
    </row>
    <row r="123" spans="1:29" ht="15" customHeight="1" x14ac:dyDescent="0.25">
      <c r="A123">
        <v>15180</v>
      </c>
      <c r="B123" s="2" t="s">
        <v>172</v>
      </c>
      <c r="C123" s="2" t="s">
        <v>27</v>
      </c>
      <c r="D123" s="2" t="s">
        <v>976</v>
      </c>
      <c r="E123" s="2" t="s">
        <v>935</v>
      </c>
      <c r="F123" s="2" t="s">
        <v>919</v>
      </c>
      <c r="G123" s="2" t="str">
        <f t="shared" si="1"/>
        <v>Trump</v>
      </c>
      <c r="H123" s="2" t="s">
        <v>922</v>
      </c>
      <c r="I123" s="2" t="s">
        <v>922</v>
      </c>
      <c r="J123">
        <v>406220</v>
      </c>
      <c r="K123" s="1">
        <v>10.6905125301561</v>
      </c>
      <c r="L123" s="1">
        <v>0.29343705381320501</v>
      </c>
      <c r="M123" s="1">
        <v>0.61198365417753897</v>
      </c>
      <c r="N123" s="1">
        <v>0.33676333021515398</v>
      </c>
      <c r="O123" s="1">
        <v>88.067303431637995</v>
      </c>
      <c r="P123" s="1">
        <v>33.036039584461598</v>
      </c>
      <c r="Q123" s="1">
        <v>9.8424499039929092</v>
      </c>
      <c r="R123" s="1">
        <v>25.510806951898001</v>
      </c>
      <c r="S123" s="1">
        <v>20.559795184875199</v>
      </c>
      <c r="T123" s="1">
        <v>11.0509083747723</v>
      </c>
      <c r="U123" s="1">
        <v>23.290811370847599</v>
      </c>
      <c r="V123" s="1">
        <v>37.772453538820201</v>
      </c>
      <c r="W123" s="1">
        <v>24.065703986703799</v>
      </c>
      <c r="X123" s="1">
        <v>14.8710311036284</v>
      </c>
      <c r="Y123" s="1">
        <v>32.506269310760999</v>
      </c>
      <c r="Z123" s="1">
        <v>25.697755030426499</v>
      </c>
      <c r="AA123" s="1">
        <v>15.5350525081522</v>
      </c>
      <c r="AB123" s="1">
        <v>16.001506346339799</v>
      </c>
      <c r="AC123" s="1">
        <v>10.2594168043205</v>
      </c>
    </row>
    <row r="124" spans="1:29" ht="15" hidden="1" customHeight="1" x14ac:dyDescent="0.25">
      <c r="A124">
        <v>15220</v>
      </c>
      <c r="B124" s="2" t="s">
        <v>173</v>
      </c>
      <c r="C124" s="2" t="s">
        <v>27</v>
      </c>
      <c r="D124" s="2" t="s">
        <v>976</v>
      </c>
      <c r="E124" s="2" t="s">
        <v>935</v>
      </c>
      <c r="F124" s="2" t="s">
        <v>919</v>
      </c>
      <c r="G124" s="2" t="str">
        <f t="shared" si="1"/>
        <v>Trump</v>
      </c>
      <c r="H124" s="2" t="s">
        <v>922</v>
      </c>
      <c r="I124" s="2" t="s">
        <v>922</v>
      </c>
      <c r="J124">
        <v>38106</v>
      </c>
      <c r="K124" s="1">
        <v>74.733637747336402</v>
      </c>
      <c r="L124" s="1">
        <v>3.4194090169527098</v>
      </c>
      <c r="M124" s="1">
        <v>0.41988138350915899</v>
      </c>
      <c r="N124" s="1">
        <v>1.86847215661576</v>
      </c>
      <c r="O124" s="1">
        <v>19.558599695586</v>
      </c>
      <c r="P124" s="1">
        <v>23.935863118669001</v>
      </c>
      <c r="Q124" s="1">
        <v>9.0720621424447607</v>
      </c>
      <c r="R124" s="1">
        <v>22.657849157613001</v>
      </c>
      <c r="S124" s="1">
        <v>27.0036214769328</v>
      </c>
      <c r="T124" s="1">
        <v>17.330604104340502</v>
      </c>
      <c r="U124" s="1">
        <v>5.9994481453742798</v>
      </c>
      <c r="V124" s="1">
        <v>48.953447120501401</v>
      </c>
      <c r="W124" s="1">
        <v>29.011786038078</v>
      </c>
      <c r="X124" s="1">
        <v>16.035318696046399</v>
      </c>
      <c r="Y124" s="1">
        <v>22.244775221771199</v>
      </c>
      <c r="Z124" s="1">
        <v>26.785445797624401</v>
      </c>
      <c r="AA124" s="1">
        <v>18.809201623816001</v>
      </c>
      <c r="AB124" s="1">
        <v>20.523229589535401</v>
      </c>
      <c r="AC124" s="1">
        <v>11.637347767253001</v>
      </c>
    </row>
    <row r="125" spans="1:29" ht="15" hidden="1" customHeight="1" x14ac:dyDescent="0.25">
      <c r="A125">
        <v>15260</v>
      </c>
      <c r="B125" s="2" t="s">
        <v>174</v>
      </c>
      <c r="C125" s="2" t="s">
        <v>37</v>
      </c>
      <c r="D125" s="2" t="s">
        <v>943</v>
      </c>
      <c r="E125" s="2" t="s">
        <v>931</v>
      </c>
      <c r="F125" s="2" t="s">
        <v>920</v>
      </c>
      <c r="G125" s="2" t="str">
        <f t="shared" si="1"/>
        <v>Clinton</v>
      </c>
      <c r="H125" s="2" t="s">
        <v>923</v>
      </c>
      <c r="I125" s="2" t="s">
        <v>923</v>
      </c>
      <c r="J125">
        <v>112370</v>
      </c>
      <c r="K125" s="1">
        <v>68.982824597312501</v>
      </c>
      <c r="L125" s="1">
        <v>23.3051526208063</v>
      </c>
      <c r="M125" s="1">
        <v>0.868559223992169</v>
      </c>
      <c r="N125" s="1">
        <v>1.77449497196761</v>
      </c>
      <c r="O125" s="1">
        <v>5.0689685859215103</v>
      </c>
      <c r="P125" s="1">
        <v>24.207528699830899</v>
      </c>
      <c r="Q125" s="1">
        <v>8.4052683100471697</v>
      </c>
      <c r="R125" s="1">
        <v>24.236006051437201</v>
      </c>
      <c r="S125" s="1">
        <v>28.277120227818799</v>
      </c>
      <c r="T125" s="1">
        <v>14.8740767108659</v>
      </c>
      <c r="U125" s="1">
        <v>4.8467550481474602</v>
      </c>
      <c r="V125" s="1">
        <v>43.528768438741999</v>
      </c>
      <c r="W125" s="1">
        <v>30.3342313745365</v>
      </c>
      <c r="X125" s="1">
        <v>21.290245138574001</v>
      </c>
      <c r="Y125" s="1">
        <v>21.410202459438</v>
      </c>
      <c r="Z125" s="1">
        <v>23.1238602889606</v>
      </c>
      <c r="AA125" s="1">
        <v>15.109646046663901</v>
      </c>
      <c r="AB125" s="1">
        <v>22.810585869920999</v>
      </c>
      <c r="AC125" s="1">
        <v>17.545705335016599</v>
      </c>
    </row>
    <row r="126" spans="1:29" ht="15" hidden="1" customHeight="1" x14ac:dyDescent="0.25">
      <c r="A126">
        <v>15340</v>
      </c>
      <c r="B126" s="2" t="s">
        <v>175</v>
      </c>
      <c r="C126" s="2" t="s">
        <v>33</v>
      </c>
      <c r="D126" s="2" t="s">
        <v>967</v>
      </c>
      <c r="E126" s="2" t="s">
        <v>927</v>
      </c>
      <c r="F126" s="2" t="s">
        <v>919</v>
      </c>
      <c r="G126" s="2" t="str">
        <f t="shared" si="1"/>
        <v>Trump</v>
      </c>
      <c r="H126" s="2" t="s">
        <v>922</v>
      </c>
      <c r="I126" s="2" t="s">
        <v>922</v>
      </c>
      <c r="J126">
        <v>43784</v>
      </c>
      <c r="K126" s="1">
        <v>96.443906449844704</v>
      </c>
      <c r="L126" s="1">
        <v>0.856477251964188</v>
      </c>
      <c r="M126" s="1">
        <v>0.35629453681710199</v>
      </c>
      <c r="N126" s="1">
        <v>1.12598209391559</v>
      </c>
      <c r="O126" s="1">
        <v>1.21733966745843</v>
      </c>
      <c r="P126" s="1">
        <v>23.143157317741601</v>
      </c>
      <c r="Q126" s="1">
        <v>7.4821852731591401</v>
      </c>
      <c r="R126" s="1">
        <v>23.3784030696145</v>
      </c>
      <c r="S126" s="1">
        <v>28.1906632559839</v>
      </c>
      <c r="T126" s="1">
        <v>17.805591083500801</v>
      </c>
      <c r="U126" s="1">
        <v>3.7667954177808598</v>
      </c>
      <c r="V126" s="1">
        <v>57.023538344722901</v>
      </c>
      <c r="W126" s="1">
        <v>27.985210128420999</v>
      </c>
      <c r="X126" s="1">
        <v>11.2244561090753</v>
      </c>
      <c r="Y126" s="1">
        <v>19.961503623188399</v>
      </c>
      <c r="Z126" s="1">
        <v>27.564538043478301</v>
      </c>
      <c r="AA126" s="1">
        <v>22.0618206521739</v>
      </c>
      <c r="AB126" s="1">
        <v>21.795742753623198</v>
      </c>
      <c r="AC126" s="1">
        <v>8.6163949275362306</v>
      </c>
    </row>
    <row r="127" spans="1:29" ht="15" hidden="1" customHeight="1" x14ac:dyDescent="0.25">
      <c r="A127">
        <v>15380</v>
      </c>
      <c r="B127" s="2" t="s">
        <v>176</v>
      </c>
      <c r="C127" s="2" t="s">
        <v>40</v>
      </c>
      <c r="D127" s="2" t="s">
        <v>966</v>
      </c>
      <c r="E127" s="2" t="s">
        <v>927</v>
      </c>
      <c r="F127" s="2" t="s">
        <v>920</v>
      </c>
      <c r="G127" s="2" t="str">
        <f t="shared" si="1"/>
        <v>Clinton</v>
      </c>
      <c r="H127" s="2" t="s">
        <v>923</v>
      </c>
      <c r="I127" s="2" t="s">
        <v>922</v>
      </c>
      <c r="J127">
        <v>1135509</v>
      </c>
      <c r="K127" s="1">
        <v>79.529356438390195</v>
      </c>
      <c r="L127" s="1">
        <v>11.838479483650101</v>
      </c>
      <c r="M127" s="1">
        <v>2.23934816897092</v>
      </c>
      <c r="N127" s="1">
        <v>2.3043410488159899</v>
      </c>
      <c r="O127" s="1">
        <v>4.0884748601728402</v>
      </c>
      <c r="P127" s="1">
        <v>21.614447793896801</v>
      </c>
      <c r="Q127" s="1">
        <v>10.322419285095901</v>
      </c>
      <c r="R127" s="1">
        <v>23.869912083479701</v>
      </c>
      <c r="S127" s="1">
        <v>28.451205582694602</v>
      </c>
      <c r="T127" s="1">
        <v>15.7420152548329</v>
      </c>
      <c r="U127" s="1">
        <v>3.2094424393054299</v>
      </c>
      <c r="V127" s="1">
        <v>37.782287546407403</v>
      </c>
      <c r="W127" s="1">
        <v>30.468194935682</v>
      </c>
      <c r="X127" s="1">
        <v>28.540075078605199</v>
      </c>
      <c r="Y127" s="1">
        <v>20.267137935891999</v>
      </c>
      <c r="Z127" s="1">
        <v>21.2167198125168</v>
      </c>
      <c r="AA127" s="1">
        <v>17.163975224215701</v>
      </c>
      <c r="AB127" s="1">
        <v>22.397454121684799</v>
      </c>
      <c r="AC127" s="1">
        <v>18.954712905690702</v>
      </c>
    </row>
    <row r="128" spans="1:29" ht="15" hidden="1" customHeight="1" x14ac:dyDescent="0.25">
      <c r="A128">
        <v>15420</v>
      </c>
      <c r="B128" s="2" t="s">
        <v>177</v>
      </c>
      <c r="C128" s="2" t="s">
        <v>143</v>
      </c>
      <c r="D128" s="2" t="s">
        <v>946</v>
      </c>
      <c r="E128" s="2" t="s">
        <v>947</v>
      </c>
      <c r="F128" s="2" t="s">
        <v>919</v>
      </c>
      <c r="G128" s="2" t="str">
        <f t="shared" si="1"/>
        <v>Trump</v>
      </c>
      <c r="H128" s="2" t="s">
        <v>922</v>
      </c>
      <c r="I128" s="2" t="s">
        <v>923</v>
      </c>
      <c r="J128">
        <v>43021</v>
      </c>
      <c r="K128" s="1">
        <v>69.354501290067603</v>
      </c>
      <c r="L128" s="1">
        <v>0.19060458845680001</v>
      </c>
      <c r="M128" s="1">
        <v>0.40445363892052699</v>
      </c>
      <c r="N128" s="1">
        <v>1.6526812486925</v>
      </c>
      <c r="O128" s="1">
        <v>28.397759233862502</v>
      </c>
      <c r="P128" s="1">
        <v>31.333534785337399</v>
      </c>
      <c r="Q128" s="1">
        <v>8.4144952465075207</v>
      </c>
      <c r="R128" s="1">
        <v>22.9306617698333</v>
      </c>
      <c r="S128" s="1">
        <v>23.553613351618999</v>
      </c>
      <c r="T128" s="1">
        <v>13.767694846702801</v>
      </c>
      <c r="U128" s="1">
        <v>12.776117085290601</v>
      </c>
      <c r="V128" s="1">
        <v>39.989906440467401</v>
      </c>
      <c r="W128" s="1">
        <v>33.926006444349497</v>
      </c>
      <c r="X128" s="1">
        <v>13.3079700298925</v>
      </c>
      <c r="Y128" s="1">
        <v>21.398436959679099</v>
      </c>
      <c r="Z128" s="1">
        <v>25.423611591396401</v>
      </c>
      <c r="AA128" s="1">
        <v>20.782903381976599</v>
      </c>
      <c r="AB128" s="1">
        <v>23.708416902966999</v>
      </c>
      <c r="AC128" s="1">
        <v>8.6866311639809108</v>
      </c>
    </row>
    <row r="129" spans="1:29" ht="15" hidden="1" customHeight="1" x14ac:dyDescent="0.25">
      <c r="A129">
        <v>15460</v>
      </c>
      <c r="B129" s="2" t="s">
        <v>178</v>
      </c>
      <c r="C129" s="2" t="s">
        <v>60</v>
      </c>
      <c r="D129" s="2" t="s">
        <v>945</v>
      </c>
      <c r="E129" s="2" t="s">
        <v>927</v>
      </c>
      <c r="F129" s="2" t="s">
        <v>919</v>
      </c>
      <c r="G129" s="2" t="str">
        <f t="shared" si="1"/>
        <v>Trump</v>
      </c>
      <c r="H129" s="2" t="s">
        <v>922</v>
      </c>
      <c r="I129" s="2" t="s">
        <v>923</v>
      </c>
      <c r="J129">
        <v>47656</v>
      </c>
      <c r="K129" s="1">
        <v>90.632868893738504</v>
      </c>
      <c r="L129" s="1">
        <v>4.2387107604498899</v>
      </c>
      <c r="M129" s="1">
        <v>0.629511499076716</v>
      </c>
      <c r="N129" s="1">
        <v>2.1466342118516</v>
      </c>
      <c r="O129" s="1">
        <v>2.3522746348833299</v>
      </c>
      <c r="P129" s="1">
        <v>22.737955346650999</v>
      </c>
      <c r="Q129" s="1">
        <v>7.2771529293268404</v>
      </c>
      <c r="R129" s="1">
        <v>22.9331039113648</v>
      </c>
      <c r="S129" s="1">
        <v>28.947037099210998</v>
      </c>
      <c r="T129" s="1">
        <v>18.1047507134464</v>
      </c>
      <c r="U129" s="1">
        <v>3.05233431472691</v>
      </c>
      <c r="V129" s="1">
        <v>43.198341645136097</v>
      </c>
      <c r="W129" s="1">
        <v>34.897554527428902</v>
      </c>
      <c r="X129" s="1">
        <v>18.851769512708</v>
      </c>
      <c r="Y129" s="1">
        <v>20.787018658197699</v>
      </c>
      <c r="Z129" s="1">
        <v>24.523620484319199</v>
      </c>
      <c r="AA129" s="1">
        <v>19.769749900754299</v>
      </c>
      <c r="AB129" s="1">
        <v>22.121873759428301</v>
      </c>
      <c r="AC129" s="1">
        <v>12.797737197300499</v>
      </c>
    </row>
    <row r="130" spans="1:29" ht="15" hidden="1" customHeight="1" x14ac:dyDescent="0.25">
      <c r="A130">
        <v>15500</v>
      </c>
      <c r="B130" s="2" t="s">
        <v>178</v>
      </c>
      <c r="C130" s="2" t="s">
        <v>42</v>
      </c>
      <c r="D130" s="2" t="s">
        <v>959</v>
      </c>
      <c r="E130" s="2" t="s">
        <v>931</v>
      </c>
      <c r="F130" s="2" t="s">
        <v>919</v>
      </c>
      <c r="G130" s="2" t="str">
        <f t="shared" si="1"/>
        <v>Trump</v>
      </c>
      <c r="H130" s="2" t="s">
        <v>922</v>
      </c>
      <c r="I130" s="2" t="s">
        <v>923</v>
      </c>
      <c r="J130">
        <v>151131</v>
      </c>
      <c r="K130" s="1">
        <v>67.304523889870396</v>
      </c>
      <c r="L130" s="1">
        <v>18.517048123813101</v>
      </c>
      <c r="M130" s="1">
        <v>1.19498977708081</v>
      </c>
      <c r="N130" s="1">
        <v>1.9737843327973701</v>
      </c>
      <c r="O130" s="1">
        <v>11.0096538764383</v>
      </c>
      <c r="P130" s="1">
        <v>23.451839794615299</v>
      </c>
      <c r="Q130" s="1">
        <v>10.560374774202501</v>
      </c>
      <c r="R130" s="1">
        <v>25.037881043597899</v>
      </c>
      <c r="S130" s="1">
        <v>26.3394009170852</v>
      </c>
      <c r="T130" s="1">
        <v>14.610503470499101</v>
      </c>
      <c r="U130" s="1">
        <v>6.7725693923105403</v>
      </c>
      <c r="V130" s="1">
        <v>39.875679409026802</v>
      </c>
      <c r="W130" s="1">
        <v>31.5916438945777</v>
      </c>
      <c r="X130" s="1">
        <v>21.760107304085</v>
      </c>
      <c r="Y130" s="1">
        <v>21.553639529099701</v>
      </c>
      <c r="Z130" s="1">
        <v>24.521638202619801</v>
      </c>
      <c r="AA130" s="1">
        <v>17.917426629083099</v>
      </c>
      <c r="AB130" s="1">
        <v>21.802354501741</v>
      </c>
      <c r="AC130" s="1">
        <v>14.204941137456499</v>
      </c>
    </row>
    <row r="131" spans="1:29" ht="15" hidden="1" customHeight="1" x14ac:dyDescent="0.25">
      <c r="A131">
        <v>15540</v>
      </c>
      <c r="B131" s="2" t="s">
        <v>179</v>
      </c>
      <c r="C131" s="2" t="s">
        <v>108</v>
      </c>
      <c r="D131" s="2" t="s">
        <v>979</v>
      </c>
      <c r="E131" s="2" t="s">
        <v>927</v>
      </c>
      <c r="F131" s="2" t="s">
        <v>920</v>
      </c>
      <c r="G131" s="2" t="str">
        <f t="shared" si="1"/>
        <v>Clinton</v>
      </c>
      <c r="H131" s="2" t="s">
        <v>922</v>
      </c>
      <c r="I131" s="2" t="s">
        <v>923</v>
      </c>
      <c r="J131">
        <v>85279</v>
      </c>
      <c r="K131" s="1">
        <v>92.178868792630894</v>
      </c>
      <c r="L131" s="1">
        <v>1.6070169127288001</v>
      </c>
      <c r="M131" s="1">
        <v>2.1830815910177499</v>
      </c>
      <c r="N131" s="1">
        <v>2.3710007999583498</v>
      </c>
      <c r="O131" s="1">
        <v>1.66003190366419</v>
      </c>
      <c r="P131" s="1">
        <v>21.081505815081801</v>
      </c>
      <c r="Q131" s="1">
        <v>13.2603746077127</v>
      </c>
      <c r="R131" s="1">
        <v>25.882202583534099</v>
      </c>
      <c r="S131" s="1">
        <v>28.1921414742901</v>
      </c>
      <c r="T131" s="1">
        <v>11.5837755193812</v>
      </c>
      <c r="U131" s="1">
        <v>2.8218669506281202</v>
      </c>
      <c r="V131" s="1">
        <v>31.2801289338495</v>
      </c>
      <c r="W131" s="1">
        <v>25.8378541723627</v>
      </c>
      <c r="X131" s="1">
        <v>40.060149943159701</v>
      </c>
      <c r="Y131" s="1">
        <v>13.788589246185699</v>
      </c>
      <c r="Z131" s="1">
        <v>18.070597196106</v>
      </c>
      <c r="AA131" s="1">
        <v>17.000690262537798</v>
      </c>
      <c r="AB131" s="1">
        <v>26.494180372741798</v>
      </c>
      <c r="AC131" s="1">
        <v>24.645942922428802</v>
      </c>
    </row>
    <row r="132" spans="1:29" ht="15" hidden="1" customHeight="1" x14ac:dyDescent="0.25">
      <c r="A132">
        <v>15580</v>
      </c>
      <c r="B132" s="2" t="s">
        <v>180</v>
      </c>
      <c r="C132" s="2" t="s">
        <v>137</v>
      </c>
      <c r="D132" s="2" t="s">
        <v>958</v>
      </c>
      <c r="E132" s="2" t="s">
        <v>947</v>
      </c>
      <c r="F132" s="2" t="s">
        <v>920</v>
      </c>
      <c r="G132" s="2" t="str">
        <f t="shared" si="1"/>
        <v>Clinton</v>
      </c>
      <c r="H132" s="2" t="s">
        <v>922</v>
      </c>
      <c r="I132" s="2" t="s">
        <v>922</v>
      </c>
      <c r="J132">
        <v>34200</v>
      </c>
      <c r="K132" s="1">
        <v>92.149122807017505</v>
      </c>
      <c r="L132" s="1">
        <v>0.30116959064327498</v>
      </c>
      <c r="M132" s="1">
        <v>0.47076023391812899</v>
      </c>
      <c r="N132" s="1">
        <v>3.4152046783625698</v>
      </c>
      <c r="O132" s="1">
        <v>3.6637426900584802</v>
      </c>
      <c r="P132" s="1">
        <v>21.005847953216399</v>
      </c>
      <c r="Q132" s="1">
        <v>10.7982456140351</v>
      </c>
      <c r="R132" s="1">
        <v>22.5555555555556</v>
      </c>
      <c r="S132" s="1">
        <v>29.225146198830402</v>
      </c>
      <c r="T132" s="1">
        <v>16.415204678362599</v>
      </c>
      <c r="U132" s="1">
        <v>2.7282446012401098</v>
      </c>
      <c r="V132" s="1">
        <v>44.319007911054101</v>
      </c>
      <c r="W132" s="1">
        <v>30.8616634594826</v>
      </c>
      <c r="X132" s="1">
        <v>22.0910840282232</v>
      </c>
      <c r="Y132" s="1">
        <v>25.0485436893204</v>
      </c>
      <c r="Z132" s="1">
        <v>25.731503180448598</v>
      </c>
      <c r="AA132" s="1">
        <v>17.187813860060299</v>
      </c>
      <c r="AB132" s="1">
        <v>21.037830599263501</v>
      </c>
      <c r="AC132" s="1">
        <v>10.9943086709073</v>
      </c>
    </row>
    <row r="133" spans="1:29" ht="15" hidden="1" customHeight="1" x14ac:dyDescent="0.25">
      <c r="A133">
        <v>15860</v>
      </c>
      <c r="B133" s="2" t="s">
        <v>187</v>
      </c>
      <c r="C133" s="2" t="s">
        <v>156</v>
      </c>
      <c r="D133" s="2" t="s">
        <v>937</v>
      </c>
      <c r="E133" s="2" t="s">
        <v>935</v>
      </c>
      <c r="F133" s="2" t="s">
        <v>919</v>
      </c>
      <c r="G133" s="2" t="str">
        <f t="shared" si="1"/>
        <v>Trump</v>
      </c>
      <c r="H133" s="2" t="s">
        <v>922</v>
      </c>
      <c r="I133" s="2" t="s">
        <v>922</v>
      </c>
      <c r="J133">
        <v>46824</v>
      </c>
      <c r="K133" s="1">
        <v>80.401076371091705</v>
      </c>
      <c r="L133" s="1">
        <v>3.8548607551682901</v>
      </c>
      <c r="M133" s="1">
        <v>0.58516999829147398</v>
      </c>
      <c r="N133" s="1">
        <v>2.8361524004783898</v>
      </c>
      <c r="O133" s="1">
        <v>12.3227404749701</v>
      </c>
      <c r="P133" s="1">
        <v>17.535879036391599</v>
      </c>
      <c r="Q133" s="1">
        <v>7.0861096873398299</v>
      </c>
      <c r="R133" s="1">
        <v>27.379121817871201</v>
      </c>
      <c r="S133" s="1">
        <v>30.392533743379499</v>
      </c>
      <c r="T133" s="1">
        <v>17.606355715017902</v>
      </c>
      <c r="U133" s="1">
        <v>6.9930843706777299</v>
      </c>
      <c r="V133" s="1">
        <v>46.069156293222697</v>
      </c>
      <c r="W133" s="1">
        <v>31.081604426002801</v>
      </c>
      <c r="X133" s="1">
        <v>15.8561549100968</v>
      </c>
      <c r="Y133" s="1">
        <v>21.552325581395301</v>
      </c>
      <c r="Z133" s="1">
        <v>27.2790697674419</v>
      </c>
      <c r="AA133" s="1">
        <v>20.517441860465102</v>
      </c>
      <c r="AB133" s="1">
        <v>19.5639534883721</v>
      </c>
      <c r="AC133" s="1">
        <v>11.087209302325601</v>
      </c>
    </row>
    <row r="134" spans="1:29" ht="15" hidden="1" customHeight="1" x14ac:dyDescent="0.25">
      <c r="A134">
        <v>15620</v>
      </c>
      <c r="B134" s="2" t="s">
        <v>181</v>
      </c>
      <c r="C134" s="2" t="s">
        <v>31</v>
      </c>
      <c r="D134" s="2" t="s">
        <v>924</v>
      </c>
      <c r="E134" s="2" t="s">
        <v>927</v>
      </c>
      <c r="F134" s="2" t="s">
        <v>919</v>
      </c>
      <c r="G134" s="2" t="str">
        <f t="shared" ref="G134:G197" si="2">IF(F134="Republicain","Trump","Clinton")</f>
        <v>Trump</v>
      </c>
      <c r="H134" s="2" t="s">
        <v>922</v>
      </c>
      <c r="I134" s="2" t="s">
        <v>922</v>
      </c>
      <c r="J134">
        <v>47584</v>
      </c>
      <c r="K134" s="1">
        <v>95.569939475453893</v>
      </c>
      <c r="L134" s="1">
        <v>0.344653665097512</v>
      </c>
      <c r="M134" s="1">
        <v>0.50016812373907205</v>
      </c>
      <c r="N134" s="1">
        <v>1.85146267652993</v>
      </c>
      <c r="O134" s="1">
        <v>1.7337760591795599</v>
      </c>
      <c r="P134" s="1">
        <v>24.3022864828514</v>
      </c>
      <c r="Q134" s="1">
        <v>7.4520847343644903</v>
      </c>
      <c r="R134" s="1">
        <v>22.7765635507734</v>
      </c>
      <c r="S134" s="1">
        <v>29.119031607262901</v>
      </c>
      <c r="T134" s="1">
        <v>16.350033624747802</v>
      </c>
      <c r="U134" s="1">
        <v>3.4566534428145301</v>
      </c>
      <c r="V134" s="1">
        <v>49.386474767044902</v>
      </c>
      <c r="W134" s="1">
        <v>32.0078728049943</v>
      </c>
      <c r="X134" s="1">
        <v>15.1489989851462</v>
      </c>
      <c r="Y134" s="1">
        <v>21.475770925110101</v>
      </c>
      <c r="Z134" s="1">
        <v>27.835903083700401</v>
      </c>
      <c r="AA134" s="1">
        <v>20.578193832599101</v>
      </c>
      <c r="AB134" s="1">
        <v>20.952643171806201</v>
      </c>
      <c r="AC134" s="1">
        <v>9.1574889867841396</v>
      </c>
    </row>
    <row r="135" spans="1:29" ht="15" hidden="1" customHeight="1" x14ac:dyDescent="0.25">
      <c r="A135">
        <v>15660</v>
      </c>
      <c r="B135" s="2" t="s">
        <v>182</v>
      </c>
      <c r="C135" s="2" t="s">
        <v>37</v>
      </c>
      <c r="D135" s="2" t="s">
        <v>943</v>
      </c>
      <c r="E135" s="2" t="s">
        <v>931</v>
      </c>
      <c r="F135" s="2" t="s">
        <v>920</v>
      </c>
      <c r="G135" s="2" t="str">
        <f t="shared" si="2"/>
        <v>Clinton</v>
      </c>
      <c r="H135" s="2" t="s">
        <v>922</v>
      </c>
      <c r="I135" s="2" t="s">
        <v>923</v>
      </c>
      <c r="J135">
        <v>55186</v>
      </c>
      <c r="K135" s="1">
        <v>79.924256151922606</v>
      </c>
      <c r="L135" s="1">
        <v>3.5244446055158898</v>
      </c>
      <c r="M135" s="1">
        <v>0.94589207407675902</v>
      </c>
      <c r="N135" s="1">
        <v>1.5837350052549599</v>
      </c>
      <c r="O135" s="1">
        <v>14.0216721632298</v>
      </c>
      <c r="P135" s="1">
        <v>26.954300003624098</v>
      </c>
      <c r="Q135" s="1">
        <v>8.7794005726089903</v>
      </c>
      <c r="R135" s="1">
        <v>27.378320588555098</v>
      </c>
      <c r="S135" s="1">
        <v>25.249157394991499</v>
      </c>
      <c r="T135" s="1">
        <v>11.638821440220299</v>
      </c>
      <c r="U135" s="1">
        <v>11.580585821423499</v>
      </c>
      <c r="V135" s="1">
        <v>51.028725060138697</v>
      </c>
      <c r="W135" s="1">
        <v>23.4866279892458</v>
      </c>
      <c r="X135" s="1">
        <v>13.904061129192</v>
      </c>
      <c r="Y135" s="1">
        <v>24.648327602375701</v>
      </c>
      <c r="Z135" s="1">
        <v>24.554548296342599</v>
      </c>
      <c r="AA135" s="1">
        <v>19.579035115140101</v>
      </c>
      <c r="AB135" s="1">
        <v>21.564030426174799</v>
      </c>
      <c r="AC135" s="1">
        <v>9.6540585599666606</v>
      </c>
    </row>
    <row r="136" spans="1:29" ht="15" hidden="1" customHeight="1" x14ac:dyDescent="0.25">
      <c r="A136">
        <v>15680</v>
      </c>
      <c r="B136" s="2" t="s">
        <v>183</v>
      </c>
      <c r="C136" s="2" t="s">
        <v>100</v>
      </c>
      <c r="D136" s="2" t="s">
        <v>953</v>
      </c>
      <c r="E136" s="2" t="s">
        <v>927</v>
      </c>
      <c r="F136" s="2" t="s">
        <v>920</v>
      </c>
      <c r="G136" s="2" t="str">
        <f t="shared" si="2"/>
        <v>Clinton</v>
      </c>
      <c r="H136" s="2" t="s">
        <v>922</v>
      </c>
      <c r="I136" s="2" t="s">
        <v>922</v>
      </c>
      <c r="J136">
        <v>105151</v>
      </c>
      <c r="K136" s="1">
        <v>76.4633717225704</v>
      </c>
      <c r="L136" s="1">
        <v>14.104478321651699</v>
      </c>
      <c r="M136" s="1">
        <v>2.4269859535334901</v>
      </c>
      <c r="N136" s="1">
        <v>3.2277391560707902</v>
      </c>
      <c r="O136" s="1">
        <v>3.7774248461736</v>
      </c>
      <c r="P136" s="1">
        <v>26.234653022795801</v>
      </c>
      <c r="Q136" s="1">
        <v>9.9257258609047891</v>
      </c>
      <c r="R136" s="1">
        <v>26.732032981141401</v>
      </c>
      <c r="S136" s="1">
        <v>26.854713697444598</v>
      </c>
      <c r="T136" s="1">
        <v>10.2528744377134</v>
      </c>
      <c r="U136" s="1">
        <v>3.12411920903117</v>
      </c>
      <c r="V136" s="1">
        <v>38.590141074898803</v>
      </c>
      <c r="W136" s="1">
        <v>29.880879975078301</v>
      </c>
      <c r="X136" s="1">
        <v>28.4048597409918</v>
      </c>
      <c r="Y136" s="1">
        <v>8.6233668879845808</v>
      </c>
      <c r="Z136" s="1">
        <v>11.718248018847699</v>
      </c>
      <c r="AA136" s="1">
        <v>12.8587491968302</v>
      </c>
      <c r="AB136" s="1">
        <v>26.769650888841301</v>
      </c>
      <c r="AC136" s="1">
        <v>40.0299850074963</v>
      </c>
    </row>
    <row r="137" spans="1:29" ht="15" hidden="1" customHeight="1" x14ac:dyDescent="0.25">
      <c r="A137">
        <v>15700</v>
      </c>
      <c r="B137" s="2" t="s">
        <v>184</v>
      </c>
      <c r="C137" s="2" t="s">
        <v>100</v>
      </c>
      <c r="D137" s="2" t="s">
        <v>953</v>
      </c>
      <c r="E137" s="2" t="s">
        <v>927</v>
      </c>
      <c r="F137" s="2" t="s">
        <v>920</v>
      </c>
      <c r="G137" s="2" t="str">
        <f t="shared" si="2"/>
        <v>Clinton</v>
      </c>
      <c r="H137" s="2" t="s">
        <v>922</v>
      </c>
      <c r="I137" s="2" t="s">
        <v>922</v>
      </c>
      <c r="J137">
        <v>32618</v>
      </c>
      <c r="K137" s="1">
        <v>66.162854865411703</v>
      </c>
      <c r="L137" s="1">
        <v>27.398982157091201</v>
      </c>
      <c r="M137" s="1">
        <v>0.916671776319823</v>
      </c>
      <c r="N137" s="1">
        <v>2.05714636090502</v>
      </c>
      <c r="O137" s="1">
        <v>3.4643448402722399</v>
      </c>
      <c r="P137" s="1">
        <v>21.669017107118801</v>
      </c>
      <c r="Q137" s="1">
        <v>7.8606904163345401</v>
      </c>
      <c r="R137" s="1">
        <v>22.714452142988499</v>
      </c>
      <c r="S137" s="1">
        <v>30.063155313017401</v>
      </c>
      <c r="T137" s="1">
        <v>17.6926850205408</v>
      </c>
      <c r="U137" s="1">
        <v>4.0262620113918004</v>
      </c>
      <c r="V137" s="1">
        <v>51.258750380451303</v>
      </c>
      <c r="W137" s="1">
        <v>26.7794251923997</v>
      </c>
      <c r="X137" s="1">
        <v>17.9355624157572</v>
      </c>
      <c r="Y137" s="1">
        <v>20.753187412484301</v>
      </c>
      <c r="Z137" s="1">
        <v>22.706168472252902</v>
      </c>
      <c r="AA137" s="1">
        <v>16.9282924312772</v>
      </c>
      <c r="AB137" s="1">
        <v>23.936915026899499</v>
      </c>
      <c r="AC137" s="1">
        <v>15.675436657085999</v>
      </c>
    </row>
    <row r="138" spans="1:29" ht="15" hidden="1" customHeight="1" x14ac:dyDescent="0.25">
      <c r="A138">
        <v>15740</v>
      </c>
      <c r="B138" s="2" t="s">
        <v>184</v>
      </c>
      <c r="C138" s="2" t="s">
        <v>33</v>
      </c>
      <c r="D138" s="2" t="s">
        <v>967</v>
      </c>
      <c r="E138" s="2" t="s">
        <v>927</v>
      </c>
      <c r="F138" s="2" t="s">
        <v>919</v>
      </c>
      <c r="G138" s="2" t="str">
        <f t="shared" si="2"/>
        <v>Trump</v>
      </c>
      <c r="H138" s="2" t="s">
        <v>922</v>
      </c>
      <c r="I138" s="2" t="s">
        <v>922</v>
      </c>
      <c r="J138">
        <v>40087</v>
      </c>
      <c r="K138" s="1">
        <v>95.482325941078102</v>
      </c>
      <c r="L138" s="1">
        <v>1.44685309451942</v>
      </c>
      <c r="M138" s="1">
        <v>0.27190859879761498</v>
      </c>
      <c r="N138" s="1">
        <v>1.92830593459226</v>
      </c>
      <c r="O138" s="1">
        <v>0.87060643101254798</v>
      </c>
      <c r="P138" s="1">
        <v>23.985331903110701</v>
      </c>
      <c r="Q138" s="1">
        <v>7.8304687305111402</v>
      </c>
      <c r="R138" s="1">
        <v>23.431536408311899</v>
      </c>
      <c r="S138" s="1">
        <v>28.722528500511402</v>
      </c>
      <c r="T138" s="1">
        <v>16.030134457554801</v>
      </c>
      <c r="U138" s="1">
        <v>3.7215940278845099</v>
      </c>
      <c r="V138" s="1">
        <v>56.058111025725502</v>
      </c>
      <c r="W138" s="1">
        <v>27.533208914260602</v>
      </c>
      <c r="X138" s="1">
        <v>12.6870860321294</v>
      </c>
      <c r="Y138" s="1">
        <v>24.038461538461501</v>
      </c>
      <c r="Z138" s="1">
        <v>26.657388663967598</v>
      </c>
      <c r="AA138" s="1">
        <v>19.812753036437201</v>
      </c>
      <c r="AB138" s="1">
        <v>19.844382591093101</v>
      </c>
      <c r="AC138" s="1">
        <v>9.6470141700404906</v>
      </c>
    </row>
    <row r="139" spans="1:29" ht="15" hidden="1" customHeight="1" x14ac:dyDescent="0.25">
      <c r="A139">
        <v>15780</v>
      </c>
      <c r="B139" s="2" t="s">
        <v>185</v>
      </c>
      <c r="C139" s="2" t="s">
        <v>75</v>
      </c>
      <c r="D139" s="2" t="s">
        <v>932</v>
      </c>
      <c r="E139" s="2" t="s">
        <v>931</v>
      </c>
      <c r="F139" s="2" t="s">
        <v>919</v>
      </c>
      <c r="G139" s="2" t="str">
        <f t="shared" si="2"/>
        <v>Trump</v>
      </c>
      <c r="H139" s="2" t="s">
        <v>922</v>
      </c>
      <c r="I139" s="2" t="s">
        <v>923</v>
      </c>
      <c r="J139">
        <v>31488</v>
      </c>
      <c r="K139" s="1">
        <v>59.213033536585399</v>
      </c>
      <c r="L139" s="1">
        <v>36.915650406504099</v>
      </c>
      <c r="M139" s="1">
        <v>0.33663617886178898</v>
      </c>
      <c r="N139" s="1">
        <v>1.75622459349594</v>
      </c>
      <c r="O139" s="1">
        <v>1.7784552845528501</v>
      </c>
      <c r="P139" s="1">
        <v>23.0151168699187</v>
      </c>
      <c r="Q139" s="1">
        <v>8.10467479674797</v>
      </c>
      <c r="R139" s="1">
        <v>22.036966463414601</v>
      </c>
      <c r="S139" s="1">
        <v>29.7764227642276</v>
      </c>
      <c r="T139" s="1">
        <v>17.066819105691099</v>
      </c>
      <c r="U139" s="1">
        <v>4.7511102886750596</v>
      </c>
      <c r="V139" s="1">
        <v>52.544411547002198</v>
      </c>
      <c r="W139" s="1">
        <v>28.941524796447101</v>
      </c>
      <c r="X139" s="1">
        <v>13.7629533678756</v>
      </c>
      <c r="Y139" s="1">
        <v>31.429669485011502</v>
      </c>
      <c r="Z139" s="1">
        <v>26.356648731744801</v>
      </c>
      <c r="AA139" s="1">
        <v>16.502690238278198</v>
      </c>
      <c r="AB139" s="1">
        <v>17.2559569561875</v>
      </c>
      <c r="AC139" s="1">
        <v>8.4550345887778597</v>
      </c>
    </row>
    <row r="140" spans="1:29" ht="15" hidden="1" customHeight="1" x14ac:dyDescent="0.25">
      <c r="A140">
        <v>15820</v>
      </c>
      <c r="B140" s="2" t="s">
        <v>186</v>
      </c>
      <c r="C140" s="2" t="s">
        <v>104</v>
      </c>
      <c r="D140" s="2" t="s">
        <v>950</v>
      </c>
      <c r="E140" s="2" t="s">
        <v>927</v>
      </c>
      <c r="F140" s="2" t="s">
        <v>919</v>
      </c>
      <c r="G140" s="2" t="str">
        <f t="shared" si="2"/>
        <v>Trump</v>
      </c>
      <c r="H140" s="2" t="s">
        <v>922</v>
      </c>
      <c r="I140" s="2" t="s">
        <v>923</v>
      </c>
      <c r="J140">
        <v>24512</v>
      </c>
      <c r="K140" s="1">
        <v>91.094157963446506</v>
      </c>
      <c r="L140" s="1">
        <v>4.9363577023498699</v>
      </c>
      <c r="M140" s="1">
        <v>0.52219321148825104</v>
      </c>
      <c r="N140" s="1">
        <v>1.6808093994778099</v>
      </c>
      <c r="O140" s="1">
        <v>1.7664817232376</v>
      </c>
      <c r="P140" s="1">
        <v>22.295202349869498</v>
      </c>
      <c r="Q140" s="1">
        <v>11.602480417754601</v>
      </c>
      <c r="R140" s="1">
        <v>22.919386422976501</v>
      </c>
      <c r="S140" s="1">
        <v>27.178524804177499</v>
      </c>
      <c r="T140" s="1">
        <v>16.004406005221899</v>
      </c>
      <c r="U140" s="1">
        <v>11.4392290954305</v>
      </c>
      <c r="V140" s="1">
        <v>52.179048803232803</v>
      </c>
      <c r="W140" s="1">
        <v>22.3437985700964</v>
      </c>
      <c r="X140" s="1">
        <v>14.037923531240301</v>
      </c>
      <c r="Y140" s="1">
        <v>28.082191780821901</v>
      </c>
      <c r="Z140" s="1">
        <v>29.578503688092699</v>
      </c>
      <c r="AA140" s="1">
        <v>18.261327713382499</v>
      </c>
      <c r="AB140" s="1">
        <v>16.048472075869299</v>
      </c>
      <c r="AC140" s="1">
        <v>8.0295047418335095</v>
      </c>
    </row>
    <row r="141" spans="1:29" ht="15" hidden="1" customHeight="1" x14ac:dyDescent="0.25">
      <c r="A141">
        <v>15900</v>
      </c>
      <c r="B141" s="2" t="s">
        <v>188</v>
      </c>
      <c r="C141" s="2" t="s">
        <v>146</v>
      </c>
      <c r="D141" s="2" t="s">
        <v>948</v>
      </c>
      <c r="E141" s="2" t="s">
        <v>927</v>
      </c>
      <c r="F141" s="2" t="s">
        <v>919</v>
      </c>
      <c r="G141" s="2" t="str">
        <f t="shared" si="2"/>
        <v>Trump</v>
      </c>
      <c r="H141" s="2" t="s">
        <v>922</v>
      </c>
      <c r="I141" s="2" t="s">
        <v>923</v>
      </c>
      <c r="J141">
        <v>37069</v>
      </c>
      <c r="K141" s="1">
        <v>92.791820658771499</v>
      </c>
      <c r="L141" s="1">
        <v>3.4206479807925798</v>
      </c>
      <c r="M141" s="1">
        <v>0.29944158191480802</v>
      </c>
      <c r="N141" s="1">
        <v>1.0709757479295401</v>
      </c>
      <c r="O141" s="1">
        <v>2.4171140305916001</v>
      </c>
      <c r="P141" s="1">
        <v>20.915050311581101</v>
      </c>
      <c r="Q141" s="1">
        <v>7.9554344600609701</v>
      </c>
      <c r="R141" s="1">
        <v>25.209743990935799</v>
      </c>
      <c r="S141" s="1">
        <v>27.866950821441101</v>
      </c>
      <c r="T141" s="1">
        <v>18.052820415981</v>
      </c>
      <c r="U141" s="1">
        <v>3.9697686846324101</v>
      </c>
      <c r="V141" s="1">
        <v>48.450263378883903</v>
      </c>
      <c r="W141" s="1">
        <v>33.174288113596504</v>
      </c>
      <c r="X141" s="1">
        <v>14.405679822887199</v>
      </c>
      <c r="Y141" s="1">
        <v>21.397886123423099</v>
      </c>
      <c r="Z141" s="1">
        <v>23.9209001022843</v>
      </c>
      <c r="AA141" s="1">
        <v>21.943402659393101</v>
      </c>
      <c r="AB141" s="1">
        <v>21.302420729628398</v>
      </c>
      <c r="AC141" s="1">
        <v>11.4353903852711</v>
      </c>
    </row>
    <row r="142" spans="1:29" ht="15" hidden="1" customHeight="1" x14ac:dyDescent="0.25">
      <c r="A142">
        <v>15940</v>
      </c>
      <c r="B142" s="2" t="s">
        <v>189</v>
      </c>
      <c r="C142" s="2" t="s">
        <v>33</v>
      </c>
      <c r="D142" s="2" t="s">
        <v>967</v>
      </c>
      <c r="E142" s="2" t="s">
        <v>927</v>
      </c>
      <c r="F142" s="2" t="s">
        <v>919</v>
      </c>
      <c r="G142" s="2" t="str">
        <f t="shared" si="2"/>
        <v>Trump</v>
      </c>
      <c r="H142" s="2" t="s">
        <v>922</v>
      </c>
      <c r="I142" s="2" t="s">
        <v>922</v>
      </c>
      <c r="J142">
        <v>404422</v>
      </c>
      <c r="K142" s="1">
        <v>88.407900658223298</v>
      </c>
      <c r="L142" s="1">
        <v>7.0236040571482299</v>
      </c>
      <c r="M142" s="1">
        <v>0.69036798195943805</v>
      </c>
      <c r="N142" s="1">
        <v>2.3443333943257301</v>
      </c>
      <c r="O142" s="1">
        <v>1.5337939083432699</v>
      </c>
      <c r="P142" s="1">
        <v>22.902562175153701</v>
      </c>
      <c r="Q142" s="1">
        <v>8.6095711904891399</v>
      </c>
      <c r="R142" s="1">
        <v>23.261840354876799</v>
      </c>
      <c r="S142" s="1">
        <v>28.960590670141599</v>
      </c>
      <c r="T142" s="1">
        <v>16.265435609338802</v>
      </c>
      <c r="U142" s="1">
        <v>3.1274241325438998</v>
      </c>
      <c r="V142" s="1">
        <v>48.853554432261397</v>
      </c>
      <c r="W142" s="1">
        <v>28.023062407770201</v>
      </c>
      <c r="X142" s="1">
        <v>19.995959027424501</v>
      </c>
      <c r="Y142" s="1">
        <v>19.664488044372199</v>
      </c>
      <c r="Z142" s="1">
        <v>24.571644107517201</v>
      </c>
      <c r="AA142" s="1">
        <v>19.3120335388287</v>
      </c>
      <c r="AB142" s="1">
        <v>22.266467973015601</v>
      </c>
      <c r="AC142" s="1">
        <v>14.1853663362663</v>
      </c>
    </row>
    <row r="143" spans="1:29" ht="15" hidden="1" customHeight="1" x14ac:dyDescent="0.25">
      <c r="A143">
        <v>15980</v>
      </c>
      <c r="B143" s="2" t="s">
        <v>190</v>
      </c>
      <c r="C143" s="2" t="s">
        <v>72</v>
      </c>
      <c r="D143" s="2" t="s">
        <v>942</v>
      </c>
      <c r="E143" s="2" t="s">
        <v>931</v>
      </c>
      <c r="F143" s="2" t="s">
        <v>919</v>
      </c>
      <c r="G143" s="2" t="str">
        <f t="shared" si="2"/>
        <v>Trump</v>
      </c>
      <c r="H143" s="2" t="s">
        <v>923</v>
      </c>
      <c r="I143" s="2" t="s">
        <v>923</v>
      </c>
      <c r="J143">
        <v>618754</v>
      </c>
      <c r="K143" s="1">
        <v>70.956793814666298</v>
      </c>
      <c r="L143" s="1">
        <v>7.7172834438241997</v>
      </c>
      <c r="M143" s="1">
        <v>1.3336479440941</v>
      </c>
      <c r="N143" s="1">
        <v>1.67998913946415</v>
      </c>
      <c r="O143" s="1">
        <v>18.3122856579513</v>
      </c>
      <c r="P143" s="1">
        <v>19.534257556314799</v>
      </c>
      <c r="Q143" s="1">
        <v>7.6728392866955204</v>
      </c>
      <c r="R143" s="1">
        <v>22.0368676404516</v>
      </c>
      <c r="S143" s="1">
        <v>27.304712373576599</v>
      </c>
      <c r="T143" s="1">
        <v>23.451323142961499</v>
      </c>
      <c r="U143" s="1">
        <v>5.0053470758316596</v>
      </c>
      <c r="V143" s="1">
        <v>40.454699485536501</v>
      </c>
      <c r="W143" s="1">
        <v>29.909077706434498</v>
      </c>
      <c r="X143" s="1">
        <v>24.6308757321973</v>
      </c>
      <c r="Y143" s="1">
        <v>16.934954211432899</v>
      </c>
      <c r="Z143" s="1">
        <v>23.7266151984171</v>
      </c>
      <c r="AA143" s="1">
        <v>19.797927225712598</v>
      </c>
      <c r="AB143" s="1">
        <v>21.570401212767099</v>
      </c>
      <c r="AC143" s="1">
        <v>17.970102151670201</v>
      </c>
    </row>
    <row r="144" spans="1:29" ht="15" hidden="1" customHeight="1" x14ac:dyDescent="0.25">
      <c r="A144">
        <v>16020</v>
      </c>
      <c r="B144" s="2" t="s">
        <v>191</v>
      </c>
      <c r="C144" s="2" t="s">
        <v>162</v>
      </c>
      <c r="D144" s="2" t="s">
        <v>956</v>
      </c>
      <c r="E144" s="2" t="s">
        <v>927</v>
      </c>
      <c r="F144" s="2" t="s">
        <v>919</v>
      </c>
      <c r="G144" s="2" t="str">
        <f t="shared" si="2"/>
        <v>Trump</v>
      </c>
      <c r="H144" s="2" t="s">
        <v>922</v>
      </c>
      <c r="I144" s="2" t="s">
        <v>922</v>
      </c>
      <c r="J144">
        <v>96275</v>
      </c>
      <c r="K144" s="1">
        <v>86.784731238639296</v>
      </c>
      <c r="L144" s="1">
        <v>8.5484289794858501</v>
      </c>
      <c r="M144" s="1">
        <v>0.96494417034536495</v>
      </c>
      <c r="N144" s="1">
        <v>1.90599844196313</v>
      </c>
      <c r="O144" s="1">
        <v>1.7958971695663499</v>
      </c>
      <c r="P144" s="1">
        <v>22.229031420410301</v>
      </c>
      <c r="Q144" s="1">
        <v>12.733316021812501</v>
      </c>
      <c r="R144" s="1">
        <v>23.873279667618799</v>
      </c>
      <c r="S144" s="1">
        <v>26.321474941573602</v>
      </c>
      <c r="T144" s="1">
        <v>14.842897948584801</v>
      </c>
      <c r="U144" s="1">
        <v>5.8996672638853296</v>
      </c>
      <c r="V144" s="1">
        <v>44.081136421807003</v>
      </c>
      <c r="W144" s="1">
        <v>26.593294087535199</v>
      </c>
      <c r="X144" s="1">
        <v>23.4259022267725</v>
      </c>
      <c r="Y144" s="1">
        <v>22.557436679237199</v>
      </c>
      <c r="Z144" s="1">
        <v>24.5152317526545</v>
      </c>
      <c r="AA144" s="1">
        <v>18.946749043836402</v>
      </c>
      <c r="AB144" s="1">
        <v>21.1532803765813</v>
      </c>
      <c r="AC144" s="1">
        <v>12.827302147690499</v>
      </c>
    </row>
    <row r="145" spans="1:29" ht="15" hidden="1" customHeight="1" x14ac:dyDescent="0.25">
      <c r="A145">
        <v>16060</v>
      </c>
      <c r="B145" s="2" t="s">
        <v>192</v>
      </c>
      <c r="C145" s="2" t="s">
        <v>146</v>
      </c>
      <c r="D145" s="2" t="s">
        <v>948</v>
      </c>
      <c r="E145" s="2" t="s">
        <v>927</v>
      </c>
      <c r="F145" s="2" t="s">
        <v>919</v>
      </c>
      <c r="G145" s="2" t="str">
        <f t="shared" si="2"/>
        <v>Trump</v>
      </c>
      <c r="H145" s="2" t="s">
        <v>922</v>
      </c>
      <c r="I145" s="2" t="s">
        <v>923</v>
      </c>
      <c r="J145">
        <v>126575</v>
      </c>
      <c r="K145" s="1">
        <v>84.112186450720898</v>
      </c>
      <c r="L145" s="1">
        <v>8.6920797945881905</v>
      </c>
      <c r="M145" s="1">
        <v>1.9332411613667799</v>
      </c>
      <c r="N145" s="1">
        <v>2.3361643294489398</v>
      </c>
      <c r="O145" s="1">
        <v>2.92632826387517</v>
      </c>
      <c r="P145" s="1">
        <v>20.090855224175399</v>
      </c>
      <c r="Q145" s="1">
        <v>16.285206399368001</v>
      </c>
      <c r="R145" s="1">
        <v>24.835868062413599</v>
      </c>
      <c r="S145" s="1">
        <v>24.694449930870999</v>
      </c>
      <c r="T145" s="1">
        <v>14.093620383172</v>
      </c>
      <c r="U145" s="1">
        <v>3.8393914832595599</v>
      </c>
      <c r="V145" s="1">
        <v>34.6280940208242</v>
      </c>
      <c r="W145" s="1">
        <v>33.705343225886899</v>
      </c>
      <c r="X145" s="1">
        <v>27.8271712700293</v>
      </c>
      <c r="Y145" s="1">
        <v>28.929217436243999</v>
      </c>
      <c r="Z145" s="1">
        <v>23.387465463436001</v>
      </c>
      <c r="AA145" s="1">
        <v>16.414558031366202</v>
      </c>
      <c r="AB145" s="1">
        <v>18.569242083921399</v>
      </c>
      <c r="AC145" s="1">
        <v>12.699516985032499</v>
      </c>
    </row>
    <row r="146" spans="1:29" ht="15" hidden="1" customHeight="1" x14ac:dyDescent="0.25">
      <c r="A146">
        <v>16100</v>
      </c>
      <c r="B146" s="2" t="s">
        <v>193</v>
      </c>
      <c r="C146" s="2" t="s">
        <v>35</v>
      </c>
      <c r="D146" s="2" t="s">
        <v>964</v>
      </c>
      <c r="E146" s="2" t="s">
        <v>935</v>
      </c>
      <c r="F146" s="2" t="s">
        <v>919</v>
      </c>
      <c r="G146" s="2" t="str">
        <f t="shared" si="2"/>
        <v>Trump</v>
      </c>
      <c r="H146" s="2" t="s">
        <v>922</v>
      </c>
      <c r="I146" s="2" t="s">
        <v>922</v>
      </c>
      <c r="J146">
        <v>53829</v>
      </c>
      <c r="K146" s="1">
        <v>52.222779542625702</v>
      </c>
      <c r="L146" s="1">
        <v>1.09420572553828</v>
      </c>
      <c r="M146" s="1">
        <v>0.60376377045830298</v>
      </c>
      <c r="N146" s="1">
        <v>1.99334930985157</v>
      </c>
      <c r="O146" s="1">
        <v>44.0859016515261</v>
      </c>
      <c r="P146" s="1">
        <v>26.073306210407001</v>
      </c>
      <c r="Q146" s="1">
        <v>8.7276375188095603</v>
      </c>
      <c r="R146" s="1">
        <v>24.308458265990499</v>
      </c>
      <c r="S146" s="1">
        <v>26.881420795482001</v>
      </c>
      <c r="T146" s="1">
        <v>14.009177209311</v>
      </c>
      <c r="U146" s="1">
        <v>7.4338609222330199</v>
      </c>
      <c r="V146" s="1">
        <v>45.094566024798603</v>
      </c>
      <c r="W146" s="1">
        <v>32.098165819096103</v>
      </c>
      <c r="X146" s="1">
        <v>15.3734072338723</v>
      </c>
      <c r="Y146" s="1">
        <v>19.0132370637786</v>
      </c>
      <c r="Z146" s="1">
        <v>22.482952266345801</v>
      </c>
      <c r="AA146" s="1">
        <v>18.085639791416</v>
      </c>
      <c r="AB146" s="1">
        <v>20.081227436823099</v>
      </c>
      <c r="AC146" s="1">
        <v>20.336943441636599</v>
      </c>
    </row>
    <row r="147" spans="1:29" ht="15" hidden="1" customHeight="1" x14ac:dyDescent="0.25">
      <c r="A147">
        <v>16180</v>
      </c>
      <c r="B147" s="2" t="s">
        <v>194</v>
      </c>
      <c r="C147" s="2" t="s">
        <v>195</v>
      </c>
      <c r="D147" s="2" t="s">
        <v>965</v>
      </c>
      <c r="E147" s="2" t="s">
        <v>935</v>
      </c>
      <c r="F147" s="2" t="s">
        <v>919</v>
      </c>
      <c r="G147" s="2" t="str">
        <f t="shared" si="2"/>
        <v>Trump</v>
      </c>
      <c r="H147" s="2" t="s">
        <v>922</v>
      </c>
      <c r="I147" s="2" t="s">
        <v>922</v>
      </c>
      <c r="J147">
        <v>55274</v>
      </c>
      <c r="K147" s="1">
        <v>70.707746861092005</v>
      </c>
      <c r="L147" s="1">
        <v>1.81459637442559</v>
      </c>
      <c r="M147" s="1">
        <v>2.0606433404494</v>
      </c>
      <c r="N147" s="1">
        <v>4.1104316676918602</v>
      </c>
      <c r="O147" s="1">
        <v>21.3065817563411</v>
      </c>
      <c r="P147" s="1">
        <v>21.3753301733184</v>
      </c>
      <c r="Q147" s="1">
        <v>8.4578644570684194</v>
      </c>
      <c r="R147" s="1">
        <v>24.6372616420017</v>
      </c>
      <c r="S147" s="1">
        <v>29.006404457792101</v>
      </c>
      <c r="T147" s="1">
        <v>16.523139269819399</v>
      </c>
      <c r="U147" s="1">
        <v>4.4151138716356098</v>
      </c>
      <c r="V147" s="1">
        <v>39.5859213250518</v>
      </c>
      <c r="W147" s="1">
        <v>35.1009316770186</v>
      </c>
      <c r="X147" s="1">
        <v>20.898033126293999</v>
      </c>
      <c r="Y147" s="1">
        <v>17.929173373733502</v>
      </c>
      <c r="Z147" s="1">
        <v>18.790834201306701</v>
      </c>
      <c r="AA147" s="1">
        <v>18.478363791307601</v>
      </c>
      <c r="AB147" s="1">
        <v>27.0760344664331</v>
      </c>
      <c r="AC147" s="1">
        <v>17.725594167219</v>
      </c>
    </row>
    <row r="148" spans="1:29" ht="15" hidden="1" customHeight="1" x14ac:dyDescent="0.25">
      <c r="A148">
        <v>16220</v>
      </c>
      <c r="B148" s="2" t="s">
        <v>196</v>
      </c>
      <c r="C148" s="2" t="s">
        <v>197</v>
      </c>
      <c r="D148" s="2" t="s">
        <v>982</v>
      </c>
      <c r="E148" s="2" t="s">
        <v>947</v>
      </c>
      <c r="F148" s="2" t="s">
        <v>919</v>
      </c>
      <c r="G148" s="2" t="str">
        <f t="shared" si="2"/>
        <v>Trump</v>
      </c>
      <c r="H148" s="2" t="s">
        <v>922</v>
      </c>
      <c r="I148" s="2" t="s">
        <v>923</v>
      </c>
      <c r="J148">
        <v>75450</v>
      </c>
      <c r="K148" s="1">
        <v>89.053677932405606</v>
      </c>
      <c r="L148" s="1">
        <v>0.82306163021868795</v>
      </c>
      <c r="M148" s="1">
        <v>0.63485752153744202</v>
      </c>
      <c r="N148" s="1">
        <v>2.5553346587143801</v>
      </c>
      <c r="O148" s="1">
        <v>6.9330682571239199</v>
      </c>
      <c r="P148" s="1">
        <v>23.883366467859499</v>
      </c>
      <c r="Q148" s="1">
        <v>9.6262425447316105</v>
      </c>
      <c r="R148" s="1">
        <v>26.3472498343274</v>
      </c>
      <c r="S148" s="1">
        <v>27.695162359178301</v>
      </c>
      <c r="T148" s="1">
        <v>12.4479787939032</v>
      </c>
      <c r="U148" s="1">
        <v>1.9323191802041499</v>
      </c>
      <c r="V148" s="1">
        <v>35.4966834809548</v>
      </c>
      <c r="W148" s="1">
        <v>40.576716844739202</v>
      </c>
      <c r="X148" s="1">
        <v>21.994280494101801</v>
      </c>
      <c r="Y148" s="1">
        <v>13.9939485627837</v>
      </c>
      <c r="Z148" s="1">
        <v>20.887324870091401</v>
      </c>
      <c r="AA148" s="1">
        <v>18.769321844372801</v>
      </c>
      <c r="AB148" s="1">
        <v>23.9557981977241</v>
      </c>
      <c r="AC148" s="1">
        <v>22.393606525028002</v>
      </c>
    </row>
    <row r="149" spans="1:29" ht="15" hidden="1" customHeight="1" x14ac:dyDescent="0.25">
      <c r="A149">
        <v>16260</v>
      </c>
      <c r="B149" s="2" t="s">
        <v>198</v>
      </c>
      <c r="C149" s="2" t="s">
        <v>199</v>
      </c>
      <c r="D149" s="2" t="s">
        <v>977</v>
      </c>
      <c r="E149" s="2" t="s">
        <v>947</v>
      </c>
      <c r="F149" s="2" t="s">
        <v>919</v>
      </c>
      <c r="G149" s="2" t="str">
        <f t="shared" si="2"/>
        <v>Trump</v>
      </c>
      <c r="H149" s="2" t="s">
        <v>922</v>
      </c>
      <c r="I149" s="2" t="s">
        <v>923</v>
      </c>
      <c r="J149">
        <v>9225</v>
      </c>
      <c r="K149" s="1">
        <v>87.139050754933606</v>
      </c>
      <c r="L149" s="1">
        <v>0.44191235404978002</v>
      </c>
      <c r="M149" s="1">
        <v>0.721356930875376</v>
      </c>
      <c r="N149" s="1">
        <v>3.97937742347768</v>
      </c>
      <c r="O149" s="1">
        <v>7.7183025366635603</v>
      </c>
      <c r="P149" s="1">
        <v>30.206009141520301</v>
      </c>
      <c r="Q149" s="1">
        <v>16.658362758052998</v>
      </c>
      <c r="R149" s="1">
        <v>24.493642094318002</v>
      </c>
      <c r="S149" s="1">
        <v>18.822433550679101</v>
      </c>
      <c r="T149" s="1">
        <v>9.8195524554296707</v>
      </c>
      <c r="U149" s="1">
        <v>2.6060656281073902</v>
      </c>
      <c r="V149" s="1">
        <v>32.4038780245277</v>
      </c>
      <c r="W149" s="1">
        <v>38.3990719257541</v>
      </c>
      <c r="X149" s="1">
        <v>26.590984421610901</v>
      </c>
      <c r="Y149" s="1">
        <v>22.5785635929535</v>
      </c>
      <c r="Z149" s="1">
        <v>24.114344711879699</v>
      </c>
      <c r="AA149" s="1">
        <v>21.113763954313701</v>
      </c>
      <c r="AB149" s="1">
        <v>22.901206685164901</v>
      </c>
      <c r="AC149" s="1">
        <v>9.2921210556882006</v>
      </c>
    </row>
    <row r="150" spans="1:29" ht="15" hidden="1" customHeight="1" x14ac:dyDescent="0.25">
      <c r="A150">
        <v>16300</v>
      </c>
      <c r="B150" s="2" t="s">
        <v>200</v>
      </c>
      <c r="C150" s="2" t="s">
        <v>60</v>
      </c>
      <c r="D150" s="2" t="s">
        <v>945</v>
      </c>
      <c r="E150" s="2" t="s">
        <v>927</v>
      </c>
      <c r="F150" s="2" t="s">
        <v>920</v>
      </c>
      <c r="G150" s="2" t="str">
        <f t="shared" si="2"/>
        <v>Clinton</v>
      </c>
      <c r="H150" s="2" t="s">
        <v>922</v>
      </c>
      <c r="I150" s="2" t="s">
        <v>923</v>
      </c>
      <c r="J150">
        <v>257940</v>
      </c>
      <c r="K150" s="1">
        <v>90.600527254400205</v>
      </c>
      <c r="L150" s="1">
        <v>3.3565945568736901</v>
      </c>
      <c r="M150" s="1">
        <v>1.52709932542452</v>
      </c>
      <c r="N150" s="1">
        <v>2.1590292316042499</v>
      </c>
      <c r="O150" s="1">
        <v>2.3567496316972898</v>
      </c>
      <c r="P150" s="1">
        <v>24.470419477397801</v>
      </c>
      <c r="Q150" s="1">
        <v>9.2040784678607395</v>
      </c>
      <c r="R150" s="1">
        <v>26.3037915794371</v>
      </c>
      <c r="S150" s="1">
        <v>26.429789873613998</v>
      </c>
      <c r="T150" s="1">
        <v>13.591920601690299</v>
      </c>
      <c r="U150" s="1">
        <v>2.0054052164998901</v>
      </c>
      <c r="V150" s="1">
        <v>34.3895250631968</v>
      </c>
      <c r="W150" s="1">
        <v>35.174096897825102</v>
      </c>
      <c r="X150" s="1">
        <v>28.4309728224782</v>
      </c>
      <c r="Y150" s="1">
        <v>13.7490023366957</v>
      </c>
      <c r="Z150" s="1">
        <v>20.738895887223201</v>
      </c>
      <c r="AA150" s="1">
        <v>18.591635975498299</v>
      </c>
      <c r="AB150" s="1">
        <v>25.5411421922629</v>
      </c>
      <c r="AC150" s="1">
        <v>21.379323608319801</v>
      </c>
    </row>
    <row r="151" spans="1:29" ht="15" hidden="1" customHeight="1" x14ac:dyDescent="0.25">
      <c r="A151">
        <v>16340</v>
      </c>
      <c r="B151" s="2" t="s">
        <v>201</v>
      </c>
      <c r="C151" s="2" t="s">
        <v>37</v>
      </c>
      <c r="D151" s="2" t="s">
        <v>943</v>
      </c>
      <c r="E151" s="2" t="s">
        <v>931</v>
      </c>
      <c r="F151" s="2" t="s">
        <v>919</v>
      </c>
      <c r="G151" s="2" t="str">
        <f t="shared" si="2"/>
        <v>Trump</v>
      </c>
      <c r="H151" s="2" t="s">
        <v>922</v>
      </c>
      <c r="I151" s="2" t="s">
        <v>923</v>
      </c>
      <c r="J151">
        <v>41475</v>
      </c>
      <c r="K151" s="1">
        <v>73.518987341772203</v>
      </c>
      <c r="L151" s="1">
        <v>12.417118746232701</v>
      </c>
      <c r="M151" s="1">
        <v>0.65099457504520797</v>
      </c>
      <c r="N151" s="1">
        <v>1.6347197106690801</v>
      </c>
      <c r="O151" s="1">
        <v>11.778179626280901</v>
      </c>
      <c r="P151" s="1">
        <v>26.632911392405099</v>
      </c>
      <c r="Q151" s="1">
        <v>9.1115129596142292</v>
      </c>
      <c r="R151" s="1">
        <v>25.50452079566</v>
      </c>
      <c r="S151" s="1">
        <v>25.4056660638939</v>
      </c>
      <c r="T151" s="1">
        <v>13.345388788426799</v>
      </c>
      <c r="U151" s="1">
        <v>10.973084886128399</v>
      </c>
      <c r="V151" s="1">
        <v>54.327122153209103</v>
      </c>
      <c r="W151" s="1">
        <v>23.286278938452799</v>
      </c>
      <c r="X151" s="1">
        <v>11.4135140222097</v>
      </c>
      <c r="Y151" s="1">
        <v>27.725005125401498</v>
      </c>
      <c r="Z151" s="1">
        <v>23.747693569329599</v>
      </c>
      <c r="AA151" s="1">
        <v>18.171256748445298</v>
      </c>
      <c r="AB151" s="1">
        <v>19.579033690972501</v>
      </c>
      <c r="AC151" s="1">
        <v>10.777010865851199</v>
      </c>
    </row>
    <row r="152" spans="1:29" ht="15" hidden="1" customHeight="1" x14ac:dyDescent="0.25">
      <c r="A152">
        <v>16380</v>
      </c>
      <c r="B152" s="2" t="s">
        <v>202</v>
      </c>
      <c r="C152" s="2" t="s">
        <v>33</v>
      </c>
      <c r="D152" s="2" t="s">
        <v>967</v>
      </c>
      <c r="E152" s="2" t="s">
        <v>927</v>
      </c>
      <c r="F152" s="2" t="s">
        <v>919</v>
      </c>
      <c r="G152" s="2" t="str">
        <f t="shared" si="2"/>
        <v>Trump</v>
      </c>
      <c r="H152" s="2" t="s">
        <v>922</v>
      </c>
      <c r="I152" s="2" t="s">
        <v>922</v>
      </c>
      <c r="J152">
        <v>40814</v>
      </c>
      <c r="K152" s="1">
        <v>96.665359925515801</v>
      </c>
      <c r="L152" s="1">
        <v>0.222962708874406</v>
      </c>
      <c r="M152" s="1">
        <v>0.44102513843289098</v>
      </c>
      <c r="N152" s="1">
        <v>1.1662664771892</v>
      </c>
      <c r="O152" s="1">
        <v>1.50438574998775</v>
      </c>
      <c r="P152" s="1">
        <v>26.395354535208501</v>
      </c>
      <c r="Q152" s="1">
        <v>7.7644925760768402</v>
      </c>
      <c r="R152" s="1">
        <v>22.587837506737898</v>
      </c>
      <c r="S152" s="1">
        <v>27.806634978193799</v>
      </c>
      <c r="T152" s="1">
        <v>15.445680403782999</v>
      </c>
      <c r="U152" s="1">
        <v>2.2478983816613001</v>
      </c>
      <c r="V152" s="1">
        <v>56.082657482501901</v>
      </c>
      <c r="W152" s="1">
        <v>25.589749287116199</v>
      </c>
      <c r="X152" s="1">
        <v>16.0796948487205</v>
      </c>
      <c r="Y152" s="1">
        <v>15.189309576837401</v>
      </c>
      <c r="Z152" s="1">
        <v>22.793509385937</v>
      </c>
      <c r="AA152" s="1">
        <v>19.605472478523701</v>
      </c>
      <c r="AB152" s="1">
        <v>28.5014317531021</v>
      </c>
      <c r="AC152" s="1">
        <v>13.9102768055997</v>
      </c>
    </row>
    <row r="153" spans="1:29" ht="15" hidden="1" customHeight="1" x14ac:dyDescent="0.25">
      <c r="A153">
        <v>16500</v>
      </c>
      <c r="B153" s="2" t="s">
        <v>203</v>
      </c>
      <c r="C153" s="2" t="s">
        <v>25</v>
      </c>
      <c r="D153" s="2" t="s">
        <v>878</v>
      </c>
      <c r="E153" s="2" t="s">
        <v>927</v>
      </c>
      <c r="F153" s="2" t="s">
        <v>920</v>
      </c>
      <c r="G153" s="2" t="str">
        <f t="shared" si="2"/>
        <v>Clinton</v>
      </c>
      <c r="H153" s="2" t="s">
        <v>922</v>
      </c>
      <c r="I153" s="2" t="s">
        <v>922</v>
      </c>
      <c r="J153">
        <v>75455</v>
      </c>
      <c r="K153" s="1">
        <v>85.986349479822394</v>
      </c>
      <c r="L153" s="1">
        <v>0.49035849181631402</v>
      </c>
      <c r="M153" s="1">
        <v>0.85216354118348703</v>
      </c>
      <c r="N153" s="1">
        <v>4.0209396328937803</v>
      </c>
      <c r="O153" s="1">
        <v>8.6501888542840106</v>
      </c>
      <c r="P153" s="1">
        <v>23.139619640845499</v>
      </c>
      <c r="Q153" s="1">
        <v>8.3639255185209702</v>
      </c>
      <c r="R153" s="1">
        <v>22.581671194751799</v>
      </c>
      <c r="S153" s="1">
        <v>28.585249486448902</v>
      </c>
      <c r="T153" s="1">
        <v>17.3295341594328</v>
      </c>
      <c r="U153" s="1">
        <v>4.1034669555796297</v>
      </c>
      <c r="V153" s="1">
        <v>42.1916112056957</v>
      </c>
      <c r="W153" s="1">
        <v>38.7807614920291</v>
      </c>
      <c r="X153" s="1">
        <v>14.924160346695601</v>
      </c>
      <c r="Y153" s="1">
        <v>19.2735535508377</v>
      </c>
      <c r="Z153" s="1">
        <v>25.873295801397301</v>
      </c>
      <c r="AA153" s="1">
        <v>20.3927287526284</v>
      </c>
      <c r="AB153" s="1">
        <v>21.793393474869401</v>
      </c>
      <c r="AC153" s="1">
        <v>12.667028420267201</v>
      </c>
    </row>
    <row r="154" spans="1:29" ht="15" hidden="1" customHeight="1" x14ac:dyDescent="0.25">
      <c r="A154">
        <v>16460</v>
      </c>
      <c r="B154" s="2" t="s">
        <v>203</v>
      </c>
      <c r="C154" s="2" t="s">
        <v>146</v>
      </c>
      <c r="D154" s="2" t="s">
        <v>948</v>
      </c>
      <c r="E154" s="2" t="s">
        <v>927</v>
      </c>
      <c r="F154" s="2" t="s">
        <v>919</v>
      </c>
      <c r="G154" s="2" t="str">
        <f t="shared" si="2"/>
        <v>Trump</v>
      </c>
      <c r="H154" s="2" t="s">
        <v>922</v>
      </c>
      <c r="I154" s="2" t="s">
        <v>923</v>
      </c>
      <c r="J154">
        <v>39437</v>
      </c>
      <c r="K154" s="1">
        <v>92.441108603595595</v>
      </c>
      <c r="L154" s="1">
        <v>3.8948195856682801</v>
      </c>
      <c r="M154" s="1">
        <v>0.567994522909958</v>
      </c>
      <c r="N154" s="1">
        <v>1.72173339757081</v>
      </c>
      <c r="O154" s="1">
        <v>1.37434389025534</v>
      </c>
      <c r="P154" s="1">
        <v>23.4247026903669</v>
      </c>
      <c r="Q154" s="1">
        <v>8.1674569566650597</v>
      </c>
      <c r="R154" s="1">
        <v>22.509318660141499</v>
      </c>
      <c r="S154" s="1">
        <v>28.3439409691407</v>
      </c>
      <c r="T154" s="1">
        <v>17.554580723685898</v>
      </c>
      <c r="U154" s="1">
        <v>5.59544625916143</v>
      </c>
      <c r="V154" s="1">
        <v>45.068640946463802</v>
      </c>
      <c r="W154" s="1">
        <v>35.607723501618402</v>
      </c>
      <c r="X154" s="1">
        <v>13.728189292756401</v>
      </c>
      <c r="Y154" s="1">
        <v>24.7650081463843</v>
      </c>
      <c r="Z154" s="1">
        <v>23.649580147888202</v>
      </c>
      <c r="AA154" s="1">
        <v>18.0411079082592</v>
      </c>
      <c r="AB154" s="1">
        <v>22.390023812507799</v>
      </c>
      <c r="AC154" s="1">
        <v>11.1542799849605</v>
      </c>
    </row>
    <row r="155" spans="1:29" ht="15" hidden="1" customHeight="1" x14ac:dyDescent="0.25">
      <c r="A155">
        <v>16540</v>
      </c>
      <c r="B155" s="2" t="s">
        <v>204</v>
      </c>
      <c r="C155" s="2" t="s">
        <v>55</v>
      </c>
      <c r="D155" s="2" t="s">
        <v>970</v>
      </c>
      <c r="E155" s="2" t="s">
        <v>927</v>
      </c>
      <c r="F155" s="2" t="s">
        <v>919</v>
      </c>
      <c r="G155" s="2" t="str">
        <f t="shared" si="2"/>
        <v>Trump</v>
      </c>
      <c r="H155" s="2" t="s">
        <v>922</v>
      </c>
      <c r="I155" s="2" t="s">
        <v>922</v>
      </c>
      <c r="J155">
        <v>149618</v>
      </c>
      <c r="K155" s="1">
        <v>90.232458661390993</v>
      </c>
      <c r="L155" s="1">
        <v>2.9060674517771901</v>
      </c>
      <c r="M155" s="1">
        <v>0.86486920022991898</v>
      </c>
      <c r="N155" s="1">
        <v>1.69364648638533</v>
      </c>
      <c r="O155" s="1">
        <v>4.3029582002165503</v>
      </c>
      <c r="P155" s="1">
        <v>23.887500167092199</v>
      </c>
      <c r="Q155" s="1">
        <v>7.99235386116644</v>
      </c>
      <c r="R155" s="1">
        <v>24.683527383068899</v>
      </c>
      <c r="S155" s="1">
        <v>26.9419454878424</v>
      </c>
      <c r="T155" s="1">
        <v>16.494673100830099</v>
      </c>
      <c r="U155" s="1">
        <v>5.09004637118516</v>
      </c>
      <c r="V155" s="1">
        <v>52.920012156505202</v>
      </c>
      <c r="W155" s="1">
        <v>22.715018185739599</v>
      </c>
      <c r="X155" s="1">
        <v>19.274923286570001</v>
      </c>
      <c r="Y155" s="1">
        <v>14.2168010474812</v>
      </c>
      <c r="Z155" s="1">
        <v>22.112535318034599</v>
      </c>
      <c r="AA155" s="1">
        <v>20.808352284473798</v>
      </c>
      <c r="AB155" s="1">
        <v>25.795947901591902</v>
      </c>
      <c r="AC155" s="1">
        <v>17.0663634484184</v>
      </c>
    </row>
    <row r="156" spans="1:29" ht="15" hidden="1" customHeight="1" x14ac:dyDescent="0.25">
      <c r="A156">
        <v>16580</v>
      </c>
      <c r="B156" s="2" t="s">
        <v>205</v>
      </c>
      <c r="C156" s="2" t="s">
        <v>146</v>
      </c>
      <c r="D156" s="2" t="s">
        <v>948</v>
      </c>
      <c r="E156" s="2" t="s">
        <v>927</v>
      </c>
      <c r="F156" s="2" t="s">
        <v>919</v>
      </c>
      <c r="G156" s="2" t="str">
        <f t="shared" si="2"/>
        <v>Trump</v>
      </c>
      <c r="H156" s="2" t="s">
        <v>922</v>
      </c>
      <c r="I156" s="2" t="s">
        <v>923</v>
      </c>
      <c r="J156">
        <v>231891</v>
      </c>
      <c r="K156" s="1">
        <v>74.2874885183125</v>
      </c>
      <c r="L156" s="1">
        <v>10.645950036870801</v>
      </c>
      <c r="M156" s="1">
        <v>7.7467430818789902</v>
      </c>
      <c r="N156" s="1">
        <v>2.54688625259281</v>
      </c>
      <c r="O156" s="1">
        <v>4.77293211034495</v>
      </c>
      <c r="P156" s="1">
        <v>20.023631792523201</v>
      </c>
      <c r="Q156" s="1">
        <v>21.491562846337299</v>
      </c>
      <c r="R156" s="1">
        <v>25.220469962180498</v>
      </c>
      <c r="S156" s="1">
        <v>22.305738471954498</v>
      </c>
      <c r="T156" s="1">
        <v>10.9585969270045</v>
      </c>
      <c r="U156" s="1">
        <v>2.28832613454825</v>
      </c>
      <c r="V156" s="1">
        <v>30.0684870717709</v>
      </c>
      <c r="W156" s="1">
        <v>28.7453405123957</v>
      </c>
      <c r="X156" s="1">
        <v>38.897846281285098</v>
      </c>
      <c r="Y156" s="1">
        <v>22.5935375080754</v>
      </c>
      <c r="Z156" s="1">
        <v>21.5084257667502</v>
      </c>
      <c r="AA156" s="1">
        <v>15.9602308189254</v>
      </c>
      <c r="AB156" s="1">
        <v>21.453677444786301</v>
      </c>
      <c r="AC156" s="1">
        <v>18.484128461462699</v>
      </c>
    </row>
    <row r="157" spans="1:29" ht="15" hidden="1" customHeight="1" x14ac:dyDescent="0.25">
      <c r="A157">
        <v>16620</v>
      </c>
      <c r="B157" s="2" t="s">
        <v>206</v>
      </c>
      <c r="C157" s="2" t="s">
        <v>121</v>
      </c>
      <c r="D157" s="2" t="s">
        <v>981</v>
      </c>
      <c r="E157" s="2" t="s">
        <v>927</v>
      </c>
      <c r="F157" s="2" t="s">
        <v>920</v>
      </c>
      <c r="G157" s="2" t="str">
        <f t="shared" si="2"/>
        <v>Clinton</v>
      </c>
      <c r="H157" s="2" t="s">
        <v>922</v>
      </c>
      <c r="I157" s="2" t="s">
        <v>922</v>
      </c>
      <c r="J157">
        <v>227078</v>
      </c>
      <c r="K157" s="1">
        <v>90.027215318084501</v>
      </c>
      <c r="L157" s="1">
        <v>6.1996318445644203</v>
      </c>
      <c r="M157" s="1">
        <v>0.88515840372030796</v>
      </c>
      <c r="N157" s="1">
        <v>2.0327816873497202</v>
      </c>
      <c r="O157" s="1">
        <v>0.85521274628101396</v>
      </c>
      <c r="P157" s="1">
        <v>20.9522719065695</v>
      </c>
      <c r="Q157" s="1">
        <v>7.7422735800033502</v>
      </c>
      <c r="R157" s="1">
        <v>24.787077568060301</v>
      </c>
      <c r="S157" s="1">
        <v>30.102872140850302</v>
      </c>
      <c r="T157" s="1">
        <v>16.415504804516502</v>
      </c>
      <c r="U157" s="1">
        <v>5.3673207953511701</v>
      </c>
      <c r="V157" s="1">
        <v>48.211202495219403</v>
      </c>
      <c r="W157" s="1">
        <v>24.434212724876101</v>
      </c>
      <c r="X157" s="1">
        <v>21.987263984553401</v>
      </c>
      <c r="Y157" s="1">
        <v>22.276069344925499</v>
      </c>
      <c r="Z157" s="1">
        <v>22.770053142256899</v>
      </c>
      <c r="AA157" s="1">
        <v>18.864981228615701</v>
      </c>
      <c r="AB157" s="1">
        <v>21.342179976496801</v>
      </c>
      <c r="AC157" s="1">
        <v>14.7467163077051</v>
      </c>
    </row>
    <row r="158" spans="1:29" ht="15" hidden="1" customHeight="1" x14ac:dyDescent="0.25">
      <c r="A158">
        <v>16660</v>
      </c>
      <c r="B158" s="2" t="s">
        <v>207</v>
      </c>
      <c r="C158" s="2" t="s">
        <v>146</v>
      </c>
      <c r="D158" s="2" t="s">
        <v>948</v>
      </c>
      <c r="E158" s="2" t="s">
        <v>927</v>
      </c>
      <c r="F158" s="2" t="s">
        <v>920</v>
      </c>
      <c r="G158" s="2" t="str">
        <f t="shared" si="2"/>
        <v>Clinton</v>
      </c>
      <c r="H158" s="2" t="s">
        <v>922</v>
      </c>
      <c r="I158" s="2" t="s">
        <v>923</v>
      </c>
      <c r="J158">
        <v>64921</v>
      </c>
      <c r="K158" s="1">
        <v>92.643366553195406</v>
      </c>
      <c r="L158" s="1">
        <v>3.1684662897983702</v>
      </c>
      <c r="M158" s="1">
        <v>0.84410283267355701</v>
      </c>
      <c r="N158" s="1">
        <v>1.4494539517259399</v>
      </c>
      <c r="O158" s="1">
        <v>1.8946103726067101</v>
      </c>
      <c r="P158" s="1">
        <v>19.315783798770799</v>
      </c>
      <c r="Q158" s="1">
        <v>20.893085442306798</v>
      </c>
      <c r="R158" s="1">
        <v>21.479952557724001</v>
      </c>
      <c r="S158" s="1">
        <v>24.033825726652399</v>
      </c>
      <c r="T158" s="1">
        <v>14.277352474545999</v>
      </c>
      <c r="U158" s="1">
        <v>4.1619449881528796</v>
      </c>
      <c r="V158" s="1">
        <v>41.127536829092399</v>
      </c>
      <c r="W158" s="1">
        <v>32.924693520140103</v>
      </c>
      <c r="X158" s="1">
        <v>21.785824662614601</v>
      </c>
      <c r="Y158" s="1">
        <v>25.0118614581686</v>
      </c>
      <c r="Z158" s="1">
        <v>26.146607622963799</v>
      </c>
      <c r="AA158" s="1">
        <v>16.238336232800901</v>
      </c>
      <c r="AB158" s="1">
        <v>20.4412462438716</v>
      </c>
      <c r="AC158" s="1">
        <v>12.1619484421952</v>
      </c>
    </row>
    <row r="159" spans="1:29" ht="15" hidden="1" customHeight="1" x14ac:dyDescent="0.25">
      <c r="A159">
        <v>16700</v>
      </c>
      <c r="B159" s="2" t="s">
        <v>208</v>
      </c>
      <c r="C159" s="2" t="s">
        <v>129</v>
      </c>
      <c r="D159" s="2" t="s">
        <v>973</v>
      </c>
      <c r="E159" s="2" t="s">
        <v>931</v>
      </c>
      <c r="F159" s="2" t="s">
        <v>920</v>
      </c>
      <c r="G159" s="2" t="str">
        <f t="shared" si="2"/>
        <v>Clinton</v>
      </c>
      <c r="H159" s="2" t="s">
        <v>923</v>
      </c>
      <c r="I159" s="2" t="s">
        <v>923</v>
      </c>
      <c r="J159">
        <v>664607</v>
      </c>
      <c r="K159" s="1">
        <v>63.231353265914997</v>
      </c>
      <c r="L159" s="1">
        <v>27.439223480944399</v>
      </c>
      <c r="M159" s="1">
        <v>1.6035040256873601</v>
      </c>
      <c r="N159" s="1">
        <v>2.3532704289903701</v>
      </c>
      <c r="O159" s="1">
        <v>5.3726487984628504</v>
      </c>
      <c r="P159" s="1">
        <v>23.2687889233788</v>
      </c>
      <c r="Q159" s="1">
        <v>11.0529982380565</v>
      </c>
      <c r="R159" s="1">
        <v>28.2577523258106</v>
      </c>
      <c r="S159" s="1">
        <v>25.930361852944699</v>
      </c>
      <c r="T159" s="1">
        <v>11.490098659809499</v>
      </c>
      <c r="U159" s="1">
        <v>4.0780298749951802</v>
      </c>
      <c r="V159" s="1">
        <v>34.624906115910299</v>
      </c>
      <c r="W159" s="1">
        <v>30.416175973388</v>
      </c>
      <c r="X159" s="1">
        <v>30.880888035706601</v>
      </c>
      <c r="Y159" s="1">
        <v>18.451017874386601</v>
      </c>
      <c r="Z159" s="1">
        <v>20.667284157420699</v>
      </c>
      <c r="AA159" s="1">
        <v>18.200342904439999</v>
      </c>
      <c r="AB159" s="1">
        <v>22.889462585972399</v>
      </c>
      <c r="AC159" s="1">
        <v>19.791892477780198</v>
      </c>
    </row>
    <row r="160" spans="1:29" ht="15" hidden="1" customHeight="1" x14ac:dyDescent="0.25">
      <c r="A160">
        <v>16740</v>
      </c>
      <c r="B160" s="2" t="s">
        <v>209</v>
      </c>
      <c r="C160" s="2" t="s">
        <v>42</v>
      </c>
      <c r="D160" s="2" t="s">
        <v>959</v>
      </c>
      <c r="E160" s="2" t="s">
        <v>931</v>
      </c>
      <c r="F160" s="2" t="s">
        <v>919</v>
      </c>
      <c r="G160" s="2" t="str">
        <f t="shared" si="2"/>
        <v>Trump</v>
      </c>
      <c r="H160" s="2" t="s">
        <v>922</v>
      </c>
      <c r="I160" s="2" t="s">
        <v>923</v>
      </c>
      <c r="J160">
        <v>2217012</v>
      </c>
      <c r="K160" s="1">
        <v>64.500733419575496</v>
      </c>
      <c r="L160" s="1">
        <v>21.5211735434901</v>
      </c>
      <c r="M160" s="1">
        <v>2.6979105210075498</v>
      </c>
      <c r="N160" s="1">
        <v>2.1443275904686101</v>
      </c>
      <c r="O160" s="1">
        <v>9.1358549254582293</v>
      </c>
      <c r="P160" s="1">
        <v>25.608837480356399</v>
      </c>
      <c r="Q160" s="1">
        <v>8.7620184284072398</v>
      </c>
      <c r="R160" s="1">
        <v>29.2727328494388</v>
      </c>
      <c r="S160" s="1">
        <v>25.487954057082199</v>
      </c>
      <c r="T160" s="1">
        <v>10.8684571847153</v>
      </c>
      <c r="U160" s="1">
        <v>5.2664766754686303</v>
      </c>
      <c r="V160" s="1">
        <v>34.320767788763703</v>
      </c>
      <c r="W160" s="1">
        <v>30.362412655684398</v>
      </c>
      <c r="X160" s="1">
        <v>30.050342880083299</v>
      </c>
      <c r="Y160" s="1">
        <v>17.2122661144852</v>
      </c>
      <c r="Z160" s="1">
        <v>21.076587907272401</v>
      </c>
      <c r="AA160" s="1">
        <v>17.918029034595499</v>
      </c>
      <c r="AB160" s="1">
        <v>22.6129950035638</v>
      </c>
      <c r="AC160" s="1">
        <v>21.180121940083101</v>
      </c>
    </row>
    <row r="161" spans="1:29" ht="15" hidden="1" customHeight="1" x14ac:dyDescent="0.25">
      <c r="A161">
        <v>16820</v>
      </c>
      <c r="B161" s="2" t="s">
        <v>210</v>
      </c>
      <c r="C161" s="2" t="s">
        <v>135</v>
      </c>
      <c r="D161" s="2" t="s">
        <v>978</v>
      </c>
      <c r="E161" s="2" t="s">
        <v>927</v>
      </c>
      <c r="F161" s="2" t="s">
        <v>920</v>
      </c>
      <c r="G161" s="2" t="str">
        <f t="shared" si="2"/>
        <v>Clinton</v>
      </c>
      <c r="H161" s="2" t="s">
        <v>922</v>
      </c>
      <c r="I161" s="2" t="s">
        <v>923</v>
      </c>
      <c r="J161">
        <v>222114</v>
      </c>
      <c r="K161" s="1">
        <v>75.369561738414802</v>
      </c>
      <c r="L161" s="1">
        <v>14.093870739123499</v>
      </c>
      <c r="M161" s="1">
        <v>3.59708282846757</v>
      </c>
      <c r="N161" s="1">
        <v>2.40003657895338</v>
      </c>
      <c r="O161" s="1">
        <v>4.5394481150408099</v>
      </c>
      <c r="P161" s="1">
        <v>20.327381632792999</v>
      </c>
      <c r="Q161" s="1">
        <v>13.5877094716627</v>
      </c>
      <c r="R161" s="1">
        <v>25.873208202830298</v>
      </c>
      <c r="S161" s="1">
        <v>26.5183694931529</v>
      </c>
      <c r="T161" s="1">
        <v>13.693331199561101</v>
      </c>
      <c r="U161" s="1">
        <v>5.6742097080670204</v>
      </c>
      <c r="V161" s="1">
        <v>32.333045430989799</v>
      </c>
      <c r="W161" s="1">
        <v>21.527034030056999</v>
      </c>
      <c r="X161" s="1">
        <v>40.465710830886202</v>
      </c>
      <c r="Y161" s="1">
        <v>16.273375423098202</v>
      </c>
      <c r="Z161" s="1">
        <v>18.4902897472214</v>
      </c>
      <c r="AA161" s="1">
        <v>16.932328300165601</v>
      </c>
      <c r="AB161" s="1">
        <v>22.7584799673524</v>
      </c>
      <c r="AC161" s="1">
        <v>25.545526562162401</v>
      </c>
    </row>
    <row r="162" spans="1:29" ht="15" hidden="1" customHeight="1" x14ac:dyDescent="0.25">
      <c r="A162">
        <v>16860</v>
      </c>
      <c r="B162" s="2" t="s">
        <v>211</v>
      </c>
      <c r="C162" s="2" t="s">
        <v>84</v>
      </c>
      <c r="D162" s="2" t="s">
        <v>975</v>
      </c>
      <c r="E162" s="2" t="s">
        <v>931</v>
      </c>
      <c r="F162" s="2" t="s">
        <v>919</v>
      </c>
      <c r="G162" s="2" t="str">
        <f t="shared" si="2"/>
        <v>Trump</v>
      </c>
      <c r="H162" s="2" t="s">
        <v>922</v>
      </c>
      <c r="I162" s="2" t="s">
        <v>922</v>
      </c>
      <c r="J162">
        <v>528143</v>
      </c>
      <c r="K162" s="1">
        <v>79.556483755346605</v>
      </c>
      <c r="L162" s="1">
        <v>13.787175064329199</v>
      </c>
      <c r="M162" s="1">
        <v>1.3581548936557</v>
      </c>
      <c r="N162" s="1">
        <v>1.7593719882683301</v>
      </c>
      <c r="O162" s="1">
        <v>3.53881429840024</v>
      </c>
      <c r="P162" s="1">
        <v>22.318576597625999</v>
      </c>
      <c r="Q162" s="1">
        <v>9.53340288520344</v>
      </c>
      <c r="R162" s="1">
        <v>25.6688056075722</v>
      </c>
      <c r="S162" s="1">
        <v>27.812164508475899</v>
      </c>
      <c r="T162" s="1">
        <v>14.667050401122401</v>
      </c>
      <c r="U162" s="1">
        <v>5.9140336337102104</v>
      </c>
      <c r="V162" s="1">
        <v>40.3454842295208</v>
      </c>
      <c r="W162" s="1">
        <v>30.406437360194499</v>
      </c>
      <c r="X162" s="1">
        <v>23.334044776574501</v>
      </c>
      <c r="Y162" s="1">
        <v>21.689603108200401</v>
      </c>
      <c r="Z162" s="1">
        <v>24.321283286691099</v>
      </c>
      <c r="AA162" s="1">
        <v>17.0686554532952</v>
      </c>
      <c r="AB162" s="1">
        <v>21.140955733148701</v>
      </c>
      <c r="AC162" s="1">
        <v>15.779502418664601</v>
      </c>
    </row>
    <row r="163" spans="1:29" ht="15" hidden="1" customHeight="1" x14ac:dyDescent="0.25">
      <c r="A163">
        <v>16940</v>
      </c>
      <c r="B163" s="2" t="s">
        <v>212</v>
      </c>
      <c r="C163" s="2" t="s">
        <v>197</v>
      </c>
      <c r="D163" s="2" t="s">
        <v>982</v>
      </c>
      <c r="E163" s="2" t="s">
        <v>947</v>
      </c>
      <c r="F163" s="2" t="s">
        <v>920</v>
      </c>
      <c r="G163" s="2" t="str">
        <f t="shared" si="2"/>
        <v>Clinton</v>
      </c>
      <c r="H163" s="2" t="s">
        <v>922</v>
      </c>
      <c r="I163" s="2" t="s">
        <v>923</v>
      </c>
      <c r="J163">
        <v>91738</v>
      </c>
      <c r="K163" s="1">
        <v>80.795308378207494</v>
      </c>
      <c r="L163" s="1">
        <v>2.2487954827879402</v>
      </c>
      <c r="M163" s="1">
        <v>1.0192068717434399</v>
      </c>
      <c r="N163" s="1">
        <v>2.8799407006911002</v>
      </c>
      <c r="O163" s="1">
        <v>13.05674856657</v>
      </c>
      <c r="P163" s="1">
        <v>24.418452549652301</v>
      </c>
      <c r="Q163" s="1">
        <v>9.7189823192134099</v>
      </c>
      <c r="R163" s="1">
        <v>25.884584359807299</v>
      </c>
      <c r="S163" s="1">
        <v>27.436830975168402</v>
      </c>
      <c r="T163" s="1">
        <v>12.541149796158599</v>
      </c>
      <c r="U163" s="1">
        <v>1.9843506515036</v>
      </c>
      <c r="V163" s="1">
        <v>33.685885746493803</v>
      </c>
      <c r="W163" s="1">
        <v>40.177712940552397</v>
      </c>
      <c r="X163" s="1">
        <v>24.1520506614502</v>
      </c>
      <c r="Y163" s="1">
        <v>14.7158101045296</v>
      </c>
      <c r="Z163" s="1">
        <v>20.557491289198602</v>
      </c>
      <c r="AA163" s="1">
        <v>18.415178571428601</v>
      </c>
      <c r="AB163" s="1">
        <v>25.544425087107999</v>
      </c>
      <c r="AC163" s="1">
        <v>20.767094947735199</v>
      </c>
    </row>
    <row r="164" spans="1:29" ht="15" hidden="1" customHeight="1" x14ac:dyDescent="0.25">
      <c r="A164">
        <v>16980</v>
      </c>
      <c r="B164" s="2" t="s">
        <v>213</v>
      </c>
      <c r="C164" s="2" t="s">
        <v>146</v>
      </c>
      <c r="D164" s="2" t="s">
        <v>948</v>
      </c>
      <c r="E164" s="2" t="s">
        <v>927</v>
      </c>
      <c r="F164" s="2" t="s">
        <v>920</v>
      </c>
      <c r="G164" s="2" t="str">
        <f t="shared" si="2"/>
        <v>Clinton</v>
      </c>
      <c r="H164" s="2" t="s">
        <v>923</v>
      </c>
      <c r="I164" s="2" t="s">
        <v>923</v>
      </c>
      <c r="J164">
        <v>9461105</v>
      </c>
      <c r="K164" s="1">
        <v>55.009314451113298</v>
      </c>
      <c r="L164" s="1">
        <v>17.0555553500357</v>
      </c>
      <c r="M164" s="1">
        <v>5.5686624342505402</v>
      </c>
      <c r="N164" s="1">
        <v>1.68093473225379</v>
      </c>
      <c r="O164" s="1">
        <v>20.685533032346601</v>
      </c>
      <c r="P164" s="1">
        <v>25.132476597606701</v>
      </c>
      <c r="Q164" s="1">
        <v>9.3973801157475805</v>
      </c>
      <c r="R164" s="1">
        <v>28.377943168371999</v>
      </c>
      <c r="S164" s="1">
        <v>25.6781739553678</v>
      </c>
      <c r="T164" s="1">
        <v>11.4140261629059</v>
      </c>
      <c r="U164" s="1">
        <v>6.4451378380347499</v>
      </c>
      <c r="V164" s="1">
        <v>32.1760433839871</v>
      </c>
      <c r="W164" s="1">
        <v>27.093505619325001</v>
      </c>
      <c r="X164" s="1">
        <v>34.285313158653203</v>
      </c>
      <c r="Y164" s="1">
        <v>15.4090707006823</v>
      </c>
      <c r="Z164" s="1">
        <v>17.8264286522774</v>
      </c>
      <c r="AA164" s="1">
        <v>15.7939109359739</v>
      </c>
      <c r="AB164" s="1">
        <v>23.384207781054101</v>
      </c>
      <c r="AC164" s="1">
        <v>27.586381930012301</v>
      </c>
    </row>
    <row r="165" spans="1:29" ht="15" hidden="1" customHeight="1" x14ac:dyDescent="0.25">
      <c r="A165">
        <v>17020</v>
      </c>
      <c r="B165" s="2" t="s">
        <v>214</v>
      </c>
      <c r="C165" s="2" t="s">
        <v>98</v>
      </c>
      <c r="D165" s="2" t="s">
        <v>936</v>
      </c>
      <c r="E165" s="2" t="s">
        <v>935</v>
      </c>
      <c r="F165" s="2" t="s">
        <v>920</v>
      </c>
      <c r="G165" s="2" t="str">
        <f t="shared" si="2"/>
        <v>Clinton</v>
      </c>
      <c r="H165" s="2" t="s">
        <v>923</v>
      </c>
      <c r="I165" s="2" t="s">
        <v>923</v>
      </c>
      <c r="J165">
        <v>220000</v>
      </c>
      <c r="K165" s="1">
        <v>75.189090909090893</v>
      </c>
      <c r="L165" s="1">
        <v>1.42409090909091</v>
      </c>
      <c r="M165" s="1">
        <v>4.0549999999999997</v>
      </c>
      <c r="N165" s="1">
        <v>5.1881818181818202</v>
      </c>
      <c r="O165" s="1">
        <v>14.1436363636364</v>
      </c>
      <c r="P165" s="1">
        <v>20.985454545454498</v>
      </c>
      <c r="Q165" s="1">
        <v>14.659090909090899</v>
      </c>
      <c r="R165" s="1">
        <v>22.731818181818198</v>
      </c>
      <c r="S165" s="1">
        <v>26.2522727272727</v>
      </c>
      <c r="T165" s="1">
        <v>15.371363636363601</v>
      </c>
      <c r="U165" s="1">
        <v>4.8898071625344404</v>
      </c>
      <c r="V165" s="1">
        <v>31.277867711794599</v>
      </c>
      <c r="W165" s="1">
        <v>39.8426628042373</v>
      </c>
      <c r="X165" s="1">
        <v>23.989662321433599</v>
      </c>
      <c r="Y165" s="1">
        <v>21.5506500223335</v>
      </c>
      <c r="Z165" s="1">
        <v>25.305028563368399</v>
      </c>
      <c r="AA165" s="1">
        <v>17.8785527893363</v>
      </c>
      <c r="AB165" s="1">
        <v>19.882690363683398</v>
      </c>
      <c r="AC165" s="1">
        <v>15.383078261278399</v>
      </c>
    </row>
    <row r="166" spans="1:29" ht="15" hidden="1" customHeight="1" x14ac:dyDescent="0.25">
      <c r="A166">
        <v>17060</v>
      </c>
      <c r="B166" s="2" t="s">
        <v>215</v>
      </c>
      <c r="C166" s="2" t="s">
        <v>33</v>
      </c>
      <c r="D166" s="2" t="s">
        <v>967</v>
      </c>
      <c r="E166" s="2" t="s">
        <v>927</v>
      </c>
      <c r="F166" s="2" t="s">
        <v>919</v>
      </c>
      <c r="G166" s="2" t="str">
        <f t="shared" si="2"/>
        <v>Trump</v>
      </c>
      <c r="H166" s="2" t="s">
        <v>922</v>
      </c>
      <c r="I166" s="2" t="s">
        <v>922</v>
      </c>
      <c r="J166">
        <v>78064</v>
      </c>
      <c r="K166" s="1">
        <v>90.154232424677204</v>
      </c>
      <c r="L166" s="1">
        <v>6.1539249846280004</v>
      </c>
      <c r="M166" s="1">
        <v>0.37789506046320998</v>
      </c>
      <c r="N166" s="1">
        <v>2.3557593769215002</v>
      </c>
      <c r="O166" s="1">
        <v>0.95818815331010398</v>
      </c>
      <c r="P166" s="1">
        <v>22.526388604222198</v>
      </c>
      <c r="Q166" s="1">
        <v>7.8307542529206797</v>
      </c>
      <c r="R166" s="1">
        <v>27.281461365033799</v>
      </c>
      <c r="S166" s="1">
        <v>28.885273621643801</v>
      </c>
      <c r="T166" s="1">
        <v>13.4761221561795</v>
      </c>
      <c r="U166" s="1">
        <v>3.9546041705111601</v>
      </c>
      <c r="V166" s="1">
        <v>55.906993910315599</v>
      </c>
      <c r="W166" s="1">
        <v>26.432921203174001</v>
      </c>
      <c r="X166" s="1">
        <v>13.7054807159993</v>
      </c>
      <c r="Y166" s="1">
        <v>21.669169706071699</v>
      </c>
      <c r="Z166" s="1">
        <v>23.868268611885899</v>
      </c>
      <c r="AA166" s="1">
        <v>18.1220052921405</v>
      </c>
      <c r="AB166" s="1">
        <v>21.4725023242509</v>
      </c>
      <c r="AC166" s="1">
        <v>14.8680540656511</v>
      </c>
    </row>
    <row r="167" spans="1:29" ht="15" hidden="1" customHeight="1" x14ac:dyDescent="0.25">
      <c r="A167">
        <v>17140</v>
      </c>
      <c r="B167" s="2" t="s">
        <v>216</v>
      </c>
      <c r="C167" s="2" t="s">
        <v>33</v>
      </c>
      <c r="D167" s="2" t="s">
        <v>967</v>
      </c>
      <c r="E167" s="2" t="s">
        <v>927</v>
      </c>
      <c r="F167" s="2" t="s">
        <v>920</v>
      </c>
      <c r="G167" s="2" t="str">
        <f t="shared" si="2"/>
        <v>Clinton</v>
      </c>
      <c r="H167" s="2" t="s">
        <v>922</v>
      </c>
      <c r="I167" s="2" t="s">
        <v>922</v>
      </c>
      <c r="J167">
        <v>2114580</v>
      </c>
      <c r="K167" s="1">
        <v>81.503419118690204</v>
      </c>
      <c r="L167" s="1">
        <v>12.0031401034721</v>
      </c>
      <c r="M167" s="1">
        <v>1.8955064362663001</v>
      </c>
      <c r="N167" s="1">
        <v>1.99732334553434</v>
      </c>
      <c r="O167" s="1">
        <v>2.60061099603704</v>
      </c>
      <c r="P167" s="1">
        <v>24.933083638358401</v>
      </c>
      <c r="Q167" s="1">
        <v>9.5311598520746408</v>
      </c>
      <c r="R167" s="1">
        <v>26.212439349658101</v>
      </c>
      <c r="S167" s="1">
        <v>27.122076251548801</v>
      </c>
      <c r="T167" s="1">
        <v>12.2012409083601</v>
      </c>
      <c r="U167" s="1">
        <v>3.33681090420205</v>
      </c>
      <c r="V167" s="1">
        <v>39.526651690056198</v>
      </c>
      <c r="W167" s="1">
        <v>27.828324238332701</v>
      </c>
      <c r="X167" s="1">
        <v>29.308213167409001</v>
      </c>
      <c r="Y167" s="1">
        <v>17.390339822995799</v>
      </c>
      <c r="Z167" s="1">
        <v>19.775743690172298</v>
      </c>
      <c r="AA167" s="1">
        <v>16.7861936201076</v>
      </c>
      <c r="AB167" s="1">
        <v>23.521647339821801</v>
      </c>
      <c r="AC167" s="1">
        <v>22.526075526902499</v>
      </c>
    </row>
    <row r="168" spans="1:29" ht="15" hidden="1" customHeight="1" x14ac:dyDescent="0.25">
      <c r="A168">
        <v>17200</v>
      </c>
      <c r="B168" s="2" t="s">
        <v>217</v>
      </c>
      <c r="C168" s="2" t="s">
        <v>235</v>
      </c>
      <c r="D168" s="2" t="s">
        <v>962</v>
      </c>
      <c r="E168" s="2" t="s">
        <v>927</v>
      </c>
      <c r="F168" s="2" t="s">
        <v>920</v>
      </c>
      <c r="G168" s="2" t="str">
        <f t="shared" si="2"/>
        <v>Clinton</v>
      </c>
      <c r="H168" s="2" t="s">
        <v>923</v>
      </c>
      <c r="I168" s="2" t="s">
        <v>923</v>
      </c>
      <c r="J168">
        <v>214005</v>
      </c>
      <c r="K168" s="1">
        <v>94.464127141065404</v>
      </c>
      <c r="L168" s="1">
        <v>0.62298023491069499</v>
      </c>
      <c r="M168" s="1">
        <v>1.62542455118874</v>
      </c>
      <c r="N168" s="1">
        <v>1.8817573443922599</v>
      </c>
      <c r="O168" s="1">
        <v>1.40571072844287</v>
      </c>
      <c r="P168" s="1">
        <v>19.629599113820898</v>
      </c>
      <c r="Q168" s="1">
        <v>9.9466278505579808</v>
      </c>
      <c r="R168" s="1">
        <v>22.537603105288699</v>
      </c>
      <c r="S168" s="1">
        <v>31.6845641884778</v>
      </c>
      <c r="T168" s="1">
        <v>16.2016057418546</v>
      </c>
      <c r="U168" s="1">
        <v>2.7033001326294399</v>
      </c>
      <c r="V168" s="1">
        <v>38.763555509323098</v>
      </c>
      <c r="W168" s="1">
        <v>25.689803136296302</v>
      </c>
      <c r="X168" s="1">
        <v>32.843341221751203</v>
      </c>
      <c r="Y168" s="1">
        <v>15.430465793791599</v>
      </c>
      <c r="Z168" s="1">
        <v>21.282746765786001</v>
      </c>
      <c r="AA168" s="1">
        <v>18.626170623625701</v>
      </c>
      <c r="AB168" s="1">
        <v>24.1837725613636</v>
      </c>
      <c r="AC168" s="1">
        <v>20.4768442554331</v>
      </c>
    </row>
    <row r="169" spans="1:29" ht="15" hidden="1" customHeight="1" x14ac:dyDescent="0.25">
      <c r="A169">
        <v>17220</v>
      </c>
      <c r="B169" s="2" t="s">
        <v>218</v>
      </c>
      <c r="C169" s="2" t="s">
        <v>121</v>
      </c>
      <c r="D169" s="2" t="s">
        <v>981</v>
      </c>
      <c r="E169" s="2" t="s">
        <v>927</v>
      </c>
      <c r="F169" s="2" t="s">
        <v>919</v>
      </c>
      <c r="G169" s="2" t="str">
        <f t="shared" si="2"/>
        <v>Trump</v>
      </c>
      <c r="H169" s="2" t="s">
        <v>922</v>
      </c>
      <c r="I169" s="2" t="s">
        <v>922</v>
      </c>
      <c r="J169">
        <v>94196</v>
      </c>
      <c r="K169" s="1">
        <v>95.473268503970402</v>
      </c>
      <c r="L169" s="1">
        <v>1.4299970274746301</v>
      </c>
      <c r="M169" s="1">
        <v>0.41827678457683998</v>
      </c>
      <c r="N169" s="1">
        <v>1.54783642617521</v>
      </c>
      <c r="O169" s="1">
        <v>1.13062125780288</v>
      </c>
      <c r="P169" s="1">
        <v>21.6166291562274</v>
      </c>
      <c r="Q169" s="1">
        <v>7.3846023185697902</v>
      </c>
      <c r="R169" s="1">
        <v>25.004246464817999</v>
      </c>
      <c r="S169" s="1">
        <v>29.559641598369399</v>
      </c>
      <c r="T169" s="1">
        <v>16.4348804620154</v>
      </c>
      <c r="U169" s="1">
        <v>4.6579985303159797</v>
      </c>
      <c r="V169" s="1">
        <v>52.260763935753801</v>
      </c>
      <c r="W169" s="1">
        <v>26.356833280844601</v>
      </c>
      <c r="X169" s="1">
        <v>16.724404253085599</v>
      </c>
      <c r="Y169" s="1">
        <v>25.263834574382599</v>
      </c>
      <c r="Z169" s="1">
        <v>24.162961375689701</v>
      </c>
      <c r="AA169" s="1">
        <v>17.774682594953699</v>
      </c>
      <c r="AB169" s="1">
        <v>20.236245781325302</v>
      </c>
      <c r="AC169" s="1">
        <v>12.562275673648699</v>
      </c>
    </row>
    <row r="170" spans="1:29" ht="15" hidden="1" customHeight="1" x14ac:dyDescent="0.25">
      <c r="A170">
        <v>17260</v>
      </c>
      <c r="B170" s="2" t="s">
        <v>219</v>
      </c>
      <c r="C170" s="2" t="s">
        <v>170</v>
      </c>
      <c r="D170" s="2" t="s">
        <v>957</v>
      </c>
      <c r="E170" s="2" t="s">
        <v>931</v>
      </c>
      <c r="F170" s="2" t="s">
        <v>920</v>
      </c>
      <c r="G170" s="2" t="str">
        <f t="shared" si="2"/>
        <v>Clinton</v>
      </c>
      <c r="H170" s="2" t="s">
        <v>922</v>
      </c>
      <c r="I170" s="2" t="s">
        <v>922</v>
      </c>
      <c r="J170">
        <v>26151</v>
      </c>
      <c r="K170" s="1">
        <v>22.630109747237199</v>
      </c>
      <c r="L170" s="1">
        <v>75.324079385109599</v>
      </c>
      <c r="M170" s="1">
        <v>0.43592979235975698</v>
      </c>
      <c r="N170" s="1">
        <v>0.48946503001797298</v>
      </c>
      <c r="O170" s="1">
        <v>1.1204160452755201</v>
      </c>
      <c r="P170" s="1">
        <v>29.306718672326099</v>
      </c>
      <c r="Q170" s="1">
        <v>10.913540591182</v>
      </c>
      <c r="R170" s="1">
        <v>23.2151734159306</v>
      </c>
      <c r="S170" s="1">
        <v>24.381476807770301</v>
      </c>
      <c r="T170" s="1">
        <v>12.1830905127911</v>
      </c>
      <c r="U170" s="1">
        <v>10.054365206268001</v>
      </c>
      <c r="V170" s="1">
        <v>42.372881355932201</v>
      </c>
      <c r="W170" s="1">
        <v>30.227054685001601</v>
      </c>
      <c r="X170" s="1">
        <v>17.345698752798199</v>
      </c>
      <c r="Y170" s="1">
        <v>41.440275981026303</v>
      </c>
      <c r="Z170" s="1">
        <v>25.075463561880099</v>
      </c>
      <c r="AA170" s="1">
        <v>13.497197067701601</v>
      </c>
      <c r="AB170" s="1">
        <v>12.408365674859899</v>
      </c>
      <c r="AC170" s="1">
        <v>7.5786977145321304</v>
      </c>
    </row>
    <row r="171" spans="1:29" ht="15" hidden="1" customHeight="1" x14ac:dyDescent="0.25">
      <c r="A171">
        <v>17300</v>
      </c>
      <c r="B171" s="2" t="s">
        <v>220</v>
      </c>
      <c r="C171" s="2" t="s">
        <v>84</v>
      </c>
      <c r="D171" s="2" t="s">
        <v>975</v>
      </c>
      <c r="E171" s="2" t="s">
        <v>931</v>
      </c>
      <c r="F171" s="2" t="s">
        <v>919</v>
      </c>
      <c r="G171" s="2" t="str">
        <f t="shared" si="2"/>
        <v>Trump</v>
      </c>
      <c r="H171" s="2" t="s">
        <v>922</v>
      </c>
      <c r="I171" s="2" t="s">
        <v>922</v>
      </c>
      <c r="J171">
        <v>260625</v>
      </c>
      <c r="K171" s="1">
        <v>68.656882494004805</v>
      </c>
      <c r="L171" s="1">
        <v>18.654772182254199</v>
      </c>
      <c r="M171" s="1">
        <v>1.6314628297362099</v>
      </c>
      <c r="N171" s="1">
        <v>3.9708393285371701</v>
      </c>
      <c r="O171" s="1">
        <v>7.0860431654676299</v>
      </c>
      <c r="P171" s="1">
        <v>27.8242685851319</v>
      </c>
      <c r="Q171" s="1">
        <v>12.568249400479599</v>
      </c>
      <c r="R171" s="1">
        <v>29.353285371702601</v>
      </c>
      <c r="S171" s="1">
        <v>21.002973621103099</v>
      </c>
      <c r="T171" s="1">
        <v>9.2512230215827405</v>
      </c>
      <c r="U171" s="1">
        <v>4.0514238885474301</v>
      </c>
      <c r="V171" s="1">
        <v>40.325368776890002</v>
      </c>
      <c r="W171" s="1">
        <v>35.5901710715017</v>
      </c>
      <c r="X171" s="1">
        <v>20.0330362630609</v>
      </c>
      <c r="Y171" s="1">
        <v>19.880036976343501</v>
      </c>
      <c r="Z171" s="1">
        <v>23.7016261187445</v>
      </c>
      <c r="AA171" s="1">
        <v>19.820160510945801</v>
      </c>
      <c r="AB171" s="1">
        <v>23.9463843018614</v>
      </c>
      <c r="AC171" s="1">
        <v>12.651792092104699</v>
      </c>
    </row>
    <row r="172" spans="1:29" ht="15" hidden="1" customHeight="1" x14ac:dyDescent="0.25">
      <c r="A172">
        <v>17340</v>
      </c>
      <c r="B172" s="2" t="s">
        <v>221</v>
      </c>
      <c r="C172" s="2" t="s">
        <v>98</v>
      </c>
      <c r="D172" s="2" t="s">
        <v>936</v>
      </c>
      <c r="E172" s="2" t="s">
        <v>935</v>
      </c>
      <c r="F172" s="2" t="s">
        <v>920</v>
      </c>
      <c r="G172" s="2" t="str">
        <f t="shared" si="2"/>
        <v>Clinton</v>
      </c>
      <c r="H172" s="2" t="s">
        <v>922</v>
      </c>
      <c r="I172" s="2" t="s">
        <v>923</v>
      </c>
      <c r="J172">
        <v>64665</v>
      </c>
      <c r="K172" s="1">
        <v>74.132838475218406</v>
      </c>
      <c r="L172" s="1">
        <v>1.83406788834764</v>
      </c>
      <c r="M172" s="1">
        <v>1.07476996829815</v>
      </c>
      <c r="N172" s="1">
        <v>5.8114899868553298</v>
      </c>
      <c r="O172" s="1">
        <v>17.146833681280398</v>
      </c>
      <c r="P172" s="1">
        <v>21.142812959096901</v>
      </c>
      <c r="Q172" s="1">
        <v>7.6934972550838898</v>
      </c>
      <c r="R172" s="1">
        <v>21.183020180932498</v>
      </c>
      <c r="S172" s="1">
        <v>32.289491997216402</v>
      </c>
      <c r="T172" s="1">
        <v>17.691177607670301</v>
      </c>
      <c r="U172" s="1">
        <v>4.8315071775546201</v>
      </c>
      <c r="V172" s="1">
        <v>37.249221251660998</v>
      </c>
      <c r="W172" s="1">
        <v>41.165835275665998</v>
      </c>
      <c r="X172" s="1">
        <v>16.753436295118401</v>
      </c>
      <c r="Y172" s="1">
        <v>25.740336359805401</v>
      </c>
      <c r="Z172" s="1">
        <v>26.249856338351901</v>
      </c>
      <c r="AA172" s="1">
        <v>17.519059111979502</v>
      </c>
      <c r="AB172" s="1">
        <v>16.863961996705399</v>
      </c>
      <c r="AC172" s="1">
        <v>13.6267861931579</v>
      </c>
    </row>
    <row r="173" spans="1:29" ht="15" hidden="1" customHeight="1" x14ac:dyDescent="0.25">
      <c r="A173">
        <v>17380</v>
      </c>
      <c r="B173" s="2" t="s">
        <v>222</v>
      </c>
      <c r="C173" s="2" t="s">
        <v>170</v>
      </c>
      <c r="D173" s="2" t="s">
        <v>957</v>
      </c>
      <c r="E173" s="2" t="s">
        <v>931</v>
      </c>
      <c r="F173" s="2" t="s">
        <v>920</v>
      </c>
      <c r="G173" s="2" t="str">
        <f t="shared" si="2"/>
        <v>Clinton</v>
      </c>
      <c r="H173" s="2" t="s">
        <v>922</v>
      </c>
      <c r="I173" s="2" t="s">
        <v>922</v>
      </c>
      <c r="J173">
        <v>34145</v>
      </c>
      <c r="K173" s="1">
        <v>32.921364767901601</v>
      </c>
      <c r="L173" s="1">
        <v>63.959584126519303</v>
      </c>
      <c r="M173" s="1">
        <v>0.54473568604480904</v>
      </c>
      <c r="N173" s="1">
        <v>0.70288475618684998</v>
      </c>
      <c r="O173" s="1">
        <v>1.87143066334749</v>
      </c>
      <c r="P173" s="1">
        <v>25.312637282178901</v>
      </c>
      <c r="Q173" s="1">
        <v>12.695855908624999</v>
      </c>
      <c r="R173" s="1">
        <v>24.401815785620101</v>
      </c>
      <c r="S173" s="1">
        <v>25.5440035144238</v>
      </c>
      <c r="T173" s="1">
        <v>12.045687509152099</v>
      </c>
      <c r="U173" s="1">
        <v>11.2036514210427</v>
      </c>
      <c r="V173" s="1">
        <v>41.525503482025201</v>
      </c>
      <c r="W173" s="1">
        <v>26.858648597778998</v>
      </c>
      <c r="X173" s="1">
        <v>20.412196499153001</v>
      </c>
      <c r="Y173" s="1">
        <v>37.163577759871103</v>
      </c>
      <c r="Z173" s="1">
        <v>25.946817082997601</v>
      </c>
      <c r="AA173" s="1">
        <v>12.6913779210314</v>
      </c>
      <c r="AB173" s="1">
        <v>14.3110394842869</v>
      </c>
      <c r="AC173" s="1">
        <v>9.88718775181305</v>
      </c>
    </row>
    <row r="174" spans="1:29" ht="15" hidden="1" customHeight="1" x14ac:dyDescent="0.25">
      <c r="A174">
        <v>17420</v>
      </c>
      <c r="B174" s="2" t="s">
        <v>222</v>
      </c>
      <c r="C174" s="2" t="s">
        <v>84</v>
      </c>
      <c r="D174" s="2" t="s">
        <v>975</v>
      </c>
      <c r="E174" s="2" t="s">
        <v>931</v>
      </c>
      <c r="F174" s="2" t="s">
        <v>919</v>
      </c>
      <c r="G174" s="2" t="str">
        <f t="shared" si="2"/>
        <v>Trump</v>
      </c>
      <c r="H174" s="2" t="s">
        <v>922</v>
      </c>
      <c r="I174" s="2" t="s">
        <v>922</v>
      </c>
      <c r="J174">
        <v>115788</v>
      </c>
      <c r="K174" s="1">
        <v>89.690641517255699</v>
      </c>
      <c r="L174" s="1">
        <v>3.5979548830621502</v>
      </c>
      <c r="M174" s="1">
        <v>0.72891836805195698</v>
      </c>
      <c r="N174" s="1">
        <v>1.75320413168895</v>
      </c>
      <c r="O174" s="1">
        <v>4.2292810999412698</v>
      </c>
      <c r="P174" s="1">
        <v>22.852972674197702</v>
      </c>
      <c r="Q174" s="1">
        <v>10.1245379486648</v>
      </c>
      <c r="R174" s="1">
        <v>25.5561888969496</v>
      </c>
      <c r="S174" s="1">
        <v>26.8957059453484</v>
      </c>
      <c r="T174" s="1">
        <v>14.570594534839501</v>
      </c>
      <c r="U174" s="1">
        <v>8.0419894897788708</v>
      </c>
      <c r="V174" s="1">
        <v>45.865936861581197</v>
      </c>
      <c r="W174" s="1">
        <v>29.3232599673644</v>
      </c>
      <c r="X174" s="1">
        <v>16.768813681275599</v>
      </c>
      <c r="Y174" s="1">
        <v>24.906716417910399</v>
      </c>
      <c r="Z174" s="1">
        <v>24.806607207863099</v>
      </c>
      <c r="AA174" s="1">
        <v>19.284674190025498</v>
      </c>
      <c r="AB174" s="1">
        <v>20.026392428103399</v>
      </c>
      <c r="AC174" s="1">
        <v>10.975609756097599</v>
      </c>
    </row>
    <row r="175" spans="1:29" ht="15" hidden="1" customHeight="1" x14ac:dyDescent="0.25">
      <c r="A175">
        <v>17460</v>
      </c>
      <c r="B175" s="2" t="s">
        <v>223</v>
      </c>
      <c r="C175" s="2" t="s">
        <v>33</v>
      </c>
      <c r="D175" s="2" t="s">
        <v>967</v>
      </c>
      <c r="E175" s="2" t="s">
        <v>927</v>
      </c>
      <c r="F175" s="2" t="s">
        <v>920</v>
      </c>
      <c r="G175" s="2" t="str">
        <f t="shared" si="2"/>
        <v>Clinton</v>
      </c>
      <c r="H175" s="2" t="s">
        <v>923</v>
      </c>
      <c r="I175" s="2" t="s">
        <v>922</v>
      </c>
      <c r="J175">
        <v>2077240</v>
      </c>
      <c r="K175" s="1">
        <v>71.733357724673098</v>
      </c>
      <c r="L175" s="1">
        <v>19.7176060541873</v>
      </c>
      <c r="M175" s="1">
        <v>1.9328050682636599</v>
      </c>
      <c r="N175" s="1">
        <v>1.89202980878473</v>
      </c>
      <c r="O175" s="1">
        <v>4.7242013440911999</v>
      </c>
      <c r="P175" s="1">
        <v>23.172286302979</v>
      </c>
      <c r="Q175" s="1">
        <v>8.3610945292792405</v>
      </c>
      <c r="R175" s="1">
        <v>24.466503629816501</v>
      </c>
      <c r="S175" s="1">
        <v>28.801486587972501</v>
      </c>
      <c r="T175" s="1">
        <v>15.1986289499528</v>
      </c>
      <c r="U175" s="1">
        <v>3.1190031003685399</v>
      </c>
      <c r="V175" s="1">
        <v>39.182428104007599</v>
      </c>
      <c r="W175" s="1">
        <v>29.931670943239101</v>
      </c>
      <c r="X175" s="1">
        <v>27.766897852384801</v>
      </c>
      <c r="Y175" s="1">
        <v>20.241610738255002</v>
      </c>
      <c r="Z175" s="1">
        <v>21.417615232238401</v>
      </c>
      <c r="AA175" s="1">
        <v>17.21455814091</v>
      </c>
      <c r="AB175" s="1">
        <v>22.065576678591501</v>
      </c>
      <c r="AC175" s="1">
        <v>19.060639210005</v>
      </c>
    </row>
    <row r="176" spans="1:29" ht="15" hidden="1" customHeight="1" x14ac:dyDescent="0.25">
      <c r="A176">
        <v>17500</v>
      </c>
      <c r="B176" s="2" t="s">
        <v>224</v>
      </c>
      <c r="C176" s="2" t="s">
        <v>72</v>
      </c>
      <c r="D176" s="2" t="s">
        <v>942</v>
      </c>
      <c r="E176" s="2" t="s">
        <v>931</v>
      </c>
      <c r="F176" s="2" t="s">
        <v>919</v>
      </c>
      <c r="G176" s="2" t="str">
        <f t="shared" si="2"/>
        <v>Trump</v>
      </c>
      <c r="H176" s="2" t="s">
        <v>923</v>
      </c>
      <c r="I176" s="2" t="s">
        <v>923</v>
      </c>
      <c r="J176">
        <v>39140</v>
      </c>
      <c r="K176" s="1">
        <v>34.874808380173697</v>
      </c>
      <c r="L176" s="1">
        <v>12.920286152273899</v>
      </c>
      <c r="M176" s="1">
        <v>0.70260602963719998</v>
      </c>
      <c r="N176" s="1">
        <v>2.3377618804292299</v>
      </c>
      <c r="O176" s="1">
        <v>49.164537557486</v>
      </c>
      <c r="P176" s="1">
        <v>27.812979049565701</v>
      </c>
      <c r="Q176" s="1">
        <v>10.8967807869188</v>
      </c>
      <c r="R176" s="1">
        <v>27.700562084823702</v>
      </c>
      <c r="S176" s="1">
        <v>22.115482881962201</v>
      </c>
      <c r="T176" s="1">
        <v>11.474195196729699</v>
      </c>
      <c r="U176" s="1">
        <v>20.741214057508</v>
      </c>
      <c r="V176" s="1">
        <v>49.2012779552716</v>
      </c>
      <c r="W176" s="1">
        <v>20.340788072417499</v>
      </c>
      <c r="X176" s="1">
        <v>9.7167199148029795</v>
      </c>
      <c r="Y176" s="1">
        <v>26.227106227106201</v>
      </c>
      <c r="Z176" s="1">
        <v>29.578754578754602</v>
      </c>
      <c r="AA176" s="1">
        <v>18.507326007326</v>
      </c>
      <c r="AB176" s="1">
        <v>14.880952380952399</v>
      </c>
      <c r="AC176" s="1">
        <v>10.805860805860799</v>
      </c>
    </row>
    <row r="177" spans="1:29" ht="15" hidden="1" customHeight="1" x14ac:dyDescent="0.25">
      <c r="A177">
        <v>17540</v>
      </c>
      <c r="B177" s="2" t="s">
        <v>225</v>
      </c>
      <c r="C177" s="2" t="s">
        <v>60</v>
      </c>
      <c r="D177" s="2" t="s">
        <v>945</v>
      </c>
      <c r="E177" s="2" t="s">
        <v>927</v>
      </c>
      <c r="F177" s="2" t="s">
        <v>919</v>
      </c>
      <c r="G177" s="2" t="str">
        <f t="shared" si="2"/>
        <v>Trump</v>
      </c>
      <c r="H177" s="2" t="s">
        <v>922</v>
      </c>
      <c r="I177" s="2" t="s">
        <v>923</v>
      </c>
      <c r="J177">
        <v>49116</v>
      </c>
      <c r="K177" s="1">
        <v>92.544181122241199</v>
      </c>
      <c r="L177" s="1">
        <v>2.5612834921410501</v>
      </c>
      <c r="M177" s="1">
        <v>0.56397100741102701</v>
      </c>
      <c r="N177" s="1">
        <v>1.79982083231534</v>
      </c>
      <c r="O177" s="1">
        <v>2.5307435458913599</v>
      </c>
      <c r="P177" s="1">
        <v>23.597198468930699</v>
      </c>
      <c r="Q177" s="1">
        <v>8.1338056845020006</v>
      </c>
      <c r="R177" s="1">
        <v>22.760403941689098</v>
      </c>
      <c r="S177" s="1">
        <v>28.677009528463199</v>
      </c>
      <c r="T177" s="1">
        <v>16.831582376415</v>
      </c>
      <c r="U177" s="1">
        <v>4.3118337204454802</v>
      </c>
      <c r="V177" s="1">
        <v>43.547138347924502</v>
      </c>
      <c r="W177" s="1">
        <v>34.816270621166097</v>
      </c>
      <c r="X177" s="1">
        <v>17.324757310463902</v>
      </c>
      <c r="Y177" s="1">
        <v>18.420920544094798</v>
      </c>
      <c r="Z177" s="1">
        <v>21.783867891381799</v>
      </c>
      <c r="AA177" s="1">
        <v>19.178838528334101</v>
      </c>
      <c r="AB177" s="1">
        <v>24.659940771972099</v>
      </c>
      <c r="AC177" s="1">
        <v>15.956432264217201</v>
      </c>
    </row>
    <row r="178" spans="1:29" ht="15" hidden="1" customHeight="1" x14ac:dyDescent="0.25">
      <c r="A178">
        <v>17580</v>
      </c>
      <c r="B178" s="2" t="s">
        <v>226</v>
      </c>
      <c r="C178" s="2" t="s">
        <v>35</v>
      </c>
      <c r="D178" s="2" t="s">
        <v>964</v>
      </c>
      <c r="E178" s="2" t="s">
        <v>935</v>
      </c>
      <c r="F178" s="2" t="s">
        <v>919</v>
      </c>
      <c r="G178" s="2" t="str">
        <f t="shared" si="2"/>
        <v>Trump</v>
      </c>
      <c r="H178" s="2" t="s">
        <v>922</v>
      </c>
      <c r="I178" s="2" t="s">
        <v>922</v>
      </c>
      <c r="J178">
        <v>48376</v>
      </c>
      <c r="K178" s="1">
        <v>50.737969240945901</v>
      </c>
      <c r="L178" s="1">
        <v>5.7342483876302301</v>
      </c>
      <c r="M178" s="1">
        <v>1.1865387795601099</v>
      </c>
      <c r="N178" s="1">
        <v>2.82371423846535</v>
      </c>
      <c r="O178" s="1">
        <v>39.517529353398402</v>
      </c>
      <c r="P178" s="1">
        <v>28.354969406317199</v>
      </c>
      <c r="Q178" s="1">
        <v>11.2225070282785</v>
      </c>
      <c r="R178" s="1">
        <v>26.796345295187699</v>
      </c>
      <c r="S178" s="1">
        <v>22.2031585910369</v>
      </c>
      <c r="T178" s="1">
        <v>11.4230196791798</v>
      </c>
      <c r="U178" s="1">
        <v>7.6983800109829801</v>
      </c>
      <c r="V178" s="1">
        <v>35.739291598023101</v>
      </c>
      <c r="W178" s="1">
        <v>36.820428336079097</v>
      </c>
      <c r="X178" s="1">
        <v>19.7419000549149</v>
      </c>
      <c r="Y178" s="1">
        <v>23.987116460416999</v>
      </c>
      <c r="Z178" s="1">
        <v>24.998587331186101</v>
      </c>
      <c r="AA178" s="1">
        <v>16.234390009606098</v>
      </c>
      <c r="AB178" s="1">
        <v>21.6872916313499</v>
      </c>
      <c r="AC178" s="1">
        <v>13.092614567440799</v>
      </c>
    </row>
    <row r="179" spans="1:29" ht="15" hidden="1" customHeight="1" x14ac:dyDescent="0.25">
      <c r="A179">
        <v>17660</v>
      </c>
      <c r="B179" s="2" t="s">
        <v>227</v>
      </c>
      <c r="C179" s="2" t="s">
        <v>143</v>
      </c>
      <c r="D179" s="2" t="s">
        <v>946</v>
      </c>
      <c r="E179" s="2" t="s">
        <v>947</v>
      </c>
      <c r="F179" s="2" t="s">
        <v>919</v>
      </c>
      <c r="G179" s="2" t="str">
        <f t="shared" si="2"/>
        <v>Trump</v>
      </c>
      <c r="H179" s="2" t="s">
        <v>922</v>
      </c>
      <c r="I179" s="2" t="s">
        <v>923</v>
      </c>
      <c r="J179">
        <v>138494</v>
      </c>
      <c r="K179" s="1">
        <v>92.028535532225206</v>
      </c>
      <c r="L179" s="1">
        <v>0.27510217049114</v>
      </c>
      <c r="M179" s="1">
        <v>0.66789897035250601</v>
      </c>
      <c r="N179" s="1">
        <v>3.2246884341559898</v>
      </c>
      <c r="O179" s="1">
        <v>3.8037748927751398</v>
      </c>
      <c r="P179" s="1">
        <v>24.725980908920199</v>
      </c>
      <c r="Q179" s="1">
        <v>8.6704117145869102</v>
      </c>
      <c r="R179" s="1">
        <v>24.542579461926099</v>
      </c>
      <c r="S179" s="1">
        <v>27.5636489667422</v>
      </c>
      <c r="T179" s="1">
        <v>14.497378947824499</v>
      </c>
      <c r="U179" s="1">
        <v>1.8408870707288201</v>
      </c>
      <c r="V179" s="1">
        <v>34.813219937560604</v>
      </c>
      <c r="W179" s="1">
        <v>39.551081924857399</v>
      </c>
      <c r="X179" s="1">
        <v>23.794811066853299</v>
      </c>
      <c r="Y179" s="1">
        <v>17.002402847283701</v>
      </c>
      <c r="Z179" s="1">
        <v>22.673483767230898</v>
      </c>
      <c r="AA179" s="1">
        <v>21.57323264259</v>
      </c>
      <c r="AB179" s="1">
        <v>24.294050694657699</v>
      </c>
      <c r="AC179" s="1">
        <v>14.456830048237601</v>
      </c>
    </row>
    <row r="180" spans="1:29" ht="15" hidden="1" customHeight="1" x14ac:dyDescent="0.25">
      <c r="A180">
        <v>17700</v>
      </c>
      <c r="B180" s="2" t="s">
        <v>228</v>
      </c>
      <c r="C180" s="2" t="s">
        <v>77</v>
      </c>
      <c r="D180" s="2" t="s">
        <v>949</v>
      </c>
      <c r="E180" s="2" t="s">
        <v>935</v>
      </c>
      <c r="F180" s="2" t="s">
        <v>919</v>
      </c>
      <c r="G180" s="2" t="str">
        <f t="shared" si="2"/>
        <v>Trump</v>
      </c>
      <c r="H180" s="2" t="s">
        <v>922</v>
      </c>
      <c r="I180" s="2" t="s">
        <v>923</v>
      </c>
      <c r="J180">
        <v>35471</v>
      </c>
      <c r="K180" s="1">
        <v>80.944997321755807</v>
      </c>
      <c r="L180" s="1">
        <v>5.7004313382763403</v>
      </c>
      <c r="M180" s="1">
        <v>0.56947929294353095</v>
      </c>
      <c r="N180" s="1">
        <v>7.5864790955992198</v>
      </c>
      <c r="O180" s="1">
        <v>5.19861295142511</v>
      </c>
      <c r="P180" s="1">
        <v>23.678497927884798</v>
      </c>
      <c r="Q180" s="1">
        <v>9.70370161540413</v>
      </c>
      <c r="R180" s="1">
        <v>22.4577824138028</v>
      </c>
      <c r="S180" s="1">
        <v>26.804995630233101</v>
      </c>
      <c r="T180" s="1">
        <v>17.355022412675101</v>
      </c>
      <c r="U180" s="1">
        <v>4.6533550432770596</v>
      </c>
      <c r="V180" s="1">
        <v>40.830405347501902</v>
      </c>
      <c r="W180" s="1">
        <v>36.515554032050701</v>
      </c>
      <c r="X180" s="1">
        <v>18.000685577170302</v>
      </c>
      <c r="Y180" s="1">
        <v>24.5630174793008</v>
      </c>
      <c r="Z180" s="1">
        <v>24.343641638949801</v>
      </c>
      <c r="AA180" s="1">
        <v>19.389993631024002</v>
      </c>
      <c r="AB180" s="1">
        <v>21.661595074658599</v>
      </c>
      <c r="AC180" s="1">
        <v>10.041752176066799</v>
      </c>
    </row>
    <row r="181" spans="1:29" ht="15" hidden="1" customHeight="1" x14ac:dyDescent="0.25">
      <c r="A181">
        <v>17740</v>
      </c>
      <c r="B181" s="2" t="s">
        <v>229</v>
      </c>
      <c r="C181" s="2" t="s">
        <v>31</v>
      </c>
      <c r="D181" s="2" t="s">
        <v>924</v>
      </c>
      <c r="E181" s="2" t="s">
        <v>927</v>
      </c>
      <c r="F181" s="2" t="s">
        <v>919</v>
      </c>
      <c r="G181" s="2" t="str">
        <f t="shared" si="2"/>
        <v>Trump</v>
      </c>
      <c r="H181" s="2" t="s">
        <v>922</v>
      </c>
      <c r="I181" s="2" t="s">
        <v>922</v>
      </c>
      <c r="J181">
        <v>45248</v>
      </c>
      <c r="K181" s="1">
        <v>90.8681046676096</v>
      </c>
      <c r="L181" s="1">
        <v>3.0498585572843</v>
      </c>
      <c r="M181" s="1">
        <v>0.433168316831683</v>
      </c>
      <c r="N181" s="1">
        <v>1.6619519094766599</v>
      </c>
      <c r="O181" s="1">
        <v>3.98691654879774</v>
      </c>
      <c r="P181" s="1">
        <v>23.948019801980202</v>
      </c>
      <c r="Q181" s="1">
        <v>8.0268741159830306</v>
      </c>
      <c r="R181" s="1">
        <v>25</v>
      </c>
      <c r="S181" s="1">
        <v>28.3084335219236</v>
      </c>
      <c r="T181" s="1">
        <v>14.716672560113199</v>
      </c>
      <c r="U181" s="1">
        <v>4.6159915833771699</v>
      </c>
      <c r="V181" s="1">
        <v>49.391767490794301</v>
      </c>
      <c r="W181" s="1">
        <v>32.229747501315103</v>
      </c>
      <c r="X181" s="1">
        <v>13.7624934245134</v>
      </c>
      <c r="Y181" s="1">
        <v>20.510102269892698</v>
      </c>
      <c r="Z181" s="1">
        <v>26.003991020204499</v>
      </c>
      <c r="AA181" s="1">
        <v>19.674482414567201</v>
      </c>
      <c r="AB181" s="1">
        <v>23.490895485158401</v>
      </c>
      <c r="AC181" s="1">
        <v>10.3205288101771</v>
      </c>
    </row>
    <row r="182" spans="1:29" ht="15" hidden="1" customHeight="1" x14ac:dyDescent="0.25">
      <c r="A182">
        <v>17780</v>
      </c>
      <c r="B182" s="2" t="s">
        <v>230</v>
      </c>
      <c r="C182" s="2" t="s">
        <v>27</v>
      </c>
      <c r="D182" s="2" t="s">
        <v>976</v>
      </c>
      <c r="E182" s="2" t="s">
        <v>935</v>
      </c>
      <c r="F182" s="2" t="s">
        <v>920</v>
      </c>
      <c r="G182" s="2" t="str">
        <f t="shared" si="2"/>
        <v>Clinton</v>
      </c>
      <c r="H182" s="2" t="s">
        <v>923</v>
      </c>
      <c r="I182" s="2" t="s">
        <v>922</v>
      </c>
      <c r="J182">
        <v>228660</v>
      </c>
      <c r="K182" s="1">
        <v>59.813259861803502</v>
      </c>
      <c r="L182" s="1">
        <v>11.545526108632901</v>
      </c>
      <c r="M182" s="1">
        <v>4.4183503892241802</v>
      </c>
      <c r="N182" s="1">
        <v>1.67366395521735</v>
      </c>
      <c r="O182" s="1">
        <v>22.549199685122002</v>
      </c>
      <c r="P182" s="1">
        <v>21.030788069623</v>
      </c>
      <c r="Q182" s="1">
        <v>27.418437855331099</v>
      </c>
      <c r="R182" s="1">
        <v>24.695180617510701</v>
      </c>
      <c r="S182" s="1">
        <v>18.180704976821499</v>
      </c>
      <c r="T182" s="1">
        <v>8.6748884807137205</v>
      </c>
      <c r="U182" s="1">
        <v>7.5111046695028696</v>
      </c>
      <c r="V182" s="1">
        <v>33.637983511377499</v>
      </c>
      <c r="W182" s="1">
        <v>24.8915110023616</v>
      </c>
      <c r="X182" s="1">
        <v>33.959400816757999</v>
      </c>
      <c r="Y182" s="1">
        <v>29.727400329976099</v>
      </c>
      <c r="Z182" s="1">
        <v>21.569110295747201</v>
      </c>
      <c r="AA182" s="1">
        <v>14.893250264719599</v>
      </c>
      <c r="AB182" s="1">
        <v>17.530596665763699</v>
      </c>
      <c r="AC182" s="1">
        <v>16.2796424437933</v>
      </c>
    </row>
    <row r="183" spans="1:29" ht="15" hidden="1" customHeight="1" x14ac:dyDescent="0.25">
      <c r="A183">
        <v>17820</v>
      </c>
      <c r="B183" s="2" t="s">
        <v>231</v>
      </c>
      <c r="C183" s="2" t="s">
        <v>156</v>
      </c>
      <c r="D183" s="2" t="s">
        <v>937</v>
      </c>
      <c r="E183" s="2" t="s">
        <v>935</v>
      </c>
      <c r="F183" s="2" t="s">
        <v>920</v>
      </c>
      <c r="G183" s="2" t="str">
        <f t="shared" si="2"/>
        <v>Clinton</v>
      </c>
      <c r="H183" s="2" t="s">
        <v>922</v>
      </c>
      <c r="I183" s="2" t="s">
        <v>922</v>
      </c>
      <c r="J183">
        <v>645613</v>
      </c>
      <c r="K183" s="1">
        <v>72.658852904139195</v>
      </c>
      <c r="L183" s="1">
        <v>5.5599871749794403</v>
      </c>
      <c r="M183" s="1">
        <v>2.5784796774538301</v>
      </c>
      <c r="N183" s="1">
        <v>4.4943332925452202</v>
      </c>
      <c r="O183" s="1">
        <v>14.7083469508823</v>
      </c>
      <c r="P183" s="1">
        <v>25.9375198454802</v>
      </c>
      <c r="Q183" s="1">
        <v>10.7451367924747</v>
      </c>
      <c r="R183" s="1">
        <v>26.922320337415801</v>
      </c>
      <c r="S183" s="1">
        <v>26.315610125570601</v>
      </c>
      <c r="T183" s="1">
        <v>10.079412899058701</v>
      </c>
      <c r="U183" s="1">
        <v>2.1631118399731002</v>
      </c>
      <c r="V183" s="1">
        <v>26.467843296838801</v>
      </c>
      <c r="W183" s="1">
        <v>36.271659750329597</v>
      </c>
      <c r="X183" s="1">
        <v>35.097385112858497</v>
      </c>
      <c r="Y183" s="1">
        <v>14.683741135043499</v>
      </c>
      <c r="Z183" s="1">
        <v>19.3268392213648</v>
      </c>
      <c r="AA183" s="1">
        <v>17.9615125137808</v>
      </c>
      <c r="AB183" s="1">
        <v>24.0867655044181</v>
      </c>
      <c r="AC183" s="1">
        <v>23.941141625392898</v>
      </c>
    </row>
    <row r="184" spans="1:29" ht="15" hidden="1" customHeight="1" x14ac:dyDescent="0.25">
      <c r="A184">
        <v>17860</v>
      </c>
      <c r="B184" s="2" t="s">
        <v>232</v>
      </c>
      <c r="C184" s="2" t="s">
        <v>162</v>
      </c>
      <c r="D184" s="2" t="s">
        <v>956</v>
      </c>
      <c r="E184" s="2" t="s">
        <v>927</v>
      </c>
      <c r="F184" s="2" t="s">
        <v>920</v>
      </c>
      <c r="G184" s="2" t="str">
        <f t="shared" si="2"/>
        <v>Clinton</v>
      </c>
      <c r="H184" s="2" t="s">
        <v>922</v>
      </c>
      <c r="I184" s="2" t="s">
        <v>922</v>
      </c>
      <c r="J184">
        <v>162642</v>
      </c>
      <c r="K184" s="1">
        <v>80.961252321048704</v>
      </c>
      <c r="L184" s="1">
        <v>9.1876637031025208</v>
      </c>
      <c r="M184" s="1">
        <v>3.7579469017842899</v>
      </c>
      <c r="N184" s="1">
        <v>3.08345937703668</v>
      </c>
      <c r="O184" s="1">
        <v>3.0096776970278301</v>
      </c>
      <c r="P184" s="1">
        <v>21.059136016527098</v>
      </c>
      <c r="Q184" s="1">
        <v>20.940470481179499</v>
      </c>
      <c r="R184" s="1">
        <v>26.637645872529902</v>
      </c>
      <c r="S184" s="1">
        <v>22.095768620651501</v>
      </c>
      <c r="T184" s="1">
        <v>9.2669790091120401</v>
      </c>
      <c r="U184" s="1">
        <v>2.01979526524384</v>
      </c>
      <c r="V184" s="1">
        <v>26.016785706716401</v>
      </c>
      <c r="W184" s="1">
        <v>24.643409702647102</v>
      </c>
      <c r="X184" s="1">
        <v>47.320009325392597</v>
      </c>
      <c r="Y184" s="1">
        <v>21.021416293726901</v>
      </c>
      <c r="Z184" s="1">
        <v>21.249051519891001</v>
      </c>
      <c r="AA184" s="1">
        <v>16.691701379748199</v>
      </c>
      <c r="AB184" s="1">
        <v>22.740294532109001</v>
      </c>
      <c r="AC184" s="1">
        <v>18.297536274525001</v>
      </c>
    </row>
    <row r="185" spans="1:29" ht="15" hidden="1" customHeight="1" x14ac:dyDescent="0.25">
      <c r="A185">
        <v>17900</v>
      </c>
      <c r="B185" s="2" t="s">
        <v>232</v>
      </c>
      <c r="C185" s="2" t="s">
        <v>129</v>
      </c>
      <c r="D185" s="2" t="s">
        <v>973</v>
      </c>
      <c r="E185" s="2" t="s">
        <v>931</v>
      </c>
      <c r="F185" s="2" t="s">
        <v>920</v>
      </c>
      <c r="G185" s="2" t="str">
        <f t="shared" si="2"/>
        <v>Clinton</v>
      </c>
      <c r="H185" s="2" t="s">
        <v>922</v>
      </c>
      <c r="I185" s="2" t="s">
        <v>923</v>
      </c>
      <c r="J185">
        <v>767598</v>
      </c>
      <c r="K185" s="1">
        <v>58.354372992113099</v>
      </c>
      <c r="L185" s="1">
        <v>32.872545264578598</v>
      </c>
      <c r="M185" s="1">
        <v>1.6340584524712201</v>
      </c>
      <c r="N185" s="1">
        <v>2.03830650939685</v>
      </c>
      <c r="O185" s="1">
        <v>5.1007167814402896</v>
      </c>
      <c r="P185" s="1">
        <v>23.4707490118526</v>
      </c>
      <c r="Q185" s="1">
        <v>11.916133184296999</v>
      </c>
      <c r="R185" s="1">
        <v>27.019611828066299</v>
      </c>
      <c r="S185" s="1">
        <v>26.170990544529801</v>
      </c>
      <c r="T185" s="1">
        <v>11.4225154312544</v>
      </c>
      <c r="U185" s="1">
        <v>3.8776931499790699</v>
      </c>
      <c r="V185" s="1">
        <v>34.9815625905768</v>
      </c>
      <c r="W185" s="1">
        <v>31.069852822775399</v>
      </c>
      <c r="X185" s="1">
        <v>30.070891436668699</v>
      </c>
      <c r="Y185" s="1">
        <v>19.181879002198201</v>
      </c>
      <c r="Z185" s="1">
        <v>21.778443767835</v>
      </c>
      <c r="AA185" s="1">
        <v>18.365055092093201</v>
      </c>
      <c r="AB185" s="1">
        <v>22.347796998948699</v>
      </c>
      <c r="AC185" s="1">
        <v>18.3268251389249</v>
      </c>
    </row>
    <row r="186" spans="1:29" ht="15" hidden="1" customHeight="1" x14ac:dyDescent="0.25">
      <c r="A186">
        <v>17980</v>
      </c>
      <c r="B186" s="2" t="s">
        <v>233</v>
      </c>
      <c r="C186" s="2" t="s">
        <v>37</v>
      </c>
      <c r="D186" s="2" t="s">
        <v>943</v>
      </c>
      <c r="E186" s="2" t="s">
        <v>931</v>
      </c>
      <c r="F186" s="2" t="s">
        <v>920</v>
      </c>
      <c r="G186" s="2" t="str">
        <f t="shared" si="2"/>
        <v>Clinton</v>
      </c>
      <c r="H186" s="2" t="s">
        <v>922</v>
      </c>
      <c r="I186" s="2" t="s">
        <v>923</v>
      </c>
      <c r="J186">
        <v>294865</v>
      </c>
      <c r="K186" s="1">
        <v>50.028996320349997</v>
      </c>
      <c r="L186" s="1">
        <v>39.810082580163801</v>
      </c>
      <c r="M186" s="1">
        <v>1.6522815525749099</v>
      </c>
      <c r="N186" s="1">
        <v>2.7785596798534899</v>
      </c>
      <c r="O186" s="1">
        <v>5.7300798670578104</v>
      </c>
      <c r="P186" s="1">
        <v>25.3892459261018</v>
      </c>
      <c r="Q186" s="1">
        <v>11.1668051481186</v>
      </c>
      <c r="R186" s="1">
        <v>26.687467145982101</v>
      </c>
      <c r="S186" s="1">
        <v>24.9968629711902</v>
      </c>
      <c r="T186" s="1">
        <v>11.7596188086073</v>
      </c>
      <c r="U186" s="1">
        <v>5.0772992248724096</v>
      </c>
      <c r="V186" s="1">
        <v>39.841130874847899</v>
      </c>
      <c r="W186" s="1">
        <v>33.905959727530899</v>
      </c>
      <c r="X186" s="1">
        <v>21.175610172748801</v>
      </c>
      <c r="Y186" s="1">
        <v>23.4365054829148</v>
      </c>
      <c r="Z186" s="1">
        <v>24.812235174307599</v>
      </c>
      <c r="AA186" s="1">
        <v>16.927021767989999</v>
      </c>
      <c r="AB186" s="1">
        <v>20.713233555802098</v>
      </c>
      <c r="AC186" s="1">
        <v>14.1110040189856</v>
      </c>
    </row>
    <row r="187" spans="1:29" ht="15" hidden="1" customHeight="1" x14ac:dyDescent="0.25">
      <c r="A187">
        <v>18060</v>
      </c>
      <c r="B187" s="2" t="s">
        <v>233</v>
      </c>
      <c r="C187" s="2" t="s">
        <v>170</v>
      </c>
      <c r="D187" s="2" t="s">
        <v>957</v>
      </c>
      <c r="E187" s="2" t="s">
        <v>931</v>
      </c>
      <c r="F187" s="2" t="s">
        <v>920</v>
      </c>
      <c r="G187" s="2" t="str">
        <f t="shared" si="2"/>
        <v>Clinton</v>
      </c>
      <c r="H187" s="2" t="s">
        <v>922</v>
      </c>
      <c r="I187" s="2" t="s">
        <v>922</v>
      </c>
      <c r="J187">
        <v>59779</v>
      </c>
      <c r="K187" s="1">
        <v>53.274561300791198</v>
      </c>
      <c r="L187" s="1">
        <v>43.332943006741502</v>
      </c>
      <c r="M187" s="1">
        <v>0.65909433078505797</v>
      </c>
      <c r="N187" s="1">
        <v>1.20443634052092</v>
      </c>
      <c r="O187" s="1">
        <v>1.52896502116128</v>
      </c>
      <c r="P187" s="1">
        <v>25.184429314642301</v>
      </c>
      <c r="Q187" s="1">
        <v>10.7897422171666</v>
      </c>
      <c r="R187" s="1">
        <v>25.139262951872698</v>
      </c>
      <c r="S187" s="1">
        <v>25.999096672744599</v>
      </c>
      <c r="T187" s="1">
        <v>12.887468843573799</v>
      </c>
      <c r="U187" s="1">
        <v>6.7760622821043803</v>
      </c>
      <c r="V187" s="1">
        <v>42.729822537943299</v>
      </c>
      <c r="W187" s="1">
        <v>30.393981493617101</v>
      </c>
      <c r="X187" s="1">
        <v>20.100133686335202</v>
      </c>
      <c r="Y187" s="1">
        <v>28.7549617994793</v>
      </c>
      <c r="Z187" s="1">
        <v>23.3642067523155</v>
      </c>
      <c r="AA187" s="1">
        <v>17.004566989628199</v>
      </c>
      <c r="AB187" s="1">
        <v>19.279525374535801</v>
      </c>
      <c r="AC187" s="1">
        <v>11.596739084041101</v>
      </c>
    </row>
    <row r="188" spans="1:29" ht="15" hidden="1" customHeight="1" x14ac:dyDescent="0.25">
      <c r="A188">
        <v>18140</v>
      </c>
      <c r="B188" s="2" t="s">
        <v>233</v>
      </c>
      <c r="C188" s="2" t="s">
        <v>33</v>
      </c>
      <c r="D188" s="2" t="s">
        <v>967</v>
      </c>
      <c r="E188" s="2" t="s">
        <v>927</v>
      </c>
      <c r="F188" s="2" t="s">
        <v>920</v>
      </c>
      <c r="G188" s="2" t="str">
        <f t="shared" si="2"/>
        <v>Clinton</v>
      </c>
      <c r="H188" s="2" t="s">
        <v>922</v>
      </c>
      <c r="I188" s="2" t="s">
        <v>922</v>
      </c>
      <c r="J188">
        <v>1901974</v>
      </c>
      <c r="K188" s="1">
        <v>76.661300312201902</v>
      </c>
      <c r="L188" s="1">
        <v>14.225325898251</v>
      </c>
      <c r="M188" s="1">
        <v>2.9963606232261899</v>
      </c>
      <c r="N188" s="1">
        <v>2.60208604323718</v>
      </c>
      <c r="O188" s="1">
        <v>3.5149271230836998</v>
      </c>
      <c r="P188" s="1">
        <v>24.775470116836502</v>
      </c>
      <c r="Q188" s="1">
        <v>10.29293775835</v>
      </c>
      <c r="R188" s="1">
        <v>28.651706069588801</v>
      </c>
      <c r="S188" s="1">
        <v>25.5698553187373</v>
      </c>
      <c r="T188" s="1">
        <v>10.7100307364875</v>
      </c>
      <c r="U188" s="1">
        <v>2.7856082279210201</v>
      </c>
      <c r="V188" s="1">
        <v>36.693073119799003</v>
      </c>
      <c r="W188" s="1">
        <v>27.882104706836799</v>
      </c>
      <c r="X188" s="1">
        <v>32.639213945443103</v>
      </c>
      <c r="Y188" s="1">
        <v>17.141536998029501</v>
      </c>
      <c r="Z188" s="1">
        <v>20.1238024053815</v>
      </c>
      <c r="AA188" s="1">
        <v>17.2737650336346</v>
      </c>
      <c r="AB188" s="1">
        <v>23.4274648365835</v>
      </c>
      <c r="AC188" s="1">
        <v>22.033430726370899</v>
      </c>
    </row>
    <row r="189" spans="1:29" ht="15" hidden="1" customHeight="1" x14ac:dyDescent="0.25">
      <c r="A189">
        <v>18020</v>
      </c>
      <c r="B189" s="2" t="s">
        <v>233</v>
      </c>
      <c r="C189" s="2" t="s">
        <v>66</v>
      </c>
      <c r="D189" s="2" t="s">
        <v>425</v>
      </c>
      <c r="E189" s="2" t="s">
        <v>927</v>
      </c>
      <c r="F189" s="2" t="s">
        <v>919</v>
      </c>
      <c r="G189" s="2" t="str">
        <f t="shared" si="2"/>
        <v>Trump</v>
      </c>
      <c r="H189" s="2" t="s">
        <v>922</v>
      </c>
      <c r="I189" s="2" t="s">
        <v>923</v>
      </c>
      <c r="J189">
        <v>76794</v>
      </c>
      <c r="K189" s="1">
        <v>87.008099591113904</v>
      </c>
      <c r="L189" s="1">
        <v>1.7709716904966499</v>
      </c>
      <c r="M189" s="1">
        <v>3.4143292444722202</v>
      </c>
      <c r="N189" s="1">
        <v>1.6055941870458601</v>
      </c>
      <c r="O189" s="1">
        <v>6.2010052868713696</v>
      </c>
      <c r="P189" s="1">
        <v>25.210302888246499</v>
      </c>
      <c r="Q189" s="1">
        <v>7.8951480584420697</v>
      </c>
      <c r="R189" s="1">
        <v>26.3614344870693</v>
      </c>
      <c r="S189" s="1">
        <v>26.559366617183599</v>
      </c>
      <c r="T189" s="1">
        <v>13.973747949058501</v>
      </c>
      <c r="U189" s="1">
        <v>3.37860026657909</v>
      </c>
      <c r="V189" s="1">
        <v>41.721560067224303</v>
      </c>
      <c r="W189" s="1">
        <v>28.309540827167901</v>
      </c>
      <c r="X189" s="1">
        <v>26.590298839028701</v>
      </c>
      <c r="Y189" s="1">
        <v>14.5635910224439</v>
      </c>
      <c r="Z189" s="1">
        <v>22.207813798836199</v>
      </c>
      <c r="AA189" s="1">
        <v>18.034912718204499</v>
      </c>
      <c r="AB189" s="1">
        <v>24.7381546134663</v>
      </c>
      <c r="AC189" s="1">
        <v>20.455527847049002</v>
      </c>
    </row>
    <row r="190" spans="1:29" ht="15" hidden="1" customHeight="1" x14ac:dyDescent="0.25">
      <c r="A190">
        <v>18100</v>
      </c>
      <c r="B190" s="2" t="s">
        <v>233</v>
      </c>
      <c r="C190" s="2" t="s">
        <v>117</v>
      </c>
      <c r="D190" s="2" t="s">
        <v>961</v>
      </c>
      <c r="E190" s="2" t="s">
        <v>935</v>
      </c>
      <c r="F190" s="2" t="s">
        <v>919</v>
      </c>
      <c r="G190" s="2" t="str">
        <f t="shared" si="2"/>
        <v>Trump</v>
      </c>
      <c r="H190" s="2" t="s">
        <v>922</v>
      </c>
      <c r="I190" s="2" t="s">
        <v>923</v>
      </c>
      <c r="J190">
        <v>32237</v>
      </c>
      <c r="K190" s="1">
        <v>84.272730092750606</v>
      </c>
      <c r="L190" s="1">
        <v>0.39705927970964999</v>
      </c>
      <c r="M190" s="1">
        <v>0.46220181778701502</v>
      </c>
      <c r="N190" s="1">
        <v>1.0577907373514901</v>
      </c>
      <c r="O190" s="1">
        <v>13.8102180724013</v>
      </c>
      <c r="P190" s="1">
        <v>26.4106461519372</v>
      </c>
      <c r="Q190" s="1">
        <v>7.8977572354747601</v>
      </c>
      <c r="R190" s="1">
        <v>23.7056798089152</v>
      </c>
      <c r="S190" s="1">
        <v>27.089989763315401</v>
      </c>
      <c r="T190" s="1">
        <v>14.8959270403574</v>
      </c>
      <c r="U190" s="1">
        <v>5.5851446667626297</v>
      </c>
      <c r="V190" s="1">
        <v>37.104745453672997</v>
      </c>
      <c r="W190" s="1">
        <v>40.036466580298502</v>
      </c>
      <c r="X190" s="1">
        <v>17.273643299265899</v>
      </c>
      <c r="Y190" s="1">
        <v>13.7162107965028</v>
      </c>
      <c r="Z190" s="1">
        <v>22.435229004572101</v>
      </c>
      <c r="AA190" s="1">
        <v>22.732012513034402</v>
      </c>
      <c r="AB190" s="1">
        <v>27.689099221945899</v>
      </c>
      <c r="AC190" s="1">
        <v>13.427448463944801</v>
      </c>
    </row>
    <row r="191" spans="1:29" ht="15" hidden="1" customHeight="1" x14ac:dyDescent="0.25">
      <c r="A191">
        <v>18180</v>
      </c>
      <c r="B191" s="2" t="s">
        <v>234</v>
      </c>
      <c r="C191" s="2" t="s">
        <v>235</v>
      </c>
      <c r="D191" s="2" t="s">
        <v>962</v>
      </c>
      <c r="E191" s="2" t="s">
        <v>927</v>
      </c>
      <c r="F191" s="2" t="s">
        <v>920</v>
      </c>
      <c r="G191" s="2" t="str">
        <f t="shared" si="2"/>
        <v>Clinton</v>
      </c>
      <c r="H191" s="2" t="s">
        <v>922</v>
      </c>
      <c r="I191" s="2" t="s">
        <v>923</v>
      </c>
      <c r="J191">
        <v>146445</v>
      </c>
      <c r="K191" s="1">
        <v>94.266106729488897</v>
      </c>
      <c r="L191" s="1">
        <v>0.991498514800778</v>
      </c>
      <c r="M191" s="1">
        <v>1.57533545016901</v>
      </c>
      <c r="N191" s="1">
        <v>1.56987264843457</v>
      </c>
      <c r="O191" s="1">
        <v>1.5971866571067601</v>
      </c>
      <c r="P191" s="1">
        <v>21.814333026050701</v>
      </c>
      <c r="Q191" s="1">
        <v>8.9146095803885395</v>
      </c>
      <c r="R191" s="1">
        <v>24.583973505411599</v>
      </c>
      <c r="S191" s="1">
        <v>31.024616750315801</v>
      </c>
      <c r="T191" s="1">
        <v>13.6624671378333</v>
      </c>
      <c r="U191" s="1">
        <v>1.8482978534943499</v>
      </c>
      <c r="V191" s="1">
        <v>34.693475843199799</v>
      </c>
      <c r="W191" s="1">
        <v>30.021553633115801</v>
      </c>
      <c r="X191" s="1">
        <v>33.436672670189999</v>
      </c>
      <c r="Y191" s="1">
        <v>11.759052145952699</v>
      </c>
      <c r="Z191" s="1">
        <v>18.528938906752401</v>
      </c>
      <c r="AA191" s="1">
        <v>15.701453935411701</v>
      </c>
      <c r="AB191" s="1">
        <v>26.869844820355102</v>
      </c>
      <c r="AC191" s="1">
        <v>27.140710191528001</v>
      </c>
    </row>
    <row r="192" spans="1:29" ht="15" hidden="1" customHeight="1" x14ac:dyDescent="0.25">
      <c r="A192">
        <v>18220</v>
      </c>
      <c r="B192" s="2" t="s">
        <v>236</v>
      </c>
      <c r="C192" s="2" t="s">
        <v>66</v>
      </c>
      <c r="D192" s="2" t="s">
        <v>425</v>
      </c>
      <c r="E192" s="2" t="s">
        <v>927</v>
      </c>
      <c r="F192" s="2" t="s">
        <v>919</v>
      </c>
      <c r="G192" s="2" t="str">
        <f t="shared" si="2"/>
        <v>Trump</v>
      </c>
      <c r="H192" s="2" t="s">
        <v>922</v>
      </c>
      <c r="I192" s="2" t="s">
        <v>923</v>
      </c>
      <c r="J192">
        <v>24277</v>
      </c>
      <c r="K192" s="1">
        <v>96.354574288421105</v>
      </c>
      <c r="L192" s="1">
        <v>1.3098817811096899</v>
      </c>
      <c r="M192" s="1">
        <v>0.32541088272850799</v>
      </c>
      <c r="N192" s="1">
        <v>1.0915681509247399</v>
      </c>
      <c r="O192" s="1">
        <v>0.91856489681591602</v>
      </c>
      <c r="P192" s="1">
        <v>23.965069819170399</v>
      </c>
      <c r="Q192" s="1">
        <v>7.3979486757012802</v>
      </c>
      <c r="R192" s="1">
        <v>23.923878568192102</v>
      </c>
      <c r="S192" s="1">
        <v>28.0553610413148</v>
      </c>
      <c r="T192" s="1">
        <v>16.657741895621399</v>
      </c>
      <c r="U192" s="1">
        <v>7.6229409642900103</v>
      </c>
      <c r="V192" s="1">
        <v>58.1760250090177</v>
      </c>
      <c r="W192" s="1">
        <v>25.754478778405701</v>
      </c>
      <c r="X192" s="1">
        <v>8.4465552482866393</v>
      </c>
      <c r="Y192" s="1">
        <v>28.5877584952717</v>
      </c>
      <c r="Z192" s="1">
        <v>25.3455263431362</v>
      </c>
      <c r="AA192" s="1">
        <v>19.089680972669601</v>
      </c>
      <c r="AB192" s="1">
        <v>18.705185493089498</v>
      </c>
      <c r="AC192" s="1">
        <v>8.2718486958328992</v>
      </c>
    </row>
    <row r="193" spans="1:29" ht="15" hidden="1" customHeight="1" x14ac:dyDescent="0.25">
      <c r="A193">
        <v>18260</v>
      </c>
      <c r="B193" s="2" t="s">
        <v>237</v>
      </c>
      <c r="C193" s="2" t="s">
        <v>84</v>
      </c>
      <c r="D193" s="2" t="s">
        <v>975</v>
      </c>
      <c r="E193" s="2" t="s">
        <v>931</v>
      </c>
      <c r="F193" s="2" t="s">
        <v>919</v>
      </c>
      <c r="G193" s="2" t="str">
        <f t="shared" si="2"/>
        <v>Trump</v>
      </c>
      <c r="H193" s="2" t="s">
        <v>922</v>
      </c>
      <c r="I193" s="2" t="s">
        <v>922</v>
      </c>
      <c r="J193">
        <v>106042</v>
      </c>
      <c r="K193" s="1">
        <v>92.200260274230999</v>
      </c>
      <c r="L193" s="1">
        <v>1.4484826766752801</v>
      </c>
      <c r="M193" s="1">
        <v>0.84117613775673805</v>
      </c>
      <c r="N193" s="1">
        <v>1.5267535504800001</v>
      </c>
      <c r="O193" s="1">
        <v>3.9833273608570199</v>
      </c>
      <c r="P193" s="1">
        <v>21.7527017596801</v>
      </c>
      <c r="Q193" s="1">
        <v>12.5110805152675</v>
      </c>
      <c r="R193" s="1">
        <v>24.163067463835102</v>
      </c>
      <c r="S193" s="1">
        <v>26.1726485732068</v>
      </c>
      <c r="T193" s="1">
        <v>15.400501688010401</v>
      </c>
      <c r="U193" s="1">
        <v>9.5021250758955702</v>
      </c>
      <c r="V193" s="1">
        <v>50.699684852690297</v>
      </c>
      <c r="W193" s="1">
        <v>21.967791366698499</v>
      </c>
      <c r="X193" s="1">
        <v>17.830398704715599</v>
      </c>
      <c r="Y193" s="1">
        <v>30.513109602514</v>
      </c>
      <c r="Z193" s="1">
        <v>25.139731810876299</v>
      </c>
      <c r="AA193" s="1">
        <v>17.048480341593301</v>
      </c>
      <c r="AB193" s="1">
        <v>18.274282150310601</v>
      </c>
      <c r="AC193" s="1">
        <v>9.0243960947057804</v>
      </c>
    </row>
    <row r="194" spans="1:29" ht="15" hidden="1" customHeight="1" x14ac:dyDescent="0.25">
      <c r="A194">
        <v>18300</v>
      </c>
      <c r="B194" s="2" t="s">
        <v>238</v>
      </c>
      <c r="C194" s="2" t="s">
        <v>38</v>
      </c>
      <c r="D194" t="s">
        <v>969</v>
      </c>
      <c r="E194" s="2" t="s">
        <v>947</v>
      </c>
      <c r="F194" s="2" t="s">
        <v>919</v>
      </c>
      <c r="G194" s="2" t="str">
        <f t="shared" si="2"/>
        <v>Trump</v>
      </c>
      <c r="H194" s="2" t="s">
        <v>922</v>
      </c>
      <c r="I194" s="2" t="s">
        <v>922</v>
      </c>
      <c r="J194">
        <v>63043</v>
      </c>
      <c r="K194" s="1">
        <v>86.956521739130395</v>
      </c>
      <c r="L194" s="1">
        <v>0.37117522960519</v>
      </c>
      <c r="M194" s="1">
        <v>1.0215249908792401</v>
      </c>
      <c r="N194" s="1">
        <v>6.2719096489697499</v>
      </c>
      <c r="O194" s="1">
        <v>5.3788683914153799</v>
      </c>
      <c r="P194" s="1">
        <v>18.923591834144901</v>
      </c>
      <c r="Q194" s="1">
        <v>7.6868169344732999</v>
      </c>
      <c r="R194" s="1">
        <v>20.363878622527501</v>
      </c>
      <c r="S194" s="1">
        <v>31.6339641197278</v>
      </c>
      <c r="T194" s="1">
        <v>21.391748489126499</v>
      </c>
      <c r="U194" s="1">
        <v>2.6849706601996401</v>
      </c>
      <c r="V194" s="1">
        <v>41.028083926986099</v>
      </c>
      <c r="W194" s="1">
        <v>38.4470476149232</v>
      </c>
      <c r="X194" s="1">
        <v>17.839897797890998</v>
      </c>
      <c r="Y194" s="1">
        <v>25.603191929837799</v>
      </c>
      <c r="Z194" s="1">
        <v>26.2393194564686</v>
      </c>
      <c r="AA194" s="1">
        <v>19.328490232242999</v>
      </c>
      <c r="AB194" s="1">
        <v>19.509165506079</v>
      </c>
      <c r="AC194" s="1">
        <v>9.3198328753717004</v>
      </c>
    </row>
    <row r="195" spans="1:29" ht="15" hidden="1" customHeight="1" x14ac:dyDescent="0.25">
      <c r="A195">
        <v>18380</v>
      </c>
      <c r="B195" s="2" t="s">
        <v>239</v>
      </c>
      <c r="C195" s="2" t="s">
        <v>37</v>
      </c>
      <c r="D195" s="2" t="s">
        <v>943</v>
      </c>
      <c r="E195" s="2" t="s">
        <v>931</v>
      </c>
      <c r="F195" s="2" t="s">
        <v>919</v>
      </c>
      <c r="G195" s="2" t="str">
        <f t="shared" si="2"/>
        <v>Trump</v>
      </c>
      <c r="H195" s="2" t="s">
        <v>922</v>
      </c>
      <c r="I195" s="2" t="s">
        <v>923</v>
      </c>
      <c r="J195">
        <v>23439</v>
      </c>
      <c r="K195" s="1">
        <v>52.118264431076398</v>
      </c>
      <c r="L195" s="1">
        <v>42.804727164128202</v>
      </c>
      <c r="M195" s="1">
        <v>0.78075003199795201</v>
      </c>
      <c r="N195" s="1">
        <v>1.10499594692606</v>
      </c>
      <c r="O195" s="1">
        <v>3.1912624258714102</v>
      </c>
      <c r="P195" s="1">
        <v>26.118861726182899</v>
      </c>
      <c r="Q195" s="1">
        <v>8.6010495328299008</v>
      </c>
      <c r="R195" s="1">
        <v>23.785144417424</v>
      </c>
      <c r="S195" s="1">
        <v>27.531038013567098</v>
      </c>
      <c r="T195" s="1">
        <v>13.963906309996201</v>
      </c>
      <c r="U195" s="1">
        <v>8.7095929852113603</v>
      </c>
      <c r="V195" s="1">
        <v>51.622824237665199</v>
      </c>
      <c r="W195" s="1">
        <v>25.939013218165201</v>
      </c>
      <c r="X195" s="1">
        <v>13.7285695589583</v>
      </c>
      <c r="Y195" s="1">
        <v>32.8262339418526</v>
      </c>
      <c r="Z195" s="1">
        <v>23.213883254451201</v>
      </c>
      <c r="AA195" s="1">
        <v>18.2668469686725</v>
      </c>
      <c r="AB195" s="1">
        <v>17.725940951093101</v>
      </c>
      <c r="AC195" s="1">
        <v>7.9670948839305797</v>
      </c>
    </row>
    <row r="196" spans="1:29" ht="15" hidden="1" customHeight="1" x14ac:dyDescent="0.25">
      <c r="A196">
        <v>18420</v>
      </c>
      <c r="B196" s="2" t="s">
        <v>240</v>
      </c>
      <c r="C196" s="2" t="s">
        <v>170</v>
      </c>
      <c r="D196" s="2" t="s">
        <v>957</v>
      </c>
      <c r="E196" s="2" t="s">
        <v>931</v>
      </c>
      <c r="F196" s="2" t="s">
        <v>919</v>
      </c>
      <c r="G196" s="2" t="str">
        <f t="shared" si="2"/>
        <v>Trump</v>
      </c>
      <c r="H196" s="2" t="s">
        <v>922</v>
      </c>
      <c r="I196" s="2" t="s">
        <v>922</v>
      </c>
      <c r="J196">
        <v>37057</v>
      </c>
      <c r="K196" s="1">
        <v>84.499554739995105</v>
      </c>
      <c r="L196" s="1">
        <v>11.358177942089201</v>
      </c>
      <c r="M196" s="1">
        <v>0.31303127614215898</v>
      </c>
      <c r="N196" s="1">
        <v>1.10370510294951</v>
      </c>
      <c r="O196" s="1">
        <v>2.7255309388239701</v>
      </c>
      <c r="P196" s="1">
        <v>24.343578811020901</v>
      </c>
      <c r="Q196" s="1">
        <v>7.8635615403297603</v>
      </c>
      <c r="R196" s="1">
        <v>25.490460641714101</v>
      </c>
      <c r="S196" s="1">
        <v>26.413363197236698</v>
      </c>
      <c r="T196" s="1">
        <v>15.8890358096986</v>
      </c>
      <c r="U196" s="1">
        <v>8.9809809809809806</v>
      </c>
      <c r="V196" s="1">
        <v>47.559559559559602</v>
      </c>
      <c r="W196" s="1">
        <v>26.3383383383383</v>
      </c>
      <c r="X196" s="1">
        <v>17.121121121121099</v>
      </c>
      <c r="Y196" s="1">
        <v>31.544761366845499</v>
      </c>
      <c r="Z196" s="1">
        <v>25.783676927421599</v>
      </c>
      <c r="AA196" s="1">
        <v>15.4405535159559</v>
      </c>
      <c r="AB196" s="1">
        <v>16.210110138379001</v>
      </c>
      <c r="AC196" s="1">
        <v>11.0208980513979</v>
      </c>
    </row>
    <row r="197" spans="1:29" ht="15" hidden="1" customHeight="1" x14ac:dyDescent="0.25">
      <c r="A197">
        <v>18460</v>
      </c>
      <c r="B197" s="2" t="s">
        <v>241</v>
      </c>
      <c r="C197" s="2" t="s">
        <v>37</v>
      </c>
      <c r="D197" s="2" t="s">
        <v>943</v>
      </c>
      <c r="E197" s="2" t="s">
        <v>931</v>
      </c>
      <c r="F197" s="2" t="s">
        <v>919</v>
      </c>
      <c r="G197" s="2" t="str">
        <f t="shared" si="2"/>
        <v>Trump</v>
      </c>
      <c r="H197" s="2" t="s">
        <v>922</v>
      </c>
      <c r="I197" s="2" t="s">
        <v>923</v>
      </c>
      <c r="J197">
        <v>43041</v>
      </c>
      <c r="K197" s="1">
        <v>80.437257498664096</v>
      </c>
      <c r="L197" s="1">
        <v>3.2805929230268802</v>
      </c>
      <c r="M197" s="1">
        <v>2.2188146186194602</v>
      </c>
      <c r="N197" s="1">
        <v>1.67282358681257</v>
      </c>
      <c r="O197" s="1">
        <v>12.390511372877</v>
      </c>
      <c r="P197" s="1">
        <v>23.939964220162199</v>
      </c>
      <c r="Q197" s="1">
        <v>8.9147556980553393</v>
      </c>
      <c r="R197" s="1">
        <v>25.715015915057698</v>
      </c>
      <c r="S197" s="1">
        <v>26.098371320369001</v>
      </c>
      <c r="T197" s="1">
        <v>15.3318928463558</v>
      </c>
      <c r="U197" s="1">
        <v>9.9313405922740792</v>
      </c>
      <c r="V197" s="1">
        <v>45.599556141202598</v>
      </c>
      <c r="W197" s="1">
        <v>26.5448366738331</v>
      </c>
      <c r="X197" s="1">
        <v>17.924266592690199</v>
      </c>
      <c r="Y197" s="1">
        <v>20.382807253190101</v>
      </c>
      <c r="Z197" s="1">
        <v>27.6024177300201</v>
      </c>
      <c r="AA197" s="1">
        <v>18.193418401611801</v>
      </c>
      <c r="AB197" s="1">
        <v>20.8797850906649</v>
      </c>
      <c r="AC197" s="1">
        <v>12.941571524513099</v>
      </c>
    </row>
    <row r="198" spans="1:29" ht="15" hidden="1" customHeight="1" x14ac:dyDescent="0.25">
      <c r="A198">
        <v>18500</v>
      </c>
      <c r="B198" s="2" t="s">
        <v>242</v>
      </c>
      <c r="C198" s="2" t="s">
        <v>40</v>
      </c>
      <c r="D198" s="2" t="s">
        <v>966</v>
      </c>
      <c r="E198" s="2" t="s">
        <v>927</v>
      </c>
      <c r="F198" s="2" t="s">
        <v>919</v>
      </c>
      <c r="G198" s="2" t="str">
        <f t="shared" ref="G198:G261" si="3">IF(F198="Republicain","Trump","Clinton")</f>
        <v>Trump</v>
      </c>
      <c r="H198" s="2" t="s">
        <v>922</v>
      </c>
      <c r="I198" s="2" t="s">
        <v>922</v>
      </c>
      <c r="J198">
        <v>98990</v>
      </c>
      <c r="K198" s="1">
        <v>94.429740377815904</v>
      </c>
      <c r="L198" s="1">
        <v>1.5021719365592501</v>
      </c>
      <c r="M198" s="1">
        <v>1.16274371148601</v>
      </c>
      <c r="N198" s="1">
        <v>1.52035559147389</v>
      </c>
      <c r="O198" s="1">
        <v>1.3849883826649201</v>
      </c>
      <c r="P198" s="1">
        <v>23.434690372764901</v>
      </c>
      <c r="Q198" s="1">
        <v>7.7654308516011703</v>
      </c>
      <c r="R198" s="1">
        <v>23.545812708354401</v>
      </c>
      <c r="S198" s="1">
        <v>29.375694514597399</v>
      </c>
      <c r="T198" s="1">
        <v>15.878371552682101</v>
      </c>
      <c r="U198" s="1">
        <v>4.2568818120391301</v>
      </c>
      <c r="V198" s="1">
        <v>44.374100296718503</v>
      </c>
      <c r="W198" s="1">
        <v>31.252386967889802</v>
      </c>
      <c r="X198" s="1">
        <v>20.116630923352599</v>
      </c>
      <c r="Y198" s="1">
        <v>19.208587767761902</v>
      </c>
      <c r="Z198" s="1">
        <v>23.965299990307301</v>
      </c>
      <c r="AA198" s="1">
        <v>19.8701172821557</v>
      </c>
      <c r="AB198" s="1">
        <v>21.677813317824899</v>
      </c>
      <c r="AC198" s="1">
        <v>15.2781816419502</v>
      </c>
    </row>
    <row r="199" spans="1:29" ht="15" customHeight="1" x14ac:dyDescent="0.25">
      <c r="A199">
        <v>18580</v>
      </c>
      <c r="B199" s="2" t="s">
        <v>243</v>
      </c>
      <c r="C199" s="2" t="s">
        <v>27</v>
      </c>
      <c r="D199" s="2" t="s">
        <v>976</v>
      </c>
      <c r="E199" s="2" t="s">
        <v>935</v>
      </c>
      <c r="F199" s="2" t="s">
        <v>919</v>
      </c>
      <c r="G199" s="2" t="str">
        <f t="shared" si="3"/>
        <v>Trump</v>
      </c>
      <c r="H199" s="2" t="s">
        <v>923</v>
      </c>
      <c r="I199" s="2" t="s">
        <v>922</v>
      </c>
      <c r="J199">
        <v>428185</v>
      </c>
      <c r="K199" s="1">
        <v>36.327755526232799</v>
      </c>
      <c r="L199" s="1">
        <v>3.1150086995107298</v>
      </c>
      <c r="M199" s="1">
        <v>1.5049569695342</v>
      </c>
      <c r="N199" s="1">
        <v>1.3129838737928701</v>
      </c>
      <c r="O199" s="1">
        <v>57.739294930929397</v>
      </c>
      <c r="P199" s="1">
        <v>25.9357520697829</v>
      </c>
      <c r="Q199" s="1">
        <v>9.8686315494470893</v>
      </c>
      <c r="R199" s="1">
        <v>25.1531464203557</v>
      </c>
      <c r="S199" s="1">
        <v>26.226514240339998</v>
      </c>
      <c r="T199" s="1">
        <v>12.8159557200743</v>
      </c>
      <c r="U199" s="1">
        <v>9.9720575998604701</v>
      </c>
      <c r="V199" s="1">
        <v>37.974048813810597</v>
      </c>
      <c r="W199" s="1">
        <v>32.535636552583703</v>
      </c>
      <c r="X199" s="1">
        <v>19.5182570337453</v>
      </c>
      <c r="Y199" s="1">
        <v>20.4625400835682</v>
      </c>
      <c r="Z199" s="1">
        <v>23.313574968419001</v>
      </c>
      <c r="AA199" s="1">
        <v>17.144430408447501</v>
      </c>
      <c r="AB199" s="1">
        <v>21.324134356881402</v>
      </c>
      <c r="AC199" s="1">
        <v>17.755320182683899</v>
      </c>
    </row>
    <row r="200" spans="1:29" ht="15" hidden="1" customHeight="1" x14ac:dyDescent="0.25">
      <c r="A200">
        <v>18620</v>
      </c>
      <c r="B200" s="2" t="s">
        <v>244</v>
      </c>
      <c r="C200" s="2" t="s">
        <v>27</v>
      </c>
      <c r="D200" s="2" t="s">
        <v>976</v>
      </c>
      <c r="E200" s="2" t="s">
        <v>935</v>
      </c>
      <c r="F200" s="2" t="s">
        <v>919</v>
      </c>
      <c r="G200" s="2" t="str">
        <f t="shared" si="3"/>
        <v>Trump</v>
      </c>
      <c r="H200" s="2" t="s">
        <v>922</v>
      </c>
      <c r="I200" s="2" t="s">
        <v>922</v>
      </c>
      <c r="J200">
        <v>47735</v>
      </c>
      <c r="K200" s="1">
        <v>59.886875458259098</v>
      </c>
      <c r="L200" s="1">
        <v>13.595893998114599</v>
      </c>
      <c r="M200" s="1">
        <v>0.50068084214936603</v>
      </c>
      <c r="N200" s="1">
        <v>2.2499214412904598</v>
      </c>
      <c r="O200" s="1">
        <v>23.766628260186401</v>
      </c>
      <c r="P200" s="1">
        <v>27.072378757724898</v>
      </c>
      <c r="Q200" s="1">
        <v>8.9221745050801307</v>
      </c>
      <c r="R200" s="1">
        <v>23.8022415418456</v>
      </c>
      <c r="S200" s="1">
        <v>25.825913899654299</v>
      </c>
      <c r="T200" s="1">
        <v>14.377291295695001</v>
      </c>
      <c r="U200" s="1">
        <v>8.6086414487713707</v>
      </c>
      <c r="V200" s="1">
        <v>45.900725041829297</v>
      </c>
      <c r="W200" s="1">
        <v>28.9721465831174</v>
      </c>
      <c r="X200" s="1">
        <v>16.518486926281899</v>
      </c>
      <c r="Y200" s="1">
        <v>22.458574623014702</v>
      </c>
      <c r="Z200" s="1">
        <v>25.336849951264298</v>
      </c>
      <c r="AA200" s="1">
        <v>18.473711369760899</v>
      </c>
      <c r="AB200" s="1">
        <v>20.7556906140703</v>
      </c>
      <c r="AC200" s="1">
        <v>12.975173441889799</v>
      </c>
    </row>
    <row r="201" spans="1:29" ht="15" hidden="1" customHeight="1" x14ac:dyDescent="0.25">
      <c r="A201">
        <v>18660</v>
      </c>
      <c r="B201" s="2" t="s">
        <v>245</v>
      </c>
      <c r="C201" s="2" t="s">
        <v>40</v>
      </c>
      <c r="D201" s="2" t="s">
        <v>966</v>
      </c>
      <c r="E201" s="2" t="s">
        <v>927</v>
      </c>
      <c r="F201" s="2" t="s">
        <v>919</v>
      </c>
      <c r="G201" s="2" t="str">
        <f t="shared" si="3"/>
        <v>Trump</v>
      </c>
      <c r="H201" s="2" t="s">
        <v>922</v>
      </c>
      <c r="I201" s="2" t="s">
        <v>922</v>
      </c>
      <c r="J201">
        <v>49336</v>
      </c>
      <c r="K201" s="1">
        <v>93.748986541267996</v>
      </c>
      <c r="L201" s="1">
        <v>1.4289768120642099</v>
      </c>
      <c r="M201" s="1">
        <v>0.83508999513539806</v>
      </c>
      <c r="N201" s="1">
        <v>1.76949894600292</v>
      </c>
      <c r="O201" s="1">
        <v>2.2174477055294299</v>
      </c>
      <c r="P201" s="1">
        <v>21.1022377168802</v>
      </c>
      <c r="Q201" s="1">
        <v>17.407167180152399</v>
      </c>
      <c r="R201" s="1">
        <v>22.060969677314699</v>
      </c>
      <c r="S201" s="1">
        <v>26.339792443651699</v>
      </c>
      <c r="T201" s="1">
        <v>13.089832982001001</v>
      </c>
      <c r="U201" s="1">
        <v>2.6602574655121298</v>
      </c>
      <c r="V201" s="1">
        <v>42.5838738353143</v>
      </c>
      <c r="W201" s="1">
        <v>31.0999901228064</v>
      </c>
      <c r="X201" s="1">
        <v>23.655878576367201</v>
      </c>
      <c r="Y201" s="1">
        <v>19.2037733730136</v>
      </c>
      <c r="Z201" s="1">
        <v>22.219102700881599</v>
      </c>
      <c r="AA201" s="1">
        <v>20.517715761693498</v>
      </c>
      <c r="AB201" s="1">
        <v>22.460553652647501</v>
      </c>
      <c r="AC201" s="1">
        <v>15.598854511763699</v>
      </c>
    </row>
    <row r="202" spans="1:29" ht="15" hidden="1" customHeight="1" x14ac:dyDescent="0.25">
      <c r="A202">
        <v>18700</v>
      </c>
      <c r="B202" s="2" t="s">
        <v>246</v>
      </c>
      <c r="C202" s="2" t="s">
        <v>38</v>
      </c>
      <c r="D202" t="s">
        <v>969</v>
      </c>
      <c r="E202" s="2" t="s">
        <v>947</v>
      </c>
      <c r="F202" s="2" t="s">
        <v>920</v>
      </c>
      <c r="G202" s="2" t="str">
        <f t="shared" si="3"/>
        <v>Clinton</v>
      </c>
      <c r="H202" s="2" t="s">
        <v>922</v>
      </c>
      <c r="I202" s="2" t="s">
        <v>922</v>
      </c>
      <c r="J202">
        <v>85579</v>
      </c>
      <c r="K202" s="1">
        <v>83.609296673249304</v>
      </c>
      <c r="L202" s="1">
        <v>0.835485341029926</v>
      </c>
      <c r="M202" s="1">
        <v>5.14612229635775</v>
      </c>
      <c r="N202" s="1">
        <v>4.0208462356419199</v>
      </c>
      <c r="O202" s="1">
        <v>6.3882494537211203</v>
      </c>
      <c r="P202" s="1">
        <v>17.818623727783699</v>
      </c>
      <c r="Q202" s="1">
        <v>22.968251557040901</v>
      </c>
      <c r="R202" s="1">
        <v>22.212224961731302</v>
      </c>
      <c r="S202" s="1">
        <v>24.988607018076902</v>
      </c>
      <c r="T202" s="1">
        <v>12.0122927353673</v>
      </c>
      <c r="U202" s="1">
        <v>1.8017127148309999</v>
      </c>
      <c r="V202" s="1">
        <v>19.921681862231299</v>
      </c>
      <c r="W202" s="1">
        <v>29.654094891521499</v>
      </c>
      <c r="X202" s="1">
        <v>48.622510531416303</v>
      </c>
      <c r="Y202" s="1">
        <v>23.234433765148299</v>
      </c>
      <c r="Z202" s="1">
        <v>20.2495373410543</v>
      </c>
      <c r="AA202" s="1">
        <v>14.1663184287505</v>
      </c>
      <c r="AB202" s="1">
        <v>20.658468151155201</v>
      </c>
      <c r="AC202" s="1">
        <v>21.691242313891699</v>
      </c>
    </row>
    <row r="203" spans="1:29" ht="15" hidden="1" customHeight="1" x14ac:dyDescent="0.25">
      <c r="A203">
        <v>18740</v>
      </c>
      <c r="B203" s="2" t="s">
        <v>247</v>
      </c>
      <c r="C203" s="2" t="s">
        <v>33</v>
      </c>
      <c r="D203" s="2" t="s">
        <v>967</v>
      </c>
      <c r="E203" s="2" t="s">
        <v>927</v>
      </c>
      <c r="F203" s="2" t="s">
        <v>919</v>
      </c>
      <c r="G203" s="2" t="str">
        <f t="shared" si="3"/>
        <v>Trump</v>
      </c>
      <c r="H203" s="2" t="s">
        <v>922</v>
      </c>
      <c r="I203" s="2" t="s">
        <v>922</v>
      </c>
      <c r="J203">
        <v>36901</v>
      </c>
      <c r="K203" s="1">
        <v>96.561068805723394</v>
      </c>
      <c r="L203" s="1">
        <v>1.0595918809788401</v>
      </c>
      <c r="M203" s="1">
        <v>0.27912522695861902</v>
      </c>
      <c r="N203" s="1">
        <v>1.34413701525704</v>
      </c>
      <c r="O203" s="1">
        <v>0.756077071082084</v>
      </c>
      <c r="P203" s="1">
        <v>24.0616785452969</v>
      </c>
      <c r="Q203" s="1">
        <v>7.7694371426248603</v>
      </c>
      <c r="R203" s="1">
        <v>23.4681986938023</v>
      </c>
      <c r="S203" s="1">
        <v>28.4626432887998</v>
      </c>
      <c r="T203" s="1">
        <v>16.238042329476201</v>
      </c>
      <c r="U203" s="1">
        <v>4.3066013306242796</v>
      </c>
      <c r="V203" s="1">
        <v>58.953826540775303</v>
      </c>
      <c r="W203" s="1">
        <v>24.939245448388501</v>
      </c>
      <c r="X203" s="1">
        <v>11.800326680211899</v>
      </c>
      <c r="Y203" s="1">
        <v>21.534858087627399</v>
      </c>
      <c r="Z203" s="1">
        <v>25.675117112152101</v>
      </c>
      <c r="AA203" s="1">
        <v>23.022871314411699</v>
      </c>
      <c r="AB203" s="1">
        <v>19.7092863047672</v>
      </c>
      <c r="AC203" s="1">
        <v>10.057867181041599</v>
      </c>
    </row>
    <row r="204" spans="1:29" ht="15" hidden="1" customHeight="1" x14ac:dyDescent="0.25">
      <c r="A204">
        <v>18780</v>
      </c>
      <c r="B204" s="2" t="s">
        <v>248</v>
      </c>
      <c r="C204" s="2" t="s">
        <v>156</v>
      </c>
      <c r="D204" s="2" t="s">
        <v>937</v>
      </c>
      <c r="E204" s="2" t="s">
        <v>935</v>
      </c>
      <c r="F204" s="2" t="s">
        <v>919</v>
      </c>
      <c r="G204" s="2" t="str">
        <f t="shared" si="3"/>
        <v>Trump</v>
      </c>
      <c r="H204" s="2" t="s">
        <v>922</v>
      </c>
      <c r="I204" s="2" t="s">
        <v>922</v>
      </c>
      <c r="J204">
        <v>13795</v>
      </c>
      <c r="K204" s="1">
        <v>82.725625226531307</v>
      </c>
      <c r="L204" s="1">
        <v>0.23196810438564699</v>
      </c>
      <c r="M204" s="1">
        <v>0.55092424791591199</v>
      </c>
      <c r="N204" s="1">
        <v>2.1022109459949299</v>
      </c>
      <c r="O204" s="1">
        <v>14.389271475172199</v>
      </c>
      <c r="P204" s="1">
        <v>27.060529177238099</v>
      </c>
      <c r="Q204" s="1">
        <v>8.3363537513591908</v>
      </c>
      <c r="R204" s="1">
        <v>25.661471547662199</v>
      </c>
      <c r="S204" s="1">
        <v>28.401594780717701</v>
      </c>
      <c r="T204" s="1">
        <v>10.5400507430228</v>
      </c>
      <c r="U204" s="1">
        <v>3.32951945080092</v>
      </c>
      <c r="V204" s="1">
        <v>45.091533180778001</v>
      </c>
      <c r="W204" s="1">
        <v>37.219679633867301</v>
      </c>
      <c r="X204" s="1">
        <v>14.3592677345538</v>
      </c>
      <c r="Y204" s="1">
        <v>18.806027083730701</v>
      </c>
      <c r="Z204" s="1">
        <v>18.901392332634</v>
      </c>
      <c r="AA204" s="1">
        <v>19.092122830440601</v>
      </c>
      <c r="AB204" s="1">
        <v>25.8821285523555</v>
      </c>
      <c r="AC204" s="1">
        <v>17.318329200839202</v>
      </c>
    </row>
    <row r="205" spans="1:29" ht="15" hidden="1" customHeight="1" x14ac:dyDescent="0.25">
      <c r="A205">
        <v>18820</v>
      </c>
      <c r="B205" s="2" t="s">
        <v>249</v>
      </c>
      <c r="C205" s="2" t="s">
        <v>66</v>
      </c>
      <c r="D205" s="2" t="s">
        <v>425</v>
      </c>
      <c r="E205" s="2" t="s">
        <v>927</v>
      </c>
      <c r="F205" s="2" t="s">
        <v>919</v>
      </c>
      <c r="G205" s="2" t="str">
        <f t="shared" si="3"/>
        <v>Trump</v>
      </c>
      <c r="H205" s="2" t="s">
        <v>922</v>
      </c>
      <c r="I205" s="2" t="s">
        <v>923</v>
      </c>
      <c r="J205">
        <v>38124</v>
      </c>
      <c r="K205" s="1">
        <v>92.786696044486405</v>
      </c>
      <c r="L205" s="1">
        <v>0.80526702339733502</v>
      </c>
      <c r="M205" s="1">
        <v>0.548211100619033</v>
      </c>
      <c r="N205" s="1">
        <v>1.2983947119924499</v>
      </c>
      <c r="O205" s="1">
        <v>4.5614311195047703</v>
      </c>
      <c r="P205" s="1">
        <v>23.971776308886799</v>
      </c>
      <c r="Q205" s="1">
        <v>9.6789423984891396</v>
      </c>
      <c r="R205" s="1">
        <v>23.5652082677578</v>
      </c>
      <c r="S205" s="1">
        <v>27.234812716399102</v>
      </c>
      <c r="T205" s="1">
        <v>15.549260308467099</v>
      </c>
      <c r="U205" s="1">
        <v>3.2383878974116498</v>
      </c>
      <c r="V205" s="1">
        <v>54.5325611629831</v>
      </c>
      <c r="W205" s="1">
        <v>24.658235827128401</v>
      </c>
      <c r="X205" s="1">
        <v>17.5708151124769</v>
      </c>
      <c r="Y205" s="1">
        <v>16.864006570392199</v>
      </c>
      <c r="Z205" s="1">
        <v>25.364451440695401</v>
      </c>
      <c r="AA205" s="1">
        <v>21.6959824789542</v>
      </c>
      <c r="AB205" s="1">
        <v>23.578126069399801</v>
      </c>
      <c r="AC205" s="1">
        <v>12.497433440558501</v>
      </c>
    </row>
    <row r="206" spans="1:29" ht="15" hidden="1" customHeight="1" x14ac:dyDescent="0.25">
      <c r="A206">
        <v>18860</v>
      </c>
      <c r="B206" s="2" t="s">
        <v>250</v>
      </c>
      <c r="C206" s="2" t="s">
        <v>98</v>
      </c>
      <c r="D206" s="2" t="s">
        <v>936</v>
      </c>
      <c r="E206" s="2" t="s">
        <v>935</v>
      </c>
      <c r="F206" s="2" t="s">
        <v>919</v>
      </c>
      <c r="G206" s="2" t="str">
        <f t="shared" si="3"/>
        <v>Trump</v>
      </c>
      <c r="H206" s="2" t="s">
        <v>923</v>
      </c>
      <c r="I206" s="2" t="s">
        <v>923</v>
      </c>
      <c r="J206">
        <v>28610</v>
      </c>
      <c r="K206" s="1">
        <v>64.708144005592402</v>
      </c>
      <c r="L206" s="1">
        <v>3.3799370849353401</v>
      </c>
      <c r="M206" s="1">
        <v>3.27857392520098</v>
      </c>
      <c r="N206" s="1">
        <v>10.8318769660958</v>
      </c>
      <c r="O206" s="1">
        <v>17.801468018175498</v>
      </c>
      <c r="P206" s="1">
        <v>21.454037049982499</v>
      </c>
      <c r="Q206" s="1">
        <v>8.8046137714086008</v>
      </c>
      <c r="R206" s="1">
        <v>27.658161481999301</v>
      </c>
      <c r="S206" s="1">
        <v>28.545962950017501</v>
      </c>
      <c r="T206" s="1">
        <v>13.5372247465921</v>
      </c>
      <c r="U206" s="1">
        <v>6.4573399614487199</v>
      </c>
      <c r="V206" s="1">
        <v>44.435426600385497</v>
      </c>
      <c r="W206" s="1">
        <v>35.274424267018397</v>
      </c>
      <c r="X206" s="1">
        <v>13.832809171147399</v>
      </c>
      <c r="Y206" s="1">
        <v>24.8789034319283</v>
      </c>
      <c r="Z206" s="1">
        <v>25.394207976914402</v>
      </c>
      <c r="AA206" s="1">
        <v>14.6346490776049</v>
      </c>
      <c r="AB206" s="1">
        <v>21.591260434917</v>
      </c>
      <c r="AC206" s="1">
        <v>13.500979078635501</v>
      </c>
    </row>
    <row r="207" spans="1:29" ht="15" hidden="1" customHeight="1" x14ac:dyDescent="0.25">
      <c r="A207">
        <v>18880</v>
      </c>
      <c r="B207" s="2" t="s">
        <v>251</v>
      </c>
      <c r="C207" s="2" t="s">
        <v>72</v>
      </c>
      <c r="D207" s="2" t="s">
        <v>942</v>
      </c>
      <c r="E207" s="2" t="s">
        <v>931</v>
      </c>
      <c r="F207" s="2" t="s">
        <v>919</v>
      </c>
      <c r="G207" s="2" t="str">
        <f t="shared" si="3"/>
        <v>Trump</v>
      </c>
      <c r="H207" s="2" t="s">
        <v>923</v>
      </c>
      <c r="I207" s="2" t="s">
        <v>923</v>
      </c>
      <c r="J207">
        <v>235865</v>
      </c>
      <c r="K207" s="1">
        <v>79.010026922180103</v>
      </c>
      <c r="L207" s="1">
        <v>8.2589616941894697</v>
      </c>
      <c r="M207" s="1">
        <v>2.4081572085727001</v>
      </c>
      <c r="N207" s="1">
        <v>3.8712823013164299</v>
      </c>
      <c r="O207" s="1">
        <v>6.4515718737413303</v>
      </c>
      <c r="P207" s="1">
        <v>21.926949738197699</v>
      </c>
      <c r="Q207" s="1">
        <v>9.5664893053229605</v>
      </c>
      <c r="R207" s="1">
        <v>25.745235622071899</v>
      </c>
      <c r="S207" s="1">
        <v>28.278040404468701</v>
      </c>
      <c r="T207" s="1">
        <v>14.4832849299387</v>
      </c>
      <c r="U207" s="1">
        <v>2.9824894269433901</v>
      </c>
      <c r="V207" s="1">
        <v>35.5462796917747</v>
      </c>
      <c r="W207" s="1">
        <v>34.988707791929599</v>
      </c>
      <c r="X207" s="1">
        <v>26.482523089352298</v>
      </c>
      <c r="Y207" s="1">
        <v>16.342716122296199</v>
      </c>
      <c r="Z207" s="1">
        <v>21.9323131439901</v>
      </c>
      <c r="AA207" s="1">
        <v>18.979318491019701</v>
      </c>
      <c r="AB207" s="1">
        <v>23.494236387221999</v>
      </c>
      <c r="AC207" s="1">
        <v>19.251415855472001</v>
      </c>
    </row>
    <row r="208" spans="1:29" ht="15" hidden="1" customHeight="1" x14ac:dyDescent="0.25">
      <c r="A208">
        <v>18900</v>
      </c>
      <c r="B208" s="2" t="s">
        <v>252</v>
      </c>
      <c r="C208" s="2" t="s">
        <v>84</v>
      </c>
      <c r="D208" s="2" t="s">
        <v>975</v>
      </c>
      <c r="E208" s="2" t="s">
        <v>931</v>
      </c>
      <c r="F208" s="2" t="s">
        <v>919</v>
      </c>
      <c r="G208" s="2" t="str">
        <f t="shared" si="3"/>
        <v>Trump</v>
      </c>
      <c r="H208" s="2" t="s">
        <v>922</v>
      </c>
      <c r="I208" s="2" t="s">
        <v>922</v>
      </c>
      <c r="J208">
        <v>56053</v>
      </c>
      <c r="K208" s="1">
        <v>95.823595525663194</v>
      </c>
      <c r="L208" s="1">
        <v>0.26046777157333201</v>
      </c>
      <c r="M208" s="1">
        <v>0.42281412234849203</v>
      </c>
      <c r="N208" s="1">
        <v>1.1614008170838299</v>
      </c>
      <c r="O208" s="1">
        <v>2.3317217633311298</v>
      </c>
      <c r="P208" s="1">
        <v>19.051611867339801</v>
      </c>
      <c r="Q208" s="1">
        <v>6.6205198651276502</v>
      </c>
      <c r="R208" s="1">
        <v>19.973953222842699</v>
      </c>
      <c r="S208" s="1">
        <v>28.390987101493199</v>
      </c>
      <c r="T208" s="1">
        <v>25.9629279431966</v>
      </c>
      <c r="U208" s="1">
        <v>8.38297566927438</v>
      </c>
      <c r="V208" s="1">
        <v>49.1255771669179</v>
      </c>
      <c r="W208" s="1">
        <v>25.735065432187401</v>
      </c>
      <c r="X208" s="1">
        <v>16.756381731620401</v>
      </c>
      <c r="Y208" s="1">
        <v>24.308637760327802</v>
      </c>
      <c r="Z208" s="1">
        <v>28.529361556845299</v>
      </c>
      <c r="AA208" s="1">
        <v>21.479173779446899</v>
      </c>
      <c r="AB208" s="1">
        <v>16.6951177876408</v>
      </c>
      <c r="AC208" s="1">
        <v>8.9877091157391593</v>
      </c>
    </row>
    <row r="209" spans="1:29" ht="15" hidden="1" customHeight="1" x14ac:dyDescent="0.25">
      <c r="A209">
        <v>18980</v>
      </c>
      <c r="B209" s="2" t="s">
        <v>253</v>
      </c>
      <c r="C209" s="2" t="s">
        <v>46</v>
      </c>
      <c r="D209" s="2" t="s">
        <v>930</v>
      </c>
      <c r="E209" s="2" t="s">
        <v>931</v>
      </c>
      <c r="F209" s="2" t="s">
        <v>919</v>
      </c>
      <c r="G209" s="2" t="str">
        <f t="shared" si="3"/>
        <v>Trump</v>
      </c>
      <c r="H209" s="2" t="s">
        <v>922</v>
      </c>
      <c r="I209" s="2" t="s">
        <v>923</v>
      </c>
      <c r="J209">
        <v>80406</v>
      </c>
      <c r="K209" s="1">
        <v>92.739347809864896</v>
      </c>
      <c r="L209" s="1">
        <v>1.0210680794965501</v>
      </c>
      <c r="M209" s="1">
        <v>0.42161032758749301</v>
      </c>
      <c r="N209" s="1">
        <v>1.5222744571300599</v>
      </c>
      <c r="O209" s="1">
        <v>4.2956993259209497</v>
      </c>
      <c r="P209" s="1">
        <v>23.183593264184299</v>
      </c>
      <c r="Q209" s="1">
        <v>8.6063229112255293</v>
      </c>
      <c r="R209" s="1">
        <v>24.784220083078399</v>
      </c>
      <c r="S209" s="1">
        <v>27.494216849488801</v>
      </c>
      <c r="T209" s="1">
        <v>15.931646892023</v>
      </c>
      <c r="U209" s="1">
        <v>7.60392578160564</v>
      </c>
      <c r="V209" s="1">
        <v>46.211693585098097</v>
      </c>
      <c r="W209" s="1">
        <v>32.018062965458199</v>
      </c>
      <c r="X209" s="1">
        <v>14.166317667838101</v>
      </c>
      <c r="Y209" s="1">
        <v>24.9081087991818</v>
      </c>
      <c r="Z209" s="1">
        <v>25.8190302681625</v>
      </c>
      <c r="AA209" s="1">
        <v>18.144916418960001</v>
      </c>
      <c r="AB209" s="1">
        <v>19.5128967302714</v>
      </c>
      <c r="AC209" s="1">
        <v>11.6150477834244</v>
      </c>
    </row>
    <row r="210" spans="1:29" ht="15" hidden="1" customHeight="1" x14ac:dyDescent="0.25">
      <c r="A210">
        <v>19000</v>
      </c>
      <c r="B210" s="2" t="s">
        <v>254</v>
      </c>
      <c r="C210" s="2" t="s">
        <v>42</v>
      </c>
      <c r="D210" s="2" t="s">
        <v>959</v>
      </c>
      <c r="E210" s="2" t="s">
        <v>931</v>
      </c>
      <c r="F210" s="2" t="s">
        <v>919</v>
      </c>
      <c r="G210" s="2" t="str">
        <f t="shared" si="3"/>
        <v>Trump</v>
      </c>
      <c r="H210" s="2" t="s">
        <v>922</v>
      </c>
      <c r="I210" s="2" t="s">
        <v>923</v>
      </c>
      <c r="J210">
        <v>40271</v>
      </c>
      <c r="K210" s="1">
        <v>81.435772640361506</v>
      </c>
      <c r="L210" s="1">
        <v>1.8102356534478901</v>
      </c>
      <c r="M210" s="1">
        <v>0.84179682650045895</v>
      </c>
      <c r="N210" s="1">
        <v>10.851481214769899</v>
      </c>
      <c r="O210" s="1">
        <v>5.0607136649201703</v>
      </c>
      <c r="P210" s="1">
        <v>17.687666062427098</v>
      </c>
      <c r="Q210" s="1">
        <v>19.507834421792399</v>
      </c>
      <c r="R210" s="1">
        <v>22.2542276079561</v>
      </c>
      <c r="S210" s="1">
        <v>25.442626207444601</v>
      </c>
      <c r="T210" s="1">
        <v>15.1076457003799</v>
      </c>
      <c r="U210" s="1">
        <v>6.6713981547196601</v>
      </c>
      <c r="V210" s="1">
        <v>37.540414793785999</v>
      </c>
      <c r="W210" s="1">
        <v>28.767447362195401</v>
      </c>
      <c r="X210" s="1">
        <v>27.0207396892989</v>
      </c>
      <c r="Y210" s="1">
        <v>26.333740909968501</v>
      </c>
      <c r="Z210" s="1">
        <v>27.981208571980201</v>
      </c>
      <c r="AA210" s="1">
        <v>16.172211854044701</v>
      </c>
      <c r="AB210" s="1">
        <v>18.810734281485299</v>
      </c>
      <c r="AC210" s="1">
        <v>10.7021043825214</v>
      </c>
    </row>
    <row r="211" spans="1:29" ht="15" hidden="1" customHeight="1" x14ac:dyDescent="0.25">
      <c r="A211">
        <v>19060</v>
      </c>
      <c r="B211" s="2" t="s">
        <v>255</v>
      </c>
      <c r="C211" s="2" t="s">
        <v>100</v>
      </c>
      <c r="D211" s="2" t="s">
        <v>953</v>
      </c>
      <c r="E211" s="2" t="s">
        <v>927</v>
      </c>
      <c r="F211" s="2" t="s">
        <v>919</v>
      </c>
      <c r="G211" s="2" t="str">
        <f t="shared" si="3"/>
        <v>Trump</v>
      </c>
      <c r="H211" s="2" t="s">
        <v>922</v>
      </c>
      <c r="I211" s="2" t="s">
        <v>922</v>
      </c>
      <c r="J211">
        <v>103299</v>
      </c>
      <c r="K211" s="1">
        <v>89.968925159004399</v>
      </c>
      <c r="L211" s="1">
        <v>6.5131317824954698</v>
      </c>
      <c r="M211" s="1">
        <v>0.65441098171327905</v>
      </c>
      <c r="N211" s="1">
        <v>1.6176342462172899</v>
      </c>
      <c r="O211" s="1">
        <v>1.2458978305695101</v>
      </c>
      <c r="P211" s="1">
        <v>18.770752863047999</v>
      </c>
      <c r="Q211" s="1">
        <v>11.910086254465201</v>
      </c>
      <c r="R211" s="1">
        <v>24.152218317699099</v>
      </c>
      <c r="S211" s="1">
        <v>27.4562193244852</v>
      </c>
      <c r="T211" s="1">
        <v>17.7107232403024</v>
      </c>
      <c r="U211" s="1">
        <v>3.8566912539515301</v>
      </c>
      <c r="V211" s="1">
        <v>53.497716894977202</v>
      </c>
      <c r="W211" s="1">
        <v>27.193537056550799</v>
      </c>
      <c r="X211" s="1">
        <v>15.4520547945205</v>
      </c>
      <c r="Y211" s="1">
        <v>25.7804632426989</v>
      </c>
      <c r="Z211" s="1">
        <v>27.0040281973817</v>
      </c>
      <c r="AA211" s="1">
        <v>16.792547834843901</v>
      </c>
      <c r="AB211" s="1">
        <v>18.464249748237702</v>
      </c>
      <c r="AC211" s="1">
        <v>11.958710976837899</v>
      </c>
    </row>
    <row r="212" spans="1:29" ht="15" hidden="1" customHeight="1" x14ac:dyDescent="0.25">
      <c r="A212">
        <v>19100</v>
      </c>
      <c r="B212" s="2" t="s">
        <v>256</v>
      </c>
      <c r="C212" s="2" t="s">
        <v>27</v>
      </c>
      <c r="D212" s="2" t="s">
        <v>976</v>
      </c>
      <c r="E212" s="2" t="s">
        <v>935</v>
      </c>
      <c r="F212" s="2" t="s">
        <v>920</v>
      </c>
      <c r="G212" s="2" t="str">
        <f t="shared" si="3"/>
        <v>Clinton</v>
      </c>
      <c r="H212" s="2" t="s">
        <v>922</v>
      </c>
      <c r="I212" s="2" t="s">
        <v>922</v>
      </c>
      <c r="J212">
        <v>6426214</v>
      </c>
      <c r="K212" s="1">
        <v>50.550899798855099</v>
      </c>
      <c r="L212" s="1">
        <v>14.6524687786619</v>
      </c>
      <c r="M212" s="1">
        <v>5.2615894833256398</v>
      </c>
      <c r="N212" s="1">
        <v>2.1668590557363898</v>
      </c>
      <c r="O212" s="1">
        <v>27.3681828834209</v>
      </c>
      <c r="P212" s="1">
        <v>27.789690788386402</v>
      </c>
      <c r="Q212" s="1">
        <v>9.3713343502099402</v>
      </c>
      <c r="R212" s="1">
        <v>29.8526006136739</v>
      </c>
      <c r="S212" s="1">
        <v>24.091572425070201</v>
      </c>
      <c r="T212" s="1">
        <v>8.8948018226595007</v>
      </c>
      <c r="U212" s="1">
        <v>7.8229870674033704</v>
      </c>
      <c r="V212" s="1">
        <v>31.576272007963802</v>
      </c>
      <c r="W212" s="1">
        <v>29.3070457715455</v>
      </c>
      <c r="X212" s="1">
        <v>31.293695153087299</v>
      </c>
      <c r="Y212" s="1">
        <v>14.505044800434399</v>
      </c>
      <c r="Z212" s="1">
        <v>19.7628455063807</v>
      </c>
      <c r="AA212" s="1">
        <v>17.066174314417601</v>
      </c>
      <c r="AB212" s="1">
        <v>22.744762421938599</v>
      </c>
      <c r="AC212" s="1">
        <v>25.921172956828698</v>
      </c>
    </row>
    <row r="213" spans="1:29" ht="15" hidden="1" customHeight="1" x14ac:dyDescent="0.25">
      <c r="A213">
        <v>19140</v>
      </c>
      <c r="B213" s="2" t="s">
        <v>257</v>
      </c>
      <c r="C213" s="2" t="s">
        <v>37</v>
      </c>
      <c r="D213" s="2" t="s">
        <v>943</v>
      </c>
      <c r="E213" s="2" t="s">
        <v>931</v>
      </c>
      <c r="F213" s="2" t="s">
        <v>919</v>
      </c>
      <c r="G213" s="2" t="str">
        <f t="shared" si="3"/>
        <v>Trump</v>
      </c>
      <c r="H213" s="2" t="s">
        <v>922</v>
      </c>
      <c r="I213" s="2" t="s">
        <v>923</v>
      </c>
      <c r="J213">
        <v>142227</v>
      </c>
      <c r="K213" s="1">
        <v>68.541134946247894</v>
      </c>
      <c r="L213" s="1">
        <v>2.7020186040625198</v>
      </c>
      <c r="M213" s="1">
        <v>0.98574813502358904</v>
      </c>
      <c r="N213" s="1">
        <v>1.31690888509214</v>
      </c>
      <c r="O213" s="1">
        <v>26.454189429573798</v>
      </c>
      <c r="P213" s="1">
        <v>28.075541212287401</v>
      </c>
      <c r="Q213" s="1">
        <v>9.40257475725425</v>
      </c>
      <c r="R213" s="1">
        <v>27.292989376138099</v>
      </c>
      <c r="S213" s="1">
        <v>24.168406842582598</v>
      </c>
      <c r="T213" s="1">
        <v>11.0604878117376</v>
      </c>
      <c r="U213" s="1">
        <v>14.610858096225799</v>
      </c>
      <c r="V213" s="1">
        <v>48.2696036434143</v>
      </c>
      <c r="W213" s="1">
        <v>24.219912521982199</v>
      </c>
      <c r="X213" s="1">
        <v>12.899625738377599</v>
      </c>
      <c r="Y213" s="1">
        <v>22.6878523833931</v>
      </c>
      <c r="Z213" s="1">
        <v>26.595592004100499</v>
      </c>
      <c r="AA213" s="1">
        <v>20.192721681189099</v>
      </c>
      <c r="AB213" s="1">
        <v>18.343413634033801</v>
      </c>
      <c r="AC213" s="1">
        <v>12.180420297283399</v>
      </c>
    </row>
    <row r="214" spans="1:29" ht="15" hidden="1" customHeight="1" x14ac:dyDescent="0.25">
      <c r="A214">
        <v>19260</v>
      </c>
      <c r="B214" s="2" t="s">
        <v>258</v>
      </c>
      <c r="C214" s="2" t="s">
        <v>135</v>
      </c>
      <c r="D214" s="2" t="s">
        <v>978</v>
      </c>
      <c r="E214" s="2" t="s">
        <v>927</v>
      </c>
      <c r="F214" s="2" t="s">
        <v>920</v>
      </c>
      <c r="G214" s="2" t="str">
        <f t="shared" si="3"/>
        <v>Clinton</v>
      </c>
      <c r="H214" s="2" t="s">
        <v>922</v>
      </c>
      <c r="I214" s="2" t="s">
        <v>923</v>
      </c>
      <c r="J214">
        <v>106561</v>
      </c>
      <c r="K214" s="1">
        <v>63.209804712793598</v>
      </c>
      <c r="L214" s="1">
        <v>32.552247069753498</v>
      </c>
      <c r="M214" s="1">
        <v>0.53490489015681197</v>
      </c>
      <c r="N214" s="1">
        <v>1.2847101660082001</v>
      </c>
      <c r="O214" s="1">
        <v>2.4183331612879</v>
      </c>
      <c r="P214" s="1">
        <v>21.346458835784201</v>
      </c>
      <c r="Q214" s="1">
        <v>8.0704948339448794</v>
      </c>
      <c r="R214" s="1">
        <v>22.420960764257099</v>
      </c>
      <c r="S214" s="1">
        <v>30.208988279013901</v>
      </c>
      <c r="T214" s="1">
        <v>17.953097286999899</v>
      </c>
      <c r="U214" s="1">
        <v>9.2987012987012996</v>
      </c>
      <c r="V214" s="1">
        <v>45.607725607725598</v>
      </c>
      <c r="W214" s="1">
        <v>30.216450216450198</v>
      </c>
      <c r="X214" s="1">
        <v>14.8771228771229</v>
      </c>
      <c r="Y214" s="1">
        <v>27.403559190892</v>
      </c>
      <c r="Z214" s="1">
        <v>25.745551011385</v>
      </c>
      <c r="AA214" s="1">
        <v>18.017022217309599</v>
      </c>
      <c r="AB214" s="1">
        <v>19.144467779374398</v>
      </c>
      <c r="AC214" s="1">
        <v>9.6893998010390199</v>
      </c>
    </row>
    <row r="215" spans="1:29" ht="15" hidden="1" customHeight="1" x14ac:dyDescent="0.25">
      <c r="A215">
        <v>19180</v>
      </c>
      <c r="B215" s="2" t="s">
        <v>258</v>
      </c>
      <c r="C215" s="2" t="s">
        <v>146</v>
      </c>
      <c r="D215" s="2" t="s">
        <v>948</v>
      </c>
      <c r="E215" s="2" t="s">
        <v>927</v>
      </c>
      <c r="F215" s="2" t="s">
        <v>919</v>
      </c>
      <c r="G215" s="2" t="str">
        <f t="shared" si="3"/>
        <v>Trump</v>
      </c>
      <c r="H215" s="2" t="s">
        <v>922</v>
      </c>
      <c r="I215" s="2" t="s">
        <v>923</v>
      </c>
      <c r="J215">
        <v>81625</v>
      </c>
      <c r="K215" s="1">
        <v>80.355283307810097</v>
      </c>
      <c r="L215" s="1">
        <v>12.733843797856</v>
      </c>
      <c r="M215" s="1">
        <v>0.68483920367534501</v>
      </c>
      <c r="N215" s="1">
        <v>2.0104134762634001</v>
      </c>
      <c r="O215" s="1">
        <v>4.2156202143951003</v>
      </c>
      <c r="P215" s="1">
        <v>24.414088820827001</v>
      </c>
      <c r="Q215" s="1">
        <v>8.0722817764165402</v>
      </c>
      <c r="R215" s="1">
        <v>23.690045941807</v>
      </c>
      <c r="S215" s="1">
        <v>27.527105666156199</v>
      </c>
      <c r="T215" s="1">
        <v>16.296477794793301</v>
      </c>
      <c r="U215" s="1">
        <v>3.9747297073287502</v>
      </c>
      <c r="V215" s="1">
        <v>49.608605160886299</v>
      </c>
      <c r="W215" s="1">
        <v>32.506953014200697</v>
      </c>
      <c r="X215" s="1">
        <v>13.909712117584199</v>
      </c>
      <c r="Y215" s="1">
        <v>23.133414932680498</v>
      </c>
      <c r="Z215" s="1">
        <v>25.600225967423</v>
      </c>
      <c r="AA215" s="1">
        <v>18.6203433449455</v>
      </c>
      <c r="AB215" s="1">
        <v>21.9878856353765</v>
      </c>
      <c r="AC215" s="1">
        <v>10.6581301195744</v>
      </c>
    </row>
    <row r="216" spans="1:29" ht="15" hidden="1" customHeight="1" x14ac:dyDescent="0.25">
      <c r="A216">
        <v>19220</v>
      </c>
      <c r="B216" s="2" t="s">
        <v>258</v>
      </c>
      <c r="C216" s="2" t="s">
        <v>104</v>
      </c>
      <c r="D216" s="2" t="s">
        <v>950</v>
      </c>
      <c r="E216" s="2" t="s">
        <v>927</v>
      </c>
      <c r="F216" s="2" t="s">
        <v>919</v>
      </c>
      <c r="G216" s="2" t="str">
        <f t="shared" si="3"/>
        <v>Trump</v>
      </c>
      <c r="H216" s="2" t="s">
        <v>922</v>
      </c>
      <c r="I216" s="2" t="s">
        <v>923</v>
      </c>
      <c r="J216">
        <v>53174</v>
      </c>
      <c r="K216" s="1">
        <v>90.472787452514396</v>
      </c>
      <c r="L216" s="1">
        <v>5.01372851393538</v>
      </c>
      <c r="M216" s="1">
        <v>0.47015458682814898</v>
      </c>
      <c r="N216" s="1">
        <v>1.8467672170609699</v>
      </c>
      <c r="O216" s="1">
        <v>2.1965622296611098</v>
      </c>
      <c r="P216" s="1">
        <v>23.052619701357798</v>
      </c>
      <c r="Q216" s="1">
        <v>9.3466731861435992</v>
      </c>
      <c r="R216" s="1">
        <v>24.5345469590401</v>
      </c>
      <c r="S216" s="1">
        <v>27.479595290931702</v>
      </c>
      <c r="T216" s="1">
        <v>15.586564862526799</v>
      </c>
      <c r="U216" s="1">
        <v>8.6319081795079509</v>
      </c>
      <c r="V216" s="1">
        <v>50.844759697282797</v>
      </c>
      <c r="W216" s="1">
        <v>23.9409087101008</v>
      </c>
      <c r="X216" s="1">
        <v>16.582423413108401</v>
      </c>
      <c r="Y216" s="1">
        <v>27.2309899569584</v>
      </c>
      <c r="Z216" s="1">
        <v>25.518890483022499</v>
      </c>
      <c r="AA216" s="1">
        <v>19.010043041606899</v>
      </c>
      <c r="AB216" s="1">
        <v>18.3309421329507</v>
      </c>
      <c r="AC216" s="1">
        <v>9.9091343854615008</v>
      </c>
    </row>
    <row r="217" spans="1:29" ht="15" hidden="1" customHeight="1" x14ac:dyDescent="0.25">
      <c r="A217">
        <v>19300</v>
      </c>
      <c r="B217" s="2" t="s">
        <v>259</v>
      </c>
      <c r="C217" s="2" t="s">
        <v>46</v>
      </c>
      <c r="D217" s="2" t="s">
        <v>930</v>
      </c>
      <c r="E217" s="2" t="s">
        <v>931</v>
      </c>
      <c r="F217" s="2" t="s">
        <v>919</v>
      </c>
      <c r="G217" s="2" t="str">
        <f t="shared" si="3"/>
        <v>Trump</v>
      </c>
      <c r="H217" s="2" t="s">
        <v>922</v>
      </c>
      <c r="I217" s="2" t="s">
        <v>923</v>
      </c>
      <c r="J217">
        <v>182265</v>
      </c>
      <c r="K217" s="1">
        <v>83.504786985981994</v>
      </c>
      <c r="L217" s="1">
        <v>9.3084245466765392</v>
      </c>
      <c r="M217" s="1">
        <v>0.73519326255726603</v>
      </c>
      <c r="N217" s="1">
        <v>2.0667709104874801</v>
      </c>
      <c r="O217" s="1">
        <v>4.3848242942967701</v>
      </c>
      <c r="P217" s="1">
        <v>22.987408443749501</v>
      </c>
      <c r="Q217" s="1">
        <v>7.5900474583710498</v>
      </c>
      <c r="R217" s="1">
        <v>24.419938002359199</v>
      </c>
      <c r="S217" s="1">
        <v>28.231421282199001</v>
      </c>
      <c r="T217" s="1">
        <v>16.771184813321302</v>
      </c>
      <c r="U217" s="1">
        <v>4.0158402149743502</v>
      </c>
      <c r="V217" s="1">
        <v>36.4230657416065</v>
      </c>
      <c r="W217" s="1">
        <v>31.819503264687199</v>
      </c>
      <c r="X217" s="1">
        <v>27.741590778732</v>
      </c>
      <c r="Y217" s="1">
        <v>16.408021882860702</v>
      </c>
      <c r="Z217" s="1">
        <v>22.886283350056999</v>
      </c>
      <c r="AA217" s="1">
        <v>17.922777693777402</v>
      </c>
      <c r="AB217" s="1">
        <v>23.634039394647498</v>
      </c>
      <c r="AC217" s="1">
        <v>19.1488776786573</v>
      </c>
    </row>
    <row r="218" spans="1:29" ht="15" hidden="1" customHeight="1" x14ac:dyDescent="0.25">
      <c r="A218">
        <v>19340</v>
      </c>
      <c r="B218" s="2" t="s">
        <v>260</v>
      </c>
      <c r="C218" s="2" t="s">
        <v>60</v>
      </c>
      <c r="D218" s="2" t="s">
        <v>945</v>
      </c>
      <c r="E218" s="2" t="s">
        <v>927</v>
      </c>
      <c r="F218" s="2" t="s">
        <v>920</v>
      </c>
      <c r="G218" s="2" t="str">
        <f t="shared" si="3"/>
        <v>Clinton</v>
      </c>
      <c r="H218" s="2" t="s">
        <v>922</v>
      </c>
      <c r="I218" s="2" t="s">
        <v>923</v>
      </c>
      <c r="J218">
        <v>379690</v>
      </c>
      <c r="K218" s="1">
        <v>81.9228844583739</v>
      </c>
      <c r="L218" s="1">
        <v>6.6190839895704396</v>
      </c>
      <c r="M218" s="1">
        <v>1.5570597066027501</v>
      </c>
      <c r="N218" s="1">
        <v>2.2568411072190502</v>
      </c>
      <c r="O218" s="1">
        <v>7.6441307382338204</v>
      </c>
      <c r="P218" s="1">
        <v>23.589770602333498</v>
      </c>
      <c r="Q218" s="1">
        <v>8.7192183096736802</v>
      </c>
      <c r="R218" s="1">
        <v>24.798914904263999</v>
      </c>
      <c r="S218" s="1">
        <v>27.8506149753747</v>
      </c>
      <c r="T218" s="1">
        <v>15.041481208354201</v>
      </c>
      <c r="U218" s="1">
        <v>3.4450412579791401</v>
      </c>
      <c r="V218" s="1">
        <v>37.680990191499298</v>
      </c>
      <c r="W218" s="1">
        <v>33.946364627121298</v>
      </c>
      <c r="X218" s="1">
        <v>24.927603923400302</v>
      </c>
      <c r="Y218" s="1">
        <v>16.9641358112384</v>
      </c>
      <c r="Z218" s="1">
        <v>22.3973602303987</v>
      </c>
      <c r="AA218" s="1">
        <v>18.470638374811099</v>
      </c>
      <c r="AB218" s="1">
        <v>24.186049515052101</v>
      </c>
      <c r="AC218" s="1">
        <v>17.9818160684997</v>
      </c>
    </row>
    <row r="219" spans="1:29" ht="15" hidden="1" customHeight="1" x14ac:dyDescent="0.25">
      <c r="A219">
        <v>19380</v>
      </c>
      <c r="B219" s="2" t="s">
        <v>261</v>
      </c>
      <c r="C219" s="2" t="s">
        <v>33</v>
      </c>
      <c r="D219" s="2" t="s">
        <v>967</v>
      </c>
      <c r="E219" s="2" t="s">
        <v>927</v>
      </c>
      <c r="F219" s="2" t="s">
        <v>919</v>
      </c>
      <c r="G219" s="2" t="str">
        <f t="shared" si="3"/>
        <v>Trump</v>
      </c>
      <c r="H219" s="2" t="s">
        <v>922</v>
      </c>
      <c r="I219" s="2" t="s">
        <v>922</v>
      </c>
      <c r="J219">
        <v>799232</v>
      </c>
      <c r="K219" s="1">
        <v>77.857868553811699</v>
      </c>
      <c r="L219" s="1">
        <v>15.599225256245999</v>
      </c>
      <c r="M219" s="1">
        <v>1.88568525784753</v>
      </c>
      <c r="N219" s="1">
        <v>2.5355591367713002</v>
      </c>
      <c r="O219" s="1">
        <v>2.1216617953235102</v>
      </c>
      <c r="P219" s="1">
        <v>22.9195027226137</v>
      </c>
      <c r="Q219" s="1">
        <v>10.2439592008328</v>
      </c>
      <c r="R219" s="1">
        <v>24.3960452033953</v>
      </c>
      <c r="S219" s="1">
        <v>27.579976777706602</v>
      </c>
      <c r="T219" s="1">
        <v>14.860516095451599</v>
      </c>
      <c r="U219" s="1">
        <v>2.9590842896907801</v>
      </c>
      <c r="V219" s="1">
        <v>38.228063911285403</v>
      </c>
      <c r="W219" s="1">
        <v>32.843424080578899</v>
      </c>
      <c r="X219" s="1">
        <v>25.969427718444901</v>
      </c>
      <c r="Y219" s="1">
        <v>20.057344292192699</v>
      </c>
      <c r="Z219" s="1">
        <v>22.7516692268619</v>
      </c>
      <c r="AA219" s="1">
        <v>18.120061934283601</v>
      </c>
      <c r="AB219" s="1">
        <v>21.958824717409499</v>
      </c>
      <c r="AC219" s="1">
        <v>17.112099829252301</v>
      </c>
    </row>
    <row r="220" spans="1:29" ht="15" hidden="1" customHeight="1" x14ac:dyDescent="0.25">
      <c r="A220">
        <v>19420</v>
      </c>
      <c r="B220" s="2" t="s">
        <v>261</v>
      </c>
      <c r="C220" s="2" t="s">
        <v>84</v>
      </c>
      <c r="D220" s="2" t="s">
        <v>975</v>
      </c>
      <c r="E220" s="2" t="s">
        <v>931</v>
      </c>
      <c r="F220" s="2" t="s">
        <v>919</v>
      </c>
      <c r="G220" s="2" t="str">
        <f t="shared" si="3"/>
        <v>Trump</v>
      </c>
      <c r="H220" s="2" t="s">
        <v>922</v>
      </c>
      <c r="I220" s="2" t="s">
        <v>922</v>
      </c>
      <c r="J220">
        <v>31809</v>
      </c>
      <c r="K220" s="1">
        <v>92.121726555377407</v>
      </c>
      <c r="L220" s="1">
        <v>1.9145524851457101</v>
      </c>
      <c r="M220" s="1">
        <v>0.40240183595837697</v>
      </c>
      <c r="N220" s="1">
        <v>1.82967084787324</v>
      </c>
      <c r="O220" s="1">
        <v>3.7316482756452598</v>
      </c>
      <c r="P220" s="1">
        <v>23.439906944575402</v>
      </c>
      <c r="Q220" s="1">
        <v>9.3464113930019792</v>
      </c>
      <c r="R220" s="1">
        <v>24.147253921846001</v>
      </c>
      <c r="S220" s="1">
        <v>27.360181080826202</v>
      </c>
      <c r="T220" s="1">
        <v>15.7062466597504</v>
      </c>
      <c r="U220" s="1">
        <v>10.6578204404291</v>
      </c>
      <c r="V220" s="1">
        <v>50.616412572934301</v>
      </c>
      <c r="W220" s="1">
        <v>27.493882928665499</v>
      </c>
      <c r="X220" s="1">
        <v>11.231884057971</v>
      </c>
      <c r="Y220" s="1">
        <v>27.827768900849399</v>
      </c>
      <c r="Z220" s="1">
        <v>26.7765536960727</v>
      </c>
      <c r="AA220" s="1">
        <v>18.198637625094602</v>
      </c>
      <c r="AB220" s="1">
        <v>17.399714069464299</v>
      </c>
      <c r="AC220" s="1">
        <v>9.7973257085190504</v>
      </c>
    </row>
    <row r="221" spans="1:29" ht="15" hidden="1" customHeight="1" x14ac:dyDescent="0.25">
      <c r="A221">
        <v>19460</v>
      </c>
      <c r="B221" s="2" t="s">
        <v>262</v>
      </c>
      <c r="C221" s="2" t="s">
        <v>46</v>
      </c>
      <c r="D221" s="2" t="s">
        <v>930</v>
      </c>
      <c r="E221" s="2" t="s">
        <v>931</v>
      </c>
      <c r="F221" s="2" t="s">
        <v>919</v>
      </c>
      <c r="G221" s="2" t="str">
        <f t="shared" si="3"/>
        <v>Trump</v>
      </c>
      <c r="H221" s="2" t="s">
        <v>922</v>
      </c>
      <c r="I221" s="2" t="s">
        <v>923</v>
      </c>
      <c r="J221">
        <v>153829</v>
      </c>
      <c r="K221" s="1">
        <v>77.361875849157201</v>
      </c>
      <c r="L221" s="1">
        <v>11.6857029558796</v>
      </c>
      <c r="M221" s="1">
        <v>0.45895117305579602</v>
      </c>
      <c r="N221" s="1">
        <v>4.1682647615209101</v>
      </c>
      <c r="O221" s="1">
        <v>6.3252052603865296</v>
      </c>
      <c r="P221" s="1">
        <v>23.784852010999199</v>
      </c>
      <c r="Q221" s="1">
        <v>8.3696832196790005</v>
      </c>
      <c r="R221" s="1">
        <v>25.782524751509801</v>
      </c>
      <c r="S221" s="1">
        <v>27.845854812811599</v>
      </c>
      <c r="T221" s="1">
        <v>14.2170852050004</v>
      </c>
      <c r="U221" s="1">
        <v>7.2981560229225302</v>
      </c>
      <c r="V221" s="1">
        <v>45.216314541597498</v>
      </c>
      <c r="W221" s="1">
        <v>29.416281904834999</v>
      </c>
      <c r="X221" s="1">
        <v>18.069247530645001</v>
      </c>
      <c r="Y221" s="1">
        <v>21.3028790399839</v>
      </c>
      <c r="Z221" s="1">
        <v>24.245785643456198</v>
      </c>
      <c r="AA221" s="1">
        <v>17.686011529605501</v>
      </c>
      <c r="AB221" s="1">
        <v>21.539857812736301</v>
      </c>
      <c r="AC221" s="1">
        <v>15.2254659742181</v>
      </c>
    </row>
    <row r="222" spans="1:29" ht="15" hidden="1" customHeight="1" x14ac:dyDescent="0.25">
      <c r="A222">
        <v>19500</v>
      </c>
      <c r="B222" s="2" t="s">
        <v>262</v>
      </c>
      <c r="C222" s="2" t="s">
        <v>146</v>
      </c>
      <c r="D222" s="2" t="s">
        <v>948</v>
      </c>
      <c r="E222" s="2" t="s">
        <v>927</v>
      </c>
      <c r="F222" s="2" t="s">
        <v>919</v>
      </c>
      <c r="G222" s="2" t="str">
        <f t="shared" si="3"/>
        <v>Trump</v>
      </c>
      <c r="H222" s="2" t="s">
        <v>922</v>
      </c>
      <c r="I222" s="2" t="s">
        <v>923</v>
      </c>
      <c r="J222">
        <v>110768</v>
      </c>
      <c r="K222" s="1">
        <v>78.381843131590401</v>
      </c>
      <c r="L222" s="1">
        <v>16.174346381626499</v>
      </c>
      <c r="M222" s="1">
        <v>0.99938610429004804</v>
      </c>
      <c r="N222" s="1">
        <v>2.5738480427560302</v>
      </c>
      <c r="O222" s="1">
        <v>1.87057633973711</v>
      </c>
      <c r="P222" s="1">
        <v>22.826086956521699</v>
      </c>
      <c r="Q222" s="1">
        <v>9.3456593962155097</v>
      </c>
      <c r="R222" s="1">
        <v>23.276578073089699</v>
      </c>
      <c r="S222" s="1">
        <v>28.173299147768301</v>
      </c>
      <c r="T222" s="1">
        <v>16.378376426404699</v>
      </c>
      <c r="U222" s="1">
        <v>3.4954042893299602</v>
      </c>
      <c r="V222" s="1">
        <v>43.174370587451698</v>
      </c>
      <c r="W222" s="1">
        <v>31.437325163181001</v>
      </c>
      <c r="X222" s="1">
        <v>21.892899960037301</v>
      </c>
      <c r="Y222" s="1">
        <v>19.5766960997471</v>
      </c>
      <c r="Z222" s="1">
        <v>24.1780183697919</v>
      </c>
      <c r="AA222" s="1">
        <v>18.070284421174101</v>
      </c>
      <c r="AB222" s="1">
        <v>22.3210720149088</v>
      </c>
      <c r="AC222" s="1">
        <v>15.853929094378101</v>
      </c>
    </row>
    <row r="223" spans="1:29" ht="15" hidden="1" customHeight="1" x14ac:dyDescent="0.25">
      <c r="A223">
        <v>19540</v>
      </c>
      <c r="B223" s="2" t="s">
        <v>262</v>
      </c>
      <c r="C223" s="2" t="s">
        <v>66</v>
      </c>
      <c r="D223" s="2" t="s">
        <v>425</v>
      </c>
      <c r="E223" s="2" t="s">
        <v>927</v>
      </c>
      <c r="F223" s="2" t="s">
        <v>919</v>
      </c>
      <c r="G223" s="2" t="str">
        <f t="shared" si="3"/>
        <v>Trump</v>
      </c>
      <c r="H223" s="2" t="s">
        <v>922</v>
      </c>
      <c r="I223" s="2" t="s">
        <v>923</v>
      </c>
      <c r="J223">
        <v>34387</v>
      </c>
      <c r="K223" s="1">
        <v>94.573530694739304</v>
      </c>
      <c r="L223" s="1">
        <v>0.29662372408177501</v>
      </c>
      <c r="M223" s="1">
        <v>0.22682990665076899</v>
      </c>
      <c r="N223" s="1">
        <v>0.79681274900398402</v>
      </c>
      <c r="O223" s="1">
        <v>4.1062029255241796</v>
      </c>
      <c r="P223" s="1">
        <v>31.157123331491601</v>
      </c>
      <c r="Q223" s="1">
        <v>8.5613749382033895</v>
      </c>
      <c r="R223" s="1">
        <v>22.915636723180299</v>
      </c>
      <c r="S223" s="1">
        <v>23.552505307238199</v>
      </c>
      <c r="T223" s="1">
        <v>13.8133596998866</v>
      </c>
      <c r="U223" s="1">
        <v>8.1593472522198205</v>
      </c>
      <c r="V223" s="1">
        <v>49.695224382049403</v>
      </c>
      <c r="W223" s="1">
        <v>27.607391408687299</v>
      </c>
      <c r="X223" s="1">
        <v>14.538036957043399</v>
      </c>
      <c r="Y223" s="1">
        <v>16.253957944304599</v>
      </c>
      <c r="Z223" s="1">
        <v>27.011447592758</v>
      </c>
      <c r="AA223" s="1">
        <v>21.149630591864899</v>
      </c>
      <c r="AB223" s="1">
        <v>24.0886579524235</v>
      </c>
      <c r="AC223" s="1">
        <v>11.496305918649</v>
      </c>
    </row>
    <row r="224" spans="1:29" ht="15" hidden="1" customHeight="1" x14ac:dyDescent="0.25">
      <c r="A224">
        <v>19580</v>
      </c>
      <c r="B224" s="2" t="s">
        <v>263</v>
      </c>
      <c r="C224" s="2" t="s">
        <v>33</v>
      </c>
      <c r="D224" s="2" t="s">
        <v>967</v>
      </c>
      <c r="E224" s="2" t="s">
        <v>927</v>
      </c>
      <c r="F224" s="2" t="s">
        <v>919</v>
      </c>
      <c r="G224" s="2" t="str">
        <f t="shared" si="3"/>
        <v>Trump</v>
      </c>
      <c r="H224" s="2" t="s">
        <v>922</v>
      </c>
      <c r="I224" s="2" t="s">
        <v>922</v>
      </c>
      <c r="J224">
        <v>39037</v>
      </c>
      <c r="K224" s="1">
        <v>87.980633757717001</v>
      </c>
      <c r="L224" s="1">
        <v>1.7060737249276301</v>
      </c>
      <c r="M224" s="1">
        <v>0.29971565437917902</v>
      </c>
      <c r="N224" s="1">
        <v>1.28083612982555</v>
      </c>
      <c r="O224" s="1">
        <v>8.7327407331505995</v>
      </c>
      <c r="P224" s="1">
        <v>24.599738709429499</v>
      </c>
      <c r="Q224" s="1">
        <v>8.7045623382944406</v>
      </c>
      <c r="R224" s="1">
        <v>23.6083715449445</v>
      </c>
      <c r="S224" s="1">
        <v>28.083612982555</v>
      </c>
      <c r="T224" s="1">
        <v>15.003714424776501</v>
      </c>
      <c r="U224" s="1">
        <v>2.7621974644640801</v>
      </c>
      <c r="V224" s="1">
        <v>52.339608144448697</v>
      </c>
      <c r="W224" s="1">
        <v>28.4671532846715</v>
      </c>
      <c r="X224" s="1">
        <v>16.431041106415702</v>
      </c>
      <c r="Y224" s="1">
        <v>18.8798849823552</v>
      </c>
      <c r="Z224" s="1">
        <v>23.271467781989301</v>
      </c>
      <c r="AA224" s="1">
        <v>20.036596523330299</v>
      </c>
      <c r="AB224" s="1">
        <v>24.8529603973337</v>
      </c>
      <c r="AC224" s="1">
        <v>12.959090314991499</v>
      </c>
    </row>
    <row r="225" spans="1:29" ht="15" customHeight="1" x14ac:dyDescent="0.25">
      <c r="A225">
        <v>19620</v>
      </c>
      <c r="B225" s="2" t="s">
        <v>264</v>
      </c>
      <c r="C225" s="2" t="s">
        <v>27</v>
      </c>
      <c r="D225" s="2" t="s">
        <v>976</v>
      </c>
      <c r="E225" s="2" t="s">
        <v>935</v>
      </c>
      <c r="F225" s="2" t="s">
        <v>920</v>
      </c>
      <c r="G225" s="2" t="str">
        <f t="shared" si="3"/>
        <v>Clinton</v>
      </c>
      <c r="H225" s="2" t="s">
        <v>922</v>
      </c>
      <c r="I225" s="2" t="s">
        <v>922</v>
      </c>
      <c r="J225">
        <v>48879</v>
      </c>
      <c r="K225" s="1">
        <v>17.4880828167516</v>
      </c>
      <c r="L225" s="1">
        <v>1.1518238916508099</v>
      </c>
      <c r="M225" s="1">
        <v>0.42349475234763401</v>
      </c>
      <c r="N225" s="1">
        <v>0.74060434951615195</v>
      </c>
      <c r="O225" s="1">
        <v>80.195994189733796</v>
      </c>
      <c r="P225" s="1">
        <v>29.7960269236277</v>
      </c>
      <c r="Q225" s="1">
        <v>10.3991489187586</v>
      </c>
      <c r="R225" s="1">
        <v>25.949794390228899</v>
      </c>
      <c r="S225" s="1">
        <v>21.473434399230801</v>
      </c>
      <c r="T225" s="1">
        <v>12.381595368154001</v>
      </c>
      <c r="U225" s="1">
        <v>23.341608054061499</v>
      </c>
      <c r="V225" s="1">
        <v>37.563784305612998</v>
      </c>
      <c r="W225" s="1">
        <v>23.245069645566101</v>
      </c>
      <c r="X225" s="1">
        <v>15.8495379947593</v>
      </c>
      <c r="Y225" s="1">
        <v>24.988257397839401</v>
      </c>
      <c r="Z225" s="1">
        <v>24.183050392538401</v>
      </c>
      <c r="AA225" s="1">
        <v>19.573240287190501</v>
      </c>
      <c r="AB225" s="1">
        <v>18.452660538146699</v>
      </c>
      <c r="AC225" s="1">
        <v>12.802791384284999</v>
      </c>
    </row>
    <row r="226" spans="1:29" ht="15" hidden="1" customHeight="1" x14ac:dyDescent="0.25">
      <c r="A226">
        <v>19660</v>
      </c>
      <c r="B226" s="2" t="s">
        <v>265</v>
      </c>
      <c r="C226" s="2" t="s">
        <v>72</v>
      </c>
      <c r="D226" s="2" t="s">
        <v>942</v>
      </c>
      <c r="E226" s="2" t="s">
        <v>931</v>
      </c>
      <c r="F226" s="2" t="s">
        <v>919</v>
      </c>
      <c r="G226" s="2" t="str">
        <f t="shared" si="3"/>
        <v>Trump</v>
      </c>
      <c r="H226" s="2" t="s">
        <v>923</v>
      </c>
      <c r="I226" s="2" t="s">
        <v>923</v>
      </c>
      <c r="J226">
        <v>590289</v>
      </c>
      <c r="K226" s="1">
        <v>75.529444051981301</v>
      </c>
      <c r="L226" s="1">
        <v>10.167561990821399</v>
      </c>
      <c r="M226" s="1">
        <v>1.59040741060735</v>
      </c>
      <c r="N226" s="1">
        <v>1.9605650791392</v>
      </c>
      <c r="O226" s="1">
        <v>10.7520214674507</v>
      </c>
      <c r="P226" s="1">
        <v>19.026104162537301</v>
      </c>
      <c r="Q226" s="1">
        <v>8.5863026415874302</v>
      </c>
      <c r="R226" s="1">
        <v>21.553340821191</v>
      </c>
      <c r="S226" s="1">
        <v>29.201797763468399</v>
      </c>
      <c r="T226" s="1">
        <v>21.632454611215898</v>
      </c>
      <c r="U226" s="1">
        <v>3.54582753109842</v>
      </c>
      <c r="V226" s="1">
        <v>41.218843166758603</v>
      </c>
      <c r="W226" s="1">
        <v>33.818073066103402</v>
      </c>
      <c r="X226" s="1">
        <v>21.417256236039599</v>
      </c>
      <c r="Y226" s="1">
        <v>20.530073205935999</v>
      </c>
      <c r="Z226" s="1">
        <v>24.7387663027977</v>
      </c>
      <c r="AA226" s="1">
        <v>19.789803026767299</v>
      </c>
      <c r="AB226" s="1">
        <v>21.307075997614501</v>
      </c>
      <c r="AC226" s="1">
        <v>13.6342814668845</v>
      </c>
    </row>
    <row r="227" spans="1:29" ht="15" customHeight="1" x14ac:dyDescent="0.25">
      <c r="A227">
        <v>19700</v>
      </c>
      <c r="B227" s="2" t="s">
        <v>266</v>
      </c>
      <c r="C227" s="2" t="s">
        <v>35</v>
      </c>
      <c r="D227" s="2" t="s">
        <v>964</v>
      </c>
      <c r="E227" s="2" t="s">
        <v>935</v>
      </c>
      <c r="F227" s="2" t="s">
        <v>920</v>
      </c>
      <c r="G227" s="2" t="str">
        <f t="shared" si="3"/>
        <v>Clinton</v>
      </c>
      <c r="H227" s="2" t="s">
        <v>922</v>
      </c>
      <c r="I227" s="2" t="s">
        <v>922</v>
      </c>
      <c r="J227">
        <v>25095</v>
      </c>
      <c r="K227" s="1">
        <v>35.851763299462</v>
      </c>
      <c r="L227" s="1">
        <v>0.75313807531380705</v>
      </c>
      <c r="M227" s="1">
        <v>0.44630404463040402</v>
      </c>
      <c r="N227" s="1">
        <v>1.49033672046224</v>
      </c>
      <c r="O227" s="1">
        <v>61.458457860131503</v>
      </c>
      <c r="P227" s="1">
        <v>26.4793783622235</v>
      </c>
      <c r="Q227" s="1">
        <v>8.6830045825861699</v>
      </c>
      <c r="R227" s="1">
        <v>20.9085475194262</v>
      </c>
      <c r="S227" s="1">
        <v>24.375373580394498</v>
      </c>
      <c r="T227" s="1">
        <v>19.553695955369601</v>
      </c>
      <c r="U227" s="1">
        <v>18.318710721174799</v>
      </c>
      <c r="V227" s="1">
        <v>43.419824528654097</v>
      </c>
      <c r="W227" s="1">
        <v>24.933109327359801</v>
      </c>
      <c r="X227" s="1">
        <v>13.328355422811301</v>
      </c>
      <c r="Y227" s="1">
        <v>34.321801208127397</v>
      </c>
      <c r="Z227" s="1">
        <v>28.303130148270199</v>
      </c>
      <c r="AA227" s="1">
        <v>17.111477210324001</v>
      </c>
      <c r="AB227" s="1">
        <v>14.5085118066996</v>
      </c>
      <c r="AC227" s="1">
        <v>5.7550796265787998</v>
      </c>
    </row>
    <row r="228" spans="1:29" ht="15" hidden="1" customHeight="1" x14ac:dyDescent="0.25">
      <c r="A228">
        <v>19740</v>
      </c>
      <c r="B228" s="2" t="s">
        <v>267</v>
      </c>
      <c r="C228" s="2" t="s">
        <v>156</v>
      </c>
      <c r="D228" s="2" t="s">
        <v>937</v>
      </c>
      <c r="E228" s="2" t="s">
        <v>935</v>
      </c>
      <c r="F228" s="2" t="s">
        <v>920</v>
      </c>
      <c r="G228" s="2" t="str">
        <f t="shared" si="3"/>
        <v>Clinton</v>
      </c>
      <c r="H228" s="2" t="s">
        <v>922</v>
      </c>
      <c r="I228" s="2" t="s">
        <v>922</v>
      </c>
      <c r="J228">
        <v>2543482</v>
      </c>
      <c r="K228" s="1">
        <v>65.803846852464503</v>
      </c>
      <c r="L228" s="1">
        <v>5.3208161095694804</v>
      </c>
      <c r="M228" s="1">
        <v>3.6152801553146401</v>
      </c>
      <c r="N228" s="1">
        <v>2.8053668160419498</v>
      </c>
      <c r="O228" s="1">
        <v>22.454690066609501</v>
      </c>
      <c r="P228" s="1">
        <v>24.944505209787199</v>
      </c>
      <c r="Q228" s="1">
        <v>8.6319462846601596</v>
      </c>
      <c r="R228" s="1">
        <v>30.177331705119201</v>
      </c>
      <c r="S228" s="1">
        <v>26.1987307163959</v>
      </c>
      <c r="T228" s="1">
        <v>10.047486084037599</v>
      </c>
      <c r="U228" s="1">
        <v>4.5170019704844799</v>
      </c>
      <c r="V228" s="1">
        <v>27.372681475975799</v>
      </c>
      <c r="W228" s="1">
        <v>29.353515265521501</v>
      </c>
      <c r="X228" s="1">
        <v>38.756801288018302</v>
      </c>
      <c r="Y228" s="1">
        <v>13.963644865509201</v>
      </c>
      <c r="Z228" s="1">
        <v>17.751628867091799</v>
      </c>
      <c r="AA228" s="1">
        <v>16.563337726270401</v>
      </c>
      <c r="AB228" s="1">
        <v>23.660212479604802</v>
      </c>
      <c r="AC228" s="1">
        <v>28.061176061523799</v>
      </c>
    </row>
    <row r="229" spans="1:29" ht="15" hidden="1" customHeight="1" x14ac:dyDescent="0.25">
      <c r="A229">
        <v>19760</v>
      </c>
      <c r="B229" s="2" t="s">
        <v>268</v>
      </c>
      <c r="C229" s="2" t="s">
        <v>49</v>
      </c>
      <c r="D229" s="2" t="s">
        <v>951</v>
      </c>
      <c r="E229" s="2" t="s">
        <v>931</v>
      </c>
      <c r="F229" s="2" t="s">
        <v>919</v>
      </c>
      <c r="G229" s="2" t="str">
        <f t="shared" si="3"/>
        <v>Trump</v>
      </c>
      <c r="H229" s="2" t="s">
        <v>922</v>
      </c>
      <c r="I229" s="2" t="s">
        <v>923</v>
      </c>
      <c r="J229">
        <v>35654</v>
      </c>
      <c r="K229" s="1">
        <v>80.580019072193906</v>
      </c>
      <c r="L229" s="1">
        <v>12.893363998429299</v>
      </c>
      <c r="M229" s="1">
        <v>0.608627362988725</v>
      </c>
      <c r="N229" s="1">
        <v>3.1048409715599901</v>
      </c>
      <c r="O229" s="1">
        <v>2.8131485948280699</v>
      </c>
      <c r="P229" s="1">
        <v>26.070006170415699</v>
      </c>
      <c r="Q229" s="1">
        <v>8.4422505188758592</v>
      </c>
      <c r="R229" s="1">
        <v>26.583272564088201</v>
      </c>
      <c r="S229" s="1">
        <v>25.9409883883996</v>
      </c>
      <c r="T229" s="1">
        <v>12.9634823582207</v>
      </c>
      <c r="U229" s="1">
        <v>5.1860395574351701</v>
      </c>
      <c r="V229" s="1">
        <v>51.915929770601103</v>
      </c>
      <c r="W229" s="1">
        <v>27.194668717160098</v>
      </c>
      <c r="X229" s="1">
        <v>15.7033619548037</v>
      </c>
      <c r="Y229" s="1">
        <v>19.675925925925899</v>
      </c>
      <c r="Z229" s="1">
        <v>24.089506172839499</v>
      </c>
      <c r="AA229" s="1">
        <v>16.7746913580247</v>
      </c>
      <c r="AB229" s="1">
        <v>23.233024691358001</v>
      </c>
      <c r="AC229" s="1">
        <v>16.226851851851901</v>
      </c>
    </row>
    <row r="230" spans="1:29" ht="15" hidden="1" customHeight="1" x14ac:dyDescent="0.25">
      <c r="A230">
        <v>19780</v>
      </c>
      <c r="B230" s="2" t="s">
        <v>269</v>
      </c>
      <c r="C230" s="2" t="s">
        <v>60</v>
      </c>
      <c r="D230" s="2" t="s">
        <v>945</v>
      </c>
      <c r="E230" s="2" t="s">
        <v>927</v>
      </c>
      <c r="F230" s="2" t="s">
        <v>920</v>
      </c>
      <c r="G230" s="2" t="str">
        <f t="shared" si="3"/>
        <v>Clinton</v>
      </c>
      <c r="H230" s="2" t="s">
        <v>922</v>
      </c>
      <c r="I230" s="2" t="s">
        <v>923</v>
      </c>
      <c r="J230">
        <v>569633</v>
      </c>
      <c r="K230" s="1">
        <v>83.638763905883295</v>
      </c>
      <c r="L230" s="1">
        <v>4.6535225311735804</v>
      </c>
      <c r="M230" s="1">
        <v>3.0031616848040801</v>
      </c>
      <c r="N230" s="1">
        <v>2.0328878418209602</v>
      </c>
      <c r="O230" s="1">
        <v>6.6716640363181199</v>
      </c>
      <c r="P230" s="1">
        <v>25.990945047074199</v>
      </c>
      <c r="Q230" s="1">
        <v>8.7059562911558892</v>
      </c>
      <c r="R230" s="1">
        <v>29.022546095468499</v>
      </c>
      <c r="S230" s="1">
        <v>25.101600504184301</v>
      </c>
      <c r="T230" s="1">
        <v>11.178952062117199</v>
      </c>
      <c r="U230" s="1">
        <v>2.9066158686671901</v>
      </c>
      <c r="V230" s="1">
        <v>31.645566233599499</v>
      </c>
      <c r="W230" s="1">
        <v>31.448652640140399</v>
      </c>
      <c r="X230" s="1">
        <v>33.9991652575929</v>
      </c>
      <c r="Y230" s="1">
        <v>13.4095134731205</v>
      </c>
      <c r="Z230" s="1">
        <v>19.0829915754077</v>
      </c>
      <c r="AA230" s="1">
        <v>17.5826668683113</v>
      </c>
      <c r="AB230" s="1">
        <v>25.621613927710399</v>
      </c>
      <c r="AC230" s="1">
        <v>24.303214155450199</v>
      </c>
    </row>
    <row r="231" spans="1:29" ht="15" hidden="1" customHeight="1" x14ac:dyDescent="0.25">
      <c r="A231">
        <v>19820</v>
      </c>
      <c r="B231" s="2" t="s">
        <v>270</v>
      </c>
      <c r="C231" s="2" t="s">
        <v>31</v>
      </c>
      <c r="D231" s="2" t="s">
        <v>924</v>
      </c>
      <c r="E231" s="2" t="s">
        <v>927</v>
      </c>
      <c r="F231" s="2" t="s">
        <v>920</v>
      </c>
      <c r="G231" s="2" t="str">
        <f t="shared" si="3"/>
        <v>Clinton</v>
      </c>
      <c r="H231" s="2" t="s">
        <v>923</v>
      </c>
      <c r="I231" s="2" t="s">
        <v>922</v>
      </c>
      <c r="J231">
        <v>4296250</v>
      </c>
      <c r="K231" s="1">
        <v>67.876496945010203</v>
      </c>
      <c r="L231" s="1">
        <v>22.640418970032002</v>
      </c>
      <c r="M231" s="1">
        <v>3.2716438754728001</v>
      </c>
      <c r="N231" s="1">
        <v>2.2995402967704401</v>
      </c>
      <c r="O231" s="1">
        <v>3.9118999127145799</v>
      </c>
      <c r="P231" s="1">
        <v>24.2946523130637</v>
      </c>
      <c r="Q231" s="1">
        <v>8.6405353505964495</v>
      </c>
      <c r="R231" s="1">
        <v>25.588734361361698</v>
      </c>
      <c r="S231" s="1">
        <v>28.276171079429702</v>
      </c>
      <c r="T231" s="1">
        <v>13.1999068955484</v>
      </c>
      <c r="U231" s="1">
        <v>3.7185382603336699</v>
      </c>
      <c r="V231" s="1">
        <v>36.706992182079702</v>
      </c>
      <c r="W231" s="1">
        <v>31.989318657849299</v>
      </c>
      <c r="X231" s="1">
        <v>27.5851508997373</v>
      </c>
      <c r="Y231" s="1">
        <v>19.0652877364715</v>
      </c>
      <c r="Z231" s="1">
        <v>20.386574194571502</v>
      </c>
      <c r="AA231" s="1">
        <v>16.8134897240001</v>
      </c>
      <c r="AB231" s="1">
        <v>22.056870580630001</v>
      </c>
      <c r="AC231" s="1">
        <v>21.677777764326901</v>
      </c>
    </row>
    <row r="232" spans="1:29" ht="15" hidden="1" customHeight="1" x14ac:dyDescent="0.25">
      <c r="A232">
        <v>19860</v>
      </c>
      <c r="B232" s="2" t="s">
        <v>271</v>
      </c>
      <c r="C232" s="2" t="s">
        <v>141</v>
      </c>
      <c r="D232" s="2" t="s">
        <v>960</v>
      </c>
      <c r="E232" s="2" t="s">
        <v>947</v>
      </c>
      <c r="F232" s="2" t="s">
        <v>919</v>
      </c>
      <c r="G232" s="2" t="str">
        <f t="shared" si="3"/>
        <v>Trump</v>
      </c>
      <c r="H232" s="2" t="s">
        <v>922</v>
      </c>
      <c r="I232" s="2" t="s">
        <v>923</v>
      </c>
      <c r="J232">
        <v>24199</v>
      </c>
      <c r="K232" s="1">
        <v>94.074135294846897</v>
      </c>
      <c r="L232" s="1">
        <v>0.76862680276044504</v>
      </c>
      <c r="M232" s="1">
        <v>1.1901318236290801</v>
      </c>
      <c r="N232" s="1">
        <v>2.0909954956816401</v>
      </c>
      <c r="O232" s="1">
        <v>1.87611058308195</v>
      </c>
      <c r="P232" s="1">
        <v>21.4306376296541</v>
      </c>
      <c r="Q232" s="1">
        <v>12.236042811686399</v>
      </c>
      <c r="R232" s="1">
        <v>23.5381627339973</v>
      </c>
      <c r="S232" s="1">
        <v>26.782098433819598</v>
      </c>
      <c r="T232" s="1">
        <v>16.013058390842598</v>
      </c>
      <c r="U232" s="1">
        <v>6.4045424018560304</v>
      </c>
      <c r="V232" s="1">
        <v>36.7910128823493</v>
      </c>
      <c r="W232" s="1">
        <v>33.2559985347091</v>
      </c>
      <c r="X232" s="1">
        <v>23.548446181085499</v>
      </c>
      <c r="Y232" s="1">
        <v>15.3365718251214</v>
      </c>
      <c r="Z232" s="1">
        <v>18.52879944483</v>
      </c>
      <c r="AA232" s="1">
        <v>17.240011896500398</v>
      </c>
      <c r="AB232" s="1">
        <v>26.2119559829483</v>
      </c>
      <c r="AC232" s="1">
        <v>22.682660850599799</v>
      </c>
    </row>
    <row r="233" spans="1:29" ht="15" hidden="1" customHeight="1" x14ac:dyDescent="0.25">
      <c r="A233">
        <v>19940</v>
      </c>
      <c r="B233" s="2" t="s">
        <v>272</v>
      </c>
      <c r="C233" s="2" t="s">
        <v>146</v>
      </c>
      <c r="D233" s="2" t="s">
        <v>948</v>
      </c>
      <c r="E233" s="2" t="s">
        <v>927</v>
      </c>
      <c r="F233" s="2" t="s">
        <v>919</v>
      </c>
      <c r="G233" s="2" t="str">
        <f t="shared" si="3"/>
        <v>Trump</v>
      </c>
      <c r="H233" s="2" t="s">
        <v>922</v>
      </c>
      <c r="I233" s="2" t="s">
        <v>923</v>
      </c>
      <c r="J233">
        <v>36031</v>
      </c>
      <c r="K233" s="1">
        <v>88.323943271072096</v>
      </c>
      <c r="L233" s="1">
        <v>4.7431378535150301</v>
      </c>
      <c r="M233" s="1">
        <v>0.67719463795065404</v>
      </c>
      <c r="N233" s="1">
        <v>1.2544753129249799</v>
      </c>
      <c r="O233" s="1">
        <v>5.0012489245372</v>
      </c>
      <c r="P233" s="1">
        <v>21.464849712747402</v>
      </c>
      <c r="Q233" s="1">
        <v>8.0930310010823998</v>
      </c>
      <c r="R233" s="1">
        <v>24.778662818128801</v>
      </c>
      <c r="S233" s="1">
        <v>29.9991673836419</v>
      </c>
      <c r="T233" s="1">
        <v>15.664289084399501</v>
      </c>
      <c r="U233" s="1">
        <v>3.95932148886566</v>
      </c>
      <c r="V233" s="1">
        <v>45.763325026127497</v>
      </c>
      <c r="W233" s="1">
        <v>35.416834150655198</v>
      </c>
      <c r="X233" s="1">
        <v>14.860519334351601</v>
      </c>
      <c r="Y233" s="1">
        <v>17.426567295045999</v>
      </c>
      <c r="Z233" s="1">
        <v>22.943153587607799</v>
      </c>
      <c r="AA233" s="1">
        <v>18.522577816746999</v>
      </c>
      <c r="AB233" s="1">
        <v>25.610112523746899</v>
      </c>
      <c r="AC233" s="1">
        <v>15.4975887768523</v>
      </c>
    </row>
    <row r="234" spans="1:29" ht="15" customHeight="1" x14ac:dyDescent="0.25">
      <c r="A234">
        <v>19980</v>
      </c>
      <c r="B234" s="2" t="s">
        <v>273</v>
      </c>
      <c r="C234" s="2" t="s">
        <v>77</v>
      </c>
      <c r="D234" s="2" t="s">
        <v>949</v>
      </c>
      <c r="E234" s="2" t="s">
        <v>935</v>
      </c>
      <c r="F234" s="2" t="s">
        <v>919</v>
      </c>
      <c r="G234" s="2" t="str">
        <f t="shared" si="3"/>
        <v>Trump</v>
      </c>
      <c r="H234" s="2" t="s">
        <v>922</v>
      </c>
      <c r="I234" s="2" t="s">
        <v>923</v>
      </c>
      <c r="J234">
        <v>33848</v>
      </c>
      <c r="K234" s="1">
        <v>44.011463011108503</v>
      </c>
      <c r="L234" s="1">
        <v>1.7874025053178899</v>
      </c>
      <c r="M234" s="1">
        <v>1.38856062396597</v>
      </c>
      <c r="N234" s="1">
        <v>1.6396832900023599</v>
      </c>
      <c r="O234" s="1">
        <v>51.1728905696053</v>
      </c>
      <c r="P234" s="1">
        <v>30.932403687071599</v>
      </c>
      <c r="Q234" s="1">
        <v>10.8248640983219</v>
      </c>
      <c r="R234" s="1">
        <v>26.976483100921801</v>
      </c>
      <c r="S234" s="1">
        <v>21.289293311273902</v>
      </c>
      <c r="T234" s="1">
        <v>9.9769558024107798</v>
      </c>
      <c r="U234" s="1">
        <v>15.742242952747899</v>
      </c>
      <c r="V234" s="1">
        <v>37.183127154735303</v>
      </c>
      <c r="W234" s="1">
        <v>29.436219833705099</v>
      </c>
      <c r="X234" s="1">
        <v>17.638410058811601</v>
      </c>
      <c r="Y234" s="1">
        <v>15.6820038115982</v>
      </c>
      <c r="Z234" s="1">
        <v>22.887739359288499</v>
      </c>
      <c r="AA234" s="1">
        <v>22.343225338052498</v>
      </c>
      <c r="AB234" s="1">
        <v>26.073146383519401</v>
      </c>
      <c r="AC234" s="1">
        <v>13.013885107541499</v>
      </c>
    </row>
    <row r="235" spans="1:29" ht="15" hidden="1" customHeight="1" x14ac:dyDescent="0.25">
      <c r="A235">
        <v>20020</v>
      </c>
      <c r="B235" s="2" t="s">
        <v>274</v>
      </c>
      <c r="C235" s="2" t="s">
        <v>46</v>
      </c>
      <c r="D235" s="2" t="s">
        <v>930</v>
      </c>
      <c r="E235" s="2" t="s">
        <v>931</v>
      </c>
      <c r="F235" s="2" t="s">
        <v>919</v>
      </c>
      <c r="G235" s="2" t="str">
        <f t="shared" si="3"/>
        <v>Trump</v>
      </c>
      <c r="H235" s="2" t="s">
        <v>922</v>
      </c>
      <c r="I235" s="2" t="s">
        <v>923</v>
      </c>
      <c r="J235">
        <v>145639</v>
      </c>
      <c r="K235" s="1">
        <v>71.515184806267598</v>
      </c>
      <c r="L235" s="1">
        <v>22.9856013842446</v>
      </c>
      <c r="M235" s="1">
        <v>0.62826578045715797</v>
      </c>
      <c r="N235" s="1">
        <v>1.9156956584431399</v>
      </c>
      <c r="O235" s="1">
        <v>2.9552523705875502</v>
      </c>
      <c r="P235" s="1">
        <v>23.9187305598088</v>
      </c>
      <c r="Q235" s="1">
        <v>8.1420498630174603</v>
      </c>
      <c r="R235" s="1">
        <v>24.9630936768311</v>
      </c>
      <c r="S235" s="1">
        <v>27.600436696214601</v>
      </c>
      <c r="T235" s="1">
        <v>15.375689204127999</v>
      </c>
      <c r="U235" s="1">
        <v>6.67959165126776</v>
      </c>
      <c r="V235" s="1">
        <v>47.169125443034098</v>
      </c>
      <c r="W235" s="1">
        <v>28.908545636303099</v>
      </c>
      <c r="X235" s="1">
        <v>17.2427372693951</v>
      </c>
      <c r="Y235" s="1">
        <v>25.415916075023802</v>
      </c>
      <c r="Z235" s="1">
        <v>24.5028434177528</v>
      </c>
      <c r="AA235" s="1">
        <v>16.988096499593802</v>
      </c>
      <c r="AB235" s="1">
        <v>19.884497191904199</v>
      </c>
      <c r="AC235" s="1">
        <v>13.208646815725301</v>
      </c>
    </row>
    <row r="236" spans="1:29" ht="15" hidden="1" customHeight="1" x14ac:dyDescent="0.25">
      <c r="A236">
        <v>20060</v>
      </c>
      <c r="B236" s="2" t="s">
        <v>275</v>
      </c>
      <c r="C236" s="2" t="s">
        <v>37</v>
      </c>
      <c r="D236" s="2" t="s">
        <v>943</v>
      </c>
      <c r="E236" s="2" t="s">
        <v>931</v>
      </c>
      <c r="F236" s="2" t="s">
        <v>920</v>
      </c>
      <c r="G236" s="2" t="str">
        <f t="shared" si="3"/>
        <v>Clinton</v>
      </c>
      <c r="H236" s="2" t="s">
        <v>922</v>
      </c>
      <c r="I236" s="2" t="s">
        <v>923</v>
      </c>
      <c r="J236">
        <v>42356</v>
      </c>
      <c r="K236" s="1">
        <v>61.164888091415598</v>
      </c>
      <c r="L236" s="1">
        <v>26.506280101992601</v>
      </c>
      <c r="M236" s="1">
        <v>0.71300406081782997</v>
      </c>
      <c r="N236" s="1">
        <v>1.34101426008122</v>
      </c>
      <c r="O236" s="1">
        <v>10.2748134856927</v>
      </c>
      <c r="P236" s="1">
        <v>26.208801586552099</v>
      </c>
      <c r="Q236" s="1">
        <v>10.3503635848522</v>
      </c>
      <c r="R236" s="1">
        <v>27.677306638965</v>
      </c>
      <c r="S236" s="1">
        <v>24.688355840966999</v>
      </c>
      <c r="T236" s="1">
        <v>11.075172348663701</v>
      </c>
      <c r="U236" s="1">
        <v>8.43351142772336</v>
      </c>
      <c r="V236" s="1">
        <v>56.901157613535197</v>
      </c>
      <c r="W236" s="1">
        <v>23.319234194122899</v>
      </c>
      <c r="X236" s="1">
        <v>11.346096764618601</v>
      </c>
      <c r="Y236" s="1">
        <v>27.926036304524501</v>
      </c>
      <c r="Z236" s="1">
        <v>28.2985640747765</v>
      </c>
      <c r="AA236" s="1">
        <v>19.561094554321301</v>
      </c>
      <c r="AB236" s="1">
        <v>13.6819290165267</v>
      </c>
      <c r="AC236" s="1">
        <v>10.532376049851001</v>
      </c>
    </row>
    <row r="237" spans="1:29" ht="15" hidden="1" customHeight="1" x14ac:dyDescent="0.25">
      <c r="A237">
        <v>20100</v>
      </c>
      <c r="B237" s="2" t="s">
        <v>276</v>
      </c>
      <c r="C237" s="2" t="s">
        <v>277</v>
      </c>
      <c r="D237" s="2" t="s">
        <v>941</v>
      </c>
      <c r="E237" s="2" t="s">
        <v>927</v>
      </c>
      <c r="F237" s="2" t="s">
        <v>920</v>
      </c>
      <c r="G237" s="2" t="str">
        <f t="shared" si="3"/>
        <v>Clinton</v>
      </c>
      <c r="H237" s="2" t="s">
        <v>923</v>
      </c>
      <c r="I237" s="2" t="s">
        <v>922</v>
      </c>
      <c r="J237">
        <v>162310</v>
      </c>
      <c r="K237" s="1">
        <v>65.239972891380702</v>
      </c>
      <c r="L237" s="1">
        <v>23.296161665947899</v>
      </c>
      <c r="M237" s="1">
        <v>2.0121988786889302</v>
      </c>
      <c r="N237" s="1">
        <v>3.6935493808144901</v>
      </c>
      <c r="O237" s="1">
        <v>5.75811718316801</v>
      </c>
      <c r="P237" s="1">
        <v>24.877703160618601</v>
      </c>
      <c r="Q237" s="1">
        <v>10.956194935617001</v>
      </c>
      <c r="R237" s="1">
        <v>25.005852997350701</v>
      </c>
      <c r="S237" s="1">
        <v>25.617029141765801</v>
      </c>
      <c r="T237" s="1">
        <v>13.543219764647899</v>
      </c>
      <c r="U237" s="1">
        <v>4.8844688630664104</v>
      </c>
      <c r="V237" s="1">
        <v>43.968834351130397</v>
      </c>
      <c r="W237" s="1">
        <v>30.690889599326098</v>
      </c>
      <c r="X237" s="1">
        <v>20.455807186476999</v>
      </c>
      <c r="Y237" s="1">
        <v>16.061297910613</v>
      </c>
      <c r="Z237" s="1">
        <v>19.037982565379799</v>
      </c>
      <c r="AA237" s="1">
        <v>17.913726304137299</v>
      </c>
      <c r="AB237" s="1">
        <v>28.116784281167799</v>
      </c>
      <c r="AC237" s="1">
        <v>18.870208938702099</v>
      </c>
    </row>
    <row r="238" spans="1:29" ht="15" hidden="1" customHeight="1" x14ac:dyDescent="0.25">
      <c r="A238">
        <v>20140</v>
      </c>
      <c r="B238" s="2" t="s">
        <v>278</v>
      </c>
      <c r="C238" s="2" t="s">
        <v>37</v>
      </c>
      <c r="D238" s="2" t="s">
        <v>943</v>
      </c>
      <c r="E238" s="2" t="s">
        <v>931</v>
      </c>
      <c r="F238" s="2" t="s">
        <v>919</v>
      </c>
      <c r="G238" s="2" t="str">
        <f t="shared" si="3"/>
        <v>Trump</v>
      </c>
      <c r="H238" s="2" t="s">
        <v>922</v>
      </c>
      <c r="I238" s="2" t="s">
        <v>923</v>
      </c>
      <c r="J238">
        <v>58414</v>
      </c>
      <c r="K238" s="1">
        <v>60.155099804841299</v>
      </c>
      <c r="L238" s="1">
        <v>35.4863560105454</v>
      </c>
      <c r="M238" s="1">
        <v>0.85595918786592295</v>
      </c>
      <c r="N238" s="1">
        <v>1.2274454753997299</v>
      </c>
      <c r="O238" s="1">
        <v>2.27513952134762</v>
      </c>
      <c r="P238" s="1">
        <v>24.934091142534299</v>
      </c>
      <c r="Q238" s="1">
        <v>8.3490259184442106</v>
      </c>
      <c r="R238" s="1">
        <v>25.629130003081499</v>
      </c>
      <c r="S238" s="1">
        <v>26.925052213510501</v>
      </c>
      <c r="T238" s="1">
        <v>14.1627007224296</v>
      </c>
      <c r="U238" s="1">
        <v>7.4595264530455196</v>
      </c>
      <c r="V238" s="1">
        <v>54.930413901727398</v>
      </c>
      <c r="W238" s="1">
        <v>22.7607219396318</v>
      </c>
      <c r="X238" s="1">
        <v>14.8493377055953</v>
      </c>
      <c r="Y238" s="1">
        <v>31.317970584007998</v>
      </c>
      <c r="Z238" s="1">
        <v>22.847697983040302</v>
      </c>
      <c r="AA238" s="1">
        <v>16.150050304220802</v>
      </c>
      <c r="AB238" s="1">
        <v>19.125185646529001</v>
      </c>
      <c r="AC238" s="1">
        <v>10.559095482201901</v>
      </c>
    </row>
    <row r="239" spans="1:29" ht="15" hidden="1" customHeight="1" x14ac:dyDescent="0.25">
      <c r="A239">
        <v>20180</v>
      </c>
      <c r="B239" s="2" t="s">
        <v>279</v>
      </c>
      <c r="C239" s="2" t="s">
        <v>55</v>
      </c>
      <c r="D239" s="2" t="s">
        <v>970</v>
      </c>
      <c r="E239" s="2" t="s">
        <v>927</v>
      </c>
      <c r="F239" s="2" t="s">
        <v>920</v>
      </c>
      <c r="G239" s="2" t="str">
        <f t="shared" si="3"/>
        <v>Clinton</v>
      </c>
      <c r="H239" s="2" t="s">
        <v>922</v>
      </c>
      <c r="I239" s="2" t="s">
        <v>922</v>
      </c>
      <c r="J239">
        <v>81642</v>
      </c>
      <c r="K239" s="1">
        <v>94.352171676343104</v>
      </c>
      <c r="L239" s="1">
        <v>2.0785870017882999</v>
      </c>
      <c r="M239" s="1">
        <v>0.47034614536635599</v>
      </c>
      <c r="N239" s="1">
        <v>0.76308762646676997</v>
      </c>
      <c r="O239" s="1">
        <v>2.3358075500355202</v>
      </c>
      <c r="P239" s="1">
        <v>19.960314543984701</v>
      </c>
      <c r="Q239" s="1">
        <v>7.8929962519291497</v>
      </c>
      <c r="R239" s="1">
        <v>25.1965899904461</v>
      </c>
      <c r="S239" s="1">
        <v>29.486048847407002</v>
      </c>
      <c r="T239" s="1">
        <v>17.464050366233099</v>
      </c>
      <c r="U239" s="1">
        <v>4.0505167255915104</v>
      </c>
      <c r="V239" s="1">
        <v>59.880677182485698</v>
      </c>
      <c r="W239" s="1">
        <v>23.165964101169401</v>
      </c>
      <c r="X239" s="1">
        <v>12.9028419907533</v>
      </c>
      <c r="Y239" s="1">
        <v>24.001849853553299</v>
      </c>
      <c r="Z239" s="1">
        <v>24.963773701248702</v>
      </c>
      <c r="AA239" s="1">
        <v>21.131493756744302</v>
      </c>
      <c r="AB239" s="1">
        <v>20.2990596577771</v>
      </c>
      <c r="AC239" s="1">
        <v>9.6038230306767396</v>
      </c>
    </row>
    <row r="240" spans="1:29" ht="15" hidden="1" customHeight="1" x14ac:dyDescent="0.25">
      <c r="A240">
        <v>20220</v>
      </c>
      <c r="B240" s="2" t="s">
        <v>280</v>
      </c>
      <c r="C240" s="2" t="s">
        <v>60</v>
      </c>
      <c r="D240" s="2" t="s">
        <v>945</v>
      </c>
      <c r="E240" s="2" t="s">
        <v>927</v>
      </c>
      <c r="F240" s="2" t="s">
        <v>919</v>
      </c>
      <c r="G240" s="2" t="str">
        <f t="shared" si="3"/>
        <v>Trump</v>
      </c>
      <c r="H240" s="2" t="s">
        <v>922</v>
      </c>
      <c r="I240" s="2" t="s">
        <v>923</v>
      </c>
      <c r="J240">
        <v>93653</v>
      </c>
      <c r="K240" s="1">
        <v>92.875828857591301</v>
      </c>
      <c r="L240" s="1">
        <v>2.6010912624261899</v>
      </c>
      <c r="M240" s="1">
        <v>0.93002893660640895</v>
      </c>
      <c r="N240" s="1">
        <v>1.6635879256404</v>
      </c>
      <c r="O240" s="1">
        <v>1.92946301773568</v>
      </c>
      <c r="P240" s="1">
        <v>23.760050398812599</v>
      </c>
      <c r="Q240" s="1">
        <v>10.5666663107428</v>
      </c>
      <c r="R240" s="1">
        <v>23.5230051359807</v>
      </c>
      <c r="S240" s="1">
        <v>26.822418929452301</v>
      </c>
      <c r="T240" s="1">
        <v>15.327859225011499</v>
      </c>
      <c r="U240" s="1">
        <v>3.8792684900469299</v>
      </c>
      <c r="V240" s="1">
        <v>41.765657873442301</v>
      </c>
      <c r="W240" s="1">
        <v>27.973782165398902</v>
      </c>
      <c r="X240" s="1">
        <v>26.381291471111801</v>
      </c>
      <c r="Y240" s="1">
        <v>15.148835838490999</v>
      </c>
      <c r="Z240" s="1">
        <v>23.0340540685368</v>
      </c>
      <c r="AA240" s="1">
        <v>19.888540578195801</v>
      </c>
      <c r="AB240" s="1">
        <v>26.0456019076709</v>
      </c>
      <c r="AC240" s="1">
        <v>15.882967607105501</v>
      </c>
    </row>
    <row r="241" spans="1:29" ht="15" hidden="1" customHeight="1" x14ac:dyDescent="0.25">
      <c r="A241">
        <v>20260</v>
      </c>
      <c r="B241" s="2" t="s">
        <v>281</v>
      </c>
      <c r="C241" s="2" t="s">
        <v>44</v>
      </c>
      <c r="D241" s="2" t="s">
        <v>955</v>
      </c>
      <c r="E241" s="2" t="s">
        <v>947</v>
      </c>
      <c r="F241" s="2" t="s">
        <v>920</v>
      </c>
      <c r="G241" s="2" t="str">
        <f t="shared" si="3"/>
        <v>Clinton</v>
      </c>
      <c r="H241" s="2" t="s">
        <v>923</v>
      </c>
      <c r="I241" s="2" t="s">
        <v>922</v>
      </c>
      <c r="J241">
        <v>279771</v>
      </c>
      <c r="K241" s="1">
        <v>91.889795582815907</v>
      </c>
      <c r="L241" s="1">
        <v>1.3071404827519699</v>
      </c>
      <c r="M241" s="1">
        <v>0.81852658066775996</v>
      </c>
      <c r="N241" s="1">
        <v>4.77390437178979</v>
      </c>
      <c r="O241" s="1">
        <v>1.2106329819745401</v>
      </c>
      <c r="P241" s="1">
        <v>20.5124905726469</v>
      </c>
      <c r="Q241" s="1">
        <v>11.524782768764499</v>
      </c>
      <c r="R241" s="1">
        <v>23.1124741306283</v>
      </c>
      <c r="S241" s="1">
        <v>29.303966458282002</v>
      </c>
      <c r="T241" s="1">
        <v>15.5462860696784</v>
      </c>
      <c r="U241" s="1">
        <v>1.98808727571479</v>
      </c>
      <c r="V241" s="1">
        <v>36.299577103554299</v>
      </c>
      <c r="W241" s="1">
        <v>37.014761877175701</v>
      </c>
      <c r="X241" s="1">
        <v>24.6975737435552</v>
      </c>
      <c r="Y241" s="1">
        <v>20.852656209084099</v>
      </c>
      <c r="Z241" s="1">
        <v>22.6172676820152</v>
      </c>
      <c r="AA241" s="1">
        <v>17.788026997119498</v>
      </c>
      <c r="AB241" s="1">
        <v>23.666404804743902</v>
      </c>
      <c r="AC241" s="1">
        <v>15.075644307037299</v>
      </c>
    </row>
    <row r="242" spans="1:29" ht="15" customHeight="1" x14ac:dyDescent="0.25">
      <c r="A242">
        <v>20300</v>
      </c>
      <c r="B242" s="2" t="s">
        <v>282</v>
      </c>
      <c r="C242" s="2" t="s">
        <v>27</v>
      </c>
      <c r="D242" s="2" t="s">
        <v>976</v>
      </c>
      <c r="E242" s="2" t="s">
        <v>935</v>
      </c>
      <c r="F242" s="2" t="s">
        <v>919</v>
      </c>
      <c r="G242" s="2" t="str">
        <f t="shared" si="3"/>
        <v>Trump</v>
      </c>
      <c r="H242" s="2" t="s">
        <v>922</v>
      </c>
      <c r="I242" s="2" t="s">
        <v>922</v>
      </c>
      <c r="J242">
        <v>21904</v>
      </c>
      <c r="K242" s="1">
        <v>38.2121986851717</v>
      </c>
      <c r="L242" s="1">
        <v>1.31026296566837</v>
      </c>
      <c r="M242" s="1">
        <v>6.0399926953980998</v>
      </c>
      <c r="N242" s="1">
        <v>1.7439737034331599</v>
      </c>
      <c r="O242" s="1">
        <v>52.693571950328703</v>
      </c>
      <c r="P242" s="1">
        <v>31.953067932797701</v>
      </c>
      <c r="Q242" s="1">
        <v>9.8201241782322892</v>
      </c>
      <c r="R242" s="1">
        <v>26.8215850986121</v>
      </c>
      <c r="S242" s="1">
        <v>21.785975164353498</v>
      </c>
      <c r="T242" s="1">
        <v>9.6192476260043804</v>
      </c>
      <c r="U242" s="1">
        <v>17.7241324545382</v>
      </c>
      <c r="V242" s="1">
        <v>43.444770904470701</v>
      </c>
      <c r="W242" s="1">
        <v>25.6491701739061</v>
      </c>
      <c r="X242" s="1">
        <v>13.181926467084899</v>
      </c>
      <c r="Y242" s="1">
        <v>12.4430063244595</v>
      </c>
      <c r="Z242" s="1">
        <v>28.386527430504501</v>
      </c>
      <c r="AA242" s="1">
        <v>23.121047212825399</v>
      </c>
      <c r="AB242" s="1">
        <v>22.238564494778601</v>
      </c>
      <c r="AC242" s="1">
        <v>13.810854537432</v>
      </c>
    </row>
    <row r="243" spans="1:29" ht="15" hidden="1" customHeight="1" x14ac:dyDescent="0.25">
      <c r="A243">
        <v>20340</v>
      </c>
      <c r="B243" s="2" t="s">
        <v>283</v>
      </c>
      <c r="C243" s="2" t="s">
        <v>29</v>
      </c>
      <c r="D243" s="2" t="s">
        <v>968</v>
      </c>
      <c r="E243" s="2" t="s">
        <v>935</v>
      </c>
      <c r="F243" s="2" t="s">
        <v>919</v>
      </c>
      <c r="G243" s="2" t="str">
        <f t="shared" si="3"/>
        <v>Trump</v>
      </c>
      <c r="H243" s="2" t="s">
        <v>922</v>
      </c>
      <c r="I243" s="2" t="s">
        <v>922</v>
      </c>
      <c r="J243">
        <v>45048</v>
      </c>
      <c r="K243" s="1">
        <v>82.518646776771405</v>
      </c>
      <c r="L243" s="1">
        <v>1.8668975315219301</v>
      </c>
      <c r="M243" s="1">
        <v>0.46616941928609501</v>
      </c>
      <c r="N243" s="1">
        <v>8.9548925590481296</v>
      </c>
      <c r="O243" s="1">
        <v>6.1933937133723997</v>
      </c>
      <c r="P243" s="1">
        <v>24.0277037826319</v>
      </c>
      <c r="Q243" s="1">
        <v>7.6318593500266401</v>
      </c>
      <c r="R243" s="1">
        <v>23.317350381815</v>
      </c>
      <c r="S243" s="1">
        <v>27.712662049369602</v>
      </c>
      <c r="T243" s="1">
        <v>17.310424436157</v>
      </c>
      <c r="U243" s="1">
        <v>4.0679627511844503</v>
      </c>
      <c r="V243" s="1">
        <v>51.396830583238</v>
      </c>
      <c r="W243" s="1">
        <v>27.766704786799501</v>
      </c>
      <c r="X243" s="1">
        <v>16.768501878778</v>
      </c>
      <c r="Y243" s="1">
        <v>21.2570462232244</v>
      </c>
      <c r="Z243" s="1">
        <v>22.9086809470124</v>
      </c>
      <c r="AA243" s="1">
        <v>19.267192784667401</v>
      </c>
      <c r="AB243" s="1">
        <v>23.630214205186</v>
      </c>
      <c r="AC243" s="1">
        <v>12.9368658399098</v>
      </c>
    </row>
    <row r="244" spans="1:29" ht="15" hidden="1" customHeight="1" x14ac:dyDescent="0.25">
      <c r="A244">
        <v>20380</v>
      </c>
      <c r="B244" s="2" t="s">
        <v>284</v>
      </c>
      <c r="C244" s="2" t="s">
        <v>42</v>
      </c>
      <c r="D244" s="2" t="s">
        <v>959</v>
      </c>
      <c r="E244" s="2" t="s">
        <v>931</v>
      </c>
      <c r="F244" s="2" t="s">
        <v>920</v>
      </c>
      <c r="G244" s="2" t="str">
        <f t="shared" si="3"/>
        <v>Clinton</v>
      </c>
      <c r="H244" s="2" t="s">
        <v>922</v>
      </c>
      <c r="I244" s="2" t="s">
        <v>923</v>
      </c>
      <c r="J244">
        <v>114678</v>
      </c>
      <c r="K244" s="1">
        <v>64.273007900381899</v>
      </c>
      <c r="L244" s="1">
        <v>20.571513280664099</v>
      </c>
      <c r="M244" s="1">
        <v>0.85718272031252696</v>
      </c>
      <c r="N244" s="1">
        <v>3.5211636059226699</v>
      </c>
      <c r="O244" s="1">
        <v>10.7771324927187</v>
      </c>
      <c r="P244" s="1">
        <v>27.753361586354799</v>
      </c>
      <c r="Q244" s="1">
        <v>10.1309754268473</v>
      </c>
      <c r="R244" s="1">
        <v>28.549503828110002</v>
      </c>
      <c r="S244" s="1">
        <v>23.1482934826209</v>
      </c>
      <c r="T244" s="1">
        <v>10.417865676066899</v>
      </c>
      <c r="U244" s="1">
        <v>6.9622281359285498</v>
      </c>
      <c r="V244" s="1">
        <v>39.846460368104999</v>
      </c>
      <c r="W244" s="1">
        <v>35.634570102963501</v>
      </c>
      <c r="X244" s="1">
        <v>17.556741393002898</v>
      </c>
      <c r="Y244" s="1">
        <v>20.510732790525498</v>
      </c>
      <c r="Z244" s="1">
        <v>25.973353071798702</v>
      </c>
      <c r="AA244" s="1">
        <v>16.886257093510999</v>
      </c>
      <c r="AB244" s="1">
        <v>23.301258327165101</v>
      </c>
      <c r="AC244" s="1">
        <v>13.3283987169998</v>
      </c>
    </row>
    <row r="245" spans="1:29" ht="15" hidden="1" customHeight="1" x14ac:dyDescent="0.25">
      <c r="A245">
        <v>20420</v>
      </c>
      <c r="B245" s="2" t="s">
        <v>285</v>
      </c>
      <c r="C245" s="2" t="s">
        <v>156</v>
      </c>
      <c r="D245" s="2" t="s">
        <v>937</v>
      </c>
      <c r="E245" s="2" t="s">
        <v>935</v>
      </c>
      <c r="F245" s="2" t="s">
        <v>919</v>
      </c>
      <c r="G245" s="2" t="str">
        <f t="shared" si="3"/>
        <v>Trump</v>
      </c>
      <c r="H245" s="2" t="s">
        <v>922</v>
      </c>
      <c r="I245" s="2" t="s">
        <v>922</v>
      </c>
      <c r="J245">
        <v>51334</v>
      </c>
      <c r="K245" s="1">
        <v>80.346359138192994</v>
      </c>
      <c r="L245" s="1">
        <v>0.34285269022480203</v>
      </c>
      <c r="M245" s="1">
        <v>0.518175088635213</v>
      </c>
      <c r="N245" s="1">
        <v>6.99536369657537</v>
      </c>
      <c r="O245" s="1">
        <v>11.7972493863716</v>
      </c>
      <c r="P245" s="1">
        <v>20.477656134335898</v>
      </c>
      <c r="Q245" s="1">
        <v>11.828417812755699</v>
      </c>
      <c r="R245" s="1">
        <v>25.941870884793701</v>
      </c>
      <c r="S245" s="1">
        <v>30.104803833716399</v>
      </c>
      <c r="T245" s="1">
        <v>11.6472513343983</v>
      </c>
      <c r="U245" s="1">
        <v>1.7593123209169099</v>
      </c>
      <c r="V245" s="1">
        <v>24</v>
      </c>
      <c r="W245" s="1">
        <v>32.618911174785097</v>
      </c>
      <c r="X245" s="1">
        <v>41.621776504297998</v>
      </c>
      <c r="Y245" s="1">
        <v>12.3884140550807</v>
      </c>
      <c r="Z245" s="1">
        <v>21.457739791073099</v>
      </c>
      <c r="AA245" s="1">
        <v>18.105413105413099</v>
      </c>
      <c r="AB245" s="1">
        <v>25.5982905982906</v>
      </c>
      <c r="AC245" s="1">
        <v>22.450142450142401</v>
      </c>
    </row>
    <row r="246" spans="1:29" ht="15" hidden="1" customHeight="1" x14ac:dyDescent="0.25">
      <c r="A246">
        <v>20460</v>
      </c>
      <c r="B246" s="2" t="s">
        <v>286</v>
      </c>
      <c r="C246" s="2" t="s">
        <v>29</v>
      </c>
      <c r="D246" s="2" t="s">
        <v>968</v>
      </c>
      <c r="E246" s="2" t="s">
        <v>935</v>
      </c>
      <c r="F246" s="2" t="s">
        <v>919</v>
      </c>
      <c r="G246" s="2" t="str">
        <f t="shared" si="3"/>
        <v>Trump</v>
      </c>
      <c r="H246" s="2" t="s">
        <v>922</v>
      </c>
      <c r="I246" s="2" t="s">
        <v>922</v>
      </c>
      <c r="J246">
        <v>42416</v>
      </c>
      <c r="K246" s="1">
        <v>73.778762731044907</v>
      </c>
      <c r="L246" s="1">
        <v>1.5088645794040001</v>
      </c>
      <c r="M246" s="1">
        <v>0.50452659373821196</v>
      </c>
      <c r="N246" s="1">
        <v>19.240380988306299</v>
      </c>
      <c r="O246" s="1">
        <v>4.9674651075065999</v>
      </c>
      <c r="P246" s="1">
        <v>23.370897774424702</v>
      </c>
      <c r="Q246" s="1">
        <v>11.6795548849491</v>
      </c>
      <c r="R246" s="1">
        <v>24.236137306676699</v>
      </c>
      <c r="S246" s="1">
        <v>24.964635986420198</v>
      </c>
      <c r="T246" s="1">
        <v>15.748774047529199</v>
      </c>
      <c r="U246" s="1">
        <v>5.23192705695058</v>
      </c>
      <c r="V246" s="1">
        <v>44.8766191475505</v>
      </c>
      <c r="W246" s="1">
        <v>29.0216368767639</v>
      </c>
      <c r="X246" s="1">
        <v>20.869816918735101</v>
      </c>
      <c r="Y246" s="1">
        <v>26.7349676789852</v>
      </c>
      <c r="Z246" s="1">
        <v>26.064154165142099</v>
      </c>
      <c r="AA246" s="1">
        <v>18.1485547017929</v>
      </c>
      <c r="AB246" s="1">
        <v>19.191364800585401</v>
      </c>
      <c r="AC246" s="1">
        <v>9.8609586534943308</v>
      </c>
    </row>
    <row r="247" spans="1:29" ht="15" hidden="1" customHeight="1" x14ac:dyDescent="0.25">
      <c r="A247">
        <v>20500</v>
      </c>
      <c r="B247" s="2" t="s">
        <v>287</v>
      </c>
      <c r="C247" s="2" t="s">
        <v>42</v>
      </c>
      <c r="D247" s="2" t="s">
        <v>959</v>
      </c>
      <c r="E247" s="2" t="s">
        <v>931</v>
      </c>
      <c r="F247" s="2" t="s">
        <v>920</v>
      </c>
      <c r="G247" s="2" t="str">
        <f t="shared" si="3"/>
        <v>Clinton</v>
      </c>
      <c r="H247" s="2" t="s">
        <v>922</v>
      </c>
      <c r="I247" s="2" t="s">
        <v>923</v>
      </c>
      <c r="J247">
        <v>504357</v>
      </c>
      <c r="K247" s="1">
        <v>55.299519982869299</v>
      </c>
      <c r="L247" s="1">
        <v>26.737608479707799</v>
      </c>
      <c r="M247" s="1">
        <v>4.3590155385966698</v>
      </c>
      <c r="N247" s="1">
        <v>2.3191905733438798</v>
      </c>
      <c r="O247" s="1">
        <v>11.2846654254823</v>
      </c>
      <c r="P247" s="1">
        <v>22.0567970703292</v>
      </c>
      <c r="Q247" s="1">
        <v>12.597822574089401</v>
      </c>
      <c r="R247" s="1">
        <v>28.899569154388701</v>
      </c>
      <c r="S247" s="1">
        <v>25.2176533685465</v>
      </c>
      <c r="T247" s="1">
        <v>11.2281578326463</v>
      </c>
      <c r="U247" s="1">
        <v>5.52009431316917</v>
      </c>
      <c r="V247" s="1">
        <v>27.094533273432798</v>
      </c>
      <c r="W247" s="1">
        <v>23.682314170191901</v>
      </c>
      <c r="X247" s="1">
        <v>43.7030582432062</v>
      </c>
      <c r="Y247" s="1">
        <v>18.5686259902158</v>
      </c>
      <c r="Z247" s="1">
        <v>20.5259628995009</v>
      </c>
      <c r="AA247" s="1">
        <v>16.919714917181999</v>
      </c>
      <c r="AB247" s="1">
        <v>20.758896421565002</v>
      </c>
      <c r="AC247" s="1">
        <v>23.226799771536399</v>
      </c>
    </row>
    <row r="248" spans="1:29" ht="15" hidden="1" customHeight="1" x14ac:dyDescent="0.25">
      <c r="A248">
        <v>20540</v>
      </c>
      <c r="B248" s="2" t="s">
        <v>288</v>
      </c>
      <c r="C248" s="2" t="s">
        <v>84</v>
      </c>
      <c r="D248" s="2" t="s">
        <v>975</v>
      </c>
      <c r="E248" s="2" t="s">
        <v>931</v>
      </c>
      <c r="F248" s="2" t="s">
        <v>919</v>
      </c>
      <c r="G248" s="2" t="str">
        <f t="shared" si="3"/>
        <v>Trump</v>
      </c>
      <c r="H248" s="2" t="s">
        <v>922</v>
      </c>
      <c r="I248" s="2" t="s">
        <v>922</v>
      </c>
      <c r="J248">
        <v>38335</v>
      </c>
      <c r="K248" s="1">
        <v>80.980826920568703</v>
      </c>
      <c r="L248" s="1">
        <v>14.172427285770199</v>
      </c>
      <c r="M248" s="1">
        <v>0.49041346028433502</v>
      </c>
      <c r="N248" s="1">
        <v>1.74253293335072</v>
      </c>
      <c r="O248" s="1">
        <v>2.6137994000260898</v>
      </c>
      <c r="P248" s="1">
        <v>24.917177514021098</v>
      </c>
      <c r="Q248" s="1">
        <v>7.9222642493804596</v>
      </c>
      <c r="R248" s="1">
        <v>24.885874527194499</v>
      </c>
      <c r="S248" s="1">
        <v>27.883135515847101</v>
      </c>
      <c r="T248" s="1">
        <v>14.391548193556799</v>
      </c>
      <c r="U248" s="1">
        <v>8.0034255907197593</v>
      </c>
      <c r="V248" s="1">
        <v>50.052551675814499</v>
      </c>
      <c r="W248" s="1">
        <v>24.2633033594145</v>
      </c>
      <c r="X248" s="1">
        <v>17.680719374051201</v>
      </c>
      <c r="Y248" s="1">
        <v>23.6875543369224</v>
      </c>
      <c r="Z248" s="1">
        <v>27.900755701197099</v>
      </c>
      <c r="AA248" s="1">
        <v>17.742259078445802</v>
      </c>
      <c r="AB248" s="1">
        <v>19.8221092757306</v>
      </c>
      <c r="AC248" s="1">
        <v>10.847321607704099</v>
      </c>
    </row>
    <row r="249" spans="1:29" ht="15" customHeight="1" x14ac:dyDescent="0.25">
      <c r="A249">
        <v>20580</v>
      </c>
      <c r="B249" s="2" t="s">
        <v>289</v>
      </c>
      <c r="C249" s="2" t="s">
        <v>27</v>
      </c>
      <c r="D249" s="2" t="s">
        <v>976</v>
      </c>
      <c r="E249" s="2" t="s">
        <v>935</v>
      </c>
      <c r="F249" s="2" t="s">
        <v>920</v>
      </c>
      <c r="G249" s="2" t="str">
        <f t="shared" si="3"/>
        <v>Clinton</v>
      </c>
      <c r="H249" s="2" t="s">
        <v>922</v>
      </c>
      <c r="I249" s="2" t="s">
        <v>922</v>
      </c>
      <c r="J249">
        <v>54258</v>
      </c>
      <c r="K249" s="1">
        <v>2.8604076818165098</v>
      </c>
      <c r="L249" s="1">
        <v>0.138228464005308</v>
      </c>
      <c r="M249" s="1">
        <v>0.25802646614324198</v>
      </c>
      <c r="N249" s="1">
        <v>1.0634376497475</v>
      </c>
      <c r="O249" s="1">
        <v>95.679899738287403</v>
      </c>
      <c r="P249" s="1">
        <v>33.7701352795901</v>
      </c>
      <c r="Q249" s="1">
        <v>10.223377197832599</v>
      </c>
      <c r="R249" s="1">
        <v>24.641527516679599</v>
      </c>
      <c r="S249" s="1">
        <v>20.809834494452399</v>
      </c>
      <c r="T249" s="1">
        <v>10.555125511445301</v>
      </c>
      <c r="U249" s="1">
        <v>29.169415490170199</v>
      </c>
      <c r="V249" s="1">
        <v>37.062937062937102</v>
      </c>
      <c r="W249" s="1">
        <v>21.295685446628799</v>
      </c>
      <c r="X249" s="1">
        <v>12.4719620002639</v>
      </c>
      <c r="Y249" s="1">
        <v>32.748575867426197</v>
      </c>
      <c r="Z249" s="1">
        <v>27.032625582599699</v>
      </c>
      <c r="AA249" s="1">
        <v>16.073278094251702</v>
      </c>
      <c r="AB249" s="1">
        <v>15.613671672708399</v>
      </c>
      <c r="AC249" s="1">
        <v>8.5318487830139809</v>
      </c>
    </row>
    <row r="250" spans="1:29" ht="15" hidden="1" customHeight="1" x14ac:dyDescent="0.25">
      <c r="A250">
        <v>20700</v>
      </c>
      <c r="B250" s="2" t="s">
        <v>291</v>
      </c>
      <c r="C250" s="2" t="s">
        <v>55</v>
      </c>
      <c r="D250" s="2" t="s">
        <v>970</v>
      </c>
      <c r="E250" s="2" t="s">
        <v>927</v>
      </c>
      <c r="F250" s="2" t="s">
        <v>920</v>
      </c>
      <c r="G250" s="2" t="str">
        <f t="shared" si="3"/>
        <v>Clinton</v>
      </c>
      <c r="H250" s="2" t="s">
        <v>922</v>
      </c>
      <c r="I250" s="2" t="s">
        <v>922</v>
      </c>
      <c r="J250">
        <v>169842</v>
      </c>
      <c r="K250" s="1">
        <v>70.501407190212106</v>
      </c>
      <c r="L250" s="1">
        <v>12.0470790499405</v>
      </c>
      <c r="M250" s="1">
        <v>1.99891664017145</v>
      </c>
      <c r="N250" s="1">
        <v>2.32981241389056</v>
      </c>
      <c r="O250" s="1">
        <v>13.122784705785399</v>
      </c>
      <c r="P250" s="1">
        <v>23.889261784481999</v>
      </c>
      <c r="Q250" s="1">
        <v>10.4114412218415</v>
      </c>
      <c r="R250" s="1">
        <v>22.753500312054701</v>
      </c>
      <c r="S250" s="1">
        <v>30.168627312443299</v>
      </c>
      <c r="T250" s="1">
        <v>12.777169369178401</v>
      </c>
      <c r="U250" s="1">
        <v>2.7449751555575501</v>
      </c>
      <c r="V250" s="1">
        <v>44.668069295850302</v>
      </c>
      <c r="W250" s="1">
        <v>29.347777429607401</v>
      </c>
      <c r="X250" s="1">
        <v>23.2391781189847</v>
      </c>
      <c r="Y250" s="1">
        <v>14.602269852779999</v>
      </c>
      <c r="Z250" s="1">
        <v>19.676554410698301</v>
      </c>
      <c r="AA250" s="1">
        <v>17.3915243090103</v>
      </c>
      <c r="AB250" s="1">
        <v>26.518153763132599</v>
      </c>
      <c r="AC250" s="1">
        <v>21.811497664378798</v>
      </c>
    </row>
    <row r="251" spans="1:29" ht="15" hidden="1" customHeight="1" x14ac:dyDescent="0.25">
      <c r="A251">
        <v>20660</v>
      </c>
      <c r="B251" s="2" t="s">
        <v>290</v>
      </c>
      <c r="C251" s="2" t="s">
        <v>100</v>
      </c>
      <c r="D251" s="2" t="s">
        <v>953</v>
      </c>
      <c r="E251" s="2" t="s">
        <v>927</v>
      </c>
      <c r="F251" s="2" t="s">
        <v>920</v>
      </c>
      <c r="G251" s="2" t="str">
        <f t="shared" si="3"/>
        <v>Clinton</v>
      </c>
      <c r="H251" s="2" t="s">
        <v>922</v>
      </c>
      <c r="I251" s="2" t="s">
        <v>922</v>
      </c>
      <c r="J251">
        <v>37782</v>
      </c>
      <c r="K251" s="1">
        <v>78.950293790694005</v>
      </c>
      <c r="L251" s="1">
        <v>12.646233656238399</v>
      </c>
      <c r="M251" s="1">
        <v>1.2254512730930101</v>
      </c>
      <c r="N251" s="1">
        <v>1.69128156264888</v>
      </c>
      <c r="O251" s="1">
        <v>5.48673971732571</v>
      </c>
      <c r="P251" s="1">
        <v>19.5198771901964</v>
      </c>
      <c r="Q251" s="1">
        <v>6.6380816261711901</v>
      </c>
      <c r="R251" s="1">
        <v>20.2953787517866</v>
      </c>
      <c r="S251" s="1">
        <v>29.836959398655399</v>
      </c>
      <c r="T251" s="1">
        <v>23.709703033190401</v>
      </c>
      <c r="U251" s="1">
        <v>3.6272580933643401</v>
      </c>
      <c r="V251" s="1">
        <v>35.607225898765897</v>
      </c>
      <c r="W251" s="1">
        <v>28.238240028617401</v>
      </c>
      <c r="X251" s="1">
        <v>32.527275979252401</v>
      </c>
      <c r="Y251" s="1">
        <v>12.5126135216953</v>
      </c>
      <c r="Z251" s="1">
        <v>18.718466195761899</v>
      </c>
      <c r="AA251" s="1">
        <v>16.593087790110999</v>
      </c>
      <c r="AB251" s="1">
        <v>25.113521695257301</v>
      </c>
      <c r="AC251" s="1">
        <v>27.0623107971746</v>
      </c>
    </row>
    <row r="252" spans="1:29" ht="15" hidden="1" customHeight="1" x14ac:dyDescent="0.25">
      <c r="A252">
        <v>20740</v>
      </c>
      <c r="B252" s="2" t="s">
        <v>292</v>
      </c>
      <c r="C252" s="2" t="s">
        <v>70</v>
      </c>
      <c r="D252" s="2" t="s">
        <v>980</v>
      </c>
      <c r="E252" s="2" t="s">
        <v>927</v>
      </c>
      <c r="F252" s="2" t="s">
        <v>920</v>
      </c>
      <c r="G252" s="2" t="str">
        <f t="shared" si="3"/>
        <v>Clinton</v>
      </c>
      <c r="H252" s="2" t="s">
        <v>922</v>
      </c>
      <c r="I252" s="2" t="s">
        <v>922</v>
      </c>
      <c r="J252">
        <v>161151</v>
      </c>
      <c r="K252" s="1">
        <v>93.046893906956797</v>
      </c>
      <c r="L252" s="1">
        <v>1.1157237621857801</v>
      </c>
      <c r="M252" s="1">
        <v>2.5106887329275001</v>
      </c>
      <c r="N252" s="1">
        <v>1.71081780441946</v>
      </c>
      <c r="O252" s="1">
        <v>1.61587579351043</v>
      </c>
      <c r="P252" s="1">
        <v>22.079292092509501</v>
      </c>
      <c r="Q252" s="1">
        <v>13.4916941253855</v>
      </c>
      <c r="R252" s="1">
        <v>24.817097008395901</v>
      </c>
      <c r="S252" s="1">
        <v>26.3510620473965</v>
      </c>
      <c r="T252" s="1">
        <v>13.2608547263126</v>
      </c>
      <c r="U252" s="1">
        <v>3.5488228483211102</v>
      </c>
      <c r="V252" s="1">
        <v>37.736395214203</v>
      </c>
      <c r="W252" s="1">
        <v>32.705519104592803</v>
      </c>
      <c r="X252" s="1">
        <v>26.009262832883099</v>
      </c>
      <c r="Y252" s="1">
        <v>19.185919620864901</v>
      </c>
      <c r="Z252" s="1">
        <v>21.9764287718642</v>
      </c>
      <c r="AA252" s="1">
        <v>18.6184641287064</v>
      </c>
      <c r="AB252" s="1">
        <v>23.932903064883199</v>
      </c>
      <c r="AC252" s="1">
        <v>16.286284413681301</v>
      </c>
    </row>
    <row r="253" spans="1:29" ht="15" hidden="1" customHeight="1" x14ac:dyDescent="0.25">
      <c r="A253">
        <v>20780</v>
      </c>
      <c r="B253" s="2" t="s">
        <v>293</v>
      </c>
      <c r="C253" s="2" t="s">
        <v>156</v>
      </c>
      <c r="D253" s="2" t="s">
        <v>937</v>
      </c>
      <c r="E253" s="2" t="s">
        <v>935</v>
      </c>
      <c r="F253" s="2" t="s">
        <v>919</v>
      </c>
      <c r="G253" s="2" t="str">
        <f t="shared" si="3"/>
        <v>Trump</v>
      </c>
      <c r="H253" s="2" t="s">
        <v>922</v>
      </c>
      <c r="I253" s="2" t="s">
        <v>922</v>
      </c>
      <c r="J253">
        <v>52197</v>
      </c>
      <c r="K253" s="1">
        <v>67.254823074122996</v>
      </c>
      <c r="L253" s="1">
        <v>0.465543996781424</v>
      </c>
      <c r="M253" s="1">
        <v>0.99047837998352395</v>
      </c>
      <c r="N253" s="1">
        <v>1.2318715634998201</v>
      </c>
      <c r="O253" s="1">
        <v>30.057282985612201</v>
      </c>
      <c r="P253" s="1">
        <v>24.5224821349886</v>
      </c>
      <c r="Q253" s="1">
        <v>8.4698354311550492</v>
      </c>
      <c r="R253" s="1">
        <v>36.0959442113531</v>
      </c>
      <c r="S253" s="1">
        <v>25.2830622449566</v>
      </c>
      <c r="T253" s="1">
        <v>5.6286759775466004</v>
      </c>
      <c r="U253" s="1">
        <v>7.7851694672248701</v>
      </c>
      <c r="V253" s="1">
        <v>22.7131960773069</v>
      </c>
      <c r="W253" s="1">
        <v>22.002064575328301</v>
      </c>
      <c r="X253" s="1">
        <v>47.499569880139902</v>
      </c>
      <c r="Y253" s="1">
        <v>9.6430705709784306</v>
      </c>
      <c r="Z253" s="1">
        <v>15.4615092084533</v>
      </c>
      <c r="AA253" s="1">
        <v>16.5752159504536</v>
      </c>
      <c r="AB253" s="1">
        <v>24.5287119030803</v>
      </c>
      <c r="AC253" s="1">
        <v>33.791492367034301</v>
      </c>
    </row>
    <row r="254" spans="1:29" ht="15" hidden="1" customHeight="1" x14ac:dyDescent="0.25">
      <c r="A254">
        <v>20820</v>
      </c>
      <c r="B254" s="2" t="s">
        <v>294</v>
      </c>
      <c r="C254" s="2" t="s">
        <v>146</v>
      </c>
      <c r="D254" s="2" t="s">
        <v>948</v>
      </c>
      <c r="E254" s="2" t="s">
        <v>927</v>
      </c>
      <c r="F254" s="2" t="s">
        <v>919</v>
      </c>
      <c r="G254" s="2" t="str">
        <f t="shared" si="3"/>
        <v>Trump</v>
      </c>
      <c r="H254" s="2" t="s">
        <v>922</v>
      </c>
      <c r="I254" s="2" t="s">
        <v>923</v>
      </c>
      <c r="J254">
        <v>34242</v>
      </c>
      <c r="K254" s="1">
        <v>96.825535891595095</v>
      </c>
      <c r="L254" s="1">
        <v>0.22194965247357001</v>
      </c>
      <c r="M254" s="1">
        <v>0.42929735412651099</v>
      </c>
      <c r="N254" s="1">
        <v>0.77974417382162298</v>
      </c>
      <c r="O254" s="1">
        <v>1.74347292798318</v>
      </c>
      <c r="P254" s="1">
        <v>24.653933765551098</v>
      </c>
      <c r="Q254" s="1">
        <v>8.4924945972782009</v>
      </c>
      <c r="R254" s="1">
        <v>23.8800303720577</v>
      </c>
      <c r="S254" s="1">
        <v>27.799193972314701</v>
      </c>
      <c r="T254" s="1">
        <v>15.1743472927983</v>
      </c>
      <c r="U254" s="1">
        <v>4.1653931799327601</v>
      </c>
      <c r="V254" s="1">
        <v>41.850412609701799</v>
      </c>
      <c r="W254" s="1">
        <v>34.672313670698202</v>
      </c>
      <c r="X254" s="1">
        <v>19.3118805396673</v>
      </c>
      <c r="Y254" s="1">
        <v>17.547460236018502</v>
      </c>
      <c r="Z254" s="1">
        <v>20.9924503408341</v>
      </c>
      <c r="AA254" s="1">
        <v>20.2301546580664</v>
      </c>
      <c r="AB254" s="1">
        <v>24.686652495785399</v>
      </c>
      <c r="AC254" s="1">
        <v>16.543282269295599</v>
      </c>
    </row>
    <row r="255" spans="1:29" ht="15" hidden="1" customHeight="1" x14ac:dyDescent="0.25">
      <c r="A255">
        <v>20900</v>
      </c>
      <c r="B255" s="2" t="s">
        <v>295</v>
      </c>
      <c r="C255" s="2" t="s">
        <v>27</v>
      </c>
      <c r="D255" s="2" t="s">
        <v>976</v>
      </c>
      <c r="E255" s="2" t="s">
        <v>935</v>
      </c>
      <c r="F255" s="2" t="s">
        <v>919</v>
      </c>
      <c r="G255" s="2" t="str">
        <f t="shared" si="3"/>
        <v>Trump</v>
      </c>
      <c r="H255" s="2" t="s">
        <v>922</v>
      </c>
      <c r="I255" s="2" t="s">
        <v>922</v>
      </c>
      <c r="J255">
        <v>41280</v>
      </c>
      <c r="K255" s="1">
        <v>47.676841085271299</v>
      </c>
      <c r="L255" s="1">
        <v>13.7306201550388</v>
      </c>
      <c r="M255" s="1">
        <v>0.37306201550387602</v>
      </c>
      <c r="N255" s="1">
        <v>0.80426356589147296</v>
      </c>
      <c r="O255" s="1">
        <v>37.4152131782946</v>
      </c>
      <c r="P255" s="1">
        <v>26.821705426356601</v>
      </c>
      <c r="Q255" s="1">
        <v>8.6627906976744207</v>
      </c>
      <c r="R255" s="1">
        <v>23.679748062015499</v>
      </c>
      <c r="S255" s="1">
        <v>26.254844961240298</v>
      </c>
      <c r="T255" s="1">
        <v>14.580910852713201</v>
      </c>
      <c r="U255" s="1">
        <v>14.0769550277537</v>
      </c>
      <c r="V255" s="1">
        <v>45.236566854208398</v>
      </c>
      <c r="W255" s="1">
        <v>25.068912132311301</v>
      </c>
      <c r="X255" s="1">
        <v>15.617565985726699</v>
      </c>
      <c r="Y255" s="1">
        <v>27.291979778658298</v>
      </c>
      <c r="Z255" s="1">
        <v>22.024866785079901</v>
      </c>
      <c r="AA255" s="1">
        <v>16.7714168602268</v>
      </c>
      <c r="AB255" s="1">
        <v>19.039486268615899</v>
      </c>
      <c r="AC255" s="1">
        <v>14.872250307419</v>
      </c>
    </row>
    <row r="256" spans="1:29" ht="15" customHeight="1" x14ac:dyDescent="0.25">
      <c r="A256">
        <v>20940</v>
      </c>
      <c r="B256" s="2" t="s">
        <v>296</v>
      </c>
      <c r="C256" s="2" t="s">
        <v>98</v>
      </c>
      <c r="D256" s="2" t="s">
        <v>936</v>
      </c>
      <c r="E256" s="2" t="s">
        <v>935</v>
      </c>
      <c r="F256" s="2" t="s">
        <v>920</v>
      </c>
      <c r="G256" s="2" t="str">
        <f t="shared" si="3"/>
        <v>Clinton</v>
      </c>
      <c r="H256" s="2" t="s">
        <v>922</v>
      </c>
      <c r="I256" s="2" t="s">
        <v>923</v>
      </c>
      <c r="J256">
        <v>174528</v>
      </c>
      <c r="K256" s="1">
        <v>13.7095480381371</v>
      </c>
      <c r="L256" s="1">
        <v>2.93018885221856</v>
      </c>
      <c r="M256" s="1">
        <v>1.2611156949028199</v>
      </c>
      <c r="N256" s="1">
        <v>1.7275165016501699</v>
      </c>
      <c r="O256" s="1">
        <v>80.371630913091295</v>
      </c>
      <c r="P256" s="1">
        <v>29.277823615694899</v>
      </c>
      <c r="Q256" s="1">
        <v>10.9094242757609</v>
      </c>
      <c r="R256" s="1">
        <v>27.008846718005099</v>
      </c>
      <c r="S256" s="1">
        <v>22.403281994866202</v>
      </c>
      <c r="T256" s="1">
        <v>10.4006233956729</v>
      </c>
      <c r="U256" s="1">
        <v>20.465718231777402</v>
      </c>
      <c r="V256" s="1">
        <v>37.339553211833199</v>
      </c>
      <c r="W256" s="1">
        <v>28.9929398584108</v>
      </c>
      <c r="X256" s="1">
        <v>13.2017886979785</v>
      </c>
      <c r="Y256" s="1">
        <v>27.205391420464</v>
      </c>
      <c r="Z256" s="1">
        <v>21.430061759305602</v>
      </c>
      <c r="AA256" s="1">
        <v>15.996912034718701</v>
      </c>
      <c r="AB256" s="1">
        <v>19.881906192622299</v>
      </c>
      <c r="AC256" s="1">
        <v>15.4857285928893</v>
      </c>
    </row>
    <row r="257" spans="1:29" ht="15" hidden="1" customHeight="1" x14ac:dyDescent="0.25">
      <c r="A257">
        <v>20980</v>
      </c>
      <c r="B257" s="2" t="s">
        <v>297</v>
      </c>
      <c r="C257" s="2" t="s">
        <v>75</v>
      </c>
      <c r="D257" s="2" t="s">
        <v>932</v>
      </c>
      <c r="E257" s="2" t="s">
        <v>931</v>
      </c>
      <c r="F257" s="2" t="s">
        <v>919</v>
      </c>
      <c r="G257" s="2" t="str">
        <f t="shared" si="3"/>
        <v>Trump</v>
      </c>
      <c r="H257" s="2" t="s">
        <v>922</v>
      </c>
      <c r="I257" s="2" t="s">
        <v>923</v>
      </c>
      <c r="J257">
        <v>41639</v>
      </c>
      <c r="K257" s="1">
        <v>61.773817815029197</v>
      </c>
      <c r="L257" s="1">
        <v>32.839405365162499</v>
      </c>
      <c r="M257" s="1">
        <v>0.47071255313528199</v>
      </c>
      <c r="N257" s="1">
        <v>1.4097360647469901</v>
      </c>
      <c r="O257" s="1">
        <v>3.5063282019260802</v>
      </c>
      <c r="P257" s="1">
        <v>24.1624438627248</v>
      </c>
      <c r="Q257" s="1">
        <v>7.7547491534378796</v>
      </c>
      <c r="R257" s="1">
        <v>24.172050241360299</v>
      </c>
      <c r="S257" s="1">
        <v>28.346021758447598</v>
      </c>
      <c r="T257" s="1">
        <v>15.5647349840294</v>
      </c>
      <c r="U257" s="1">
        <v>5.3848882582476101</v>
      </c>
      <c r="V257" s="1">
        <v>48.343384178786799</v>
      </c>
      <c r="W257" s="1">
        <v>30.1844625753813</v>
      </c>
      <c r="X257" s="1">
        <v>16.087264987584199</v>
      </c>
      <c r="Y257" s="1">
        <v>28.793891293891299</v>
      </c>
      <c r="Z257" s="1">
        <v>21.813371813371798</v>
      </c>
      <c r="AA257" s="1">
        <v>18.157768157768199</v>
      </c>
      <c r="AB257" s="1">
        <v>19.221981721981699</v>
      </c>
      <c r="AC257" s="1">
        <v>12.012987012987001</v>
      </c>
    </row>
    <row r="258" spans="1:29" ht="15" customHeight="1" x14ac:dyDescent="0.25">
      <c r="A258">
        <v>21340</v>
      </c>
      <c r="B258" s="2" t="s">
        <v>306</v>
      </c>
      <c r="C258" s="2" t="s">
        <v>27</v>
      </c>
      <c r="D258" s="2" t="s">
        <v>976</v>
      </c>
      <c r="E258" s="2" t="s">
        <v>935</v>
      </c>
      <c r="F258" s="2" t="s">
        <v>920</v>
      </c>
      <c r="G258" s="2" t="str">
        <f t="shared" si="3"/>
        <v>Clinton</v>
      </c>
      <c r="H258" s="2" t="s">
        <v>922</v>
      </c>
      <c r="I258" s="2" t="s">
        <v>922</v>
      </c>
      <c r="J258">
        <v>804123</v>
      </c>
      <c r="K258" s="1">
        <v>13.166393698476501</v>
      </c>
      <c r="L258" s="1">
        <v>2.5716215056651799</v>
      </c>
      <c r="M258" s="1">
        <v>0.94065211416661398</v>
      </c>
      <c r="N258" s="1">
        <v>1.13216510409477</v>
      </c>
      <c r="O258" s="1">
        <v>82.189167577597004</v>
      </c>
      <c r="P258" s="1">
        <v>30.077488145470301</v>
      </c>
      <c r="Q258" s="1">
        <v>11.1546367906402</v>
      </c>
      <c r="R258" s="1">
        <v>26.3957130936436</v>
      </c>
      <c r="S258" s="1">
        <v>22.088287488356901</v>
      </c>
      <c r="T258" s="1">
        <v>10.283874481889001</v>
      </c>
      <c r="U258" s="1">
        <v>16.748946570566599</v>
      </c>
      <c r="V258" s="1">
        <v>34.150141972476597</v>
      </c>
      <c r="W258" s="1">
        <v>28.87422063136</v>
      </c>
      <c r="X258" s="1">
        <v>20.226690825596901</v>
      </c>
      <c r="Y258" s="1">
        <v>25.4395064747577</v>
      </c>
      <c r="Z258" s="1">
        <v>24.960260015856601</v>
      </c>
      <c r="AA258" s="1">
        <v>17.726202356393699</v>
      </c>
      <c r="AB258" s="1">
        <v>18.498913313585</v>
      </c>
      <c r="AC258" s="1">
        <v>13.3751178394071</v>
      </c>
    </row>
    <row r="259" spans="1:29" ht="15" hidden="1" customHeight="1" x14ac:dyDescent="0.25">
      <c r="A259">
        <v>21020</v>
      </c>
      <c r="B259" s="2" t="s">
        <v>298</v>
      </c>
      <c r="C259" s="2" t="s">
        <v>42</v>
      </c>
      <c r="D259" s="2" t="s">
        <v>959</v>
      </c>
      <c r="E259" s="2" t="s">
        <v>931</v>
      </c>
      <c r="F259" s="2" t="s">
        <v>919</v>
      </c>
      <c r="G259" s="2" t="str">
        <f t="shared" si="3"/>
        <v>Trump</v>
      </c>
      <c r="H259" s="2" t="s">
        <v>923</v>
      </c>
      <c r="I259" s="2" t="s">
        <v>923</v>
      </c>
      <c r="J259">
        <v>64094</v>
      </c>
      <c r="K259" s="1">
        <v>62.533154429431796</v>
      </c>
      <c r="L259" s="1">
        <v>31.021624489031701</v>
      </c>
      <c r="M259" s="1">
        <v>0.98293131962430202</v>
      </c>
      <c r="N259" s="1">
        <v>2.11876306674572</v>
      </c>
      <c r="O259" s="1">
        <v>3.3435266951664699</v>
      </c>
      <c r="P259" s="1">
        <v>22.662027646893598</v>
      </c>
      <c r="Q259" s="1">
        <v>10.5236059537554</v>
      </c>
      <c r="R259" s="1">
        <v>24.230037132961002</v>
      </c>
      <c r="S259" s="1">
        <v>27.476830904608899</v>
      </c>
      <c r="T259" s="1">
        <v>15.107498361781101</v>
      </c>
      <c r="U259" s="1">
        <v>5.2739146776921597</v>
      </c>
      <c r="V259" s="1">
        <v>41.434880661529803</v>
      </c>
      <c r="W259" s="1">
        <v>33.2949633527532</v>
      </c>
      <c r="X259" s="1">
        <v>19.9962413080248</v>
      </c>
      <c r="Y259" s="1">
        <v>21.766910887715099</v>
      </c>
      <c r="Z259" s="1">
        <v>20.433634349974401</v>
      </c>
      <c r="AA259" s="1">
        <v>20.0204464133583</v>
      </c>
      <c r="AB259" s="1">
        <v>22.929800647469801</v>
      </c>
      <c r="AC259" s="1">
        <v>14.849207701482401</v>
      </c>
    </row>
    <row r="260" spans="1:29" ht="15" hidden="1" customHeight="1" x14ac:dyDescent="0.25">
      <c r="A260">
        <v>21060</v>
      </c>
      <c r="B260" s="2" t="s">
        <v>299</v>
      </c>
      <c r="C260" s="2" t="s">
        <v>104</v>
      </c>
      <c r="D260" s="2" t="s">
        <v>950</v>
      </c>
      <c r="E260" s="2" t="s">
        <v>927</v>
      </c>
      <c r="F260" s="2" t="s">
        <v>919</v>
      </c>
      <c r="G260" s="2" t="str">
        <f t="shared" si="3"/>
        <v>Trump</v>
      </c>
      <c r="H260" s="2" t="s">
        <v>922</v>
      </c>
      <c r="I260" s="2" t="s">
        <v>923</v>
      </c>
      <c r="J260">
        <v>148338</v>
      </c>
      <c r="K260" s="1">
        <v>81.664846499211293</v>
      </c>
      <c r="L260" s="1">
        <v>8.9107308983537603</v>
      </c>
      <c r="M260" s="1">
        <v>1.5141096684598701</v>
      </c>
      <c r="N260" s="1">
        <v>3.4765198398252601</v>
      </c>
      <c r="O260" s="1">
        <v>4.4337930941498502</v>
      </c>
      <c r="P260" s="1">
        <v>26.018956706979999</v>
      </c>
      <c r="Q260" s="1">
        <v>9.6098100284485408</v>
      </c>
      <c r="R260" s="1">
        <v>27.092855505669501</v>
      </c>
      <c r="S260" s="1">
        <v>25.9549137779935</v>
      </c>
      <c r="T260" s="1">
        <v>11.3234639809085</v>
      </c>
      <c r="U260" s="1">
        <v>5.0347894323829498</v>
      </c>
      <c r="V260" s="1">
        <v>44.039759351294798</v>
      </c>
      <c r="W260" s="1">
        <v>33.532827622286199</v>
      </c>
      <c r="X260" s="1">
        <v>17.392623594036099</v>
      </c>
      <c r="Y260" s="1">
        <v>18.759875068895798</v>
      </c>
      <c r="Z260" s="1">
        <v>22.6364137424215</v>
      </c>
      <c r="AA260" s="1">
        <v>19.786882234062102</v>
      </c>
      <c r="AB260" s="1">
        <v>24.295425316920799</v>
      </c>
      <c r="AC260" s="1">
        <v>14.5214036376998</v>
      </c>
    </row>
    <row r="261" spans="1:29" ht="15" hidden="1" customHeight="1" x14ac:dyDescent="0.25">
      <c r="A261">
        <v>21120</v>
      </c>
      <c r="B261" s="2" t="s">
        <v>300</v>
      </c>
      <c r="C261" s="2" t="s">
        <v>29</v>
      </c>
      <c r="D261" s="2" t="s">
        <v>968</v>
      </c>
      <c r="E261" s="2" t="s">
        <v>935</v>
      </c>
      <c r="F261" s="2" t="s">
        <v>919</v>
      </c>
      <c r="G261" s="2" t="str">
        <f t="shared" si="3"/>
        <v>Trump</v>
      </c>
      <c r="H261" s="2" t="s">
        <v>922</v>
      </c>
      <c r="I261" s="2" t="s">
        <v>922</v>
      </c>
      <c r="J261">
        <v>22119</v>
      </c>
      <c r="K261" s="1">
        <v>78.932139789321397</v>
      </c>
      <c r="L261" s="1">
        <v>3.8066820380668198</v>
      </c>
      <c r="M261" s="1">
        <v>0.78213300782133</v>
      </c>
      <c r="N261" s="1">
        <v>4.6385460463854598</v>
      </c>
      <c r="O261" s="1">
        <v>11.840499118405001</v>
      </c>
      <c r="P261" s="1">
        <v>24.133098241330998</v>
      </c>
      <c r="Q261" s="1">
        <v>9.7653600976536001</v>
      </c>
      <c r="R261" s="1">
        <v>28.174872281748701</v>
      </c>
      <c r="S261" s="1">
        <v>25.209096252091001</v>
      </c>
      <c r="T261" s="1">
        <v>12.717573127175701</v>
      </c>
      <c r="U261" s="1">
        <v>6.5347885402455699</v>
      </c>
      <c r="V261" s="1">
        <v>48.124147339699903</v>
      </c>
      <c r="W261" s="1">
        <v>29.7203274215553</v>
      </c>
      <c r="X261" s="1">
        <v>15.6207366984993</v>
      </c>
      <c r="Y261" s="1">
        <v>18.865535578627501</v>
      </c>
      <c r="Z261" s="1">
        <v>20.587490503925</v>
      </c>
      <c r="AA261" s="1">
        <v>17.0043048873132</v>
      </c>
      <c r="AB261" s="1">
        <v>25.297543681944799</v>
      </c>
      <c r="AC261" s="1">
        <v>18.245125348189401</v>
      </c>
    </row>
    <row r="262" spans="1:29" ht="15" hidden="1" customHeight="1" x14ac:dyDescent="0.25">
      <c r="A262">
        <v>21140</v>
      </c>
      <c r="B262" s="2" t="s">
        <v>301</v>
      </c>
      <c r="C262" s="2" t="s">
        <v>66</v>
      </c>
      <c r="D262" s="2" t="s">
        <v>425</v>
      </c>
      <c r="E262" s="2" t="s">
        <v>927</v>
      </c>
      <c r="F262" s="2" t="s">
        <v>919</v>
      </c>
      <c r="G262" s="2" t="str">
        <f t="shared" ref="G262:G325" si="4">IF(F262="Republicain","Trump","Clinton")</f>
        <v>Trump</v>
      </c>
      <c r="H262" s="2" t="s">
        <v>922</v>
      </c>
      <c r="I262" s="2" t="s">
        <v>923</v>
      </c>
      <c r="J262">
        <v>197559</v>
      </c>
      <c r="K262" s="1">
        <v>77.219969730561502</v>
      </c>
      <c r="L262" s="1">
        <v>5.5623889572229102</v>
      </c>
      <c r="M262" s="1">
        <v>0.95110827651486396</v>
      </c>
      <c r="N262" s="1">
        <v>2.1512560804620402</v>
      </c>
      <c r="O262" s="1">
        <v>14.1152769552387</v>
      </c>
      <c r="P262" s="1">
        <v>28.4345436046953</v>
      </c>
      <c r="Q262" s="1">
        <v>8.9102495963231192</v>
      </c>
      <c r="R262" s="1">
        <v>25.941617440865802</v>
      </c>
      <c r="S262" s="1">
        <v>24.584554487520201</v>
      </c>
      <c r="T262" s="1">
        <v>12.1290348705956</v>
      </c>
      <c r="U262" s="1">
        <v>7.5348379340116702</v>
      </c>
      <c r="V262" s="1">
        <v>48.762617908352198</v>
      </c>
      <c r="W262" s="1">
        <v>25.552928645778699</v>
      </c>
      <c r="X262" s="1">
        <v>18.149615511857402</v>
      </c>
      <c r="Y262" s="1">
        <v>17.233220735166299</v>
      </c>
      <c r="Z262" s="1">
        <v>24.549251008395</v>
      </c>
      <c r="AA262" s="1">
        <v>21.389375864083998</v>
      </c>
      <c r="AB262" s="1">
        <v>23.682672709910101</v>
      </c>
      <c r="AC262" s="1">
        <v>13.1454796824447</v>
      </c>
    </row>
    <row r="263" spans="1:29" ht="15" hidden="1" customHeight="1" x14ac:dyDescent="0.25">
      <c r="A263">
        <v>21180</v>
      </c>
      <c r="B263" s="2" t="s">
        <v>302</v>
      </c>
      <c r="C263" s="2" t="s">
        <v>121</v>
      </c>
      <c r="D263" s="2" t="s">
        <v>981</v>
      </c>
      <c r="E263" s="2" t="s">
        <v>927</v>
      </c>
      <c r="F263" s="2" t="s">
        <v>919</v>
      </c>
      <c r="G263" s="2" t="str">
        <f t="shared" si="4"/>
        <v>Trump</v>
      </c>
      <c r="H263" s="2" t="s">
        <v>922</v>
      </c>
      <c r="I263" s="2" t="s">
        <v>922</v>
      </c>
      <c r="J263">
        <v>29405</v>
      </c>
      <c r="K263" s="1">
        <v>96.833871790511793</v>
      </c>
      <c r="L263" s="1">
        <v>1.1664682877061701</v>
      </c>
      <c r="M263" s="1">
        <v>0.33667743581023601</v>
      </c>
      <c r="N263" s="1">
        <v>1.01003230743071</v>
      </c>
      <c r="O263" s="1">
        <v>0.65295017854106396</v>
      </c>
      <c r="P263" s="1">
        <v>19.404863118517302</v>
      </c>
      <c r="Q263" s="1">
        <v>8.3693249447372899</v>
      </c>
      <c r="R263" s="1">
        <v>24.3836082298929</v>
      </c>
      <c r="S263" s="1">
        <v>30.001700391090001</v>
      </c>
      <c r="T263" s="1">
        <v>17.8405033157626</v>
      </c>
      <c r="U263" s="1">
        <v>7.5037921880925298</v>
      </c>
      <c r="V263" s="1">
        <v>56.617368221463799</v>
      </c>
      <c r="W263" s="1">
        <v>17.851725445582101</v>
      </c>
      <c r="X263" s="1">
        <v>18.027114144861599</v>
      </c>
      <c r="Y263" s="1">
        <v>26.801922050186899</v>
      </c>
      <c r="Z263" s="1">
        <v>26.018864566648901</v>
      </c>
      <c r="AA263" s="1">
        <v>19.069229400249199</v>
      </c>
      <c r="AB263" s="1">
        <v>19.789998220323898</v>
      </c>
      <c r="AC263" s="1">
        <v>8.3199857625912106</v>
      </c>
    </row>
    <row r="264" spans="1:29" ht="15" hidden="1" customHeight="1" x14ac:dyDescent="0.25">
      <c r="A264">
        <v>21220</v>
      </c>
      <c r="B264" s="2" t="s">
        <v>303</v>
      </c>
      <c r="C264" s="2" t="s">
        <v>195</v>
      </c>
      <c r="D264" s="2" t="s">
        <v>965</v>
      </c>
      <c r="E264" s="2" t="s">
        <v>935</v>
      </c>
      <c r="F264" s="2" t="s">
        <v>919</v>
      </c>
      <c r="G264" s="2" t="str">
        <f t="shared" si="4"/>
        <v>Trump</v>
      </c>
      <c r="H264" s="2" t="s">
        <v>922</v>
      </c>
      <c r="I264" s="2" t="s">
        <v>922</v>
      </c>
      <c r="J264">
        <v>50805</v>
      </c>
      <c r="K264" s="1">
        <v>69.662434799724394</v>
      </c>
      <c r="L264" s="1">
        <v>0.651510678082866</v>
      </c>
      <c r="M264" s="1">
        <v>0.88967621297116395</v>
      </c>
      <c r="N264" s="1">
        <v>6.3655152051963402</v>
      </c>
      <c r="O264" s="1">
        <v>22.4308631040252</v>
      </c>
      <c r="P264" s="1">
        <v>28.9558114358823</v>
      </c>
      <c r="Q264" s="1">
        <v>9.37309319948824</v>
      </c>
      <c r="R264" s="1">
        <v>26.221828560181098</v>
      </c>
      <c r="S264" s="1">
        <v>26.788701899419301</v>
      </c>
      <c r="T264" s="1">
        <v>8.6605649050290303</v>
      </c>
      <c r="U264" s="1">
        <v>6.6687938736439003</v>
      </c>
      <c r="V264" s="1">
        <v>39.0874282067645</v>
      </c>
      <c r="W264" s="1">
        <v>38.091895341416702</v>
      </c>
      <c r="X264" s="1">
        <v>16.151882578174899</v>
      </c>
      <c r="Y264" s="1">
        <v>11.5910213489929</v>
      </c>
      <c r="Z264" s="1">
        <v>15.4162779210801</v>
      </c>
      <c r="AA264" s="1">
        <v>15.251632731463699</v>
      </c>
      <c r="AB264" s="1">
        <v>31.507601119587299</v>
      </c>
      <c r="AC264" s="1">
        <v>26.233466878876001</v>
      </c>
    </row>
    <row r="265" spans="1:29" ht="15" hidden="1" customHeight="1" x14ac:dyDescent="0.25">
      <c r="A265">
        <v>21260</v>
      </c>
      <c r="B265" s="2" t="s">
        <v>304</v>
      </c>
      <c r="C265" s="2" t="s">
        <v>25</v>
      </c>
      <c r="D265" s="2" t="s">
        <v>878</v>
      </c>
      <c r="E265" s="2" t="s">
        <v>927</v>
      </c>
      <c r="F265" s="2" t="s">
        <v>919</v>
      </c>
      <c r="G265" s="2" t="str">
        <f t="shared" si="4"/>
        <v>Trump</v>
      </c>
      <c r="H265" s="2" t="s">
        <v>922</v>
      </c>
      <c r="I265" s="2" t="s">
        <v>922</v>
      </c>
      <c r="J265">
        <v>40915</v>
      </c>
      <c r="K265" s="1">
        <v>86.066234877184399</v>
      </c>
      <c r="L265" s="1">
        <v>0.82854698765733803</v>
      </c>
      <c r="M265" s="1">
        <v>1.9430526701698601</v>
      </c>
      <c r="N265" s="1">
        <v>3.5341561774410399</v>
      </c>
      <c r="O265" s="1">
        <v>7.6280092875473597</v>
      </c>
      <c r="P265" s="1">
        <v>18.2915801050959</v>
      </c>
      <c r="Q265" s="1">
        <v>23.067334718318499</v>
      </c>
      <c r="R265" s="1">
        <v>21.7206403519492</v>
      </c>
      <c r="S265" s="1">
        <v>24.181840400831</v>
      </c>
      <c r="T265" s="1">
        <v>12.7386044238054</v>
      </c>
      <c r="U265" s="1">
        <v>3.0913756000662098</v>
      </c>
      <c r="V265" s="1">
        <v>35.035590134083797</v>
      </c>
      <c r="W265" s="1">
        <v>30.201953318986899</v>
      </c>
      <c r="X265" s="1">
        <v>31.6710809468631</v>
      </c>
      <c r="Y265" s="1">
        <v>24.710588520516399</v>
      </c>
      <c r="Z265" s="1">
        <v>23.619613309897598</v>
      </c>
      <c r="AA265" s="1">
        <v>15.8312625007576</v>
      </c>
      <c r="AB265" s="1">
        <v>22.055882174677301</v>
      </c>
      <c r="AC265" s="1">
        <v>13.7826534941512</v>
      </c>
    </row>
    <row r="266" spans="1:29" ht="15" hidden="1" customHeight="1" x14ac:dyDescent="0.25">
      <c r="A266">
        <v>21300</v>
      </c>
      <c r="B266" s="2" t="s">
        <v>305</v>
      </c>
      <c r="C266" s="2" t="s">
        <v>40</v>
      </c>
      <c r="D266" s="2" t="s">
        <v>966</v>
      </c>
      <c r="E266" s="2" t="s">
        <v>927</v>
      </c>
      <c r="F266" s="2" t="s">
        <v>919</v>
      </c>
      <c r="G266" s="2" t="str">
        <f t="shared" si="4"/>
        <v>Trump</v>
      </c>
      <c r="H266" s="2" t="s">
        <v>922</v>
      </c>
      <c r="I266" s="2" t="s">
        <v>922</v>
      </c>
      <c r="J266">
        <v>88830</v>
      </c>
      <c r="K266" s="1">
        <v>87.406281661600801</v>
      </c>
      <c r="L266" s="1">
        <v>6.2231228188675001</v>
      </c>
      <c r="M266" s="1">
        <v>1.1719013846673401</v>
      </c>
      <c r="N266" s="1">
        <v>2.6770235280873602</v>
      </c>
      <c r="O266" s="1">
        <v>2.5216706067769898</v>
      </c>
      <c r="P266" s="1">
        <v>22.3798266351458</v>
      </c>
      <c r="Q266" s="1">
        <v>8.9339187211527609</v>
      </c>
      <c r="R266" s="1">
        <v>24.121355397951099</v>
      </c>
      <c r="S266" s="1">
        <v>28.868625464370101</v>
      </c>
      <c r="T266" s="1">
        <v>15.696273781380199</v>
      </c>
      <c r="U266" s="1">
        <v>2.4604858472722499</v>
      </c>
      <c r="V266" s="1">
        <v>45.3018864821302</v>
      </c>
      <c r="W266" s="1">
        <v>31.609677472409999</v>
      </c>
      <c r="X266" s="1">
        <v>20.627950198187499</v>
      </c>
      <c r="Y266" s="1">
        <v>20.633532663883599</v>
      </c>
      <c r="Z266" s="1">
        <v>23.363985106623002</v>
      </c>
      <c r="AA266" s="1">
        <v>17.336116439129</v>
      </c>
      <c r="AB266" s="1">
        <v>22.275188987927301</v>
      </c>
      <c r="AC266" s="1">
        <v>16.391176802437101</v>
      </c>
    </row>
    <row r="267" spans="1:29" ht="15" hidden="1" customHeight="1" x14ac:dyDescent="0.25">
      <c r="A267">
        <v>21380</v>
      </c>
      <c r="B267" s="2" t="s">
        <v>307</v>
      </c>
      <c r="C267" s="2" t="s">
        <v>77</v>
      </c>
      <c r="D267" s="2" t="s">
        <v>949</v>
      </c>
      <c r="E267" s="2" t="s">
        <v>935</v>
      </c>
      <c r="F267" s="2" t="s">
        <v>919</v>
      </c>
      <c r="G267" s="2" t="str">
        <f t="shared" si="4"/>
        <v>Trump</v>
      </c>
      <c r="H267" s="2" t="s">
        <v>922</v>
      </c>
      <c r="I267" s="2" t="s">
        <v>923</v>
      </c>
      <c r="J267">
        <v>33690</v>
      </c>
      <c r="K267" s="1">
        <v>73.327396853665803</v>
      </c>
      <c r="L267" s="1">
        <v>2.1697833184921298</v>
      </c>
      <c r="M267" s="1">
        <v>2.2528940338379302</v>
      </c>
      <c r="N267" s="1">
        <v>2.1994657168299199</v>
      </c>
      <c r="O267" s="1">
        <v>20.050460077174201</v>
      </c>
      <c r="P267" s="1">
        <v>23.567824280201801</v>
      </c>
      <c r="Q267" s="1">
        <v>16.271890768774099</v>
      </c>
      <c r="R267" s="1">
        <v>23.475808845354699</v>
      </c>
      <c r="S267" s="1">
        <v>24.179281685960198</v>
      </c>
      <c r="T267" s="1">
        <v>12.505194419709101</v>
      </c>
      <c r="U267" s="1">
        <v>6.6073634791203402</v>
      </c>
      <c r="V267" s="1">
        <v>39.0956263899185</v>
      </c>
      <c r="W267" s="1">
        <v>30.2149740548554</v>
      </c>
      <c r="X267" s="1">
        <v>24.082036076105801</v>
      </c>
      <c r="Y267" s="1">
        <v>23.2191573204001</v>
      </c>
      <c r="Z267" s="1">
        <v>27.887238557138499</v>
      </c>
      <c r="AA267" s="1">
        <v>20.1045771445893</v>
      </c>
      <c r="AB267" s="1">
        <v>20.172779630190998</v>
      </c>
      <c r="AC267" s="1">
        <v>8.6162473476811208</v>
      </c>
    </row>
    <row r="268" spans="1:29" ht="15" hidden="1" customHeight="1" x14ac:dyDescent="0.25">
      <c r="A268">
        <v>21420</v>
      </c>
      <c r="B268" s="2" t="s">
        <v>308</v>
      </c>
      <c r="C268" s="2" t="s">
        <v>29</v>
      </c>
      <c r="D268" s="2" t="s">
        <v>968</v>
      </c>
      <c r="E268" s="2" t="s">
        <v>935</v>
      </c>
      <c r="F268" s="2" t="s">
        <v>919</v>
      </c>
      <c r="G268" s="2" t="str">
        <f t="shared" si="4"/>
        <v>Trump</v>
      </c>
      <c r="H268" s="2" t="s">
        <v>922</v>
      </c>
      <c r="I268" s="2" t="s">
        <v>922</v>
      </c>
      <c r="J268">
        <v>60580</v>
      </c>
      <c r="K268" s="1">
        <v>80.462198745460498</v>
      </c>
      <c r="L268" s="1">
        <v>2.9135028062066701</v>
      </c>
      <c r="M268" s="1">
        <v>0.95245955760977197</v>
      </c>
      <c r="N268" s="1">
        <v>6.83558930340046</v>
      </c>
      <c r="O268" s="1">
        <v>8.8362495873225502</v>
      </c>
      <c r="P268" s="1">
        <v>24.674810168372399</v>
      </c>
      <c r="Q268" s="1">
        <v>9.0046219874546107</v>
      </c>
      <c r="R268" s="1">
        <v>24.915813799934</v>
      </c>
      <c r="S268" s="1">
        <v>26.059755694948802</v>
      </c>
      <c r="T268" s="1">
        <v>15.344998349290201</v>
      </c>
      <c r="U268" s="1">
        <v>3.77984418195526</v>
      </c>
      <c r="V268" s="1">
        <v>46.561950238753496</v>
      </c>
      <c r="W268" s="1">
        <v>28.087459160593099</v>
      </c>
      <c r="X268" s="1">
        <v>21.570746418698199</v>
      </c>
      <c r="Y268" s="1">
        <v>19.112284672450599</v>
      </c>
      <c r="Z268" s="1">
        <v>26.0991659331908</v>
      </c>
      <c r="AA268" s="1">
        <v>19.552370174776801</v>
      </c>
      <c r="AB268" s="1">
        <v>23.047906450396098</v>
      </c>
      <c r="AC268" s="1">
        <v>12.1882727691856</v>
      </c>
    </row>
    <row r="269" spans="1:29" ht="15" hidden="1" customHeight="1" x14ac:dyDescent="0.25">
      <c r="A269">
        <v>21460</v>
      </c>
      <c r="B269" s="2" t="s">
        <v>309</v>
      </c>
      <c r="C269" s="2" t="s">
        <v>46</v>
      </c>
      <c r="D269" s="2" t="s">
        <v>930</v>
      </c>
      <c r="E269" s="2" t="s">
        <v>931</v>
      </c>
      <c r="F269" s="2" t="s">
        <v>920</v>
      </c>
      <c r="G269" s="2" t="str">
        <f t="shared" si="4"/>
        <v>Clinton</v>
      </c>
      <c r="H269" s="2" t="s">
        <v>922</v>
      </c>
      <c r="I269" s="2" t="s">
        <v>923</v>
      </c>
      <c r="J269">
        <v>49948</v>
      </c>
      <c r="K269" s="1">
        <v>72.343236966445104</v>
      </c>
      <c r="L269" s="1">
        <v>16.531192440137701</v>
      </c>
      <c r="M269" s="1">
        <v>1.2593096820693499</v>
      </c>
      <c r="N269" s="1">
        <v>3.4996396252102202</v>
      </c>
      <c r="O269" s="1">
        <v>6.3666212861375797</v>
      </c>
      <c r="P269" s="1">
        <v>24.193160887322801</v>
      </c>
      <c r="Q269" s="1">
        <v>8.6209658044366204</v>
      </c>
      <c r="R269" s="1">
        <v>27.050132137422899</v>
      </c>
      <c r="S269" s="1">
        <v>25.700728757908202</v>
      </c>
      <c r="T269" s="1">
        <v>14.4350124129094</v>
      </c>
      <c r="U269" s="1">
        <v>7.7673680744709497</v>
      </c>
      <c r="V269" s="1">
        <v>40.031129336406401</v>
      </c>
      <c r="W269" s="1">
        <v>29.623754078242399</v>
      </c>
      <c r="X269" s="1">
        <v>22.577748510880301</v>
      </c>
      <c r="Y269" s="1">
        <v>23.818545416271999</v>
      </c>
      <c r="Z269" s="1">
        <v>21.424060625197299</v>
      </c>
      <c r="AA269" s="1">
        <v>15.2247131880855</v>
      </c>
      <c r="AB269" s="1">
        <v>23.05546784549</v>
      </c>
      <c r="AC269" s="1">
        <v>16.4772129249553</v>
      </c>
    </row>
    <row r="270" spans="1:29" ht="15" hidden="1" customHeight="1" x14ac:dyDescent="0.25">
      <c r="A270">
        <v>21500</v>
      </c>
      <c r="B270" s="2" t="s">
        <v>310</v>
      </c>
      <c r="C270" s="2" t="s">
        <v>55</v>
      </c>
      <c r="D270" s="2" t="s">
        <v>970</v>
      </c>
      <c r="E270" s="2" t="s">
        <v>927</v>
      </c>
      <c r="F270" s="2" t="s">
        <v>920</v>
      </c>
      <c r="G270" s="2" t="str">
        <f t="shared" si="4"/>
        <v>Clinton</v>
      </c>
      <c r="H270" s="2" t="s">
        <v>923</v>
      </c>
      <c r="I270" s="2" t="s">
        <v>922</v>
      </c>
      <c r="J270">
        <v>280566</v>
      </c>
      <c r="K270" s="1">
        <v>86.534719103526399</v>
      </c>
      <c r="L270" s="1">
        <v>6.9448899724129101</v>
      </c>
      <c r="M270" s="1">
        <v>1.08209832980475</v>
      </c>
      <c r="N270" s="1">
        <v>2.0458644311855299</v>
      </c>
      <c r="O270" s="1">
        <v>3.3924281630703601</v>
      </c>
      <c r="P270" s="1">
        <v>22.742598889387899</v>
      </c>
      <c r="Q270" s="1">
        <v>11.6485960522658</v>
      </c>
      <c r="R270" s="1">
        <v>23.733809513625999</v>
      </c>
      <c r="S270" s="1">
        <v>27.324408517069099</v>
      </c>
      <c r="T270" s="1">
        <v>14.550587027651201</v>
      </c>
      <c r="U270" s="1">
        <v>2.6562169261914699</v>
      </c>
      <c r="V270" s="1">
        <v>48.662936167210297</v>
      </c>
      <c r="W270" s="1">
        <v>24.483437993563001</v>
      </c>
      <c r="X270" s="1">
        <v>24.197408913035201</v>
      </c>
      <c r="Y270" s="1">
        <v>21.125442636185198</v>
      </c>
      <c r="Z270" s="1">
        <v>23.272113461644299</v>
      </c>
      <c r="AA270" s="1">
        <v>18.885198979872701</v>
      </c>
      <c r="AB270" s="1">
        <v>21.696053428251702</v>
      </c>
      <c r="AC270" s="1">
        <v>15.021191494046199</v>
      </c>
    </row>
    <row r="271" spans="1:29" ht="15" hidden="1" customHeight="1" x14ac:dyDescent="0.25">
      <c r="A271">
        <v>21540</v>
      </c>
      <c r="B271" s="2" t="s">
        <v>311</v>
      </c>
      <c r="C271" s="2" t="s">
        <v>31</v>
      </c>
      <c r="D271" s="2" t="s">
        <v>924</v>
      </c>
      <c r="E271" s="2" t="s">
        <v>927</v>
      </c>
      <c r="F271" s="2" t="s">
        <v>919</v>
      </c>
      <c r="G271" s="2" t="str">
        <f t="shared" si="4"/>
        <v>Trump</v>
      </c>
      <c r="H271" s="2" t="s">
        <v>923</v>
      </c>
      <c r="I271" s="2" t="s">
        <v>922</v>
      </c>
      <c r="J271">
        <v>37069</v>
      </c>
      <c r="K271" s="1">
        <v>94.202703067252997</v>
      </c>
      <c r="L271" s="1">
        <v>0.19153470554911101</v>
      </c>
      <c r="M271" s="1">
        <v>0.39116242682565</v>
      </c>
      <c r="N271" s="1">
        <v>4.3567401332649904</v>
      </c>
      <c r="O271" s="1">
        <v>0.85785966710728601</v>
      </c>
      <c r="P271" s="1">
        <v>20.874585232944</v>
      </c>
      <c r="Q271" s="1">
        <v>7.2513420917748004</v>
      </c>
      <c r="R271" s="1">
        <v>21.079608298038799</v>
      </c>
      <c r="S271" s="1">
        <v>31.6463891661496</v>
      </c>
      <c r="T271" s="1">
        <v>19.148075211092799</v>
      </c>
      <c r="U271" s="1">
        <v>2.2903056243898798</v>
      </c>
      <c r="V271" s="1">
        <v>44.957573026958002</v>
      </c>
      <c r="W271" s="1">
        <v>34.853946083952799</v>
      </c>
      <c r="X271" s="1">
        <v>17.898175264699301</v>
      </c>
      <c r="Y271" s="1">
        <v>24.52243170929</v>
      </c>
      <c r="Z271" s="1">
        <v>22.8423869080953</v>
      </c>
      <c r="AA271" s="1">
        <v>20.558770456101101</v>
      </c>
      <c r="AB271" s="1">
        <v>21.765913757700201</v>
      </c>
      <c r="AC271" s="1">
        <v>10.3104971688134</v>
      </c>
    </row>
    <row r="272" spans="1:29" ht="15" customHeight="1" x14ac:dyDescent="0.25">
      <c r="A272">
        <v>21580</v>
      </c>
      <c r="B272" s="2" t="s">
        <v>312</v>
      </c>
      <c r="C272" s="2" t="s">
        <v>35</v>
      </c>
      <c r="D272" s="2" t="s">
        <v>964</v>
      </c>
      <c r="E272" s="2" t="s">
        <v>935</v>
      </c>
      <c r="F272" s="2" t="s">
        <v>919</v>
      </c>
      <c r="G272" s="2" t="str">
        <f t="shared" si="4"/>
        <v>Trump</v>
      </c>
      <c r="H272" s="2" t="s">
        <v>922</v>
      </c>
      <c r="I272" s="2" t="s">
        <v>922</v>
      </c>
      <c r="J272">
        <v>40246</v>
      </c>
      <c r="K272" s="1">
        <v>12.7913333002037</v>
      </c>
      <c r="L272" s="1">
        <v>0.25592605476320601</v>
      </c>
      <c r="M272" s="1">
        <v>0.34289121900313102</v>
      </c>
      <c r="N272" s="1">
        <v>15.290960592356999</v>
      </c>
      <c r="O272" s="1">
        <v>71.318888833672901</v>
      </c>
      <c r="P272" s="1">
        <v>24.631019231724899</v>
      </c>
      <c r="Q272" s="1">
        <v>8.9002633802116993</v>
      </c>
      <c r="R272" s="1">
        <v>23.898027133131201</v>
      </c>
      <c r="S272" s="1">
        <v>28.5096655568255</v>
      </c>
      <c r="T272" s="1">
        <v>14.0610246981066</v>
      </c>
      <c r="U272" s="1">
        <v>9.7230516572111103</v>
      </c>
      <c r="V272" s="1">
        <v>42.419378919080302</v>
      </c>
      <c r="W272" s="1">
        <v>32.005822633622003</v>
      </c>
      <c r="X272" s="1">
        <v>15.851746790086599</v>
      </c>
      <c r="Y272" s="1">
        <v>24.119259308777298</v>
      </c>
      <c r="Z272" s="1">
        <v>24.854602580386398</v>
      </c>
      <c r="AA272" s="1">
        <v>19.439802125810498</v>
      </c>
      <c r="AB272" s="1">
        <v>18.410321545557899</v>
      </c>
      <c r="AC272" s="1">
        <v>13.176014439467901</v>
      </c>
    </row>
    <row r="273" spans="1:29" ht="15" hidden="1" customHeight="1" x14ac:dyDescent="0.25">
      <c r="A273">
        <v>21660</v>
      </c>
      <c r="B273" s="2" t="s">
        <v>313</v>
      </c>
      <c r="C273" s="2" t="s">
        <v>38</v>
      </c>
      <c r="D273" t="s">
        <v>969</v>
      </c>
      <c r="E273" s="2" t="s">
        <v>947</v>
      </c>
      <c r="F273" s="2" t="s">
        <v>920</v>
      </c>
      <c r="G273" s="2" t="str">
        <f t="shared" si="4"/>
        <v>Clinton</v>
      </c>
      <c r="H273" s="2" t="s">
        <v>922</v>
      </c>
      <c r="I273" s="2" t="s">
        <v>922</v>
      </c>
      <c r="J273">
        <v>351715</v>
      </c>
      <c r="K273" s="1">
        <v>84.673101801174198</v>
      </c>
      <c r="L273" s="1">
        <v>0.88196409024352096</v>
      </c>
      <c r="M273" s="1">
        <v>2.3226191660861799</v>
      </c>
      <c r="N273" s="1">
        <v>4.6824843978789596</v>
      </c>
      <c r="O273" s="1">
        <v>7.4398305446170898</v>
      </c>
      <c r="P273" s="1">
        <v>19.814053992579201</v>
      </c>
      <c r="Q273" s="1">
        <v>12.5806405754659</v>
      </c>
      <c r="R273" s="1">
        <v>24.6713958745007</v>
      </c>
      <c r="S273" s="1">
        <v>27.927156931037899</v>
      </c>
      <c r="T273" s="1">
        <v>15.006752626416301</v>
      </c>
      <c r="U273" s="1">
        <v>2.7401022520809599</v>
      </c>
      <c r="V273" s="1">
        <v>31.752651371107401</v>
      </c>
      <c r="W273" s="1">
        <v>38.019182828410898</v>
      </c>
      <c r="X273" s="1">
        <v>27.488063548400699</v>
      </c>
      <c r="Y273" s="1">
        <v>22.852193519116799</v>
      </c>
      <c r="Z273" s="1">
        <v>24.271003753247999</v>
      </c>
      <c r="AA273" s="1">
        <v>17.3020608493614</v>
      </c>
      <c r="AB273" s="1">
        <v>21.459504791234199</v>
      </c>
      <c r="AC273" s="1">
        <v>14.115237087039599</v>
      </c>
    </row>
    <row r="274" spans="1:29" ht="15" hidden="1" customHeight="1" x14ac:dyDescent="0.25">
      <c r="A274">
        <v>21700</v>
      </c>
      <c r="B274" s="2" t="s">
        <v>314</v>
      </c>
      <c r="C274" s="2" t="s">
        <v>98</v>
      </c>
      <c r="D274" s="2" t="s">
        <v>936</v>
      </c>
      <c r="E274" s="2" t="s">
        <v>935</v>
      </c>
      <c r="F274" s="2" t="s">
        <v>920</v>
      </c>
      <c r="G274" s="2" t="str">
        <f t="shared" si="4"/>
        <v>Clinton</v>
      </c>
      <c r="H274" s="2" t="s">
        <v>923</v>
      </c>
      <c r="I274" s="2" t="s">
        <v>923</v>
      </c>
      <c r="J274">
        <v>134623</v>
      </c>
      <c r="K274" s="1">
        <v>77.221574322366905</v>
      </c>
      <c r="L274" s="1">
        <v>1.03474146319722</v>
      </c>
      <c r="M274" s="1">
        <v>2.1199943546050801</v>
      </c>
      <c r="N274" s="1">
        <v>9.8103592996739</v>
      </c>
      <c r="O274" s="1">
        <v>9.8133305601568797</v>
      </c>
      <c r="P274" s="1">
        <v>20.101319982469601</v>
      </c>
      <c r="Q274" s="1">
        <v>12.369357390638999</v>
      </c>
      <c r="R274" s="1">
        <v>26.045326578667801</v>
      </c>
      <c r="S274" s="1">
        <v>28.3175980330256</v>
      </c>
      <c r="T274" s="1">
        <v>13.166398015198</v>
      </c>
      <c r="U274" s="1">
        <v>2.6358942539942798</v>
      </c>
      <c r="V274" s="1">
        <v>32.850621579098998</v>
      </c>
      <c r="W274" s="1">
        <v>38.124626055354902</v>
      </c>
      <c r="X274" s="1">
        <v>26.388858111551801</v>
      </c>
      <c r="Y274" s="1">
        <v>23.998724370157799</v>
      </c>
      <c r="Z274" s="1">
        <v>25.201193089087699</v>
      </c>
      <c r="AA274" s="1">
        <v>17.8137955615585</v>
      </c>
      <c r="AB274" s="1">
        <v>19.9354681373928</v>
      </c>
      <c r="AC274" s="1">
        <v>13.0508188418031</v>
      </c>
    </row>
    <row r="275" spans="1:29" ht="15" hidden="1" customHeight="1" x14ac:dyDescent="0.25">
      <c r="A275">
        <v>21740</v>
      </c>
      <c r="B275" s="2" t="s">
        <v>315</v>
      </c>
      <c r="C275" s="2" t="s">
        <v>197</v>
      </c>
      <c r="D275" s="2" t="s">
        <v>982</v>
      </c>
      <c r="E275" s="2" t="s">
        <v>947</v>
      </c>
      <c r="F275" s="2" t="s">
        <v>919</v>
      </c>
      <c r="G275" s="2" t="str">
        <f t="shared" si="4"/>
        <v>Trump</v>
      </c>
      <c r="H275" s="2" t="s">
        <v>922</v>
      </c>
      <c r="I275" s="2" t="s">
        <v>923</v>
      </c>
      <c r="J275">
        <v>21118</v>
      </c>
      <c r="K275" s="1">
        <v>88.531110900653502</v>
      </c>
      <c r="L275" s="1">
        <v>0.22729425134955999</v>
      </c>
      <c r="M275" s="1">
        <v>0.27938251728383401</v>
      </c>
      <c r="N275" s="1">
        <v>2.1782365754332802</v>
      </c>
      <c r="O275" s="1">
        <v>8.7839757552798599</v>
      </c>
      <c r="P275" s="1">
        <v>30.168576569750901</v>
      </c>
      <c r="Q275" s="1">
        <v>7.6096221233071297</v>
      </c>
      <c r="R275" s="1">
        <v>26.077280045458799</v>
      </c>
      <c r="S275" s="1">
        <v>27.270574865044001</v>
      </c>
      <c r="T275" s="1">
        <v>8.8739463964390595</v>
      </c>
      <c r="U275" s="1">
        <v>2.6563576513817702</v>
      </c>
      <c r="V275" s="1">
        <v>44.025109086733501</v>
      </c>
      <c r="W275" s="1">
        <v>35.045548495751397</v>
      </c>
      <c r="X275" s="1">
        <v>18.272984766133401</v>
      </c>
      <c r="Y275" s="1">
        <v>15.6573320457994</v>
      </c>
      <c r="Z275" s="1">
        <v>18.775003448751601</v>
      </c>
      <c r="AA275" s="1">
        <v>15.809077114084699</v>
      </c>
      <c r="AB275" s="1">
        <v>27.396882328597101</v>
      </c>
      <c r="AC275" s="1">
        <v>22.3617050627673</v>
      </c>
    </row>
    <row r="276" spans="1:29" ht="15" hidden="1" customHeight="1" x14ac:dyDescent="0.25">
      <c r="A276">
        <v>21780</v>
      </c>
      <c r="B276" s="2" t="s">
        <v>316</v>
      </c>
      <c r="C276" s="2" t="s">
        <v>66</v>
      </c>
      <c r="D276" s="2" t="s">
        <v>425</v>
      </c>
      <c r="E276" s="2" t="s">
        <v>927</v>
      </c>
      <c r="F276" s="2" t="s">
        <v>919</v>
      </c>
      <c r="G276" s="2" t="str">
        <f t="shared" si="4"/>
        <v>Trump</v>
      </c>
      <c r="H276" s="2" t="s">
        <v>922</v>
      </c>
      <c r="I276" s="2" t="s">
        <v>923</v>
      </c>
      <c r="J276">
        <v>311552</v>
      </c>
      <c r="K276" s="1">
        <v>88.265843262120001</v>
      </c>
      <c r="L276" s="1">
        <v>6.6781789235825801</v>
      </c>
      <c r="M276" s="1">
        <v>1.0290417009038599</v>
      </c>
      <c r="N276" s="1">
        <v>2.12516690632703</v>
      </c>
      <c r="O276" s="1">
        <v>1.9017692070665599</v>
      </c>
      <c r="P276" s="1">
        <v>23.2176330115037</v>
      </c>
      <c r="Q276" s="1">
        <v>9.9472961175020504</v>
      </c>
      <c r="R276" s="1">
        <v>24.6572000821693</v>
      </c>
      <c r="S276" s="1">
        <v>28.011375308134799</v>
      </c>
      <c r="T276" s="1">
        <v>14.1664954806902</v>
      </c>
      <c r="U276" s="1">
        <v>2.90962132698693</v>
      </c>
      <c r="V276" s="1">
        <v>43.619849144962899</v>
      </c>
      <c r="W276" s="1">
        <v>31.597028961864002</v>
      </c>
      <c r="X276" s="1">
        <v>21.873500566186198</v>
      </c>
      <c r="Y276" s="1">
        <v>19.489775580978201</v>
      </c>
      <c r="Z276" s="1">
        <v>22.793478694144401</v>
      </c>
      <c r="AA276" s="1">
        <v>18.211822856459499</v>
      </c>
      <c r="AB276" s="1">
        <v>23.522142942559899</v>
      </c>
      <c r="AC276" s="1">
        <v>15.982779925858001</v>
      </c>
    </row>
    <row r="277" spans="1:29" ht="15" hidden="1" customHeight="1" x14ac:dyDescent="0.25">
      <c r="A277">
        <v>21820</v>
      </c>
      <c r="B277" s="2" t="s">
        <v>317</v>
      </c>
      <c r="C277" s="2" t="s">
        <v>63</v>
      </c>
      <c r="D277" s="2" t="s">
        <v>928</v>
      </c>
      <c r="E277" s="2" t="s">
        <v>929</v>
      </c>
      <c r="F277" s="2" t="s">
        <v>919</v>
      </c>
      <c r="G277" s="2" t="str">
        <f t="shared" si="4"/>
        <v>Trump</v>
      </c>
      <c r="H277" s="2" t="s">
        <v>922</v>
      </c>
      <c r="I277" s="2" t="s">
        <v>922</v>
      </c>
      <c r="J277">
        <v>97581</v>
      </c>
      <c r="K277" s="1">
        <v>74.050276180813896</v>
      </c>
      <c r="L277" s="1">
        <v>4.2569762556235302</v>
      </c>
      <c r="M277" s="1">
        <v>2.57427163074779</v>
      </c>
      <c r="N277" s="1">
        <v>13.3273895532942</v>
      </c>
      <c r="O277" s="1">
        <v>5.7910863795205998</v>
      </c>
      <c r="P277" s="1">
        <v>25.620766337709199</v>
      </c>
      <c r="Q277" s="1">
        <v>13.401174408952601</v>
      </c>
      <c r="R277" s="1">
        <v>29.418636824791701</v>
      </c>
      <c r="S277" s="1">
        <v>25.0263883337945</v>
      </c>
      <c r="T277" s="1">
        <v>6.5330340947520504</v>
      </c>
      <c r="U277" s="1">
        <v>2.18024239962083</v>
      </c>
      <c r="V277" s="1">
        <v>30.002031281738802</v>
      </c>
      <c r="W277" s="1">
        <v>39.2274358453517</v>
      </c>
      <c r="X277" s="1">
        <v>28.590290473288601</v>
      </c>
      <c r="Y277" s="1">
        <v>10.8673754896475</v>
      </c>
      <c r="Z277" s="1">
        <v>17.006155567991001</v>
      </c>
      <c r="AA277" s="1">
        <v>14.9916060436486</v>
      </c>
      <c r="AB277" s="1">
        <v>27.6636821488528</v>
      </c>
      <c r="AC277" s="1">
        <v>29.4711807498601</v>
      </c>
    </row>
    <row r="278" spans="1:29" ht="15" hidden="1" customHeight="1" x14ac:dyDescent="0.25">
      <c r="A278">
        <v>21840</v>
      </c>
      <c r="B278" s="2" t="s">
        <v>318</v>
      </c>
      <c r="C278" s="2" t="s">
        <v>60</v>
      </c>
      <c r="D278" s="2" t="s">
        <v>945</v>
      </c>
      <c r="E278" s="2" t="s">
        <v>927</v>
      </c>
      <c r="F278" s="2" t="s">
        <v>919</v>
      </c>
      <c r="G278" s="2" t="str">
        <f t="shared" si="4"/>
        <v>Trump</v>
      </c>
      <c r="H278" s="2" t="s">
        <v>922</v>
      </c>
      <c r="I278" s="2" t="s">
        <v>923</v>
      </c>
      <c r="J278">
        <v>16843</v>
      </c>
      <c r="K278" s="1">
        <v>86.320726711393505</v>
      </c>
      <c r="L278" s="1">
        <v>1.1814997328266901</v>
      </c>
      <c r="M278" s="1">
        <v>8.4308021136377107</v>
      </c>
      <c r="N278" s="1">
        <v>1.6327257614439199</v>
      </c>
      <c r="O278" s="1">
        <v>2.43424568069821</v>
      </c>
      <c r="P278" s="1">
        <v>18.203407943953</v>
      </c>
      <c r="Q278" s="1">
        <v>11.1440954699282</v>
      </c>
      <c r="R278" s="1">
        <v>22.044766371786501</v>
      </c>
      <c r="S278" s="1">
        <v>33.758831562073297</v>
      </c>
      <c r="T278" s="1">
        <v>14.8488986522591</v>
      </c>
      <c r="U278" s="1">
        <v>2.0158203623373301</v>
      </c>
      <c r="V278" s="1">
        <v>37.662669048226597</v>
      </c>
      <c r="W278" s="1">
        <v>30.237305435060001</v>
      </c>
      <c r="X278" s="1">
        <v>30.0842051543761</v>
      </c>
      <c r="Y278" s="1">
        <v>23.641145528930402</v>
      </c>
      <c r="Z278" s="1">
        <v>20.309760374050299</v>
      </c>
      <c r="AA278" s="1">
        <v>18.804792518994699</v>
      </c>
      <c r="AB278" s="1">
        <v>22.413793103448299</v>
      </c>
      <c r="AC278" s="1">
        <v>14.8305084745763</v>
      </c>
    </row>
    <row r="279" spans="1:29" ht="15" hidden="1" customHeight="1" x14ac:dyDescent="0.25">
      <c r="A279">
        <v>21900</v>
      </c>
      <c r="B279" s="2" t="s">
        <v>319</v>
      </c>
      <c r="C279" s="2" t="s">
        <v>121</v>
      </c>
      <c r="D279" s="2" t="s">
        <v>981</v>
      </c>
      <c r="E279" s="2" t="s">
        <v>927</v>
      </c>
      <c r="F279" s="2" t="s">
        <v>919</v>
      </c>
      <c r="G279" s="2" t="str">
        <f t="shared" si="4"/>
        <v>Trump</v>
      </c>
      <c r="H279" s="2" t="s">
        <v>922</v>
      </c>
      <c r="I279" s="2" t="s">
        <v>922</v>
      </c>
      <c r="J279">
        <v>56418</v>
      </c>
      <c r="K279" s="1">
        <v>93.718316849232494</v>
      </c>
      <c r="L279" s="1">
        <v>3.2578255166790702</v>
      </c>
      <c r="M279" s="1">
        <v>0.49806799248466799</v>
      </c>
      <c r="N279" s="1">
        <v>1.61473288666738</v>
      </c>
      <c r="O279" s="1">
        <v>0.91105675493636795</v>
      </c>
      <c r="P279" s="1">
        <v>19.860682760821</v>
      </c>
      <c r="Q279" s="1">
        <v>10.1403807295544</v>
      </c>
      <c r="R279" s="1">
        <v>25.1391399907831</v>
      </c>
      <c r="S279" s="1">
        <v>27.948527065830099</v>
      </c>
      <c r="T279" s="1">
        <v>16.911269453011499</v>
      </c>
      <c r="U279" s="1">
        <v>4.4380211797206703</v>
      </c>
      <c r="V279" s="1">
        <v>50.286488975290297</v>
      </c>
      <c r="W279" s="1">
        <v>25.2928838184888</v>
      </c>
      <c r="X279" s="1">
        <v>19.9826060265002</v>
      </c>
      <c r="Y279" s="1">
        <v>25.4646105179913</v>
      </c>
      <c r="Z279" s="1">
        <v>23.509511884363601</v>
      </c>
      <c r="AA279" s="1">
        <v>17.024735292825401</v>
      </c>
      <c r="AB279" s="1">
        <v>21.514871930055801</v>
      </c>
      <c r="AC279" s="1">
        <v>12.4862703747638</v>
      </c>
    </row>
    <row r="280" spans="1:29" ht="15" hidden="1" customHeight="1" x14ac:dyDescent="0.25">
      <c r="A280">
        <v>21980</v>
      </c>
      <c r="B280" s="2" t="s">
        <v>320</v>
      </c>
      <c r="C280" s="2" t="s">
        <v>195</v>
      </c>
      <c r="D280" s="2" t="s">
        <v>965</v>
      </c>
      <c r="E280" s="2" t="s">
        <v>935</v>
      </c>
      <c r="F280" s="2" t="s">
        <v>919</v>
      </c>
      <c r="G280" s="2" t="str">
        <f t="shared" si="4"/>
        <v>Trump</v>
      </c>
      <c r="H280" s="2" t="s">
        <v>922</v>
      </c>
      <c r="I280" s="2" t="s">
        <v>922</v>
      </c>
      <c r="J280">
        <v>24877</v>
      </c>
      <c r="K280" s="1">
        <v>76.496362101539603</v>
      </c>
      <c r="L280" s="1">
        <v>1.47123849338747</v>
      </c>
      <c r="M280" s="1">
        <v>2.5445190336455399</v>
      </c>
      <c r="N280" s="1">
        <v>7.3923704626763698</v>
      </c>
      <c r="O280" s="1">
        <v>12.095509908751101</v>
      </c>
      <c r="P280" s="1">
        <v>25.220082807412499</v>
      </c>
      <c r="Q280" s="1">
        <v>8.3329983518913107</v>
      </c>
      <c r="R280" s="1">
        <v>23.929734292720202</v>
      </c>
      <c r="S280" s="1">
        <v>27.3184065602766</v>
      </c>
      <c r="T280" s="1">
        <v>15.198777987699501</v>
      </c>
      <c r="U280" s="1">
        <v>3.1953167876089998</v>
      </c>
      <c r="V280" s="1">
        <v>42.258674309409102</v>
      </c>
      <c r="W280" s="1">
        <v>37.880358558448698</v>
      </c>
      <c r="X280" s="1">
        <v>16.665650344533201</v>
      </c>
      <c r="Y280" s="1">
        <v>14.521201605031999</v>
      </c>
      <c r="Z280" s="1">
        <v>19.249539095542801</v>
      </c>
      <c r="AA280" s="1">
        <v>22.698188916603399</v>
      </c>
      <c r="AB280" s="1">
        <v>26.363734952825101</v>
      </c>
      <c r="AC280" s="1">
        <v>17.167335429996701</v>
      </c>
    </row>
    <row r="281" spans="1:29" ht="15" hidden="1" customHeight="1" x14ac:dyDescent="0.25">
      <c r="A281">
        <v>22020</v>
      </c>
      <c r="B281" s="2" t="s">
        <v>321</v>
      </c>
      <c r="C281" s="2" t="s">
        <v>141</v>
      </c>
      <c r="D281" s="2" t="s">
        <v>960</v>
      </c>
      <c r="E281" s="2" t="s">
        <v>947</v>
      </c>
      <c r="F281" s="2" t="s">
        <v>919</v>
      </c>
      <c r="G281" s="2" t="str">
        <f t="shared" si="4"/>
        <v>Trump</v>
      </c>
      <c r="H281" s="2" t="s">
        <v>922</v>
      </c>
      <c r="I281" s="2" t="s">
        <v>923</v>
      </c>
      <c r="J281">
        <v>208777</v>
      </c>
      <c r="K281" s="1">
        <v>90.509969967956195</v>
      </c>
      <c r="L281" s="1">
        <v>2.0102789100331901</v>
      </c>
      <c r="M281" s="1">
        <v>2.0883526442088902</v>
      </c>
      <c r="N281" s="1">
        <v>2.9624910789981702</v>
      </c>
      <c r="O281" s="1">
        <v>2.4289073988035099</v>
      </c>
      <c r="P281" s="1">
        <v>22.226586261896699</v>
      </c>
      <c r="Q281" s="1">
        <v>16.565043084247801</v>
      </c>
      <c r="R281" s="1">
        <v>27.890045359402599</v>
      </c>
      <c r="S281" s="1">
        <v>22.958946627262598</v>
      </c>
      <c r="T281" s="1">
        <v>10.3593786671904</v>
      </c>
      <c r="U281" s="1">
        <v>2.52965289359248</v>
      </c>
      <c r="V281" s="1">
        <v>26.460823890646701</v>
      </c>
      <c r="W281" s="1">
        <v>35.832852756433198</v>
      </c>
      <c r="X281" s="1">
        <v>35.176670459327603</v>
      </c>
      <c r="Y281" s="1">
        <v>16.957774945166001</v>
      </c>
      <c r="Z281" s="1">
        <v>22.330933269025401</v>
      </c>
      <c r="AA281" s="1">
        <v>17.728321907189901</v>
      </c>
      <c r="AB281" s="1">
        <v>24.2130889631493</v>
      </c>
      <c r="AC281" s="1">
        <v>18.7698809154695</v>
      </c>
    </row>
    <row r="282" spans="1:29" ht="15" hidden="1" customHeight="1" x14ac:dyDescent="0.25">
      <c r="A282">
        <v>22060</v>
      </c>
      <c r="B282" s="2" t="s">
        <v>322</v>
      </c>
      <c r="C282" s="2" t="s">
        <v>44</v>
      </c>
      <c r="D282" s="2" t="s">
        <v>955</v>
      </c>
      <c r="E282" s="2" t="s">
        <v>947</v>
      </c>
      <c r="F282" s="2" t="s">
        <v>919</v>
      </c>
      <c r="G282" s="2" t="str">
        <f t="shared" si="4"/>
        <v>Trump</v>
      </c>
      <c r="H282" s="2" t="s">
        <v>922</v>
      </c>
      <c r="I282" s="2" t="s">
        <v>922</v>
      </c>
      <c r="J282">
        <v>64142</v>
      </c>
      <c r="K282" s="1">
        <v>85.070624551775794</v>
      </c>
      <c r="L282" s="1">
        <v>3.1508216145427301</v>
      </c>
      <c r="M282" s="1">
        <v>2.0096036918087998</v>
      </c>
      <c r="N282" s="1">
        <v>1.78354276449128</v>
      </c>
      <c r="O282" s="1">
        <v>7.9854073773814296</v>
      </c>
      <c r="P282" s="1">
        <v>23.6397368338998</v>
      </c>
      <c r="Q282" s="1">
        <v>14.427364285491601</v>
      </c>
      <c r="R282" s="1">
        <v>24.433288640828199</v>
      </c>
      <c r="S282" s="1">
        <v>25.2128090798541</v>
      </c>
      <c r="T282" s="1">
        <v>12.2868011599264</v>
      </c>
      <c r="U282" s="1">
        <v>3.6301214247847899</v>
      </c>
      <c r="V282" s="1">
        <v>38.477267563678602</v>
      </c>
      <c r="W282" s="1">
        <v>29.957337237775501</v>
      </c>
      <c r="X282" s="1">
        <v>27.9352737737611</v>
      </c>
      <c r="Y282" s="1">
        <v>14.2831669044223</v>
      </c>
      <c r="Z282" s="1">
        <v>17.978780313837401</v>
      </c>
      <c r="AA282" s="1">
        <v>17.247681883024299</v>
      </c>
      <c r="AB282" s="1">
        <v>28.7357346647646</v>
      </c>
      <c r="AC282" s="1">
        <v>21.754636233951501</v>
      </c>
    </row>
    <row r="283" spans="1:29" ht="15" hidden="1" customHeight="1" x14ac:dyDescent="0.25">
      <c r="A283">
        <v>22100</v>
      </c>
      <c r="B283" s="2" t="s">
        <v>323</v>
      </c>
      <c r="C283" s="2" t="s">
        <v>162</v>
      </c>
      <c r="D283" s="2" t="s">
        <v>956</v>
      </c>
      <c r="E283" s="2" t="s">
        <v>927</v>
      </c>
      <c r="F283" s="2" t="s">
        <v>919</v>
      </c>
      <c r="G283" s="2" t="str">
        <f t="shared" si="4"/>
        <v>Trump</v>
      </c>
      <c r="H283" s="2" t="s">
        <v>922</v>
      </c>
      <c r="I283" s="2" t="s">
        <v>922</v>
      </c>
      <c r="J283">
        <v>65359</v>
      </c>
      <c r="K283" s="1">
        <v>92.766107192582496</v>
      </c>
      <c r="L283" s="1">
        <v>4.2213008154959502</v>
      </c>
      <c r="M283" s="1">
        <v>0.370262702917731</v>
      </c>
      <c r="N283" s="1">
        <v>1.4519805994583801</v>
      </c>
      <c r="O283" s="1">
        <v>1.19034868954543</v>
      </c>
      <c r="P283" s="1">
        <v>22.044400924126698</v>
      </c>
      <c r="Q283" s="1">
        <v>9.3988586116678707</v>
      </c>
      <c r="R283" s="1">
        <v>27.540201043467601</v>
      </c>
      <c r="S283" s="1">
        <v>26.704814945149099</v>
      </c>
      <c r="T283" s="1">
        <v>14.311724475588701</v>
      </c>
      <c r="U283" s="1">
        <v>6.2976298292505097</v>
      </c>
      <c r="V283" s="1">
        <v>48.446025049148503</v>
      </c>
      <c r="W283" s="1">
        <v>30.763623511740398</v>
      </c>
      <c r="X283" s="1">
        <v>14.492721609860601</v>
      </c>
      <c r="Y283" s="1">
        <v>26.341661588462301</v>
      </c>
      <c r="Z283" s="1">
        <v>27.418240910014202</v>
      </c>
      <c r="AA283" s="1">
        <v>16.7946374162096</v>
      </c>
      <c r="AB283" s="1">
        <v>18.874669916717401</v>
      </c>
      <c r="AC283" s="1">
        <v>10.5707901685964</v>
      </c>
    </row>
    <row r="284" spans="1:29" ht="15" hidden="1" customHeight="1" x14ac:dyDescent="0.25">
      <c r="A284">
        <v>22140</v>
      </c>
      <c r="B284" s="2" t="s">
        <v>323</v>
      </c>
      <c r="C284" s="2" t="s">
        <v>35</v>
      </c>
      <c r="D284" s="2" t="s">
        <v>964</v>
      </c>
      <c r="E284" s="2" t="s">
        <v>935</v>
      </c>
      <c r="F284" s="2" t="s">
        <v>919</v>
      </c>
      <c r="G284" s="2" t="str">
        <f t="shared" si="4"/>
        <v>Trump</v>
      </c>
      <c r="H284" s="2" t="s">
        <v>922</v>
      </c>
      <c r="I284" s="2" t="s">
        <v>922</v>
      </c>
      <c r="J284">
        <v>130044</v>
      </c>
      <c r="K284" s="1">
        <v>42.488696133616301</v>
      </c>
      <c r="L284" s="1">
        <v>0.47445479991387501</v>
      </c>
      <c r="M284" s="1">
        <v>0.34219187351973201</v>
      </c>
      <c r="N284" s="1">
        <v>37.642644028175098</v>
      </c>
      <c r="O284" s="1">
        <v>19.052013164775001</v>
      </c>
      <c r="P284" s="1">
        <v>28.9525083817785</v>
      </c>
      <c r="Q284" s="1">
        <v>9.7874565531666207</v>
      </c>
      <c r="R284" s="1">
        <v>25.427547599274099</v>
      </c>
      <c r="S284" s="1">
        <v>25.003075882009199</v>
      </c>
      <c r="T284" s="1">
        <v>10.8294115837716</v>
      </c>
      <c r="U284" s="1">
        <v>7.1331478587852697</v>
      </c>
      <c r="V284" s="1">
        <v>43.909193693865397</v>
      </c>
      <c r="W284" s="1">
        <v>33.339685201417701</v>
      </c>
      <c r="X284" s="1">
        <v>15.6179732459316</v>
      </c>
      <c r="Y284" s="1">
        <v>20.358450384053999</v>
      </c>
      <c r="Z284" s="1">
        <v>20.963843889832699</v>
      </c>
      <c r="AA284" s="1">
        <v>17.3601971716398</v>
      </c>
      <c r="AB284" s="1">
        <v>23.196381996123598</v>
      </c>
      <c r="AC284" s="1">
        <v>18.1211265583499</v>
      </c>
    </row>
    <row r="285" spans="1:29" ht="15" hidden="1" customHeight="1" x14ac:dyDescent="0.25">
      <c r="A285">
        <v>22180</v>
      </c>
      <c r="B285" s="2" t="s">
        <v>324</v>
      </c>
      <c r="C285" s="2" t="s">
        <v>42</v>
      </c>
      <c r="D285" s="2" t="s">
        <v>959</v>
      </c>
      <c r="E285" s="2" t="s">
        <v>931</v>
      </c>
      <c r="F285" s="2" t="s">
        <v>920</v>
      </c>
      <c r="G285" s="2" t="str">
        <f t="shared" si="4"/>
        <v>Clinton</v>
      </c>
      <c r="H285" s="2" t="s">
        <v>922</v>
      </c>
      <c r="I285" s="2" t="s">
        <v>923</v>
      </c>
      <c r="J285">
        <v>366383</v>
      </c>
      <c r="K285" s="1">
        <v>46.369782440779197</v>
      </c>
      <c r="L285" s="1">
        <v>35.299399808397197</v>
      </c>
      <c r="M285" s="1">
        <v>2.0066433213331401</v>
      </c>
      <c r="N285" s="1">
        <v>6.4948428284063402</v>
      </c>
      <c r="O285" s="1">
        <v>9.8293316010841103</v>
      </c>
      <c r="P285" s="1">
        <v>27.219057652784102</v>
      </c>
      <c r="Q285" s="1">
        <v>12.191886632294599</v>
      </c>
      <c r="R285" s="1">
        <v>28.866241064678199</v>
      </c>
      <c r="S285" s="1">
        <v>22.529429585979699</v>
      </c>
      <c r="T285" s="1">
        <v>9.1933850642633494</v>
      </c>
      <c r="U285" s="1">
        <v>4.0047416862734497</v>
      </c>
      <c r="V285" s="1">
        <v>34.594928378902203</v>
      </c>
      <c r="W285" s="1">
        <v>39.794106246225098</v>
      </c>
      <c r="X285" s="1">
        <v>21.606223688599201</v>
      </c>
      <c r="Y285" s="1">
        <v>19.732946470866899</v>
      </c>
      <c r="Z285" s="1">
        <v>24.059243249644702</v>
      </c>
      <c r="AA285" s="1">
        <v>19.624881572714401</v>
      </c>
      <c r="AB285" s="1">
        <v>21.9416153481762</v>
      </c>
      <c r="AC285" s="1">
        <v>14.641313358597801</v>
      </c>
    </row>
    <row r="286" spans="1:29" ht="15" hidden="1" customHeight="1" x14ac:dyDescent="0.25">
      <c r="A286">
        <v>22220</v>
      </c>
      <c r="B286" s="2" t="s">
        <v>324</v>
      </c>
      <c r="C286" s="2" t="s">
        <v>933</v>
      </c>
      <c r="D286" s="2" t="s">
        <v>932</v>
      </c>
      <c r="E286" s="2" t="s">
        <v>931</v>
      </c>
      <c r="F286" s="2" t="s">
        <v>919</v>
      </c>
      <c r="G286" s="2" t="str">
        <f t="shared" si="4"/>
        <v>Trump</v>
      </c>
      <c r="H286" s="2" t="s">
        <v>922</v>
      </c>
      <c r="I286" s="2" t="s">
        <v>923</v>
      </c>
      <c r="J286">
        <v>463204</v>
      </c>
      <c r="K286" s="1">
        <v>76.273520954050497</v>
      </c>
      <c r="L286" s="1">
        <v>1.86289410281431</v>
      </c>
      <c r="M286" s="1">
        <v>2.3497206414452401</v>
      </c>
      <c r="N286" s="1">
        <v>4.5988376611600899</v>
      </c>
      <c r="O286" s="1">
        <v>14.9150266405299</v>
      </c>
      <c r="P286" s="1">
        <v>26.6854344953843</v>
      </c>
      <c r="Q286" s="1">
        <v>11.2233486757455</v>
      </c>
      <c r="R286" s="1">
        <v>28.274799008644099</v>
      </c>
      <c r="S286" s="1">
        <v>22.597602784086501</v>
      </c>
      <c r="T286" s="1">
        <v>11.218815036139601</v>
      </c>
      <c r="U286" s="1">
        <v>7.81370843000773</v>
      </c>
      <c r="V286" s="1">
        <v>39.609918793503503</v>
      </c>
      <c r="W286" s="1">
        <v>26.078610098331701</v>
      </c>
      <c r="X286" s="1">
        <v>26.497762678157098</v>
      </c>
      <c r="Y286" s="1">
        <v>19.4350406302446</v>
      </c>
      <c r="Z286" s="1">
        <v>24.048837034943698</v>
      </c>
      <c r="AA286" s="1">
        <v>18.758542732405601</v>
      </c>
      <c r="AB286" s="1">
        <v>20.1968937615705</v>
      </c>
      <c r="AC286" s="1">
        <v>17.5606858408356</v>
      </c>
    </row>
    <row r="287" spans="1:29" ht="15" hidden="1" customHeight="1" x14ac:dyDescent="0.25">
      <c r="A287">
        <v>22260</v>
      </c>
      <c r="B287" s="2" t="s">
        <v>325</v>
      </c>
      <c r="C287" s="2" t="s">
        <v>44</v>
      </c>
      <c r="D287" s="2" t="s">
        <v>955</v>
      </c>
      <c r="E287" s="2" t="s">
        <v>947</v>
      </c>
      <c r="F287" s="2" t="s">
        <v>919</v>
      </c>
      <c r="G287" s="2" t="str">
        <f t="shared" si="4"/>
        <v>Trump</v>
      </c>
      <c r="H287" s="2" t="s">
        <v>922</v>
      </c>
      <c r="I287" s="2" t="s">
        <v>922</v>
      </c>
      <c r="J287">
        <v>57303</v>
      </c>
      <c r="K287" s="1">
        <v>94.661710556166298</v>
      </c>
      <c r="L287" s="1">
        <v>0.73643613772402805</v>
      </c>
      <c r="M287" s="1">
        <v>0.46070886341029299</v>
      </c>
      <c r="N287" s="1">
        <v>1.54093153936094</v>
      </c>
      <c r="O287" s="1">
        <v>2.6002129033383898</v>
      </c>
      <c r="P287" s="1">
        <v>21.7388269375076</v>
      </c>
      <c r="Q287" s="1">
        <v>6.5685915222588704</v>
      </c>
      <c r="R287" s="1">
        <v>19.976266513096999</v>
      </c>
      <c r="S287" s="1">
        <v>30.719159555346099</v>
      </c>
      <c r="T287" s="1">
        <v>20.9971554717903</v>
      </c>
      <c r="U287" s="1">
        <v>4.6948127925116996</v>
      </c>
      <c r="V287" s="1">
        <v>38.226404056162202</v>
      </c>
      <c r="W287" s="1">
        <v>34.962460998439902</v>
      </c>
      <c r="X287" s="1">
        <v>22.116322152886099</v>
      </c>
      <c r="Y287" s="1">
        <v>18.832499795031602</v>
      </c>
      <c r="Z287" s="1">
        <v>22.763794375666102</v>
      </c>
      <c r="AA287" s="1">
        <v>19.787652701483999</v>
      </c>
      <c r="AB287" s="1">
        <v>24.169877838812798</v>
      </c>
      <c r="AC287" s="1">
        <v>14.446175289005501</v>
      </c>
    </row>
    <row r="288" spans="1:29" ht="15" hidden="1" customHeight="1" x14ac:dyDescent="0.25">
      <c r="A288">
        <v>22280</v>
      </c>
      <c r="B288" s="2" t="s">
        <v>326</v>
      </c>
      <c r="C288" s="2" t="s">
        <v>195</v>
      </c>
      <c r="D288" s="2" t="s">
        <v>965</v>
      </c>
      <c r="E288" s="2" t="s">
        <v>935</v>
      </c>
      <c r="F288" s="2" t="s">
        <v>919</v>
      </c>
      <c r="G288" s="2" t="str">
        <f t="shared" si="4"/>
        <v>Trump</v>
      </c>
      <c r="H288" s="2" t="s">
        <v>922</v>
      </c>
      <c r="I288" s="2" t="s">
        <v>922</v>
      </c>
      <c r="J288">
        <v>51980</v>
      </c>
      <c r="K288" s="1">
        <v>78.172373989996203</v>
      </c>
      <c r="L288" s="1">
        <v>0.69834551750673302</v>
      </c>
      <c r="M288" s="1">
        <v>1.3485956136975801</v>
      </c>
      <c r="N288" s="1">
        <v>5.0173143516737202</v>
      </c>
      <c r="O288" s="1">
        <v>14.763370527125799</v>
      </c>
      <c r="P288" s="1">
        <v>24.871104270873399</v>
      </c>
      <c r="Q288" s="1">
        <v>6.7949211235090399</v>
      </c>
      <c r="R288" s="1">
        <v>23.4801846864179</v>
      </c>
      <c r="S288" s="1">
        <v>29.049634474798001</v>
      </c>
      <c r="T288" s="1">
        <v>15.804155444401699</v>
      </c>
      <c r="U288" s="1">
        <v>4.9862047387433499</v>
      </c>
      <c r="V288" s="1">
        <v>41.914839150098103</v>
      </c>
      <c r="W288" s="1">
        <v>38.404869585004398</v>
      </c>
      <c r="X288" s="1">
        <v>14.6940865261541</v>
      </c>
      <c r="Y288" s="1">
        <v>17.354970886348902</v>
      </c>
      <c r="Z288" s="1">
        <v>23.118395514341199</v>
      </c>
      <c r="AA288" s="1">
        <v>23.932499460858299</v>
      </c>
      <c r="AB288" s="1">
        <v>24.029544964416701</v>
      </c>
      <c r="AC288" s="1">
        <v>11.5645891740349</v>
      </c>
    </row>
    <row r="289" spans="1:29" ht="15" hidden="1" customHeight="1" x14ac:dyDescent="0.25">
      <c r="A289">
        <v>22300</v>
      </c>
      <c r="B289" s="2" t="s">
        <v>327</v>
      </c>
      <c r="C289" s="2" t="s">
        <v>33</v>
      </c>
      <c r="D289" s="2" t="s">
        <v>967</v>
      </c>
      <c r="E289" s="2" t="s">
        <v>927</v>
      </c>
      <c r="F289" s="2" t="s">
        <v>919</v>
      </c>
      <c r="G289" s="2" t="str">
        <f t="shared" si="4"/>
        <v>Trump</v>
      </c>
      <c r="H289" s="2" t="s">
        <v>922</v>
      </c>
      <c r="I289" s="2" t="s">
        <v>922</v>
      </c>
      <c r="J289">
        <v>74782</v>
      </c>
      <c r="K289" s="1">
        <v>90.781204033056099</v>
      </c>
      <c r="L289" s="1">
        <v>1.44954668235672</v>
      </c>
      <c r="M289" s="1">
        <v>1.68222299483833</v>
      </c>
      <c r="N289" s="1">
        <v>1.5899548019576899</v>
      </c>
      <c r="O289" s="1">
        <v>4.4970714877911799</v>
      </c>
      <c r="P289" s="1">
        <v>23.572517450723399</v>
      </c>
      <c r="Q289" s="1">
        <v>10.2792115749779</v>
      </c>
      <c r="R289" s="1">
        <v>24.4229894894493</v>
      </c>
      <c r="S289" s="1">
        <v>27.453130432457002</v>
      </c>
      <c r="T289" s="1">
        <v>14.272151052392299</v>
      </c>
      <c r="U289" s="1">
        <v>1.9174723132273399</v>
      </c>
      <c r="V289" s="1">
        <v>44.529978091773401</v>
      </c>
      <c r="W289" s="1">
        <v>28.924888951420002</v>
      </c>
      <c r="X289" s="1">
        <v>24.627660643579301</v>
      </c>
      <c r="Y289" s="1">
        <v>17.576296882209501</v>
      </c>
      <c r="Z289" s="1">
        <v>22.599037637597998</v>
      </c>
      <c r="AA289" s="1">
        <v>19.5570496341705</v>
      </c>
      <c r="AB289" s="1">
        <v>23.541625469646</v>
      </c>
      <c r="AC289" s="1">
        <v>16.725990376376</v>
      </c>
    </row>
    <row r="290" spans="1:29" ht="15" hidden="1" customHeight="1" x14ac:dyDescent="0.25">
      <c r="A290">
        <v>22340</v>
      </c>
      <c r="B290" s="2" t="s">
        <v>328</v>
      </c>
      <c r="C290" s="2" t="s">
        <v>37</v>
      </c>
      <c r="D290" s="2" t="s">
        <v>943</v>
      </c>
      <c r="E290" s="2" t="s">
        <v>931</v>
      </c>
      <c r="F290" s="2" t="s">
        <v>919</v>
      </c>
      <c r="G290" s="2" t="str">
        <f t="shared" si="4"/>
        <v>Trump</v>
      </c>
      <c r="H290" s="2" t="s">
        <v>922</v>
      </c>
      <c r="I290" s="2" t="s">
        <v>923</v>
      </c>
      <c r="J290">
        <v>17634</v>
      </c>
      <c r="K290" s="1">
        <v>57.6386526029262</v>
      </c>
      <c r="L290" s="1">
        <v>34.518543722354501</v>
      </c>
      <c r="M290" s="1">
        <v>0.68050357264375605</v>
      </c>
      <c r="N290" s="1">
        <v>1.3439945559714199</v>
      </c>
      <c r="O290" s="1">
        <v>5.8183055461041198</v>
      </c>
      <c r="P290" s="1">
        <v>26.471588975842099</v>
      </c>
      <c r="Q290" s="1">
        <v>8.5913576046274205</v>
      </c>
      <c r="R290" s="1">
        <v>24.6002041510718</v>
      </c>
      <c r="S290" s="1">
        <v>26.341159124418699</v>
      </c>
      <c r="T290" s="1">
        <v>13.9956901440399</v>
      </c>
      <c r="U290" s="1">
        <v>8.3051450952465693</v>
      </c>
      <c r="V290" s="1">
        <v>53.605127292148801</v>
      </c>
      <c r="W290" s="1">
        <v>27.728324728502798</v>
      </c>
      <c r="X290" s="1">
        <v>10.3614028841018</v>
      </c>
      <c r="Y290" s="1">
        <v>35.7355475481748</v>
      </c>
      <c r="Z290" s="1">
        <v>27.447908506971601</v>
      </c>
      <c r="AA290" s="1">
        <v>16.042613191289401</v>
      </c>
      <c r="AB290" s="1">
        <v>14.084286385712</v>
      </c>
      <c r="AC290" s="1">
        <v>6.68964436785211</v>
      </c>
    </row>
    <row r="291" spans="1:29" ht="15" hidden="1" customHeight="1" x14ac:dyDescent="0.25">
      <c r="A291">
        <v>22380</v>
      </c>
      <c r="B291" s="2" t="s">
        <v>329</v>
      </c>
      <c r="C291" s="2" t="s">
        <v>330</v>
      </c>
      <c r="D291" s="2" t="s">
        <v>934</v>
      </c>
      <c r="E291" s="2" t="s">
        <v>935</v>
      </c>
      <c r="F291" s="2" t="s">
        <v>920</v>
      </c>
      <c r="G291" s="2" t="str">
        <f t="shared" si="4"/>
        <v>Clinton</v>
      </c>
      <c r="H291" s="2" t="s">
        <v>922</v>
      </c>
      <c r="I291" s="2" t="s">
        <v>923</v>
      </c>
      <c r="J291">
        <v>134421</v>
      </c>
      <c r="K291" s="1">
        <v>55.222770251672003</v>
      </c>
      <c r="L291" s="1">
        <v>1.11217741275545</v>
      </c>
      <c r="M291" s="1">
        <v>1.3294053756481501</v>
      </c>
      <c r="N291" s="1">
        <v>28.8213895150311</v>
      </c>
      <c r="O291" s="1">
        <v>13.5142574448933</v>
      </c>
      <c r="P291" s="1">
        <v>23.648090700113801</v>
      </c>
      <c r="Q291" s="1">
        <v>17.6817610343622</v>
      </c>
      <c r="R291" s="1">
        <v>25.016924438889799</v>
      </c>
      <c r="S291" s="1">
        <v>24.782586054262399</v>
      </c>
      <c r="T291" s="1">
        <v>8.8706377723718806</v>
      </c>
      <c r="U291" s="1">
        <v>5.0312292018635096</v>
      </c>
      <c r="V291" s="1">
        <v>30.140019454256901</v>
      </c>
      <c r="W291" s="1">
        <v>34.175497875390398</v>
      </c>
      <c r="X291" s="1">
        <v>30.653253468489201</v>
      </c>
      <c r="Y291" s="1">
        <v>20.5520801434883</v>
      </c>
      <c r="Z291" s="1">
        <v>21.4445076337548</v>
      </c>
      <c r="AA291" s="1">
        <v>17.946979307931201</v>
      </c>
      <c r="AB291" s="1">
        <v>21.7660440089243</v>
      </c>
      <c r="AC291" s="1">
        <v>18.290388905901398</v>
      </c>
    </row>
    <row r="292" spans="1:29" ht="15" hidden="1" customHeight="1" x14ac:dyDescent="0.25">
      <c r="A292">
        <v>22420</v>
      </c>
      <c r="B292" s="2" t="s">
        <v>331</v>
      </c>
      <c r="C292" s="2" t="s">
        <v>31</v>
      </c>
      <c r="D292" s="2" t="s">
        <v>924</v>
      </c>
      <c r="E292" s="2" t="s">
        <v>927</v>
      </c>
      <c r="F292" s="2" t="s">
        <v>920</v>
      </c>
      <c r="G292" s="2" t="str">
        <f t="shared" si="4"/>
        <v>Clinton</v>
      </c>
      <c r="H292" s="2" t="s">
        <v>922</v>
      </c>
      <c r="I292" s="2" t="s">
        <v>922</v>
      </c>
      <c r="J292">
        <v>425790</v>
      </c>
      <c r="K292" s="1">
        <v>72.731393409896896</v>
      </c>
      <c r="L292" s="1">
        <v>20.5152774842058</v>
      </c>
      <c r="M292" s="1">
        <v>0.900443880786303</v>
      </c>
      <c r="N292" s="1">
        <v>2.8037295380351801</v>
      </c>
      <c r="O292" s="1">
        <v>3.0491556870757899</v>
      </c>
      <c r="P292" s="1">
        <v>25.030883768994102</v>
      </c>
      <c r="Q292" s="1">
        <v>8.94361070011038</v>
      </c>
      <c r="R292" s="1">
        <v>24.726743230230898</v>
      </c>
      <c r="S292" s="1">
        <v>27.632635806383401</v>
      </c>
      <c r="T292" s="1">
        <v>13.666126494281199</v>
      </c>
      <c r="U292" s="1">
        <v>2.9417204316372798</v>
      </c>
      <c r="V292" s="1">
        <v>42.118067164126003</v>
      </c>
      <c r="W292" s="1">
        <v>35.976767842027002</v>
      </c>
      <c r="X292" s="1">
        <v>18.963444562209698</v>
      </c>
      <c r="Y292" s="1">
        <v>22.605868282187199</v>
      </c>
      <c r="Z292" s="1">
        <v>24.157080523601699</v>
      </c>
      <c r="AA292" s="1">
        <v>18.675850131621701</v>
      </c>
      <c r="AB292" s="1">
        <v>20.418785234334599</v>
      </c>
      <c r="AC292" s="1">
        <v>14.1424158282548</v>
      </c>
    </row>
    <row r="293" spans="1:29" ht="15" hidden="1" customHeight="1" x14ac:dyDescent="0.25">
      <c r="A293">
        <v>22500</v>
      </c>
      <c r="B293" s="2" t="s">
        <v>332</v>
      </c>
      <c r="C293" s="2" t="s">
        <v>129</v>
      </c>
      <c r="D293" s="2" t="s">
        <v>973</v>
      </c>
      <c r="E293" s="2" t="s">
        <v>931</v>
      </c>
      <c r="F293" s="2" t="s">
        <v>919</v>
      </c>
      <c r="G293" s="2" t="str">
        <f t="shared" si="4"/>
        <v>Trump</v>
      </c>
      <c r="H293" s="2" t="s">
        <v>922</v>
      </c>
      <c r="I293" s="2" t="s">
        <v>923</v>
      </c>
      <c r="J293">
        <v>205566</v>
      </c>
      <c r="K293" s="1">
        <v>54.5313913779516</v>
      </c>
      <c r="L293" s="1">
        <v>41.187258593347103</v>
      </c>
      <c r="M293" s="1">
        <v>0.90530535205238205</v>
      </c>
      <c r="N293" s="1">
        <v>1.3474991000457299</v>
      </c>
      <c r="O293" s="1">
        <v>2.02854557660313</v>
      </c>
      <c r="P293" s="1">
        <v>24.497241761769899</v>
      </c>
      <c r="Q293" s="1">
        <v>9.3964955294163399</v>
      </c>
      <c r="R293" s="1">
        <v>24.928246889076998</v>
      </c>
      <c r="S293" s="1">
        <v>27.649514024692799</v>
      </c>
      <c r="T293" s="1">
        <v>13.528501795043899</v>
      </c>
      <c r="U293" s="1">
        <v>6.84727575558815</v>
      </c>
      <c r="V293" s="1">
        <v>46.848307526770803</v>
      </c>
      <c r="W293" s="1">
        <v>27.009558623027701</v>
      </c>
      <c r="X293" s="1">
        <v>19.294858094613399</v>
      </c>
      <c r="Y293" s="1">
        <v>24.913039030129401</v>
      </c>
      <c r="Z293" s="1">
        <v>24.244206864801299</v>
      </c>
      <c r="AA293" s="1">
        <v>18.713233413473802</v>
      </c>
      <c r="AB293" s="1">
        <v>18.770781114123501</v>
      </c>
      <c r="AC293" s="1">
        <v>13.358739577472001</v>
      </c>
    </row>
    <row r="294" spans="1:29" ht="15" hidden="1" customHeight="1" x14ac:dyDescent="0.25">
      <c r="A294">
        <v>22520</v>
      </c>
      <c r="B294" s="2" t="s">
        <v>333</v>
      </c>
      <c r="C294" s="2" t="s">
        <v>46</v>
      </c>
      <c r="D294" s="2" t="s">
        <v>930</v>
      </c>
      <c r="E294" s="2" t="s">
        <v>931</v>
      </c>
      <c r="F294" s="2" t="s">
        <v>919</v>
      </c>
      <c r="G294" s="2" t="str">
        <f t="shared" si="4"/>
        <v>Trump</v>
      </c>
      <c r="H294" s="2" t="s">
        <v>922</v>
      </c>
      <c r="I294" s="2" t="s">
        <v>923</v>
      </c>
      <c r="J294">
        <v>147137</v>
      </c>
      <c r="K294" s="1">
        <v>83.297878847604593</v>
      </c>
      <c r="L294" s="1">
        <v>12.160095693129501</v>
      </c>
      <c r="M294" s="1">
        <v>0.61099519495436205</v>
      </c>
      <c r="N294" s="1">
        <v>1.77317737890537</v>
      </c>
      <c r="O294" s="1">
        <v>2.1578528854061201</v>
      </c>
      <c r="P294" s="1">
        <v>21.759312749342399</v>
      </c>
      <c r="Q294" s="1">
        <v>9.9050544730421297</v>
      </c>
      <c r="R294" s="1">
        <v>23.550160734553501</v>
      </c>
      <c r="S294" s="1">
        <v>27.783630222173901</v>
      </c>
      <c r="T294" s="1">
        <v>17.001841820888</v>
      </c>
      <c r="U294" s="1">
        <v>5.9450916464554098</v>
      </c>
      <c r="V294" s="1">
        <v>44.849111367341301</v>
      </c>
      <c r="W294" s="1">
        <v>28.7821557790943</v>
      </c>
      <c r="X294" s="1">
        <v>20.4236412071091</v>
      </c>
      <c r="Y294" s="1">
        <v>25.583007377333299</v>
      </c>
      <c r="Z294" s="1">
        <v>23.909491508639899</v>
      </c>
      <c r="AA294" s="1">
        <v>16.6592398210955</v>
      </c>
      <c r="AB294" s="1">
        <v>21.237477513161998</v>
      </c>
      <c r="AC294" s="1">
        <v>12.610783779769299</v>
      </c>
    </row>
    <row r="295" spans="1:29" ht="15" hidden="1" customHeight="1" x14ac:dyDescent="0.25">
      <c r="A295">
        <v>22540</v>
      </c>
      <c r="B295" s="2" t="s">
        <v>334</v>
      </c>
      <c r="C295" s="2" t="s">
        <v>70</v>
      </c>
      <c r="D295" s="2" t="s">
        <v>980</v>
      </c>
      <c r="E295" s="2" t="s">
        <v>927</v>
      </c>
      <c r="F295" s="2" t="s">
        <v>919</v>
      </c>
      <c r="G295" s="2" t="str">
        <f t="shared" si="4"/>
        <v>Trump</v>
      </c>
      <c r="H295" s="2" t="s">
        <v>922</v>
      </c>
      <c r="I295" s="2" t="s">
        <v>922</v>
      </c>
      <c r="J295">
        <v>101633</v>
      </c>
      <c r="K295" s="1">
        <v>91.897316816388397</v>
      </c>
      <c r="L295" s="1">
        <v>1.2063011029882</v>
      </c>
      <c r="M295" s="1">
        <v>1.11085966172405</v>
      </c>
      <c r="N295" s="1">
        <v>1.48770576485984</v>
      </c>
      <c r="O295" s="1">
        <v>4.2978166540395302</v>
      </c>
      <c r="P295" s="1">
        <v>22.6737378607342</v>
      </c>
      <c r="Q295" s="1">
        <v>9.0836637706256802</v>
      </c>
      <c r="R295" s="1">
        <v>24.761642379935701</v>
      </c>
      <c r="S295" s="1">
        <v>28.500585439768599</v>
      </c>
      <c r="T295" s="1">
        <v>14.9803705489359</v>
      </c>
      <c r="U295" s="1">
        <v>3.6102953878044599</v>
      </c>
      <c r="V295" s="1">
        <v>45.877238440720902</v>
      </c>
      <c r="W295" s="1">
        <v>31.418782748891601</v>
      </c>
      <c r="X295" s="1">
        <v>19.093683422583101</v>
      </c>
      <c r="Y295" s="1">
        <v>15.132620503202901</v>
      </c>
      <c r="Z295" s="1">
        <v>21.202231044645298</v>
      </c>
      <c r="AA295" s="1">
        <v>19.602016708478502</v>
      </c>
      <c r="AB295" s="1">
        <v>28.450690503446399</v>
      </c>
      <c r="AC295" s="1">
        <v>15.612441240227</v>
      </c>
    </row>
    <row r="296" spans="1:29" ht="15" hidden="1" customHeight="1" x14ac:dyDescent="0.25">
      <c r="A296">
        <v>22580</v>
      </c>
      <c r="B296" s="2" t="s">
        <v>335</v>
      </c>
      <c r="C296" s="2" t="s">
        <v>42</v>
      </c>
      <c r="D296" s="2" t="s">
        <v>959</v>
      </c>
      <c r="E296" s="2" t="s">
        <v>931</v>
      </c>
      <c r="F296" s="2" t="s">
        <v>919</v>
      </c>
      <c r="G296" s="2" t="str">
        <f t="shared" si="4"/>
        <v>Trump</v>
      </c>
      <c r="H296" s="2" t="s">
        <v>922</v>
      </c>
      <c r="I296" s="2" t="s">
        <v>923</v>
      </c>
      <c r="J296">
        <v>67810</v>
      </c>
      <c r="K296" s="1">
        <v>84.138032738534093</v>
      </c>
      <c r="L296" s="1">
        <v>10.0339183011355</v>
      </c>
      <c r="M296" s="1">
        <v>0.42619082731160601</v>
      </c>
      <c r="N296" s="1">
        <v>1.86698127119894</v>
      </c>
      <c r="O296" s="1">
        <v>3.5348768618197899</v>
      </c>
      <c r="P296" s="1">
        <v>22.450965934228002</v>
      </c>
      <c r="Q296" s="1">
        <v>7.5962247456127399</v>
      </c>
      <c r="R296" s="1">
        <v>23.480312638253899</v>
      </c>
      <c r="S296" s="1">
        <v>29.180061937767299</v>
      </c>
      <c r="T296" s="1">
        <v>17.292434744137999</v>
      </c>
      <c r="U296" s="1">
        <v>7.2588165479823701</v>
      </c>
      <c r="V296" s="1">
        <v>43.3663953882672</v>
      </c>
      <c r="W296" s="1">
        <v>33.437182095625602</v>
      </c>
      <c r="X296" s="1">
        <v>15.937605968124799</v>
      </c>
      <c r="Y296" s="1">
        <v>28.0388151174668</v>
      </c>
      <c r="Z296" s="1">
        <v>25.8281044797899</v>
      </c>
      <c r="AA296" s="1">
        <v>19.374726397198302</v>
      </c>
      <c r="AB296" s="1">
        <v>18.0796731358529</v>
      </c>
      <c r="AC296" s="1">
        <v>8.6786808696920996</v>
      </c>
    </row>
    <row r="297" spans="1:29" ht="15" hidden="1" customHeight="1" x14ac:dyDescent="0.25">
      <c r="A297">
        <v>22620</v>
      </c>
      <c r="B297" s="2" t="s">
        <v>336</v>
      </c>
      <c r="C297" s="2" t="s">
        <v>75</v>
      </c>
      <c r="D297" s="2" t="s">
        <v>932</v>
      </c>
      <c r="E297" s="2" t="s">
        <v>931</v>
      </c>
      <c r="F297" s="2" t="s">
        <v>919</v>
      </c>
      <c r="G297" s="2" t="str">
        <f t="shared" si="4"/>
        <v>Trump</v>
      </c>
      <c r="H297" s="2" t="s">
        <v>922</v>
      </c>
      <c r="I297" s="2" t="s">
        <v>923</v>
      </c>
      <c r="J297">
        <v>28258</v>
      </c>
      <c r="K297" s="1">
        <v>42.370302215301898</v>
      </c>
      <c r="L297" s="1">
        <v>51.542925897091102</v>
      </c>
      <c r="M297" s="1">
        <v>0.47066317503007998</v>
      </c>
      <c r="N297" s="1">
        <v>1.5500035388208599</v>
      </c>
      <c r="O297" s="1">
        <v>4.0661051737560996</v>
      </c>
      <c r="P297" s="1">
        <v>23.628706914856</v>
      </c>
      <c r="Q297" s="1">
        <v>8.4577818670818896</v>
      </c>
      <c r="R297" s="1">
        <v>28.462736216292701</v>
      </c>
      <c r="S297" s="1">
        <v>27.252459480501098</v>
      </c>
      <c r="T297" s="1">
        <v>12.198315521268301</v>
      </c>
      <c r="U297" s="1">
        <v>8.2626337144964896</v>
      </c>
      <c r="V297" s="1">
        <v>52.705907150761398</v>
      </c>
      <c r="W297" s="1">
        <v>27.786267587079099</v>
      </c>
      <c r="X297" s="1">
        <v>11.245191547663</v>
      </c>
      <c r="Y297" s="1">
        <v>34.640950201590897</v>
      </c>
      <c r="Z297" s="1">
        <v>27.350986161054799</v>
      </c>
      <c r="AA297" s="1">
        <v>15.3644982020268</v>
      </c>
      <c r="AB297" s="1">
        <v>14.7215865751335</v>
      </c>
      <c r="AC297" s="1">
        <v>7.9219788601939598</v>
      </c>
    </row>
    <row r="298" spans="1:29" ht="15" hidden="1" customHeight="1" x14ac:dyDescent="0.25">
      <c r="A298">
        <v>22660</v>
      </c>
      <c r="B298" s="2" t="s">
        <v>337</v>
      </c>
      <c r="C298" s="2" t="s">
        <v>156</v>
      </c>
      <c r="D298" s="2" t="s">
        <v>937</v>
      </c>
      <c r="E298" s="2" t="s">
        <v>935</v>
      </c>
      <c r="F298" s="2" t="s">
        <v>919</v>
      </c>
      <c r="G298" s="2" t="str">
        <f t="shared" si="4"/>
        <v>Trump</v>
      </c>
      <c r="H298" s="2" t="s">
        <v>922</v>
      </c>
      <c r="I298" s="2" t="s">
        <v>922</v>
      </c>
      <c r="J298">
        <v>299630</v>
      </c>
      <c r="K298" s="1">
        <v>84.453158895971697</v>
      </c>
      <c r="L298" s="1">
        <v>0.75392984681106701</v>
      </c>
      <c r="M298" s="1">
        <v>1.8940026032106301</v>
      </c>
      <c r="N298" s="1">
        <v>2.3432233087474601</v>
      </c>
      <c r="O298" s="1">
        <v>10.555685345259199</v>
      </c>
      <c r="P298" s="1">
        <v>21.3787003971565</v>
      </c>
      <c r="Q298" s="1">
        <v>13.948536528385</v>
      </c>
      <c r="R298" s="1">
        <v>26.264392751059599</v>
      </c>
      <c r="S298" s="1">
        <v>26.546740980542701</v>
      </c>
      <c r="T298" s="1">
        <v>11.861629342856199</v>
      </c>
      <c r="U298" s="1">
        <v>2.3387258971992</v>
      </c>
      <c r="V298" s="1">
        <v>22.608543182626899</v>
      </c>
      <c r="W298" s="1">
        <v>31.504984296757801</v>
      </c>
      <c r="X298" s="1">
        <v>43.547746623416103</v>
      </c>
      <c r="Y298" s="1">
        <v>16.188470213612799</v>
      </c>
      <c r="Z298" s="1">
        <v>18.1570916810402</v>
      </c>
      <c r="AA298" s="1">
        <v>17.006103224094499</v>
      </c>
      <c r="AB298" s="1">
        <v>24.389677590553301</v>
      </c>
      <c r="AC298" s="1">
        <v>24.258657290699201</v>
      </c>
    </row>
    <row r="299" spans="1:29" ht="15" hidden="1" customHeight="1" x14ac:dyDescent="0.25">
      <c r="A299">
        <v>22700</v>
      </c>
      <c r="B299" s="2" t="s">
        <v>338</v>
      </c>
      <c r="C299" s="2" t="s">
        <v>60</v>
      </c>
      <c r="D299" s="2" t="s">
        <v>945</v>
      </c>
      <c r="E299" s="2" t="s">
        <v>927</v>
      </c>
      <c r="F299" s="2" t="s">
        <v>919</v>
      </c>
      <c r="G299" s="2" t="str">
        <f t="shared" si="4"/>
        <v>Trump</v>
      </c>
      <c r="H299" s="2" t="s">
        <v>922</v>
      </c>
      <c r="I299" s="2" t="s">
        <v>923</v>
      </c>
      <c r="J299">
        <v>38013</v>
      </c>
      <c r="K299" s="1">
        <v>89.995527845737001</v>
      </c>
      <c r="L299" s="1">
        <v>3.77502433378055</v>
      </c>
      <c r="M299" s="1">
        <v>0.63399363375687301</v>
      </c>
      <c r="N299" s="1">
        <v>1.79149238418436</v>
      </c>
      <c r="O299" s="1">
        <v>3.8039618025412398</v>
      </c>
      <c r="P299" s="1">
        <v>22.147686317838598</v>
      </c>
      <c r="Q299" s="1">
        <v>11.1119880041039</v>
      </c>
      <c r="R299" s="1">
        <v>22.323941809381001</v>
      </c>
      <c r="S299" s="1">
        <v>27.745771183542502</v>
      </c>
      <c r="T299" s="1">
        <v>16.670612685134</v>
      </c>
      <c r="U299" s="1">
        <v>4.2558212712397703</v>
      </c>
      <c r="V299" s="1">
        <v>41.555223410950298</v>
      </c>
      <c r="W299" s="1">
        <v>35.442888609188202</v>
      </c>
      <c r="X299" s="1">
        <v>18.7460667086218</v>
      </c>
      <c r="Y299" s="1">
        <v>21.501771255060699</v>
      </c>
      <c r="Z299" s="1">
        <v>26.1007085020243</v>
      </c>
      <c r="AA299" s="1">
        <v>20.20495951417</v>
      </c>
      <c r="AB299" s="1">
        <v>18.4084008097166</v>
      </c>
      <c r="AC299" s="1">
        <v>13.7841599190283</v>
      </c>
    </row>
    <row r="300" spans="1:29" ht="15" hidden="1" customHeight="1" x14ac:dyDescent="0.25">
      <c r="A300">
        <v>22780</v>
      </c>
      <c r="B300" s="2" t="s">
        <v>339</v>
      </c>
      <c r="C300" s="2" t="s">
        <v>162</v>
      </c>
      <c r="D300" s="2" t="s">
        <v>956</v>
      </c>
      <c r="E300" s="2" t="s">
        <v>927</v>
      </c>
      <c r="F300" s="2" t="s">
        <v>919</v>
      </c>
      <c r="G300" s="2" t="str">
        <f t="shared" si="4"/>
        <v>Trump</v>
      </c>
      <c r="H300" s="2" t="s">
        <v>922</v>
      </c>
      <c r="I300" s="2" t="s">
        <v>922</v>
      </c>
      <c r="J300">
        <v>52274</v>
      </c>
      <c r="K300" s="1">
        <v>72.431801660481298</v>
      </c>
      <c r="L300" s="1">
        <v>10.865822397367699</v>
      </c>
      <c r="M300" s="1">
        <v>2.4773309867237998</v>
      </c>
      <c r="N300" s="1">
        <v>5.2243945364808502</v>
      </c>
      <c r="O300" s="1">
        <v>9.0006504189463197</v>
      </c>
      <c r="P300" s="1">
        <v>23.983242147147699</v>
      </c>
      <c r="Q300" s="1">
        <v>22.674752266901301</v>
      </c>
      <c r="R300" s="1">
        <v>28.7446914335999</v>
      </c>
      <c r="S300" s="1">
        <v>17.389141829590201</v>
      </c>
      <c r="T300" s="1">
        <v>7.2081723227608396</v>
      </c>
      <c r="U300" s="1">
        <v>3.3675819956853998</v>
      </c>
      <c r="V300" s="1">
        <v>39.504186624739503</v>
      </c>
      <c r="W300" s="1">
        <v>37.021463307616401</v>
      </c>
      <c r="X300" s="1">
        <v>20.1067680719588</v>
      </c>
      <c r="Y300" s="1">
        <v>16.846927089960602</v>
      </c>
      <c r="Z300" s="1">
        <v>23.8579972006617</v>
      </c>
      <c r="AA300" s="1">
        <v>19.888026466471601</v>
      </c>
      <c r="AB300" s="1">
        <v>28.063366840564999</v>
      </c>
      <c r="AC300" s="1">
        <v>11.343682402341299</v>
      </c>
    </row>
    <row r="301" spans="1:29" ht="15" hidden="1" customHeight="1" x14ac:dyDescent="0.25">
      <c r="A301">
        <v>22800</v>
      </c>
      <c r="B301" s="2" t="s">
        <v>340</v>
      </c>
      <c r="C301" s="2" t="s">
        <v>60</v>
      </c>
      <c r="D301" s="2" t="s">
        <v>945</v>
      </c>
      <c r="E301" s="2" t="s">
        <v>927</v>
      </c>
      <c r="F301" s="2" t="s">
        <v>919</v>
      </c>
      <c r="G301" s="2" t="str">
        <f t="shared" si="4"/>
        <v>Trump</v>
      </c>
      <c r="H301" s="2" t="s">
        <v>922</v>
      </c>
      <c r="I301" s="2" t="s">
        <v>923</v>
      </c>
      <c r="J301">
        <v>62105</v>
      </c>
      <c r="K301" s="1">
        <v>94.069720634409506</v>
      </c>
      <c r="L301" s="1">
        <v>1.8742452298526699</v>
      </c>
      <c r="M301" s="1">
        <v>0.39932372594799098</v>
      </c>
      <c r="N301" s="1">
        <v>1.5328878512197099</v>
      </c>
      <c r="O301" s="1">
        <v>2.12382255857016</v>
      </c>
      <c r="P301" s="1">
        <v>22.341196361001501</v>
      </c>
      <c r="Q301" s="1">
        <v>7.4696079220674703</v>
      </c>
      <c r="R301" s="1">
        <v>22.5392480476612</v>
      </c>
      <c r="S301" s="1">
        <v>29.7367361726109</v>
      </c>
      <c r="T301" s="1">
        <v>17.913211496658899</v>
      </c>
      <c r="U301" s="1">
        <v>3.3269677656857599</v>
      </c>
      <c r="V301" s="1">
        <v>48.756413501138901</v>
      </c>
      <c r="W301" s="1">
        <v>32.367761084140497</v>
      </c>
      <c r="X301" s="1">
        <v>15.548857649034799</v>
      </c>
      <c r="Y301" s="1">
        <v>20.735211942204799</v>
      </c>
      <c r="Z301" s="1">
        <v>26.766185040312902</v>
      </c>
      <c r="AA301" s="1">
        <v>19.418056996886701</v>
      </c>
      <c r="AB301" s="1">
        <v>22.746866767781601</v>
      </c>
      <c r="AC301" s="1">
        <v>10.3336792528139</v>
      </c>
    </row>
    <row r="302" spans="1:29" ht="15" hidden="1" customHeight="1" x14ac:dyDescent="0.25">
      <c r="A302">
        <v>22820</v>
      </c>
      <c r="B302" s="2" t="s">
        <v>341</v>
      </c>
      <c r="C302" s="2" t="s">
        <v>156</v>
      </c>
      <c r="D302" s="2" t="s">
        <v>937</v>
      </c>
      <c r="E302" s="2" t="s">
        <v>935</v>
      </c>
      <c r="F302" s="2" t="s">
        <v>920</v>
      </c>
      <c r="G302" s="2" t="str">
        <f t="shared" si="4"/>
        <v>Clinton</v>
      </c>
      <c r="H302" s="2" t="s">
        <v>922</v>
      </c>
      <c r="I302" s="2" t="s">
        <v>922</v>
      </c>
      <c r="J302">
        <v>28159</v>
      </c>
      <c r="K302" s="1">
        <v>61.685429170070002</v>
      </c>
      <c r="L302" s="1">
        <v>2.6812031677261299</v>
      </c>
      <c r="M302" s="1">
        <v>0.47942043396427397</v>
      </c>
      <c r="N302" s="1">
        <v>1.39564615220711</v>
      </c>
      <c r="O302" s="1">
        <v>33.758301076032502</v>
      </c>
      <c r="P302" s="1">
        <v>27.966191981249299</v>
      </c>
      <c r="Q302" s="1">
        <v>8.7396569480450292</v>
      </c>
      <c r="R302" s="1">
        <v>24.4042757200185</v>
      </c>
      <c r="S302" s="1">
        <v>24.809119642032702</v>
      </c>
      <c r="T302" s="1">
        <v>14.080755708654401</v>
      </c>
      <c r="U302" s="1">
        <v>12.515330583119599</v>
      </c>
      <c r="V302" s="1">
        <v>39.931987958523798</v>
      </c>
      <c r="W302" s="1">
        <v>32.969115843460798</v>
      </c>
      <c r="X302" s="1">
        <v>14.5835656148958</v>
      </c>
      <c r="Y302" s="1">
        <v>19.7540280293641</v>
      </c>
      <c r="Z302" s="1">
        <v>27.047382972638001</v>
      </c>
      <c r="AA302" s="1">
        <v>21.470111545428502</v>
      </c>
      <c r="AB302" s="1">
        <v>21.002955477166601</v>
      </c>
      <c r="AC302" s="1">
        <v>10.725521975402801</v>
      </c>
    </row>
    <row r="303" spans="1:29" ht="15" hidden="1" customHeight="1" x14ac:dyDescent="0.25">
      <c r="A303">
        <v>22860</v>
      </c>
      <c r="B303" s="2" t="s">
        <v>342</v>
      </c>
      <c r="C303" s="2" t="s">
        <v>49</v>
      </c>
      <c r="D303" s="2" t="s">
        <v>951</v>
      </c>
      <c r="E303" s="2" t="s">
        <v>931</v>
      </c>
      <c r="F303" s="2" t="s">
        <v>919</v>
      </c>
      <c r="G303" s="2" t="str">
        <f t="shared" si="4"/>
        <v>Trump</v>
      </c>
      <c r="H303" s="2" t="s">
        <v>922</v>
      </c>
      <c r="I303" s="2" t="s">
        <v>923</v>
      </c>
      <c r="J303">
        <v>52334</v>
      </c>
      <c r="K303" s="1">
        <v>72.216914434211006</v>
      </c>
      <c r="L303" s="1">
        <v>13.9106508197348</v>
      </c>
      <c r="M303" s="1">
        <v>1.6834180456299901</v>
      </c>
      <c r="N303" s="1">
        <v>4.9757327932128304</v>
      </c>
      <c r="O303" s="1">
        <v>7.2132839072113697</v>
      </c>
      <c r="P303" s="1">
        <v>27.729583062636099</v>
      </c>
      <c r="Q303" s="1">
        <v>13.421485076623201</v>
      </c>
      <c r="R303" s="1">
        <v>29.563954599304498</v>
      </c>
      <c r="S303" s="1">
        <v>19.8666259028547</v>
      </c>
      <c r="T303" s="1">
        <v>9.41835135858142</v>
      </c>
      <c r="U303" s="1">
        <v>4.7569091564764099</v>
      </c>
      <c r="V303" s="1">
        <v>46.923253450480303</v>
      </c>
      <c r="W303" s="1">
        <v>30.4724125495853</v>
      </c>
      <c r="X303" s="1">
        <v>17.847424843458001</v>
      </c>
      <c r="Y303" s="1">
        <v>17.1823204419889</v>
      </c>
      <c r="Z303" s="1">
        <v>24.773480662983399</v>
      </c>
      <c r="AA303" s="1">
        <v>20.939226519337002</v>
      </c>
      <c r="AB303" s="1">
        <v>24.038674033149199</v>
      </c>
      <c r="AC303" s="1">
        <v>13.066298342541399</v>
      </c>
    </row>
    <row r="304" spans="1:29" ht="15" hidden="1" customHeight="1" x14ac:dyDescent="0.25">
      <c r="A304">
        <v>22900</v>
      </c>
      <c r="B304" s="2" t="s">
        <v>343</v>
      </c>
      <c r="C304" s="2" t="s">
        <v>75</v>
      </c>
      <c r="D304" s="2" t="s">
        <v>982</v>
      </c>
      <c r="E304" s="2" t="s">
        <v>947</v>
      </c>
      <c r="F304" s="2" t="s">
        <v>920</v>
      </c>
      <c r="G304" s="2" t="str">
        <f t="shared" si="4"/>
        <v>Clinton</v>
      </c>
      <c r="H304" s="2" t="s">
        <v>922</v>
      </c>
      <c r="I304" s="2" t="s">
        <v>923</v>
      </c>
      <c r="J304">
        <v>280467</v>
      </c>
      <c r="K304" s="1">
        <v>74.814862354572895</v>
      </c>
      <c r="L304" s="1">
        <v>3.6646022526714401</v>
      </c>
      <c r="M304" s="1">
        <v>2.27121194293803</v>
      </c>
      <c r="N304" s="1">
        <v>10.657581818894901</v>
      </c>
      <c r="O304" s="1">
        <v>8.5917416309227104</v>
      </c>
      <c r="P304" s="1">
        <v>25.5299197410034</v>
      </c>
      <c r="Q304" s="1">
        <v>9.0028416890400695</v>
      </c>
      <c r="R304" s="1">
        <v>25.134507803057001</v>
      </c>
      <c r="S304" s="1">
        <v>26.526828468233301</v>
      </c>
      <c r="T304" s="1">
        <v>13.805902298666201</v>
      </c>
      <c r="U304" s="1">
        <v>7.1467926442750898</v>
      </c>
      <c r="V304" s="1">
        <v>46.414056831757698</v>
      </c>
      <c r="W304" s="1">
        <v>30.952523825369699</v>
      </c>
      <c r="X304" s="1">
        <v>15.486626698597499</v>
      </c>
      <c r="Y304" s="1">
        <v>24.8745067384937</v>
      </c>
      <c r="Z304" s="1">
        <v>26.363473691149999</v>
      </c>
      <c r="AA304" s="1">
        <v>18.479765683126001</v>
      </c>
      <c r="AB304" s="1">
        <v>19.287819854776298</v>
      </c>
      <c r="AC304" s="1">
        <v>10.994434032454</v>
      </c>
    </row>
    <row r="305" spans="1:29" ht="15" hidden="1" customHeight="1" x14ac:dyDescent="0.25">
      <c r="A305">
        <v>23060</v>
      </c>
      <c r="B305" s="2" t="s">
        <v>344</v>
      </c>
      <c r="C305" s="2" t="s">
        <v>66</v>
      </c>
      <c r="D305" s="2" t="s">
        <v>425</v>
      </c>
      <c r="E305" s="2" t="s">
        <v>927</v>
      </c>
      <c r="F305" s="2" t="s">
        <v>919</v>
      </c>
      <c r="G305" s="2" t="str">
        <f t="shared" si="4"/>
        <v>Trump</v>
      </c>
      <c r="H305" s="2" t="s">
        <v>922</v>
      </c>
      <c r="I305" s="2" t="s">
        <v>923</v>
      </c>
      <c r="J305">
        <v>416257</v>
      </c>
      <c r="K305" s="1">
        <v>79.407673624707797</v>
      </c>
      <c r="L305" s="1">
        <v>9.8936474341572591</v>
      </c>
      <c r="M305" s="1">
        <v>2.3586390138784501</v>
      </c>
      <c r="N305" s="1">
        <v>2.5330504952469299</v>
      </c>
      <c r="O305" s="1">
        <v>5.8069894320095496</v>
      </c>
      <c r="P305" s="1">
        <v>26.675827673768801</v>
      </c>
      <c r="Q305" s="1">
        <v>9.1899956036775308</v>
      </c>
      <c r="R305" s="1">
        <v>25.696144449222501</v>
      </c>
      <c r="S305" s="1">
        <v>26.155716300266398</v>
      </c>
      <c r="T305" s="1">
        <v>12.2823159730647</v>
      </c>
      <c r="U305" s="1">
        <v>3.84372748617908</v>
      </c>
      <c r="V305" s="1">
        <v>39.125614522324398</v>
      </c>
      <c r="W305" s="1">
        <v>32.2687212336361</v>
      </c>
      <c r="X305" s="1">
        <v>24.7619367578605</v>
      </c>
      <c r="Y305" s="1">
        <v>16.3480042212428</v>
      </c>
      <c r="Z305" s="1">
        <v>23.1460674157303</v>
      </c>
      <c r="AA305" s="1">
        <v>20.197405177230099</v>
      </c>
      <c r="AB305" s="1">
        <v>24.480104289527599</v>
      </c>
      <c r="AC305" s="1">
        <v>15.8284188962692</v>
      </c>
    </row>
    <row r="306" spans="1:29" ht="15" hidden="1" customHeight="1" x14ac:dyDescent="0.25">
      <c r="A306">
        <v>23140</v>
      </c>
      <c r="B306" s="2" t="s">
        <v>345</v>
      </c>
      <c r="C306" s="2" t="s">
        <v>66</v>
      </c>
      <c r="D306" s="2" t="s">
        <v>425</v>
      </c>
      <c r="E306" s="2" t="s">
        <v>927</v>
      </c>
      <c r="F306" s="2" t="s">
        <v>919</v>
      </c>
      <c r="G306" s="2" t="str">
        <f t="shared" si="4"/>
        <v>Trump</v>
      </c>
      <c r="H306" s="2" t="s">
        <v>922</v>
      </c>
      <c r="I306" s="2" t="s">
        <v>923</v>
      </c>
      <c r="J306">
        <v>33224</v>
      </c>
      <c r="K306" s="1">
        <v>85.326872140621205</v>
      </c>
      <c r="L306" s="1">
        <v>0.41536238863472202</v>
      </c>
      <c r="M306" s="1">
        <v>0.195641704791717</v>
      </c>
      <c r="N306" s="1">
        <v>0.83373464965085498</v>
      </c>
      <c r="O306" s="1">
        <v>13.2283891163015</v>
      </c>
      <c r="P306" s="1">
        <v>26.6343607031062</v>
      </c>
      <c r="Q306" s="1">
        <v>8.3433662412713705</v>
      </c>
      <c r="R306" s="1">
        <v>24.4341439922947</v>
      </c>
      <c r="S306" s="1">
        <v>26.2129785697086</v>
      </c>
      <c r="T306" s="1">
        <v>14.375150493619101</v>
      </c>
      <c r="U306" s="1">
        <v>7.73679056102225</v>
      </c>
      <c r="V306" s="1">
        <v>54.185515086508403</v>
      </c>
      <c r="W306" s="1">
        <v>24.656064916289701</v>
      </c>
      <c r="X306" s="1">
        <v>13.4216294361796</v>
      </c>
      <c r="Y306" s="1">
        <v>17.554966207545601</v>
      </c>
      <c r="Z306" s="1">
        <v>23.637608007528399</v>
      </c>
      <c r="AA306" s="1">
        <v>19.180426041577601</v>
      </c>
      <c r="AB306" s="1">
        <v>25.810591154076501</v>
      </c>
      <c r="AC306" s="1">
        <v>13.816408589271999</v>
      </c>
    </row>
    <row r="307" spans="1:29" ht="15" hidden="1" customHeight="1" x14ac:dyDescent="0.25">
      <c r="A307">
        <v>23180</v>
      </c>
      <c r="B307" s="2" t="s">
        <v>345</v>
      </c>
      <c r="C307" s="2" t="s">
        <v>104</v>
      </c>
      <c r="D307" s="2" t="s">
        <v>950</v>
      </c>
      <c r="E307" s="2" t="s">
        <v>927</v>
      </c>
      <c r="F307" s="2" t="s">
        <v>919</v>
      </c>
      <c r="G307" s="2" t="str">
        <f t="shared" si="4"/>
        <v>Trump</v>
      </c>
      <c r="H307" s="2" t="s">
        <v>922</v>
      </c>
      <c r="I307" s="2" t="s">
        <v>923</v>
      </c>
      <c r="J307">
        <v>70706</v>
      </c>
      <c r="K307" s="1">
        <v>86.753599411648196</v>
      </c>
      <c r="L307" s="1">
        <v>7.7857607558057298</v>
      </c>
      <c r="M307" s="1">
        <v>1.1257884762254999</v>
      </c>
      <c r="N307" s="1">
        <v>1.98427290470399</v>
      </c>
      <c r="O307" s="1">
        <v>2.35057845161655</v>
      </c>
      <c r="P307" s="1">
        <v>22.785902186518801</v>
      </c>
      <c r="Q307" s="1">
        <v>8.9511498316974496</v>
      </c>
      <c r="R307" s="1">
        <v>26.198625293468702</v>
      </c>
      <c r="S307" s="1">
        <v>28.683562922524299</v>
      </c>
      <c r="T307" s="1">
        <v>13.3807597657907</v>
      </c>
      <c r="U307" s="1">
        <v>5.4162341706456303</v>
      </c>
      <c r="V307" s="1">
        <v>42.823334025327</v>
      </c>
      <c r="W307" s="1">
        <v>26.674278596636899</v>
      </c>
      <c r="X307" s="1">
        <v>25.086153207390499</v>
      </c>
      <c r="Y307" s="1">
        <v>17.682573251014801</v>
      </c>
      <c r="Z307" s="1">
        <v>23.310707098270601</v>
      </c>
      <c r="AA307" s="1">
        <v>18.1225909881639</v>
      </c>
      <c r="AB307" s="1">
        <v>24.316949210355801</v>
      </c>
      <c r="AC307" s="1">
        <v>16.567179452194999</v>
      </c>
    </row>
    <row r="308" spans="1:29" ht="15" hidden="1" customHeight="1" x14ac:dyDescent="0.25">
      <c r="A308">
        <v>23240</v>
      </c>
      <c r="B308" s="2" t="s">
        <v>346</v>
      </c>
      <c r="C308" s="2" t="s">
        <v>27</v>
      </c>
      <c r="D308" s="2" t="s">
        <v>976</v>
      </c>
      <c r="E308" s="2" t="s">
        <v>935</v>
      </c>
      <c r="F308" s="2" t="s">
        <v>920</v>
      </c>
      <c r="G308" s="2" t="str">
        <f t="shared" si="4"/>
        <v>Clinton</v>
      </c>
      <c r="H308" s="2" t="s">
        <v>922</v>
      </c>
      <c r="I308" s="2" t="s">
        <v>922</v>
      </c>
      <c r="J308">
        <v>24837</v>
      </c>
      <c r="K308" s="1">
        <v>78.399162539759203</v>
      </c>
      <c r="L308" s="1">
        <v>0.18923380440471901</v>
      </c>
      <c r="M308" s="1">
        <v>0.35431010186415401</v>
      </c>
      <c r="N308" s="1">
        <v>1.0508515521198201</v>
      </c>
      <c r="O308" s="1">
        <v>20.006442001852101</v>
      </c>
      <c r="P308" s="1">
        <v>20.296332085195498</v>
      </c>
      <c r="Q308" s="1">
        <v>5.63272536940854</v>
      </c>
      <c r="R308" s="1">
        <v>18.005395176551101</v>
      </c>
      <c r="S308" s="1">
        <v>29.548657245238999</v>
      </c>
      <c r="T308" s="1">
        <v>26.516890123605901</v>
      </c>
      <c r="U308" s="1">
        <v>7.4233195562323298</v>
      </c>
      <c r="V308" s="1">
        <v>35.6536871872961</v>
      </c>
      <c r="W308" s="1">
        <v>28.921035457907301</v>
      </c>
      <c r="X308" s="1">
        <v>28.001957798564298</v>
      </c>
      <c r="Y308" s="1">
        <v>14.8775014026557</v>
      </c>
      <c r="Z308" s="1">
        <v>22.274172433140102</v>
      </c>
      <c r="AA308" s="1">
        <v>19.487563119506301</v>
      </c>
      <c r="AB308" s="1">
        <v>25.921077239573599</v>
      </c>
      <c r="AC308" s="1">
        <v>17.439685805124402</v>
      </c>
    </row>
    <row r="309" spans="1:29" ht="15" hidden="1" customHeight="1" x14ac:dyDescent="0.25">
      <c r="A309">
        <v>23300</v>
      </c>
      <c r="B309" s="2" t="s">
        <v>347</v>
      </c>
      <c r="C309" s="2" t="s">
        <v>146</v>
      </c>
      <c r="D309" s="2" t="s">
        <v>948</v>
      </c>
      <c r="E309" s="2" t="s">
        <v>927</v>
      </c>
      <c r="F309" s="2" t="s">
        <v>919</v>
      </c>
      <c r="G309" s="2" t="str">
        <f t="shared" si="4"/>
        <v>Trump</v>
      </c>
      <c r="H309" s="2" t="s">
        <v>922</v>
      </c>
      <c r="I309" s="2" t="s">
        <v>923</v>
      </c>
      <c r="J309">
        <v>47711</v>
      </c>
      <c r="K309" s="1">
        <v>85.120831674037404</v>
      </c>
      <c r="L309" s="1">
        <v>8.8574961748863004</v>
      </c>
      <c r="M309" s="1">
        <v>0.61830605101548897</v>
      </c>
      <c r="N309" s="1">
        <v>2.4564565823394999</v>
      </c>
      <c r="O309" s="1">
        <v>2.9469095177212798</v>
      </c>
      <c r="P309" s="1">
        <v>22.659344805181199</v>
      </c>
      <c r="Q309" s="1">
        <v>7.8556307769696696</v>
      </c>
      <c r="R309" s="1">
        <v>21.898513969524799</v>
      </c>
      <c r="S309" s="1">
        <v>28.8109660246065</v>
      </c>
      <c r="T309" s="1">
        <v>18.7755444237178</v>
      </c>
      <c r="U309" s="1">
        <v>3.0890131479522398</v>
      </c>
      <c r="V309" s="1">
        <v>43.808372374187698</v>
      </c>
      <c r="W309" s="1">
        <v>34.7649992443706</v>
      </c>
      <c r="X309" s="1">
        <v>18.337615233489501</v>
      </c>
      <c r="Y309" s="1">
        <v>20.582692405643598</v>
      </c>
      <c r="Z309" s="1">
        <v>24.469006264962101</v>
      </c>
      <c r="AA309" s="1">
        <v>19.548718993531299</v>
      </c>
      <c r="AB309" s="1">
        <v>22.640452299699501</v>
      </c>
      <c r="AC309" s="1">
        <v>12.759130036163601</v>
      </c>
    </row>
    <row r="310" spans="1:29" ht="15" hidden="1" customHeight="1" x14ac:dyDescent="0.25">
      <c r="A310">
        <v>23340</v>
      </c>
      <c r="B310" s="2" t="s">
        <v>348</v>
      </c>
      <c r="C310" s="2" t="s">
        <v>117</v>
      </c>
      <c r="D310" s="2" t="s">
        <v>961</v>
      </c>
      <c r="E310" s="2" t="s">
        <v>935</v>
      </c>
      <c r="F310" s="2" t="s">
        <v>919</v>
      </c>
      <c r="G310" s="2" t="str">
        <f t="shared" si="4"/>
        <v>Trump</v>
      </c>
      <c r="H310" s="2" t="s">
        <v>922</v>
      </c>
      <c r="I310" s="2" t="s">
        <v>923</v>
      </c>
      <c r="J310">
        <v>36691</v>
      </c>
      <c r="K310" s="1">
        <v>87.541904009157605</v>
      </c>
      <c r="L310" s="1">
        <v>0.49875991387533702</v>
      </c>
      <c r="M310" s="1">
        <v>0.49058352184459397</v>
      </c>
      <c r="N310" s="1">
        <v>1.41451582131858</v>
      </c>
      <c r="O310" s="1">
        <v>10.054236733803901</v>
      </c>
      <c r="P310" s="1">
        <v>23.896868441852199</v>
      </c>
      <c r="Q310" s="1">
        <v>8.4543893597885003</v>
      </c>
      <c r="R310" s="1">
        <v>23.065601918726699</v>
      </c>
      <c r="S310" s="1">
        <v>26.2135128505628</v>
      </c>
      <c r="T310" s="1">
        <v>18.369627429069801</v>
      </c>
      <c r="U310" s="1">
        <v>4.8102383053839404</v>
      </c>
      <c r="V310" s="1">
        <v>47.476530530369899</v>
      </c>
      <c r="W310" s="1">
        <v>30.209419882853201</v>
      </c>
      <c r="X310" s="1">
        <v>17.503811281392899</v>
      </c>
      <c r="Y310" s="1">
        <v>18.0867063362323</v>
      </c>
      <c r="Z310" s="1">
        <v>25.070293598378299</v>
      </c>
      <c r="AA310" s="1">
        <v>21.820440724514501</v>
      </c>
      <c r="AB310" s="1">
        <v>22.552801935526102</v>
      </c>
      <c r="AC310" s="1">
        <v>12.469757405348901</v>
      </c>
    </row>
    <row r="311" spans="1:29" ht="15" hidden="1" customHeight="1" x14ac:dyDescent="0.25">
      <c r="A311">
        <v>23380</v>
      </c>
      <c r="B311" s="2" t="s">
        <v>348</v>
      </c>
      <c r="C311" s="2" t="s">
        <v>33</v>
      </c>
      <c r="D311" s="2" t="s">
        <v>967</v>
      </c>
      <c r="E311" s="2" t="s">
        <v>927</v>
      </c>
      <c r="F311" s="2" t="s">
        <v>919</v>
      </c>
      <c r="G311" s="2" t="str">
        <f t="shared" si="4"/>
        <v>Trump</v>
      </c>
      <c r="H311" s="2" t="s">
        <v>922</v>
      </c>
      <c r="I311" s="2" t="s">
        <v>922</v>
      </c>
      <c r="J311">
        <v>60944</v>
      </c>
      <c r="K311" s="1">
        <v>86.188960357049098</v>
      </c>
      <c r="L311" s="1">
        <v>2.66474140194277</v>
      </c>
      <c r="M311" s="1">
        <v>0.30355736413756901</v>
      </c>
      <c r="N311" s="1">
        <v>1.9247177736938801</v>
      </c>
      <c r="O311" s="1">
        <v>8.9180231031766901</v>
      </c>
      <c r="P311" s="1">
        <v>24.396166972958799</v>
      </c>
      <c r="Q311" s="1">
        <v>7.6398004725649802</v>
      </c>
      <c r="R311" s="1">
        <v>23.890784982935202</v>
      </c>
      <c r="S311" s="1">
        <v>28.7887240745602</v>
      </c>
      <c r="T311" s="1">
        <v>15.2845234969808</v>
      </c>
      <c r="U311" s="1">
        <v>4.2412385575924496</v>
      </c>
      <c r="V311" s="1">
        <v>49.122044296307003</v>
      </c>
      <c r="W311" s="1">
        <v>33.318841629833599</v>
      </c>
      <c r="X311" s="1">
        <v>13.3178755162669</v>
      </c>
      <c r="Y311" s="1">
        <v>17.368751307257899</v>
      </c>
      <c r="Z311" s="1">
        <v>25.408910269818001</v>
      </c>
      <c r="AA311" s="1">
        <v>19.422714913198099</v>
      </c>
      <c r="AB311" s="1">
        <v>24.266889772014199</v>
      </c>
      <c r="AC311" s="1">
        <v>13.5327337377118</v>
      </c>
    </row>
    <row r="312" spans="1:29" ht="15" customHeight="1" x14ac:dyDescent="0.25">
      <c r="A312">
        <v>23420</v>
      </c>
      <c r="B312" s="2" t="s">
        <v>349</v>
      </c>
      <c r="C312" s="2" t="s">
        <v>98</v>
      </c>
      <c r="D312" s="2" t="s">
        <v>936</v>
      </c>
      <c r="E312" s="2" t="s">
        <v>935</v>
      </c>
      <c r="F312" s="2" t="s">
        <v>919</v>
      </c>
      <c r="G312" s="2" t="str">
        <f t="shared" si="4"/>
        <v>Trump</v>
      </c>
      <c r="H312" s="2" t="s">
        <v>922</v>
      </c>
      <c r="I312" s="2" t="s">
        <v>923</v>
      </c>
      <c r="J312">
        <v>930450</v>
      </c>
      <c r="K312" s="1">
        <v>32.728464721371402</v>
      </c>
      <c r="L312" s="1">
        <v>4.8369068730184299</v>
      </c>
      <c r="M312" s="1">
        <v>9.3348379816217992</v>
      </c>
      <c r="N312" s="1">
        <v>2.79402439679725</v>
      </c>
      <c r="O312" s="1">
        <v>50.305766027191098</v>
      </c>
      <c r="P312" s="1">
        <v>29.8250308990274</v>
      </c>
      <c r="Q312" s="1">
        <v>11.662958783384401</v>
      </c>
      <c r="R312" s="1">
        <v>26.556827341608901</v>
      </c>
      <c r="S312" s="1">
        <v>21.914772421946399</v>
      </c>
      <c r="T312" s="1">
        <v>10.040410554033</v>
      </c>
      <c r="U312" s="1">
        <v>16.408054193151099</v>
      </c>
      <c r="V312" s="1">
        <v>33.455033320870101</v>
      </c>
      <c r="W312" s="1">
        <v>30.719532847999599</v>
      </c>
      <c r="X312" s="1">
        <v>19.417379637979199</v>
      </c>
      <c r="Y312" s="1">
        <v>21.3635825304268</v>
      </c>
      <c r="Z312" s="1">
        <v>23.104200193672899</v>
      </c>
      <c r="AA312" s="1">
        <v>16.762109780480799</v>
      </c>
      <c r="AB312" s="1">
        <v>20.402184741641801</v>
      </c>
      <c r="AC312" s="1">
        <v>18.367922753777702</v>
      </c>
    </row>
    <row r="313" spans="1:29" ht="15" hidden="1" customHeight="1" x14ac:dyDescent="0.25">
      <c r="A313">
        <v>23460</v>
      </c>
      <c r="B313" s="2" t="s">
        <v>350</v>
      </c>
      <c r="C313" s="2" t="s">
        <v>46</v>
      </c>
      <c r="D313" s="2" t="s">
        <v>930</v>
      </c>
      <c r="E313" s="2" t="s">
        <v>931</v>
      </c>
      <c r="F313" s="2" t="s">
        <v>919</v>
      </c>
      <c r="G313" s="2" t="str">
        <f t="shared" si="4"/>
        <v>Trump</v>
      </c>
      <c r="H313" s="2" t="s">
        <v>922</v>
      </c>
      <c r="I313" s="2" t="s">
        <v>923</v>
      </c>
      <c r="J313">
        <v>104430</v>
      </c>
      <c r="K313" s="1">
        <v>79.277027674039999</v>
      </c>
      <c r="L313" s="1">
        <v>15.0493153308436</v>
      </c>
      <c r="M313" s="1">
        <v>0.629129560471129</v>
      </c>
      <c r="N313" s="1">
        <v>1.74375179546107</v>
      </c>
      <c r="O313" s="1">
        <v>3.3007756391841401</v>
      </c>
      <c r="P313" s="1">
        <v>22.968495643014499</v>
      </c>
      <c r="Q313" s="1">
        <v>8.5157521784927699</v>
      </c>
      <c r="R313" s="1">
        <v>24.898975390213501</v>
      </c>
      <c r="S313" s="1">
        <v>27.809058699607402</v>
      </c>
      <c r="T313" s="1">
        <v>15.8077180886718</v>
      </c>
      <c r="U313" s="1">
        <v>6.3334407351890496</v>
      </c>
      <c r="V313" s="1">
        <v>44.519003123993102</v>
      </c>
      <c r="W313" s="1">
        <v>33.975876609276703</v>
      </c>
      <c r="X313" s="1">
        <v>15.1716795315411</v>
      </c>
      <c r="Y313" s="1">
        <v>25.6262327416174</v>
      </c>
      <c r="Z313" s="1">
        <v>26.755424063116401</v>
      </c>
      <c r="AA313" s="1">
        <v>17.426035502958602</v>
      </c>
      <c r="AB313" s="1">
        <v>18.703155818540399</v>
      </c>
      <c r="AC313" s="1">
        <v>11.4891518737673</v>
      </c>
    </row>
    <row r="314" spans="1:29" ht="15" hidden="1" customHeight="1" x14ac:dyDescent="0.25">
      <c r="A314">
        <v>23500</v>
      </c>
      <c r="B314" s="2" t="s">
        <v>351</v>
      </c>
      <c r="C314" s="2" t="s">
        <v>129</v>
      </c>
      <c r="D314" s="2" t="s">
        <v>973</v>
      </c>
      <c r="E314" s="2" t="s">
        <v>931</v>
      </c>
      <c r="F314" s="2" t="s">
        <v>919</v>
      </c>
      <c r="G314" s="2" t="str">
        <f t="shared" si="4"/>
        <v>Trump</v>
      </c>
      <c r="H314" s="2" t="s">
        <v>922</v>
      </c>
      <c r="I314" s="2" t="s">
        <v>923</v>
      </c>
      <c r="J314">
        <v>55342</v>
      </c>
      <c r="K314" s="1">
        <v>73.974558201727405</v>
      </c>
      <c r="L314" s="1">
        <v>20.263091323045799</v>
      </c>
      <c r="M314" s="1">
        <v>0.55653933721224402</v>
      </c>
      <c r="N314" s="1">
        <v>1.5340970691337501</v>
      </c>
      <c r="O314" s="1">
        <v>3.6717140688807799</v>
      </c>
      <c r="P314" s="1">
        <v>24.672039319142801</v>
      </c>
      <c r="Q314" s="1">
        <v>9.4503270572079092</v>
      </c>
      <c r="R314" s="1">
        <v>25.438184380759601</v>
      </c>
      <c r="S314" s="1">
        <v>26.992157854793799</v>
      </c>
      <c r="T314" s="1">
        <v>13.447291388095801</v>
      </c>
      <c r="U314" s="1">
        <v>9.5193525298684101</v>
      </c>
      <c r="V314" s="1">
        <v>52.832681825689598</v>
      </c>
      <c r="W314" s="1">
        <v>24.949072289819998</v>
      </c>
      <c r="X314" s="1">
        <v>12.698893354621999</v>
      </c>
      <c r="Y314" s="1">
        <v>30.298578199052098</v>
      </c>
      <c r="Z314" s="1">
        <v>26.312796208530798</v>
      </c>
      <c r="AA314" s="1">
        <v>18.720379146919399</v>
      </c>
      <c r="AB314" s="1">
        <v>16.4265402843602</v>
      </c>
      <c r="AC314" s="1">
        <v>8.24170616113744</v>
      </c>
    </row>
    <row r="315" spans="1:29" ht="15" hidden="1" customHeight="1" x14ac:dyDescent="0.25">
      <c r="A315">
        <v>23540</v>
      </c>
      <c r="B315" s="2" t="s">
        <v>352</v>
      </c>
      <c r="C315" s="2" t="s">
        <v>72</v>
      </c>
      <c r="D315" s="2" t="s">
        <v>942</v>
      </c>
      <c r="E315" s="2" t="s">
        <v>931</v>
      </c>
      <c r="F315" s="2" t="s">
        <v>920</v>
      </c>
      <c r="G315" s="2" t="str">
        <f t="shared" si="4"/>
        <v>Clinton</v>
      </c>
      <c r="H315" s="2" t="s">
        <v>922</v>
      </c>
      <c r="I315" s="2" t="s">
        <v>923</v>
      </c>
      <c r="J315">
        <v>264275</v>
      </c>
      <c r="K315" s="1">
        <v>65.215400624349599</v>
      </c>
      <c r="L315" s="1">
        <v>19.034717623687399</v>
      </c>
      <c r="M315" s="1">
        <v>4.9785261564657999</v>
      </c>
      <c r="N315" s="1">
        <v>2.5991864535048701</v>
      </c>
      <c r="O315" s="1">
        <v>8.1721691419922404</v>
      </c>
      <c r="P315" s="1">
        <v>18.131113423517199</v>
      </c>
      <c r="Q315" s="1">
        <v>22.504588023838799</v>
      </c>
      <c r="R315" s="1">
        <v>24.9910131491817</v>
      </c>
      <c r="S315" s="1">
        <v>23.217103396083601</v>
      </c>
      <c r="T315" s="1">
        <v>11.1561820073787</v>
      </c>
      <c r="U315" s="1">
        <v>3.5535615277255599</v>
      </c>
      <c r="V315" s="1">
        <v>28.959996940980002</v>
      </c>
      <c r="W315" s="1">
        <v>28.3921663597025</v>
      </c>
      <c r="X315" s="1">
        <v>39.094275171591903</v>
      </c>
      <c r="Y315" s="1">
        <v>26.0723657896534</v>
      </c>
      <c r="Z315" s="1">
        <v>21.8316797877218</v>
      </c>
      <c r="AA315" s="1">
        <v>16.4057088784181</v>
      </c>
      <c r="AB315" s="1">
        <v>18.119738164222898</v>
      </c>
      <c r="AC315" s="1">
        <v>17.570507379983798</v>
      </c>
    </row>
    <row r="316" spans="1:29" ht="15" hidden="1" customHeight="1" x14ac:dyDescent="0.25">
      <c r="A316">
        <v>23580</v>
      </c>
      <c r="B316" s="2" t="s">
        <v>352</v>
      </c>
      <c r="C316" s="2" t="s">
        <v>37</v>
      </c>
      <c r="D316" s="2" t="s">
        <v>943</v>
      </c>
      <c r="E316" s="2" t="s">
        <v>931</v>
      </c>
      <c r="F316" s="2" t="s">
        <v>919</v>
      </c>
      <c r="G316" s="2" t="str">
        <f t="shared" si="4"/>
        <v>Trump</v>
      </c>
      <c r="H316" s="2" t="s">
        <v>922</v>
      </c>
      <c r="I316" s="2" t="s">
        <v>923</v>
      </c>
      <c r="J316">
        <v>179684</v>
      </c>
      <c r="K316" s="1">
        <v>63.6116738273859</v>
      </c>
      <c r="L316" s="1">
        <v>7.09968611562521</v>
      </c>
      <c r="M316" s="1">
        <v>1.77033013512611</v>
      </c>
      <c r="N316" s="1">
        <v>1.41359275171969</v>
      </c>
      <c r="O316" s="1">
        <v>26.1047171701431</v>
      </c>
      <c r="P316" s="1">
        <v>27.9190133790432</v>
      </c>
      <c r="Q316" s="1">
        <v>9.3057812604349905</v>
      </c>
      <c r="R316" s="1">
        <v>27.7158789875559</v>
      </c>
      <c r="S316" s="1">
        <v>23.9231094588277</v>
      </c>
      <c r="T316" s="1">
        <v>11.136216914138201</v>
      </c>
      <c r="U316" s="1">
        <v>10.919130901193199</v>
      </c>
      <c r="V316" s="1">
        <v>40.823199416145698</v>
      </c>
      <c r="W316" s="1">
        <v>26.1608940708891</v>
      </c>
      <c r="X316" s="1">
        <v>22.096775611772099</v>
      </c>
      <c r="Y316" s="1">
        <v>15.7064629307801</v>
      </c>
      <c r="Z316" s="1">
        <v>22.2382529429124</v>
      </c>
      <c r="AA316" s="1">
        <v>18.9002196937404</v>
      </c>
      <c r="AB316" s="1">
        <v>23.367872249729501</v>
      </c>
      <c r="AC316" s="1">
        <v>19.7871921828377</v>
      </c>
    </row>
    <row r="317" spans="1:29" ht="15" hidden="1" customHeight="1" x14ac:dyDescent="0.25">
      <c r="A317">
        <v>23620</v>
      </c>
      <c r="B317" s="2" t="s">
        <v>352</v>
      </c>
      <c r="C317" s="2" t="s">
        <v>27</v>
      </c>
      <c r="D317" s="2" t="s">
        <v>976</v>
      </c>
      <c r="E317" s="2" t="s">
        <v>935</v>
      </c>
      <c r="F317" s="2" t="s">
        <v>919</v>
      </c>
      <c r="G317" s="2" t="str">
        <f t="shared" si="4"/>
        <v>Trump</v>
      </c>
      <c r="H317" s="2" t="s">
        <v>922</v>
      </c>
      <c r="I317" s="2" t="s">
        <v>922</v>
      </c>
      <c r="J317">
        <v>38437</v>
      </c>
      <c r="K317" s="1">
        <v>78.713219033743499</v>
      </c>
      <c r="L317" s="1">
        <v>2.64848973645186</v>
      </c>
      <c r="M317" s="1">
        <v>0.72326144079923005</v>
      </c>
      <c r="N317" s="1">
        <v>2.3128756146421399</v>
      </c>
      <c r="O317" s="1">
        <v>15.6021541743632</v>
      </c>
      <c r="P317" s="1">
        <v>25.576918073731001</v>
      </c>
      <c r="Q317" s="1">
        <v>8.7025522283216699</v>
      </c>
      <c r="R317" s="1">
        <v>22.418503004917099</v>
      </c>
      <c r="S317" s="1">
        <v>27.431901553190901</v>
      </c>
      <c r="T317" s="1">
        <v>15.8701251398392</v>
      </c>
      <c r="U317" s="1">
        <v>7.1702025841442003</v>
      </c>
      <c r="V317" s="1">
        <v>42.223640133992703</v>
      </c>
      <c r="W317" s="1">
        <v>33.1831233051523</v>
      </c>
      <c r="X317" s="1">
        <v>17.423033976710801</v>
      </c>
      <c r="Y317" s="1">
        <v>20.436192973980301</v>
      </c>
      <c r="Z317" s="1">
        <v>19.856442818689999</v>
      </c>
      <c r="AA317" s="1">
        <v>19.525157015667101</v>
      </c>
      <c r="AB317" s="1">
        <v>23.983711781351399</v>
      </c>
      <c r="AC317" s="1">
        <v>16.198495410311299</v>
      </c>
    </row>
    <row r="318" spans="1:29" ht="15" hidden="1" customHeight="1" x14ac:dyDescent="0.25">
      <c r="A318">
        <v>23660</v>
      </c>
      <c r="B318" s="2" t="s">
        <v>353</v>
      </c>
      <c r="C318" s="2" t="s">
        <v>146</v>
      </c>
      <c r="D318" s="2" t="s">
        <v>948</v>
      </c>
      <c r="E318" s="2" t="s">
        <v>927</v>
      </c>
      <c r="F318" s="2" t="s">
        <v>919</v>
      </c>
      <c r="G318" s="2" t="str">
        <f t="shared" si="4"/>
        <v>Trump</v>
      </c>
      <c r="H318" s="2" t="s">
        <v>922</v>
      </c>
      <c r="I318" s="2" t="s">
        <v>923</v>
      </c>
      <c r="J318">
        <v>52919</v>
      </c>
      <c r="K318" s="1">
        <v>85.285058296642006</v>
      </c>
      <c r="L318" s="1">
        <v>7.0692945822861404</v>
      </c>
      <c r="M318" s="1">
        <v>0.62548423061660297</v>
      </c>
      <c r="N318" s="1">
        <v>2.1863602864755598</v>
      </c>
      <c r="O318" s="1">
        <v>4.8338026039796702</v>
      </c>
      <c r="P318" s="1">
        <v>20.5597233507814</v>
      </c>
      <c r="Q318" s="1">
        <v>9.9964096071354298</v>
      </c>
      <c r="R318" s="1">
        <v>23.012528581416898</v>
      </c>
      <c r="S318" s="1">
        <v>27.984277858614099</v>
      </c>
      <c r="T318" s="1">
        <v>18.447060602052201</v>
      </c>
      <c r="U318" s="1">
        <v>4.3841961852860996</v>
      </c>
      <c r="V318" s="1">
        <v>47.231607629427799</v>
      </c>
      <c r="W318" s="1">
        <v>31.460490463215301</v>
      </c>
      <c r="X318" s="1">
        <v>16.9237057220708</v>
      </c>
      <c r="Y318" s="1">
        <v>25.772911299227101</v>
      </c>
      <c r="Z318" s="1">
        <v>23.734817813765201</v>
      </c>
      <c r="AA318" s="1">
        <v>18.388847994111199</v>
      </c>
      <c r="AB318" s="1">
        <v>21.9911667280088</v>
      </c>
      <c r="AC318" s="1">
        <v>10.1122561648877</v>
      </c>
    </row>
    <row r="319" spans="1:29" ht="15" hidden="1" customHeight="1" x14ac:dyDescent="0.25">
      <c r="A319">
        <v>23700</v>
      </c>
      <c r="B319" s="2" t="s">
        <v>354</v>
      </c>
      <c r="C319" s="2" t="s">
        <v>35</v>
      </c>
      <c r="D319" s="2" t="s">
        <v>964</v>
      </c>
      <c r="E319" s="2" t="s">
        <v>935</v>
      </c>
      <c r="F319" s="2" t="s">
        <v>920</v>
      </c>
      <c r="G319" s="2" t="str">
        <f t="shared" si="4"/>
        <v>Clinton</v>
      </c>
      <c r="H319" s="2" t="s">
        <v>922</v>
      </c>
      <c r="I319" s="2" t="s">
        <v>922</v>
      </c>
      <c r="J319">
        <v>71492</v>
      </c>
      <c r="K319" s="1">
        <v>10.328428355620201</v>
      </c>
      <c r="L319" s="1">
        <v>0.443406255245342</v>
      </c>
      <c r="M319" s="1">
        <v>0.758126783416326</v>
      </c>
      <c r="N319" s="1">
        <v>75.219604990768204</v>
      </c>
      <c r="O319" s="1">
        <v>13.2504336149499</v>
      </c>
      <c r="P319" s="1">
        <v>31.294410563419699</v>
      </c>
      <c r="Q319" s="1">
        <v>11.468416046550701</v>
      </c>
      <c r="R319" s="1">
        <v>24.281038437867199</v>
      </c>
      <c r="S319" s="1">
        <v>23.426397359145099</v>
      </c>
      <c r="T319" s="1">
        <v>9.5297375930173995</v>
      </c>
      <c r="U319" s="1">
        <v>11.684789248625499</v>
      </c>
      <c r="V319" s="1">
        <v>48.686621869273097</v>
      </c>
      <c r="W319" s="1">
        <v>27.394013439218099</v>
      </c>
      <c r="X319" s="1">
        <v>12.234575442883299</v>
      </c>
      <c r="Y319" s="1">
        <v>33.365681013814402</v>
      </c>
      <c r="Z319" s="1">
        <v>25.299691745633101</v>
      </c>
      <c r="AA319" s="1">
        <v>15.6695969859573</v>
      </c>
      <c r="AB319" s="1">
        <v>15.760931613197901</v>
      </c>
      <c r="AC319" s="1">
        <v>9.9040986413974199</v>
      </c>
    </row>
    <row r="320" spans="1:29" ht="15" hidden="1" customHeight="1" x14ac:dyDescent="0.25">
      <c r="A320">
        <v>23780</v>
      </c>
      <c r="B320" s="2" t="s">
        <v>355</v>
      </c>
      <c r="C320" s="2" t="s">
        <v>77</v>
      </c>
      <c r="D320" s="2" t="s">
        <v>949</v>
      </c>
      <c r="E320" s="2" t="s">
        <v>935</v>
      </c>
      <c r="F320" s="2" t="s">
        <v>919</v>
      </c>
      <c r="G320" s="2" t="str">
        <f t="shared" si="4"/>
        <v>Trump</v>
      </c>
      <c r="H320" s="2" t="s">
        <v>922</v>
      </c>
      <c r="I320" s="2" t="s">
        <v>923</v>
      </c>
      <c r="J320">
        <v>40753</v>
      </c>
      <c r="K320" s="1">
        <v>48.524035040365099</v>
      </c>
      <c r="L320" s="1">
        <v>1.7741025200598699</v>
      </c>
      <c r="M320" s="1">
        <v>2.9862832184133699</v>
      </c>
      <c r="N320" s="1">
        <v>1.7691949058965</v>
      </c>
      <c r="O320" s="1">
        <v>44.946384315265099</v>
      </c>
      <c r="P320" s="1">
        <v>31.808701199911699</v>
      </c>
      <c r="Q320" s="1">
        <v>10.6249846637057</v>
      </c>
      <c r="R320" s="1">
        <v>25.5171398424656</v>
      </c>
      <c r="S320" s="1">
        <v>23.1565774298825</v>
      </c>
      <c r="T320" s="1">
        <v>8.8925968640345499</v>
      </c>
      <c r="U320" s="1">
        <v>15.6381576149364</v>
      </c>
      <c r="V320" s="1">
        <v>37.477140305363001</v>
      </c>
      <c r="W320" s="1">
        <v>28.056819631693099</v>
      </c>
      <c r="X320" s="1">
        <v>18.8278824480075</v>
      </c>
      <c r="Y320" s="1">
        <v>12.9937706119458</v>
      </c>
      <c r="Z320" s="1">
        <v>27.064858922682301</v>
      </c>
      <c r="AA320" s="1">
        <v>20.850128252107002</v>
      </c>
      <c r="AB320" s="1">
        <v>23.803591058995998</v>
      </c>
      <c r="AC320" s="1">
        <v>15.287651154269</v>
      </c>
    </row>
    <row r="321" spans="1:29" ht="15" hidden="1" customHeight="1" x14ac:dyDescent="0.25">
      <c r="A321">
        <v>23820</v>
      </c>
      <c r="B321" s="2" t="s">
        <v>356</v>
      </c>
      <c r="C321" s="2" t="s">
        <v>195</v>
      </c>
      <c r="D321" s="2" t="s">
        <v>965</v>
      </c>
      <c r="E321" s="2" t="s">
        <v>935</v>
      </c>
      <c r="F321" s="2" t="s">
        <v>919</v>
      </c>
      <c r="G321" s="2" t="str">
        <f t="shared" si="4"/>
        <v>Trump</v>
      </c>
      <c r="H321" s="2" t="s">
        <v>922</v>
      </c>
      <c r="I321" s="2" t="s">
        <v>922</v>
      </c>
      <c r="J321">
        <v>46997</v>
      </c>
      <c r="K321" s="1">
        <v>83.184033023384501</v>
      </c>
      <c r="L321" s="1">
        <v>0.37023639806796199</v>
      </c>
      <c r="M321" s="1">
        <v>1.48732897844543</v>
      </c>
      <c r="N321" s="1">
        <v>4.1002617188331199</v>
      </c>
      <c r="O321" s="1">
        <v>10.858139881269</v>
      </c>
      <c r="P321" s="1">
        <v>20.182139285486301</v>
      </c>
      <c r="Q321" s="1">
        <v>6.3493414473264203</v>
      </c>
      <c r="R321" s="1">
        <v>19.862969976807001</v>
      </c>
      <c r="S321" s="1">
        <v>33.436176777241101</v>
      </c>
      <c r="T321" s="1">
        <v>20.169372513139098</v>
      </c>
      <c r="U321" s="1">
        <v>2.00075172752768</v>
      </c>
      <c r="V321" s="1">
        <v>31.508948448839199</v>
      </c>
      <c r="W321" s="1">
        <v>40.954693960158401</v>
      </c>
      <c r="X321" s="1">
        <v>25.5356058634747</v>
      </c>
      <c r="Y321" s="1">
        <v>12.0617913242484</v>
      </c>
      <c r="Z321" s="1">
        <v>17.699989597420199</v>
      </c>
      <c r="AA321" s="1">
        <v>19.270779153229999</v>
      </c>
      <c r="AB321" s="1">
        <v>25.782794132945</v>
      </c>
      <c r="AC321" s="1">
        <v>25.184645792156498</v>
      </c>
    </row>
    <row r="322" spans="1:29" ht="15" hidden="1" customHeight="1" x14ac:dyDescent="0.25">
      <c r="A322">
        <v>23860</v>
      </c>
      <c r="B322" s="2" t="s">
        <v>357</v>
      </c>
      <c r="C322" s="2" t="s">
        <v>129</v>
      </c>
      <c r="D322" s="2" t="s">
        <v>973</v>
      </c>
      <c r="E322" s="2" t="s">
        <v>931</v>
      </c>
      <c r="F322" s="2" t="s">
        <v>919</v>
      </c>
      <c r="G322" s="2" t="str">
        <f t="shared" si="4"/>
        <v>Trump</v>
      </c>
      <c r="H322" s="2" t="s">
        <v>923</v>
      </c>
      <c r="I322" s="2" t="s">
        <v>923</v>
      </c>
      <c r="J322">
        <v>60158</v>
      </c>
      <c r="K322" s="1">
        <v>62.021676252535002</v>
      </c>
      <c r="L322" s="1">
        <v>33.4585591276306</v>
      </c>
      <c r="M322" s="1">
        <v>0.44715582299943502</v>
      </c>
      <c r="N322" s="1">
        <v>0.96911466471624697</v>
      </c>
      <c r="O322" s="1">
        <v>3.1034941321187501</v>
      </c>
      <c r="P322" s="1">
        <v>21.643006748894599</v>
      </c>
      <c r="Q322" s="1">
        <v>6.9018251936567001</v>
      </c>
      <c r="R322" s="1">
        <v>20.9448452408657</v>
      </c>
      <c r="S322" s="1">
        <v>30.695834303002101</v>
      </c>
      <c r="T322" s="1">
        <v>19.814488513580901</v>
      </c>
      <c r="U322" s="1">
        <v>5.7075822337855397</v>
      </c>
      <c r="V322" s="1">
        <v>42.817320200706199</v>
      </c>
      <c r="W322" s="1">
        <v>28.614569782568299</v>
      </c>
      <c r="X322" s="1">
        <v>22.86052778294</v>
      </c>
      <c r="Y322" s="1">
        <v>24.104467599839001</v>
      </c>
      <c r="Z322" s="1">
        <v>24.104467599839001</v>
      </c>
      <c r="AA322" s="1">
        <v>15.5851706095434</v>
      </c>
      <c r="AB322" s="1">
        <v>19.9543848665087</v>
      </c>
      <c r="AC322" s="1">
        <v>16.2515093242699</v>
      </c>
    </row>
    <row r="323" spans="1:29" ht="15" hidden="1" customHeight="1" x14ac:dyDescent="0.25">
      <c r="A323">
        <v>23900</v>
      </c>
      <c r="B323" s="2" t="s">
        <v>358</v>
      </c>
      <c r="C323" s="2" t="s">
        <v>55</v>
      </c>
      <c r="D323" s="2" t="s">
        <v>970</v>
      </c>
      <c r="E323" s="2" t="s">
        <v>927</v>
      </c>
      <c r="F323" s="2" t="s">
        <v>919</v>
      </c>
      <c r="G323" s="2" t="str">
        <f t="shared" si="4"/>
        <v>Trump</v>
      </c>
      <c r="H323" s="2" t="s">
        <v>922</v>
      </c>
      <c r="I323" s="2" t="s">
        <v>922</v>
      </c>
      <c r="J323">
        <v>101407</v>
      </c>
      <c r="K323" s="1">
        <v>90.555878785488204</v>
      </c>
      <c r="L323" s="1">
        <v>1.4298815663613</v>
      </c>
      <c r="M323" s="1">
        <v>0.72677428579881098</v>
      </c>
      <c r="N323" s="1">
        <v>1.2573096531797601</v>
      </c>
      <c r="O323" s="1">
        <v>6.0301557091719502</v>
      </c>
      <c r="P323" s="1">
        <v>22.126677645527401</v>
      </c>
      <c r="Q323" s="1">
        <v>9.7222085260386404</v>
      </c>
      <c r="R323" s="1">
        <v>23.476683069216101</v>
      </c>
      <c r="S323" s="1">
        <v>28.941789028370799</v>
      </c>
      <c r="T323" s="1">
        <v>15.732641730847</v>
      </c>
      <c r="U323" s="1">
        <v>5.6962300523241503</v>
      </c>
      <c r="V323" s="1">
        <v>51.277665850158698</v>
      </c>
      <c r="W323" s="1">
        <v>23.683562100503</v>
      </c>
      <c r="X323" s="1">
        <v>19.342541997014202</v>
      </c>
      <c r="Y323" s="1">
        <v>12.924708155963501</v>
      </c>
      <c r="Z323" s="1">
        <v>20.331148311613699</v>
      </c>
      <c r="AA323" s="1">
        <v>18.270611893134198</v>
      </c>
      <c r="AB323" s="1">
        <v>27.6853568723721</v>
      </c>
      <c r="AC323" s="1">
        <v>20.788174766916502</v>
      </c>
    </row>
    <row r="324" spans="1:29" ht="15" hidden="1" customHeight="1" x14ac:dyDescent="0.25">
      <c r="A324">
        <v>23940</v>
      </c>
      <c r="B324" s="2" t="s">
        <v>359</v>
      </c>
      <c r="C324" s="2" t="s">
        <v>197</v>
      </c>
      <c r="D324" s="2" t="s">
        <v>982</v>
      </c>
      <c r="E324" s="2" t="s">
        <v>947</v>
      </c>
      <c r="F324" s="2" t="s">
        <v>919</v>
      </c>
      <c r="G324" s="2" t="str">
        <f t="shared" si="4"/>
        <v>Trump</v>
      </c>
      <c r="H324" s="2" t="s">
        <v>922</v>
      </c>
      <c r="I324" s="2" t="s">
        <v>923</v>
      </c>
      <c r="J324">
        <v>46133</v>
      </c>
      <c r="K324" s="1">
        <v>88.942839182363997</v>
      </c>
      <c r="L324" s="1">
        <v>0.29046452647779197</v>
      </c>
      <c r="M324" s="1">
        <v>0.54191142999588104</v>
      </c>
      <c r="N324" s="1">
        <v>2.3974161663017801</v>
      </c>
      <c r="O324" s="1">
        <v>7.8273686948605103</v>
      </c>
      <c r="P324" s="1">
        <v>28.140376736826099</v>
      </c>
      <c r="Q324" s="1">
        <v>9.7934233628855694</v>
      </c>
      <c r="R324" s="1">
        <v>29.575358203455199</v>
      </c>
      <c r="S324" s="1">
        <v>26.820280493356201</v>
      </c>
      <c r="T324" s="1">
        <v>5.6705612034769004</v>
      </c>
      <c r="U324" s="1">
        <v>2.9808970680848099</v>
      </c>
      <c r="V324" s="1">
        <v>41.3791896998111</v>
      </c>
      <c r="W324" s="1">
        <v>37.415156392134897</v>
      </c>
      <c r="X324" s="1">
        <v>18.224756839969199</v>
      </c>
      <c r="Y324" s="1">
        <v>8.2305012694101691</v>
      </c>
      <c r="Z324" s="1">
        <v>10.462301470154101</v>
      </c>
      <c r="AA324" s="1">
        <v>16.655842238885299</v>
      </c>
      <c r="AB324" s="1">
        <v>31.292436677097498</v>
      </c>
      <c r="AC324" s="1">
        <v>33.358918344453002</v>
      </c>
    </row>
    <row r="325" spans="1:29" ht="15" hidden="1" customHeight="1" x14ac:dyDescent="0.25">
      <c r="A325">
        <v>23980</v>
      </c>
      <c r="B325" s="2" t="s">
        <v>360</v>
      </c>
      <c r="C325" s="2" t="s">
        <v>104</v>
      </c>
      <c r="D325" s="2" t="s">
        <v>950</v>
      </c>
      <c r="E325" s="2" t="s">
        <v>927</v>
      </c>
      <c r="F325" s="2" t="s">
        <v>919</v>
      </c>
      <c r="G325" s="2" t="str">
        <f t="shared" si="4"/>
        <v>Trump</v>
      </c>
      <c r="H325" s="2" t="s">
        <v>922</v>
      </c>
      <c r="I325" s="2" t="s">
        <v>923</v>
      </c>
      <c r="J325">
        <v>52272</v>
      </c>
      <c r="K325" s="1">
        <v>92.452938475665704</v>
      </c>
      <c r="L325" s="1">
        <v>3.3861340679522498</v>
      </c>
      <c r="M325" s="1">
        <v>0.36922252831343699</v>
      </c>
      <c r="N325" s="1">
        <v>1.4481940618304301</v>
      </c>
      <c r="O325" s="1">
        <v>2.3435108662381401</v>
      </c>
      <c r="P325" s="1">
        <v>24.171640648913399</v>
      </c>
      <c r="Q325" s="1">
        <v>7.7957606366697298</v>
      </c>
      <c r="R325" s="1">
        <v>24.8890419344965</v>
      </c>
      <c r="S325" s="1">
        <v>27.5635139271503</v>
      </c>
      <c r="T325" s="1">
        <v>15.5800428527701</v>
      </c>
      <c r="U325" s="1">
        <v>12.045899804086201</v>
      </c>
      <c r="V325" s="1">
        <v>52.888329135180498</v>
      </c>
      <c r="W325" s="1">
        <v>22.698012874335301</v>
      </c>
      <c r="X325" s="1">
        <v>12.367758186398</v>
      </c>
      <c r="Y325" s="1">
        <v>28.675162298629498</v>
      </c>
      <c r="Z325" s="1">
        <v>25.030055301755201</v>
      </c>
      <c r="AA325" s="1">
        <v>16.619379658571798</v>
      </c>
      <c r="AB325" s="1">
        <v>20.822313056023098</v>
      </c>
      <c r="AC325" s="1">
        <v>8.8530896850204392</v>
      </c>
    </row>
    <row r="326" spans="1:29" ht="15" hidden="1" customHeight="1" x14ac:dyDescent="0.25">
      <c r="A326">
        <v>24020</v>
      </c>
      <c r="B326" s="2" t="s">
        <v>361</v>
      </c>
      <c r="C326" s="2" t="s">
        <v>40</v>
      </c>
      <c r="D326" s="2" t="s">
        <v>966</v>
      </c>
      <c r="E326" s="2" t="s">
        <v>927</v>
      </c>
      <c r="F326" s="2" t="s">
        <v>919</v>
      </c>
      <c r="G326" s="2" t="str">
        <f t="shared" ref="G326:G389" si="5">IF(F326="Republicain","Trump","Clinton")</f>
        <v>Trump</v>
      </c>
      <c r="H326" s="2" t="s">
        <v>922</v>
      </c>
      <c r="I326" s="2" t="s">
        <v>922</v>
      </c>
      <c r="J326">
        <v>128923</v>
      </c>
      <c r="K326" s="1">
        <v>94.305127867021397</v>
      </c>
      <c r="L326" s="1">
        <v>1.7762540431110001</v>
      </c>
      <c r="M326" s="1">
        <v>0.54994066225576499</v>
      </c>
      <c r="N326" s="1">
        <v>1.3333540175143299</v>
      </c>
      <c r="O326" s="1">
        <v>2.0353234100975</v>
      </c>
      <c r="P326" s="1">
        <v>20.835692622728299</v>
      </c>
      <c r="Q326" s="1">
        <v>8.1234535342801504</v>
      </c>
      <c r="R326" s="1">
        <v>24.1733437788447</v>
      </c>
      <c r="S326" s="1">
        <v>30.614397741287402</v>
      </c>
      <c r="T326" s="1">
        <v>16.253112322859401</v>
      </c>
      <c r="U326" s="1">
        <v>3.4896401308615101</v>
      </c>
      <c r="V326" s="1">
        <v>46.2322791712105</v>
      </c>
      <c r="W326" s="1">
        <v>27.933478735005501</v>
      </c>
      <c r="X326" s="1">
        <v>22.344601962922599</v>
      </c>
      <c r="Y326" s="1">
        <v>16.115243385745199</v>
      </c>
      <c r="Z326" s="1">
        <v>21.800207136804399</v>
      </c>
      <c r="AA326" s="1">
        <v>18.791074286790298</v>
      </c>
      <c r="AB326" s="1">
        <v>26.3515676489973</v>
      </c>
      <c r="AC326" s="1">
        <v>16.941907541662701</v>
      </c>
    </row>
    <row r="327" spans="1:29" ht="15" hidden="1" customHeight="1" x14ac:dyDescent="0.25">
      <c r="A327">
        <v>24060</v>
      </c>
      <c r="B327" s="2" t="s">
        <v>362</v>
      </c>
      <c r="C327" s="2" t="s">
        <v>156</v>
      </c>
      <c r="D327" s="2" t="s">
        <v>937</v>
      </c>
      <c r="E327" s="2" t="s">
        <v>935</v>
      </c>
      <c r="F327" s="2" t="s">
        <v>919</v>
      </c>
      <c r="G327" s="2" t="str">
        <f t="shared" si="5"/>
        <v>Trump</v>
      </c>
      <c r="H327" s="2" t="s">
        <v>922</v>
      </c>
      <c r="I327" s="2" t="s">
        <v>922</v>
      </c>
      <c r="J327">
        <v>73537</v>
      </c>
      <c r="K327" s="1">
        <v>73.229802684362994</v>
      </c>
      <c r="L327" s="1">
        <v>0.43243537266954002</v>
      </c>
      <c r="M327" s="1">
        <v>0.74248337571562595</v>
      </c>
      <c r="N327" s="1">
        <v>1.74469994696547</v>
      </c>
      <c r="O327" s="1">
        <v>23.850578620286399</v>
      </c>
      <c r="P327" s="1">
        <v>24.7698437521248</v>
      </c>
      <c r="Q327" s="1">
        <v>7.8123937609638698</v>
      </c>
      <c r="R327" s="1">
        <v>30.2405591742932</v>
      </c>
      <c r="S327" s="1">
        <v>28.091980907570299</v>
      </c>
      <c r="T327" s="1">
        <v>9.0852224050477997</v>
      </c>
      <c r="U327" s="1">
        <v>4.9945579876647699</v>
      </c>
      <c r="V327" s="1">
        <v>28.433506671503999</v>
      </c>
      <c r="W327" s="1">
        <v>33.454266940782801</v>
      </c>
      <c r="X327" s="1">
        <v>33.117668400048402</v>
      </c>
      <c r="Y327" s="1">
        <v>11.2386400666208</v>
      </c>
      <c r="Z327" s="1">
        <v>17.4915818820377</v>
      </c>
      <c r="AA327" s="1">
        <v>19.4684818422101</v>
      </c>
      <c r="AB327" s="1">
        <v>25.956768890980801</v>
      </c>
      <c r="AC327" s="1">
        <v>25.8445273181506</v>
      </c>
    </row>
    <row r="328" spans="1:29" ht="15" hidden="1" customHeight="1" x14ac:dyDescent="0.25">
      <c r="A328">
        <v>24100</v>
      </c>
      <c r="B328" s="2" t="s">
        <v>363</v>
      </c>
      <c r="C328" s="2" t="s">
        <v>40</v>
      </c>
      <c r="D328" s="2" t="s">
        <v>966</v>
      </c>
      <c r="E328" s="2" t="s">
        <v>927</v>
      </c>
      <c r="F328" s="2" t="s">
        <v>920</v>
      </c>
      <c r="G328" s="2" t="str">
        <f t="shared" si="5"/>
        <v>Clinton</v>
      </c>
      <c r="H328" s="2" t="s">
        <v>922</v>
      </c>
      <c r="I328" s="2" t="s">
        <v>922</v>
      </c>
      <c r="J328">
        <v>55531</v>
      </c>
      <c r="K328" s="1">
        <v>93.839477048855599</v>
      </c>
      <c r="L328" s="1">
        <v>1.7665808287263001</v>
      </c>
      <c r="M328" s="1">
        <v>0.57625470457942396</v>
      </c>
      <c r="N328" s="1">
        <v>1.5432821307017699</v>
      </c>
      <c r="O328" s="1">
        <v>2.27440528713691</v>
      </c>
      <c r="P328" s="1">
        <v>22.196610902018701</v>
      </c>
      <c r="Q328" s="1">
        <v>7.9072950244007796</v>
      </c>
      <c r="R328" s="1">
        <v>24.447605841782099</v>
      </c>
      <c r="S328" s="1">
        <v>29.419603464731399</v>
      </c>
      <c r="T328" s="1">
        <v>16.028884767067002</v>
      </c>
      <c r="U328" s="1">
        <v>4.1824702634362803</v>
      </c>
      <c r="V328" s="1">
        <v>50.5611889465129</v>
      </c>
      <c r="W328" s="1">
        <v>30.750574089841798</v>
      </c>
      <c r="X328" s="1">
        <v>14.505766700209</v>
      </c>
      <c r="Y328" s="1">
        <v>19.776997912131801</v>
      </c>
      <c r="Z328" s="1">
        <v>24.6723823908311</v>
      </c>
      <c r="AA328" s="1">
        <v>19.501577006796701</v>
      </c>
      <c r="AB328" s="1">
        <v>22.828839234152198</v>
      </c>
      <c r="AC328" s="1">
        <v>13.2202034560881</v>
      </c>
    </row>
    <row r="329" spans="1:29" ht="15" hidden="1" customHeight="1" x14ac:dyDescent="0.25">
      <c r="A329">
        <v>24140</v>
      </c>
      <c r="B329" s="2" t="s">
        <v>364</v>
      </c>
      <c r="C329" s="2" t="s">
        <v>42</v>
      </c>
      <c r="D329" s="2" t="s">
        <v>959</v>
      </c>
      <c r="E329" s="2" t="s">
        <v>931</v>
      </c>
      <c r="F329" s="2" t="s">
        <v>920</v>
      </c>
      <c r="G329" s="2" t="str">
        <f t="shared" si="5"/>
        <v>Clinton</v>
      </c>
      <c r="H329" s="2" t="s">
        <v>922</v>
      </c>
      <c r="I329" s="2" t="s">
        <v>923</v>
      </c>
      <c r="J329">
        <v>122623</v>
      </c>
      <c r="K329" s="1">
        <v>55.630672875398602</v>
      </c>
      <c r="L329" s="1">
        <v>31.076551707265399</v>
      </c>
      <c r="M329" s="1">
        <v>1.14578831051271</v>
      </c>
      <c r="N329" s="1">
        <v>2.2287825285631602</v>
      </c>
      <c r="O329" s="1">
        <v>9.9182045782601893</v>
      </c>
      <c r="P329" s="1">
        <v>24.859936553501399</v>
      </c>
      <c r="Q329" s="1">
        <v>10.0152499938837</v>
      </c>
      <c r="R329" s="1">
        <v>25.779013724994499</v>
      </c>
      <c r="S329" s="1">
        <v>26.234067018422301</v>
      </c>
      <c r="T329" s="1">
        <v>13.111732709198099</v>
      </c>
      <c r="U329" s="1">
        <v>7.4883680098323202</v>
      </c>
      <c r="V329" s="1">
        <v>40.799127130441299</v>
      </c>
      <c r="W329" s="1">
        <v>35.8817111253245</v>
      </c>
      <c r="X329" s="1">
        <v>15.8307937344018</v>
      </c>
      <c r="Y329" s="1">
        <v>24.162840655406299</v>
      </c>
      <c r="Z329" s="1">
        <v>24.830462069837001</v>
      </c>
      <c r="AA329" s="1">
        <v>17.537171980961201</v>
      </c>
      <c r="AB329" s="1">
        <v>21.8882945116044</v>
      </c>
      <c r="AC329" s="1">
        <v>11.581230782191099</v>
      </c>
    </row>
    <row r="330" spans="1:29" ht="15" hidden="1" customHeight="1" x14ac:dyDescent="0.25">
      <c r="A330">
        <v>24220</v>
      </c>
      <c r="B330" s="2" t="s">
        <v>365</v>
      </c>
      <c r="C330" s="2" t="s">
        <v>141</v>
      </c>
      <c r="D330" s="2" t="s">
        <v>960</v>
      </c>
      <c r="E330" s="2" t="s">
        <v>947</v>
      </c>
      <c r="F330" s="2" t="s">
        <v>919</v>
      </c>
      <c r="G330" s="2" t="str">
        <f t="shared" si="5"/>
        <v>Trump</v>
      </c>
      <c r="H330" s="2" t="s">
        <v>922</v>
      </c>
      <c r="I330" s="2" t="s">
        <v>923</v>
      </c>
      <c r="J330">
        <v>98461</v>
      </c>
      <c r="K330" s="1">
        <v>89.139862483622906</v>
      </c>
      <c r="L330" s="1">
        <v>1.5945399701404599</v>
      </c>
      <c r="M330" s="1">
        <v>1.51328952580209</v>
      </c>
      <c r="N330" s="1">
        <v>4.0239282558576503</v>
      </c>
      <c r="O330" s="1">
        <v>3.7283797645768399</v>
      </c>
      <c r="P330" s="1">
        <v>21.269335066676099</v>
      </c>
      <c r="Q330" s="1">
        <v>17.940098109911499</v>
      </c>
      <c r="R330" s="1">
        <v>24.080600440783702</v>
      </c>
      <c r="S330" s="1">
        <v>24.397477173703301</v>
      </c>
      <c r="T330" s="1">
        <v>12.312489208925401</v>
      </c>
      <c r="U330" s="1">
        <v>3.9334062053308698</v>
      </c>
      <c r="V330" s="1">
        <v>31.130917346338201</v>
      </c>
      <c r="W330" s="1">
        <v>35.202219793155599</v>
      </c>
      <c r="X330" s="1">
        <v>29.733456655175299</v>
      </c>
      <c r="Y330" s="1">
        <v>20.558343630998898</v>
      </c>
      <c r="Z330" s="1">
        <v>22.439664085945601</v>
      </c>
      <c r="AA330" s="1">
        <v>17.115981136357899</v>
      </c>
      <c r="AB330" s="1">
        <v>23.556855723400499</v>
      </c>
      <c r="AC330" s="1">
        <v>16.329155423297099</v>
      </c>
    </row>
    <row r="331" spans="1:29" ht="15" hidden="1" customHeight="1" x14ac:dyDescent="0.25">
      <c r="A331">
        <v>24260</v>
      </c>
      <c r="B331" s="2" t="s">
        <v>366</v>
      </c>
      <c r="C331" s="2" t="s">
        <v>117</v>
      </c>
      <c r="D331" s="2" t="s">
        <v>961</v>
      </c>
      <c r="E331" s="2" t="s">
        <v>935</v>
      </c>
      <c r="F331" s="2" t="s">
        <v>919</v>
      </c>
      <c r="G331" s="2" t="str">
        <f t="shared" si="5"/>
        <v>Trump</v>
      </c>
      <c r="H331" s="2" t="s">
        <v>922</v>
      </c>
      <c r="I331" s="2" t="s">
        <v>923</v>
      </c>
      <c r="J331">
        <v>81850</v>
      </c>
      <c r="K331" s="1">
        <v>79.227855833842398</v>
      </c>
      <c r="L331" s="1">
        <v>1.16554673182651</v>
      </c>
      <c r="M331" s="1">
        <v>0.81612706169822802</v>
      </c>
      <c r="N331" s="1">
        <v>1.42455711667685</v>
      </c>
      <c r="O331" s="1">
        <v>17.365913255955999</v>
      </c>
      <c r="P331" s="1">
        <v>26.6389737324374</v>
      </c>
      <c r="Q331" s="1">
        <v>7.7299938912645096</v>
      </c>
      <c r="R331" s="1">
        <v>24.7061698228467</v>
      </c>
      <c r="S331" s="1">
        <v>26.337202199144802</v>
      </c>
      <c r="T331" s="1">
        <v>14.587660354306699</v>
      </c>
      <c r="U331" s="1">
        <v>6.9725897392954801</v>
      </c>
      <c r="V331" s="1">
        <v>41.331249185879898</v>
      </c>
      <c r="W331" s="1">
        <v>34.513109659651299</v>
      </c>
      <c r="X331" s="1">
        <v>17.183051415173299</v>
      </c>
      <c r="Y331" s="1">
        <v>15.823490082460401</v>
      </c>
      <c r="Z331" s="1">
        <v>23.9071603680474</v>
      </c>
      <c r="AA331" s="1">
        <v>22.079658696551899</v>
      </c>
      <c r="AB331" s="1">
        <v>24.4133846986532</v>
      </c>
      <c r="AC331" s="1">
        <v>13.776306154286999</v>
      </c>
    </row>
    <row r="332" spans="1:29" ht="15" hidden="1" customHeight="1" x14ac:dyDescent="0.25">
      <c r="A332">
        <v>24300</v>
      </c>
      <c r="B332" s="2" t="s">
        <v>367</v>
      </c>
      <c r="C332" s="2" t="s">
        <v>156</v>
      </c>
      <c r="D332" s="2" t="s">
        <v>937</v>
      </c>
      <c r="E332" s="2" t="s">
        <v>935</v>
      </c>
      <c r="F332" s="2" t="s">
        <v>920</v>
      </c>
      <c r="G332" s="2" t="str">
        <f t="shared" si="5"/>
        <v>Clinton</v>
      </c>
      <c r="H332" s="2" t="s">
        <v>922</v>
      </c>
      <c r="I332" s="2" t="s">
        <v>922</v>
      </c>
      <c r="J332">
        <v>146723</v>
      </c>
      <c r="K332" s="1">
        <v>83.1117139098846</v>
      </c>
      <c r="L332" s="1">
        <v>0.52888776810725002</v>
      </c>
      <c r="M332" s="1">
        <v>0.721768229929868</v>
      </c>
      <c r="N332" s="1">
        <v>2.3118393162626201</v>
      </c>
      <c r="O332" s="1">
        <v>13.325790775815699</v>
      </c>
      <c r="P332" s="1">
        <v>23.5252823347396</v>
      </c>
      <c r="Q332" s="1">
        <v>9.9261874416417299</v>
      </c>
      <c r="R332" s="1">
        <v>24.4344785752745</v>
      </c>
      <c r="S332" s="1">
        <v>27.2070500194244</v>
      </c>
      <c r="T332" s="1">
        <v>14.907001628919801</v>
      </c>
      <c r="U332" s="1">
        <v>3.3761069203017402</v>
      </c>
      <c r="V332" s="1">
        <v>37.393407674647399</v>
      </c>
      <c r="W332" s="1">
        <v>34.114668743850402</v>
      </c>
      <c r="X332" s="1">
        <v>25.115816661200402</v>
      </c>
      <c r="Y332" s="1">
        <v>17.358233137204699</v>
      </c>
      <c r="Z332" s="1">
        <v>22.096017736846601</v>
      </c>
      <c r="AA332" s="1">
        <v>17.503197748784899</v>
      </c>
      <c r="AB332" s="1">
        <v>23.896989852477201</v>
      </c>
      <c r="AC332" s="1">
        <v>19.145561524686599</v>
      </c>
    </row>
    <row r="333" spans="1:29" ht="15" hidden="1" customHeight="1" x14ac:dyDescent="0.25">
      <c r="A333">
        <v>24340</v>
      </c>
      <c r="B333" s="2" t="s">
        <v>368</v>
      </c>
      <c r="C333" s="2" t="s">
        <v>31</v>
      </c>
      <c r="D333" s="2" t="s">
        <v>924</v>
      </c>
      <c r="E333" s="2" t="s">
        <v>927</v>
      </c>
      <c r="F333" s="2" t="s">
        <v>920</v>
      </c>
      <c r="G333" s="2" t="str">
        <f t="shared" si="5"/>
        <v>Clinton</v>
      </c>
      <c r="H333" s="2" t="s">
        <v>922</v>
      </c>
      <c r="I333" s="2" t="s">
        <v>922</v>
      </c>
      <c r="J333">
        <v>988938</v>
      </c>
      <c r="K333" s="1">
        <v>80.798492928778103</v>
      </c>
      <c r="L333" s="1">
        <v>6.2293086118644396</v>
      </c>
      <c r="M333" s="1">
        <v>2.1174229324790801</v>
      </c>
      <c r="N333" s="1">
        <v>2.3136940839567299</v>
      </c>
      <c r="O333" s="1">
        <v>8.5410814429216</v>
      </c>
      <c r="P333" s="1">
        <v>25.949048373103299</v>
      </c>
      <c r="Q333" s="1">
        <v>10.8348551678669</v>
      </c>
      <c r="R333" s="1">
        <v>25.781090422250902</v>
      </c>
      <c r="S333" s="1">
        <v>25.737609435576299</v>
      </c>
      <c r="T333" s="1">
        <v>11.697396601202501</v>
      </c>
      <c r="U333" s="1">
        <v>3.8021156446353301</v>
      </c>
      <c r="V333" s="1">
        <v>36.3478883321403</v>
      </c>
      <c r="W333" s="1">
        <v>31.4569315199236</v>
      </c>
      <c r="X333" s="1">
        <v>28.3930645033007</v>
      </c>
      <c r="Y333" s="1">
        <v>16.700189191903601</v>
      </c>
      <c r="Z333" s="1">
        <v>21.626236058293902</v>
      </c>
      <c r="AA333" s="1">
        <v>18.939276727767201</v>
      </c>
      <c r="AB333" s="1">
        <v>24.587075777193299</v>
      </c>
      <c r="AC333" s="1">
        <v>18.147222244841998</v>
      </c>
    </row>
    <row r="334" spans="1:29" ht="15" hidden="1" customHeight="1" x14ac:dyDescent="0.25">
      <c r="A334">
        <v>24380</v>
      </c>
      <c r="B334" s="2" t="s">
        <v>369</v>
      </c>
      <c r="C334" s="2" t="s">
        <v>35</v>
      </c>
      <c r="D334" s="2" t="s">
        <v>964</v>
      </c>
      <c r="E334" s="2" t="s">
        <v>935</v>
      </c>
      <c r="F334" s="2" t="s">
        <v>920</v>
      </c>
      <c r="G334" s="2" t="str">
        <f t="shared" si="5"/>
        <v>Clinton</v>
      </c>
      <c r="H334" s="2" t="s">
        <v>922</v>
      </c>
      <c r="I334" s="2" t="s">
        <v>922</v>
      </c>
      <c r="J334">
        <v>27213</v>
      </c>
      <c r="K334" s="1">
        <v>21.522801602175399</v>
      </c>
      <c r="L334" s="1">
        <v>0.81211185830301702</v>
      </c>
      <c r="M334" s="1">
        <v>0.49976114357108697</v>
      </c>
      <c r="N334" s="1">
        <v>40.6607136295153</v>
      </c>
      <c r="O334" s="1">
        <v>36.504611766435197</v>
      </c>
      <c r="P334" s="1">
        <v>25.112997464447101</v>
      </c>
      <c r="Q334" s="1">
        <v>9.3705214419578908</v>
      </c>
      <c r="R334" s="1">
        <v>26.248484180355</v>
      </c>
      <c r="S334" s="1">
        <v>26.457942894939901</v>
      </c>
      <c r="T334" s="1">
        <v>12.8100540183001</v>
      </c>
      <c r="U334" s="1">
        <v>7.2790101437966799</v>
      </c>
      <c r="V334" s="1">
        <v>54.9771485899008</v>
      </c>
      <c r="W334" s="1">
        <v>27.533162412217099</v>
      </c>
      <c r="X334" s="1">
        <v>10.210678854085399</v>
      </c>
      <c r="Y334" s="1">
        <v>28.478883767285399</v>
      </c>
      <c r="Z334" s="1">
        <v>27.170798554877301</v>
      </c>
      <c r="AA334" s="1">
        <v>19.6711100037374</v>
      </c>
      <c r="AB334" s="1">
        <v>17.9145384327893</v>
      </c>
      <c r="AC334" s="1">
        <v>6.76466924131058</v>
      </c>
    </row>
    <row r="335" spans="1:29" ht="15" hidden="1" customHeight="1" x14ac:dyDescent="0.25">
      <c r="A335">
        <v>24420</v>
      </c>
      <c r="B335" s="2" t="s">
        <v>370</v>
      </c>
      <c r="C335" s="2" t="s">
        <v>38</v>
      </c>
      <c r="D335" t="s">
        <v>969</v>
      </c>
      <c r="E335" s="2" t="s">
        <v>947</v>
      </c>
      <c r="F335" s="2" t="s">
        <v>919</v>
      </c>
      <c r="G335" s="2" t="str">
        <f t="shared" si="5"/>
        <v>Trump</v>
      </c>
      <c r="H335" s="2" t="s">
        <v>922</v>
      </c>
      <c r="I335" s="2" t="s">
        <v>922</v>
      </c>
      <c r="J335">
        <v>82713</v>
      </c>
      <c r="K335" s="1">
        <v>88.606385936914407</v>
      </c>
      <c r="L335" s="1">
        <v>0.35665493936866</v>
      </c>
      <c r="M335" s="1">
        <v>0.80640286291151297</v>
      </c>
      <c r="N335" s="1">
        <v>3.8820983400432798</v>
      </c>
      <c r="O335" s="1">
        <v>6.3484579207621499</v>
      </c>
      <c r="P335" s="1">
        <v>20.411543530037601</v>
      </c>
      <c r="Q335" s="1">
        <v>6.9650478159418698</v>
      </c>
      <c r="R335" s="1">
        <v>19.761101640612701</v>
      </c>
      <c r="S335" s="1">
        <v>30.570768802969301</v>
      </c>
      <c r="T335" s="1">
        <v>22.2915382104385</v>
      </c>
      <c r="U335" s="1">
        <v>2.5815194659617502</v>
      </c>
      <c r="V335" s="1">
        <v>40.691974368841102</v>
      </c>
      <c r="W335" s="1">
        <v>40.332268156798399</v>
      </c>
      <c r="X335" s="1">
        <v>16.394238008398698</v>
      </c>
      <c r="Y335" s="1">
        <v>26.5644546591802</v>
      </c>
      <c r="Z335" s="1">
        <v>27.1026677915806</v>
      </c>
      <c r="AA335" s="1">
        <v>17.819218572716998</v>
      </c>
      <c r="AB335" s="1">
        <v>19.1720245541559</v>
      </c>
      <c r="AC335" s="1">
        <v>9.3416344223663899</v>
      </c>
    </row>
    <row r="336" spans="1:29" ht="15" hidden="1" customHeight="1" x14ac:dyDescent="0.25">
      <c r="A336">
        <v>24460</v>
      </c>
      <c r="B336" s="2" t="s">
        <v>371</v>
      </c>
      <c r="C336" s="2" t="s">
        <v>77</v>
      </c>
      <c r="D336" s="2" t="s">
        <v>949</v>
      </c>
      <c r="E336" s="2" t="s">
        <v>935</v>
      </c>
      <c r="F336" s="2" t="s">
        <v>919</v>
      </c>
      <c r="G336" s="2" t="str">
        <f t="shared" si="5"/>
        <v>Trump</v>
      </c>
      <c r="H336" s="2" t="s">
        <v>922</v>
      </c>
      <c r="I336" s="2" t="s">
        <v>923</v>
      </c>
      <c r="J336">
        <v>27674</v>
      </c>
      <c r="K336" s="1">
        <v>83.442942834429402</v>
      </c>
      <c r="L336" s="1">
        <v>1.32615451326155</v>
      </c>
      <c r="M336" s="1">
        <v>0.19151550191515501</v>
      </c>
      <c r="N336" s="1">
        <v>1.7308665173086699</v>
      </c>
      <c r="O336" s="1">
        <v>13.3085206330852</v>
      </c>
      <c r="P336" s="1">
        <v>24.513984245139799</v>
      </c>
      <c r="Q336" s="1">
        <v>9.0626580906265808</v>
      </c>
      <c r="R336" s="1">
        <v>22.013442220134401</v>
      </c>
      <c r="S336" s="1">
        <v>27.4698272746983</v>
      </c>
      <c r="T336" s="1">
        <v>16.940088169400902</v>
      </c>
      <c r="U336" s="1">
        <v>6.3733753874598902</v>
      </c>
      <c r="V336" s="1">
        <v>39.132089836315203</v>
      </c>
      <c r="W336" s="1">
        <v>36.1031051171896</v>
      </c>
      <c r="X336" s="1">
        <v>18.3914296590353</v>
      </c>
      <c r="Y336" s="1">
        <v>17.444739168877099</v>
      </c>
      <c r="Z336" s="1">
        <v>24.668435013262599</v>
      </c>
      <c r="AA336" s="1">
        <v>20.760389036251102</v>
      </c>
      <c r="AB336" s="1">
        <v>23.191865605658698</v>
      </c>
      <c r="AC336" s="1">
        <v>13.9345711759505</v>
      </c>
    </row>
    <row r="337" spans="1:29" ht="15" hidden="1" customHeight="1" x14ac:dyDescent="0.25">
      <c r="A337">
        <v>24500</v>
      </c>
      <c r="B337" s="2" t="s">
        <v>372</v>
      </c>
      <c r="C337" s="2" t="s">
        <v>137</v>
      </c>
      <c r="D337" s="2" t="s">
        <v>958</v>
      </c>
      <c r="E337" s="2" t="s">
        <v>947</v>
      </c>
      <c r="F337" s="2" t="s">
        <v>919</v>
      </c>
      <c r="G337" s="2" t="str">
        <f t="shared" si="5"/>
        <v>Trump</v>
      </c>
      <c r="H337" s="2" t="s">
        <v>922</v>
      </c>
      <c r="I337" s="2" t="s">
        <v>922</v>
      </c>
      <c r="J337">
        <v>81327</v>
      </c>
      <c r="K337" s="1">
        <v>87.424840458888198</v>
      </c>
      <c r="L337" s="1">
        <v>1.17796057889754</v>
      </c>
      <c r="M337" s="1">
        <v>0.81768662313868701</v>
      </c>
      <c r="N337" s="1">
        <v>7.2460560453477898</v>
      </c>
      <c r="O337" s="1">
        <v>3.3334562937277901</v>
      </c>
      <c r="P337" s="1">
        <v>22.9075214873289</v>
      </c>
      <c r="Q337" s="1">
        <v>10.1491509584763</v>
      </c>
      <c r="R337" s="1">
        <v>23.9244039494879</v>
      </c>
      <c r="S337" s="1">
        <v>27.415249548120599</v>
      </c>
      <c r="T337" s="1">
        <v>15.603674056586399</v>
      </c>
      <c r="U337" s="1">
        <v>2.6075907408430501</v>
      </c>
      <c r="V337" s="1">
        <v>37.043993886157303</v>
      </c>
      <c r="W337" s="1">
        <v>37.299965011141197</v>
      </c>
      <c r="X337" s="1">
        <v>23.048450361858499</v>
      </c>
      <c r="Y337" s="1">
        <v>20.370592468217801</v>
      </c>
      <c r="Z337" s="1">
        <v>24.856080594866899</v>
      </c>
      <c r="AA337" s="1">
        <v>18.781482369872901</v>
      </c>
      <c r="AB337" s="1">
        <v>22.4214439913648</v>
      </c>
      <c r="AC337" s="1">
        <v>13.570400575677599</v>
      </c>
    </row>
    <row r="338" spans="1:29" ht="15" hidden="1" customHeight="1" x14ac:dyDescent="0.25">
      <c r="A338">
        <v>24540</v>
      </c>
      <c r="B338" s="2" t="s">
        <v>373</v>
      </c>
      <c r="C338" s="2" t="s">
        <v>156</v>
      </c>
      <c r="D338" s="2" t="s">
        <v>937</v>
      </c>
      <c r="E338" s="2" t="s">
        <v>935</v>
      </c>
      <c r="F338" s="2" t="s">
        <v>920</v>
      </c>
      <c r="G338" s="2" t="str">
        <f t="shared" si="5"/>
        <v>Clinton</v>
      </c>
      <c r="H338" s="2" t="s">
        <v>922</v>
      </c>
      <c r="I338" s="2" t="s">
        <v>922</v>
      </c>
      <c r="J338">
        <v>252825</v>
      </c>
      <c r="K338" s="1">
        <v>67.567289627212503</v>
      </c>
      <c r="L338" s="1">
        <v>0.81241965786611303</v>
      </c>
      <c r="M338" s="1">
        <v>1.1363591416987999</v>
      </c>
      <c r="N338" s="1">
        <v>2.1323049540195802</v>
      </c>
      <c r="O338" s="1">
        <v>28.351626619203</v>
      </c>
      <c r="P338" s="1">
        <v>27.845743102936801</v>
      </c>
      <c r="Q338" s="1">
        <v>10.9637100761396</v>
      </c>
      <c r="R338" s="1">
        <v>27.538811430831601</v>
      </c>
      <c r="S338" s="1">
        <v>24.066053594383501</v>
      </c>
      <c r="T338" s="1">
        <v>9.5856817957084903</v>
      </c>
      <c r="U338" s="1">
        <v>7.0103039769622901</v>
      </c>
      <c r="V338" s="1">
        <v>34.209460632122898</v>
      </c>
      <c r="W338" s="1">
        <v>32.986224939095301</v>
      </c>
      <c r="X338" s="1">
        <v>25.7940104518194</v>
      </c>
      <c r="Y338" s="1">
        <v>15.999464004556</v>
      </c>
      <c r="Z338" s="1">
        <v>18.8167900572845</v>
      </c>
      <c r="AA338" s="1">
        <v>17.686732996102901</v>
      </c>
      <c r="AB338" s="1">
        <v>25.1381863254162</v>
      </c>
      <c r="AC338" s="1">
        <v>22.3588266166404</v>
      </c>
    </row>
    <row r="339" spans="1:29" ht="15" hidden="1" customHeight="1" x14ac:dyDescent="0.25">
      <c r="A339">
        <v>24580</v>
      </c>
      <c r="B339" s="2" t="s">
        <v>374</v>
      </c>
      <c r="C339" s="2" t="s">
        <v>70</v>
      </c>
      <c r="D339" s="2" t="s">
        <v>980</v>
      </c>
      <c r="E339" s="2" t="s">
        <v>927</v>
      </c>
      <c r="F339" s="2" t="s">
        <v>919</v>
      </c>
      <c r="G339" s="2" t="str">
        <f t="shared" si="5"/>
        <v>Trump</v>
      </c>
      <c r="H339" s="2" t="s">
        <v>923</v>
      </c>
      <c r="I339" s="2" t="s">
        <v>922</v>
      </c>
      <c r="J339">
        <v>306241</v>
      </c>
      <c r="K339" s="1">
        <v>86.073713186673203</v>
      </c>
      <c r="L339" s="1">
        <v>1.7688683095993001</v>
      </c>
      <c r="M339" s="1">
        <v>2.2289634634160702</v>
      </c>
      <c r="N339" s="1">
        <v>3.7349669051498702</v>
      </c>
      <c r="O339" s="1">
        <v>6.1934881351615196</v>
      </c>
      <c r="P339" s="1">
        <v>24.524475821330299</v>
      </c>
      <c r="Q339" s="1">
        <v>9.2352101776052198</v>
      </c>
      <c r="R339" s="1">
        <v>26.2910583494699</v>
      </c>
      <c r="S339" s="1">
        <v>27.474113524968899</v>
      </c>
      <c r="T339" s="1">
        <v>12.4751421266258</v>
      </c>
      <c r="U339" s="1">
        <v>4.0802481577433802</v>
      </c>
      <c r="V339" s="1">
        <v>41.240493759186698</v>
      </c>
      <c r="W339" s="1">
        <v>31.315658812598599</v>
      </c>
      <c r="X339" s="1">
        <v>23.363599270471301</v>
      </c>
      <c r="Y339" s="1">
        <v>15.356203115040801</v>
      </c>
      <c r="Z339" s="1">
        <v>21.755438246686399</v>
      </c>
      <c r="AA339" s="1">
        <v>19.165835880170601</v>
      </c>
      <c r="AB339" s="1">
        <v>25.672119894748899</v>
      </c>
      <c r="AC339" s="1">
        <v>18.050402863353298</v>
      </c>
    </row>
    <row r="340" spans="1:29" ht="15" hidden="1" customHeight="1" x14ac:dyDescent="0.25">
      <c r="A340">
        <v>24620</v>
      </c>
      <c r="B340" s="2" t="s">
        <v>375</v>
      </c>
      <c r="C340" s="2" t="s">
        <v>84</v>
      </c>
      <c r="D340" s="2" t="s">
        <v>975</v>
      </c>
      <c r="E340" s="2" t="s">
        <v>931</v>
      </c>
      <c r="F340" s="2" t="s">
        <v>919</v>
      </c>
      <c r="G340" s="2" t="str">
        <f t="shared" si="5"/>
        <v>Trump</v>
      </c>
      <c r="H340" s="2" t="s">
        <v>922</v>
      </c>
      <c r="I340" s="2" t="s">
        <v>922</v>
      </c>
      <c r="J340">
        <v>68831</v>
      </c>
      <c r="K340" s="1">
        <v>93.906815243131703</v>
      </c>
      <c r="L340" s="1">
        <v>1.96858973427671</v>
      </c>
      <c r="M340" s="1">
        <v>0.36175560430619902</v>
      </c>
      <c r="N340" s="1">
        <v>1.30755037701036</v>
      </c>
      <c r="O340" s="1">
        <v>2.4552890412750101</v>
      </c>
      <c r="P340" s="1">
        <v>21.1866746088245</v>
      </c>
      <c r="Q340" s="1">
        <v>8.1039066699597608</v>
      </c>
      <c r="R340" s="1">
        <v>23.968851244352098</v>
      </c>
      <c r="S340" s="1">
        <v>29.297845447545399</v>
      </c>
      <c r="T340" s="1">
        <v>17.442722029318201</v>
      </c>
      <c r="U340" s="1">
        <v>8.2172329347848496</v>
      </c>
      <c r="V340" s="1">
        <v>52.556952647500701</v>
      </c>
      <c r="W340" s="1">
        <v>23.558948819788899</v>
      </c>
      <c r="X340" s="1">
        <v>15.6668655979256</v>
      </c>
      <c r="Y340" s="1">
        <v>27.1018656328961</v>
      </c>
      <c r="Z340" s="1">
        <v>27.918729015956501</v>
      </c>
      <c r="AA340" s="1">
        <v>19.320895780692901</v>
      </c>
      <c r="AB340" s="1">
        <v>17.9675331418089</v>
      </c>
      <c r="AC340" s="1">
        <v>7.6909764286455999</v>
      </c>
    </row>
    <row r="341" spans="1:29" ht="15" hidden="1" customHeight="1" x14ac:dyDescent="0.25">
      <c r="A341">
        <v>24640</v>
      </c>
      <c r="B341" s="2" t="s">
        <v>376</v>
      </c>
      <c r="C341" s="2" t="s">
        <v>106</v>
      </c>
      <c r="D341" s="2" t="s">
        <v>952</v>
      </c>
      <c r="E341" s="2" t="s">
        <v>927</v>
      </c>
      <c r="F341" s="2" t="s">
        <v>920</v>
      </c>
      <c r="G341" s="2" t="str">
        <f t="shared" si="5"/>
        <v>Clinton</v>
      </c>
      <c r="H341" s="2" t="s">
        <v>923</v>
      </c>
      <c r="I341" s="2" t="s">
        <v>923</v>
      </c>
      <c r="J341">
        <v>71372</v>
      </c>
      <c r="K341" s="1">
        <v>92.4424143921986</v>
      </c>
      <c r="L341" s="1">
        <v>0.98498010424256</v>
      </c>
      <c r="M341" s="1">
        <v>1.24278428515384</v>
      </c>
      <c r="N341" s="1">
        <v>2.1773244409572401</v>
      </c>
      <c r="O341" s="1">
        <v>3.1524967774477402</v>
      </c>
      <c r="P341" s="1">
        <v>19.7108109622821</v>
      </c>
      <c r="Q341" s="1">
        <v>8.2455304601244208</v>
      </c>
      <c r="R341" s="1">
        <v>23.149134114218501</v>
      </c>
      <c r="S341" s="1">
        <v>33.6532533766743</v>
      </c>
      <c r="T341" s="1">
        <v>15.241271086700699</v>
      </c>
      <c r="U341" s="1">
        <v>1.9692891582595899</v>
      </c>
      <c r="V341" s="1">
        <v>35.096721724144601</v>
      </c>
      <c r="W341" s="1">
        <v>30.038921054160301</v>
      </c>
      <c r="X341" s="1">
        <v>32.895068063435502</v>
      </c>
      <c r="Y341" s="1">
        <v>16.4281963770018</v>
      </c>
      <c r="Z341" s="1">
        <v>20.313730637962699</v>
      </c>
      <c r="AA341" s="1">
        <v>18.640063008663699</v>
      </c>
      <c r="AB341" s="1">
        <v>26.417694933053301</v>
      </c>
      <c r="AC341" s="1">
        <v>18.200315043318501</v>
      </c>
    </row>
    <row r="342" spans="1:29" ht="15" hidden="1" customHeight="1" x14ac:dyDescent="0.25">
      <c r="A342">
        <v>24660</v>
      </c>
      <c r="B342" s="2" t="s">
        <v>377</v>
      </c>
      <c r="C342" s="2" t="s">
        <v>42</v>
      </c>
      <c r="D342" s="2" t="s">
        <v>959</v>
      </c>
      <c r="E342" s="2" t="s">
        <v>931</v>
      </c>
      <c r="F342" s="2" t="s">
        <v>920</v>
      </c>
      <c r="G342" s="2" t="str">
        <f t="shared" si="5"/>
        <v>Clinton</v>
      </c>
      <c r="H342" s="2" t="s">
        <v>922</v>
      </c>
      <c r="I342" s="2" t="s">
        <v>923</v>
      </c>
      <c r="J342">
        <v>723801</v>
      </c>
      <c r="K342" s="1">
        <v>62.058079499751997</v>
      </c>
      <c r="L342" s="1">
        <v>25.212731123609899</v>
      </c>
      <c r="M342" s="1">
        <v>2.8858760902513301</v>
      </c>
      <c r="N342" s="1">
        <v>2.2883361586955502</v>
      </c>
      <c r="O342" s="1">
        <v>7.5549771276911697</v>
      </c>
      <c r="P342" s="1">
        <v>23.485184463685499</v>
      </c>
      <c r="Q342" s="1">
        <v>10.4356031561161</v>
      </c>
      <c r="R342" s="1">
        <v>26.337487790152299</v>
      </c>
      <c r="S342" s="1">
        <v>26.5829972602967</v>
      </c>
      <c r="T342" s="1">
        <v>13.1587273297495</v>
      </c>
      <c r="U342" s="1">
        <v>5.7250285542781398</v>
      </c>
      <c r="V342" s="1">
        <v>38.865290503305602</v>
      </c>
      <c r="W342" s="1">
        <v>29.003226425004399</v>
      </c>
      <c r="X342" s="1">
        <v>26.406454517411898</v>
      </c>
      <c r="Y342" s="1">
        <v>20.980520703291202</v>
      </c>
      <c r="Z342" s="1">
        <v>24.6946988136669</v>
      </c>
      <c r="AA342" s="1">
        <v>18.035610916217401</v>
      </c>
      <c r="AB342" s="1">
        <v>20.717937272898499</v>
      </c>
      <c r="AC342" s="1">
        <v>15.5712322939261</v>
      </c>
    </row>
    <row r="343" spans="1:29" ht="15" hidden="1" customHeight="1" x14ac:dyDescent="0.25">
      <c r="A343">
        <v>24700</v>
      </c>
      <c r="B343" s="2" t="s">
        <v>378</v>
      </c>
      <c r="C343" s="2" t="s">
        <v>66</v>
      </c>
      <c r="D343" s="2" t="s">
        <v>425</v>
      </c>
      <c r="E343" s="2" t="s">
        <v>927</v>
      </c>
      <c r="F343" s="2" t="s">
        <v>919</v>
      </c>
      <c r="G343" s="2" t="str">
        <f t="shared" si="5"/>
        <v>Trump</v>
      </c>
      <c r="H343" s="2" t="s">
        <v>922</v>
      </c>
      <c r="I343" s="2" t="s">
        <v>923</v>
      </c>
      <c r="J343">
        <v>25740</v>
      </c>
      <c r="K343" s="1">
        <v>96.332556332556294</v>
      </c>
      <c r="L343" s="1">
        <v>0.29526029526029501</v>
      </c>
      <c r="M343" s="1">
        <v>0.69153069153069202</v>
      </c>
      <c r="N343" s="1">
        <v>1.02564102564103</v>
      </c>
      <c r="O343" s="1">
        <v>1.65501165501165</v>
      </c>
      <c r="P343" s="1">
        <v>25.485625485625501</v>
      </c>
      <c r="Q343" s="1">
        <v>7.7078477078477103</v>
      </c>
      <c r="R343" s="1">
        <v>25.02331002331</v>
      </c>
      <c r="S343" s="1">
        <v>27.342657342657301</v>
      </c>
      <c r="T343" s="1">
        <v>14.440559440559401</v>
      </c>
      <c r="U343" s="1">
        <v>4.4429017702186702</v>
      </c>
      <c r="V343" s="1">
        <v>56.7453430521809</v>
      </c>
      <c r="W343" s="1">
        <v>25.112808052759501</v>
      </c>
      <c r="X343" s="1">
        <v>13.698947124840901</v>
      </c>
      <c r="Y343" s="1">
        <v>16.587389940289398</v>
      </c>
      <c r="Z343" s="1">
        <v>23.7222953142394</v>
      </c>
      <c r="AA343" s="1">
        <v>23.0644671591944</v>
      </c>
      <c r="AB343" s="1">
        <v>23.944944843639298</v>
      </c>
      <c r="AC343" s="1">
        <v>12.6809027426374</v>
      </c>
    </row>
    <row r="344" spans="1:29" ht="15" hidden="1" customHeight="1" x14ac:dyDescent="0.25">
      <c r="A344">
        <v>24740</v>
      </c>
      <c r="B344" s="2" t="s">
        <v>379</v>
      </c>
      <c r="C344" s="2" t="s">
        <v>170</v>
      </c>
      <c r="D344" s="2" t="s">
        <v>957</v>
      </c>
      <c r="E344" s="2" t="s">
        <v>931</v>
      </c>
      <c r="F344" s="2" t="s">
        <v>920</v>
      </c>
      <c r="G344" s="2" t="str">
        <f t="shared" si="5"/>
        <v>Clinton</v>
      </c>
      <c r="H344" s="2" t="s">
        <v>922</v>
      </c>
      <c r="I344" s="2" t="s">
        <v>922</v>
      </c>
      <c r="J344">
        <v>51137</v>
      </c>
      <c r="K344" s="1">
        <v>26.7008232786436</v>
      </c>
      <c r="L344" s="1">
        <v>71.079648786592898</v>
      </c>
      <c r="M344" s="1">
        <v>0.56905958503627496</v>
      </c>
      <c r="N344" s="1">
        <v>0.61599233431761702</v>
      </c>
      <c r="O344" s="1">
        <v>1.03447601540959</v>
      </c>
      <c r="P344" s="1">
        <v>28.0364511019418</v>
      </c>
      <c r="Q344" s="1">
        <v>9.4686821675107993</v>
      </c>
      <c r="R344" s="1">
        <v>23.654105637796501</v>
      </c>
      <c r="S344" s="1">
        <v>26.530692062498801</v>
      </c>
      <c r="T344" s="1">
        <v>12.3100690302521</v>
      </c>
      <c r="U344" s="1">
        <v>9.7914435133261897</v>
      </c>
      <c r="V344" s="1">
        <v>44.111902211580897</v>
      </c>
      <c r="W344" s="1">
        <v>27.641610484531501</v>
      </c>
      <c r="X344" s="1">
        <v>18.455043790561401</v>
      </c>
      <c r="Y344" s="1">
        <v>37.716770861647198</v>
      </c>
      <c r="Z344" s="1">
        <v>26.556129382984501</v>
      </c>
      <c r="AA344" s="1">
        <v>13.367762979070401</v>
      </c>
      <c r="AB344" s="1">
        <v>13.4547431367219</v>
      </c>
      <c r="AC344" s="1">
        <v>8.9045936395759693</v>
      </c>
    </row>
    <row r="345" spans="1:29" ht="15" hidden="1" customHeight="1" x14ac:dyDescent="0.25">
      <c r="A345">
        <v>24780</v>
      </c>
      <c r="B345" s="2" t="s">
        <v>379</v>
      </c>
      <c r="C345" s="2" t="s">
        <v>42</v>
      </c>
      <c r="D345" s="2" t="s">
        <v>959</v>
      </c>
      <c r="E345" s="2" t="s">
        <v>931</v>
      </c>
      <c r="F345" s="2" t="s">
        <v>920</v>
      </c>
      <c r="G345" s="2" t="str">
        <f t="shared" si="5"/>
        <v>Clinton</v>
      </c>
      <c r="H345" s="2" t="s">
        <v>922</v>
      </c>
      <c r="I345" s="2" t="s">
        <v>923</v>
      </c>
      <c r="J345">
        <v>168148</v>
      </c>
      <c r="K345" s="1">
        <v>57.115160453885899</v>
      </c>
      <c r="L345" s="1">
        <v>33.787496729071997</v>
      </c>
      <c r="M345" s="1">
        <v>1.52306301591455</v>
      </c>
      <c r="N345" s="1">
        <v>2.1017199134096201</v>
      </c>
      <c r="O345" s="1">
        <v>5.47255988771796</v>
      </c>
      <c r="P345" s="1">
        <v>22.479006589433101</v>
      </c>
      <c r="Q345" s="1">
        <v>18.384399457620699</v>
      </c>
      <c r="R345" s="1">
        <v>26.607512429526398</v>
      </c>
      <c r="S345" s="1">
        <v>22.645526559935298</v>
      </c>
      <c r="T345" s="1">
        <v>9.8835549634845492</v>
      </c>
      <c r="U345" s="1">
        <v>5.4745262817663898</v>
      </c>
      <c r="V345" s="1">
        <v>34.605672498080899</v>
      </c>
      <c r="W345" s="1">
        <v>32.308795604217998</v>
      </c>
      <c r="X345" s="1">
        <v>27.611005615934701</v>
      </c>
      <c r="Y345" s="1">
        <v>26.886072083078801</v>
      </c>
      <c r="Z345" s="1">
        <v>22.631337813072701</v>
      </c>
      <c r="AA345" s="1">
        <v>17.970372632865001</v>
      </c>
      <c r="AB345" s="1">
        <v>18.052840562003698</v>
      </c>
      <c r="AC345" s="1">
        <v>14.459376908979801</v>
      </c>
    </row>
    <row r="346" spans="1:29" ht="15" hidden="1" customHeight="1" x14ac:dyDescent="0.25">
      <c r="A346">
        <v>24820</v>
      </c>
      <c r="B346" s="2" t="s">
        <v>379</v>
      </c>
      <c r="C346" s="2" t="s">
        <v>33</v>
      </c>
      <c r="D346" s="2" t="s">
        <v>967</v>
      </c>
      <c r="E346" s="2" t="s">
        <v>927</v>
      </c>
      <c r="F346" s="2" t="s">
        <v>919</v>
      </c>
      <c r="G346" s="2" t="str">
        <f t="shared" si="5"/>
        <v>Trump</v>
      </c>
      <c r="H346" s="2" t="s">
        <v>922</v>
      </c>
      <c r="I346" s="2" t="s">
        <v>922</v>
      </c>
      <c r="J346">
        <v>52959</v>
      </c>
      <c r="K346" s="1">
        <v>96.990124435884397</v>
      </c>
      <c r="L346" s="1">
        <v>0.439962990237731</v>
      </c>
      <c r="M346" s="1">
        <v>0.30023225514076901</v>
      </c>
      <c r="N346" s="1">
        <v>1.0498687664041999</v>
      </c>
      <c r="O346" s="1">
        <v>1.21981155233294</v>
      </c>
      <c r="P346" s="1">
        <v>24.949489227515599</v>
      </c>
      <c r="Q346" s="1">
        <v>7.4340527577937596</v>
      </c>
      <c r="R346" s="1">
        <v>23.063124303706601</v>
      </c>
      <c r="S346" s="1">
        <v>27.693121093676201</v>
      </c>
      <c r="T346" s="1">
        <v>16.860212617307699</v>
      </c>
      <c r="U346" s="1">
        <v>3.3692458374142999</v>
      </c>
      <c r="V346" s="1">
        <v>58.914229746746898</v>
      </c>
      <c r="W346" s="1">
        <v>26.2487757100882</v>
      </c>
      <c r="X346" s="1">
        <v>11.467748705750701</v>
      </c>
      <c r="Y346" s="1">
        <v>18.2297660145761</v>
      </c>
      <c r="Z346" s="1">
        <v>26.069236670502502</v>
      </c>
      <c r="AA346" s="1">
        <v>21.188147295742201</v>
      </c>
      <c r="AB346" s="1">
        <v>23.082086689681599</v>
      </c>
      <c r="AC346" s="1">
        <v>11.4307633294975</v>
      </c>
    </row>
    <row r="347" spans="1:29" ht="15" hidden="1" customHeight="1" x14ac:dyDescent="0.25">
      <c r="A347">
        <v>24860</v>
      </c>
      <c r="B347" s="2" t="s">
        <v>380</v>
      </c>
      <c r="C347" s="2" t="s">
        <v>129</v>
      </c>
      <c r="D347" s="2" t="s">
        <v>973</v>
      </c>
      <c r="E347" s="2" t="s">
        <v>931</v>
      </c>
      <c r="F347" s="2" t="s">
        <v>919</v>
      </c>
      <c r="G347" s="2" t="str">
        <f t="shared" si="5"/>
        <v>Trump</v>
      </c>
      <c r="H347" s="2" t="s">
        <v>922</v>
      </c>
      <c r="I347" s="2" t="s">
        <v>923</v>
      </c>
      <c r="J347">
        <v>824112</v>
      </c>
      <c r="K347" s="1">
        <v>74.5550362086707</v>
      </c>
      <c r="L347" s="1">
        <v>16.378720368105299</v>
      </c>
      <c r="M347" s="1">
        <v>1.4841429320286601</v>
      </c>
      <c r="N347" s="1">
        <v>1.7074135554390699</v>
      </c>
      <c r="O347" s="1">
        <v>5.8746869357562996</v>
      </c>
      <c r="P347" s="1">
        <v>23.523016289048101</v>
      </c>
      <c r="Q347" s="1">
        <v>10.5456539887782</v>
      </c>
      <c r="R347" s="1">
        <v>25.8537674490846</v>
      </c>
      <c r="S347" s="1">
        <v>26.500402857864</v>
      </c>
      <c r="T347" s="1">
        <v>13.577159415225101</v>
      </c>
      <c r="U347" s="1">
        <v>6.2182033079571601</v>
      </c>
      <c r="V347" s="1">
        <v>39.701358861228798</v>
      </c>
      <c r="W347" s="1">
        <v>28.460104098607399</v>
      </c>
      <c r="X347" s="1">
        <v>25.620333732206699</v>
      </c>
      <c r="Y347" s="1">
        <v>21.620349158701298</v>
      </c>
      <c r="Z347" s="1">
        <v>23.3076862311399</v>
      </c>
      <c r="AA347" s="1">
        <v>17.7157753377044</v>
      </c>
      <c r="AB347" s="1">
        <v>20.890749664270501</v>
      </c>
      <c r="AC347" s="1">
        <v>16.4654396081839</v>
      </c>
    </row>
    <row r="348" spans="1:29" ht="15" hidden="1" customHeight="1" x14ac:dyDescent="0.25">
      <c r="A348">
        <v>24900</v>
      </c>
      <c r="B348" s="2" t="s">
        <v>381</v>
      </c>
      <c r="C348" s="2" t="s">
        <v>170</v>
      </c>
      <c r="D348" s="2" t="s">
        <v>957</v>
      </c>
      <c r="E348" s="2" t="s">
        <v>931</v>
      </c>
      <c r="F348" s="2" t="s">
        <v>919</v>
      </c>
      <c r="G348" s="2" t="str">
        <f t="shared" si="5"/>
        <v>Trump</v>
      </c>
      <c r="H348" s="2" t="s">
        <v>922</v>
      </c>
      <c r="I348" s="2" t="s">
        <v>922</v>
      </c>
      <c r="J348">
        <v>42914</v>
      </c>
      <c r="K348" s="1">
        <v>34.6204035978935</v>
      </c>
      <c r="L348" s="1">
        <v>62.194155753367198</v>
      </c>
      <c r="M348" s="1">
        <v>0.47070885957962399</v>
      </c>
      <c r="N348" s="1">
        <v>0.736356433797828</v>
      </c>
      <c r="O348" s="1">
        <v>1.9783753553618899</v>
      </c>
      <c r="P348" s="1">
        <v>25.711888894067201</v>
      </c>
      <c r="Q348" s="1">
        <v>10.8006711096612</v>
      </c>
      <c r="R348" s="1">
        <v>24.707554644172099</v>
      </c>
      <c r="S348" s="1">
        <v>25.579065106958101</v>
      </c>
      <c r="T348" s="1">
        <v>13.200820245141401</v>
      </c>
      <c r="U348" s="1">
        <v>12.265485407980901</v>
      </c>
      <c r="V348" s="1">
        <v>47.379392495533097</v>
      </c>
      <c r="W348" s="1">
        <v>23.980047647409201</v>
      </c>
      <c r="X348" s="1">
        <v>16.375074449076799</v>
      </c>
      <c r="Y348" s="1">
        <v>41.474654377880199</v>
      </c>
      <c r="Z348" s="1">
        <v>25.271076172404399</v>
      </c>
      <c r="AA348" s="1">
        <v>14.936297099485</v>
      </c>
      <c r="AB348" s="1">
        <v>11.920574681485499</v>
      </c>
      <c r="AC348" s="1">
        <v>6.3973976687449197</v>
      </c>
    </row>
    <row r="349" spans="1:29" ht="15" hidden="1" customHeight="1" x14ac:dyDescent="0.25">
      <c r="A349">
        <v>24940</v>
      </c>
      <c r="B349" s="2" t="s">
        <v>381</v>
      </c>
      <c r="C349" s="2" t="s">
        <v>129</v>
      </c>
      <c r="D349" s="2" t="s">
        <v>973</v>
      </c>
      <c r="E349" s="2" t="s">
        <v>931</v>
      </c>
      <c r="F349" s="2" t="s">
        <v>919</v>
      </c>
      <c r="G349" s="2" t="str">
        <f t="shared" si="5"/>
        <v>Trump</v>
      </c>
      <c r="H349" s="2" t="s">
        <v>922</v>
      </c>
      <c r="I349" s="2" t="s">
        <v>923</v>
      </c>
      <c r="J349">
        <v>95078</v>
      </c>
      <c r="K349" s="1">
        <v>63.393213992721797</v>
      </c>
      <c r="L349" s="1">
        <v>30.3834746208376</v>
      </c>
      <c r="M349" s="1">
        <v>0.67628683817497204</v>
      </c>
      <c r="N349" s="1">
        <v>1.29367466711542</v>
      </c>
      <c r="O349" s="1">
        <v>4.2533498811502097</v>
      </c>
      <c r="P349" s="1">
        <v>23.448116283472501</v>
      </c>
      <c r="Q349" s="1">
        <v>10.4209175624224</v>
      </c>
      <c r="R349" s="1">
        <v>24.065504112412999</v>
      </c>
      <c r="S349" s="1">
        <v>26.5550390205936</v>
      </c>
      <c r="T349" s="1">
        <v>15.5104230210985</v>
      </c>
      <c r="U349" s="1">
        <v>7.78002838960749</v>
      </c>
      <c r="V349" s="1">
        <v>45.401043078836999</v>
      </c>
      <c r="W349" s="1">
        <v>27.545893873905499</v>
      </c>
      <c r="X349" s="1">
        <v>19.273034657650001</v>
      </c>
      <c r="Y349" s="1">
        <v>27.351656251728102</v>
      </c>
      <c r="Z349" s="1">
        <v>26.198639606259999</v>
      </c>
      <c r="AA349" s="1">
        <v>15.238068904495901</v>
      </c>
      <c r="AB349" s="1">
        <v>20.588397942819199</v>
      </c>
      <c r="AC349" s="1">
        <v>10.6232372946967</v>
      </c>
    </row>
    <row r="350" spans="1:29" ht="15" hidden="1" customHeight="1" x14ac:dyDescent="0.25">
      <c r="A350">
        <v>24980</v>
      </c>
      <c r="B350" s="2" t="s">
        <v>382</v>
      </c>
      <c r="C350" s="2" t="s">
        <v>170</v>
      </c>
      <c r="D350" s="2" t="s">
        <v>957</v>
      </c>
      <c r="E350" s="2" t="s">
        <v>931</v>
      </c>
      <c r="F350" s="2" t="s">
        <v>920</v>
      </c>
      <c r="G350" s="2" t="str">
        <f t="shared" si="5"/>
        <v>Clinton</v>
      </c>
      <c r="H350" s="2" t="s">
        <v>922</v>
      </c>
      <c r="I350" s="2" t="s">
        <v>922</v>
      </c>
      <c r="J350">
        <v>21906</v>
      </c>
      <c r="K350" s="1">
        <v>56.377248242490602</v>
      </c>
      <c r="L350" s="1">
        <v>41.568520040171599</v>
      </c>
      <c r="M350" s="1">
        <v>0.27389756231169499</v>
      </c>
      <c r="N350" s="1">
        <v>0.88103715876928701</v>
      </c>
      <c r="O350" s="1">
        <v>0.89929699625673298</v>
      </c>
      <c r="P350" s="1">
        <v>24.609695973705801</v>
      </c>
      <c r="Q350" s="1">
        <v>8.6871176846526108</v>
      </c>
      <c r="R350" s="1">
        <v>24.367753126997201</v>
      </c>
      <c r="S350" s="1">
        <v>27.376061353053998</v>
      </c>
      <c r="T350" s="1">
        <v>14.9593718615904</v>
      </c>
      <c r="U350" s="1">
        <v>10.052246603970699</v>
      </c>
      <c r="V350" s="1">
        <v>43.4413096482062</v>
      </c>
      <c r="W350" s="1">
        <v>30.532915360501601</v>
      </c>
      <c r="X350" s="1">
        <v>15.973528387321499</v>
      </c>
      <c r="Y350" s="1">
        <v>31.757632912884599</v>
      </c>
      <c r="Z350" s="1">
        <v>23.152186726394</v>
      </c>
      <c r="AA350" s="1">
        <v>17.5645408463987</v>
      </c>
      <c r="AB350" s="1">
        <v>17.8120947777909</v>
      </c>
      <c r="AC350" s="1">
        <v>9.7135447365318903</v>
      </c>
    </row>
    <row r="351" spans="1:29" ht="15" hidden="1" customHeight="1" x14ac:dyDescent="0.25">
      <c r="A351">
        <v>25060</v>
      </c>
      <c r="B351" s="2" t="s">
        <v>383</v>
      </c>
      <c r="C351" s="2" t="s">
        <v>170</v>
      </c>
      <c r="D351" s="2" t="s">
        <v>957</v>
      </c>
      <c r="E351" s="2" t="s">
        <v>931</v>
      </c>
      <c r="F351" s="2" t="s">
        <v>919</v>
      </c>
      <c r="G351" s="2" t="str">
        <f t="shared" si="5"/>
        <v>Trump</v>
      </c>
      <c r="H351" s="2" t="s">
        <v>923</v>
      </c>
      <c r="I351" s="2" t="s">
        <v>922</v>
      </c>
      <c r="J351">
        <v>370702</v>
      </c>
      <c r="K351" s="1">
        <v>70.494629109095698</v>
      </c>
      <c r="L351" s="1">
        <v>19.913029873051698</v>
      </c>
      <c r="M351" s="1">
        <v>2.33745704096552</v>
      </c>
      <c r="N351" s="1">
        <v>2.4637039994388998</v>
      </c>
      <c r="O351" s="1">
        <v>4.7911799774481896</v>
      </c>
      <c r="P351" s="1">
        <v>24.8045599969787</v>
      </c>
      <c r="Q351" s="1">
        <v>9.6613991831713903</v>
      </c>
      <c r="R351" s="1">
        <v>26.318714223284498</v>
      </c>
      <c r="S351" s="1">
        <v>26.812372201930401</v>
      </c>
      <c r="T351" s="1">
        <v>12.402954394635</v>
      </c>
      <c r="U351" s="1">
        <v>4.61217051527266</v>
      </c>
      <c r="V351" s="1">
        <v>39.955589850515899</v>
      </c>
      <c r="W351" s="1">
        <v>34.848833104852297</v>
      </c>
      <c r="X351" s="1">
        <v>20.583406529359099</v>
      </c>
      <c r="Y351" s="1">
        <v>20.454382312827502</v>
      </c>
      <c r="Z351" s="1">
        <v>23.675974445481302</v>
      </c>
      <c r="AA351" s="1">
        <v>17.9434355035532</v>
      </c>
      <c r="AB351" s="1">
        <v>22.281243270404101</v>
      </c>
      <c r="AC351" s="1">
        <v>15.6449644677338</v>
      </c>
    </row>
    <row r="352" spans="1:29" ht="15" hidden="1" customHeight="1" x14ac:dyDescent="0.25">
      <c r="A352">
        <v>25100</v>
      </c>
      <c r="B352" s="2" t="s">
        <v>384</v>
      </c>
      <c r="C352" s="2" t="s">
        <v>29</v>
      </c>
      <c r="D352" s="2" t="s">
        <v>968</v>
      </c>
      <c r="E352" s="2" t="s">
        <v>935</v>
      </c>
      <c r="F352" s="2" t="s">
        <v>919</v>
      </c>
      <c r="G352" s="2" t="str">
        <f t="shared" si="5"/>
        <v>Trump</v>
      </c>
      <c r="H352" s="2" t="s">
        <v>922</v>
      </c>
      <c r="I352" s="2" t="s">
        <v>922</v>
      </c>
      <c r="J352">
        <v>20640</v>
      </c>
      <c r="K352" s="1">
        <v>52.756782945736397</v>
      </c>
      <c r="L352" s="1">
        <v>1.42441860465116</v>
      </c>
      <c r="M352" s="1">
        <v>1.5406976744186001</v>
      </c>
      <c r="N352" s="1">
        <v>2.32558139534884</v>
      </c>
      <c r="O352" s="1">
        <v>41.952519379845</v>
      </c>
      <c r="P352" s="1">
        <v>28.7790697674419</v>
      </c>
      <c r="Q352" s="1">
        <v>12.0639534883721</v>
      </c>
      <c r="R352" s="1">
        <v>26.681201550387598</v>
      </c>
      <c r="S352" s="1">
        <v>22.228682170542601</v>
      </c>
      <c r="T352" s="1">
        <v>10.2470930232558</v>
      </c>
      <c r="U352" s="1">
        <v>16.581321628870999</v>
      </c>
      <c r="V352" s="1">
        <v>38.527188490611998</v>
      </c>
      <c r="W352" s="1">
        <v>24.9857758270341</v>
      </c>
      <c r="X352" s="1">
        <v>19.9057140534829</v>
      </c>
      <c r="Y352" s="1">
        <v>17.834127206500401</v>
      </c>
      <c r="Z352" s="1">
        <v>24.796861866068902</v>
      </c>
      <c r="AA352" s="1">
        <v>18.1423367890165</v>
      </c>
      <c r="AB352" s="1">
        <v>24.754833286634899</v>
      </c>
      <c r="AC352" s="1">
        <v>14.4718408517792</v>
      </c>
    </row>
    <row r="353" spans="1:29" ht="15" hidden="1" customHeight="1" x14ac:dyDescent="0.25">
      <c r="A353">
        <v>25180</v>
      </c>
      <c r="B353" s="2" t="s">
        <v>385</v>
      </c>
      <c r="C353" s="2" t="s">
        <v>100</v>
      </c>
      <c r="D353" s="2" t="s">
        <v>953</v>
      </c>
      <c r="E353" s="2" t="s">
        <v>927</v>
      </c>
      <c r="F353" s="2" t="s">
        <v>920</v>
      </c>
      <c r="G353" s="2" t="str">
        <f t="shared" si="5"/>
        <v>Clinton</v>
      </c>
      <c r="H353" s="2" t="s">
        <v>923</v>
      </c>
      <c r="I353" s="2" t="s">
        <v>922</v>
      </c>
      <c r="J353">
        <v>251599</v>
      </c>
      <c r="K353" s="1">
        <v>84.311543368614295</v>
      </c>
      <c r="L353" s="1">
        <v>8.3744371003064408</v>
      </c>
      <c r="M353" s="1">
        <v>1.1534227083573501</v>
      </c>
      <c r="N353" s="1">
        <v>2.5576413260784001</v>
      </c>
      <c r="O353" s="1">
        <v>3.60295549664347</v>
      </c>
      <c r="P353" s="1">
        <v>23.845484282528901</v>
      </c>
      <c r="Q353" s="1">
        <v>8.1033708401066793</v>
      </c>
      <c r="R353" s="1">
        <v>27.3240354691394</v>
      </c>
      <c r="S353" s="1">
        <v>27.626103442382501</v>
      </c>
      <c r="T353" s="1">
        <v>13.1010059658425</v>
      </c>
      <c r="U353" s="1">
        <v>4.2373670367525502</v>
      </c>
      <c r="V353" s="1">
        <v>48.446919442310801</v>
      </c>
      <c r="W353" s="1">
        <v>28.356958312966999</v>
      </c>
      <c r="X353" s="1">
        <v>18.958755207969599</v>
      </c>
      <c r="Y353" s="1">
        <v>16.068483140202499</v>
      </c>
      <c r="Z353" s="1">
        <v>20.411316421338299</v>
      </c>
      <c r="AA353" s="1">
        <v>18.056164526568502</v>
      </c>
      <c r="AB353" s="1">
        <v>25.382607787869301</v>
      </c>
      <c r="AC353" s="1">
        <v>20.081428124021301</v>
      </c>
    </row>
    <row r="354" spans="1:29" ht="15" hidden="1" customHeight="1" x14ac:dyDescent="0.25">
      <c r="A354">
        <v>25200</v>
      </c>
      <c r="B354" s="2" t="s">
        <v>386</v>
      </c>
      <c r="C354" s="2" t="s">
        <v>143</v>
      </c>
      <c r="D354" s="2" t="s">
        <v>946</v>
      </c>
      <c r="E354" s="2" t="s">
        <v>947</v>
      </c>
      <c r="F354" s="2" t="s">
        <v>919</v>
      </c>
      <c r="G354" s="2" t="str">
        <f t="shared" si="5"/>
        <v>Trump</v>
      </c>
      <c r="H354" s="2" t="s">
        <v>922</v>
      </c>
      <c r="I354" s="2" t="s">
        <v>923</v>
      </c>
      <c r="J354">
        <v>27701</v>
      </c>
      <c r="K354" s="1">
        <v>76.834771307894997</v>
      </c>
      <c r="L354" s="1">
        <v>0.15522905310277599</v>
      </c>
      <c r="M354" s="1">
        <v>0.69672574997292502</v>
      </c>
      <c r="N354" s="1">
        <v>1.2923721165300901</v>
      </c>
      <c r="O354" s="1">
        <v>21.020901772499201</v>
      </c>
      <c r="P354" s="1">
        <v>25.7824627269774</v>
      </c>
      <c r="Q354" s="1">
        <v>6.2813616836937296</v>
      </c>
      <c r="R354" s="1">
        <v>25.9918414497672</v>
      </c>
      <c r="S354" s="1">
        <v>30.294935200895299</v>
      </c>
      <c r="T354" s="1">
        <v>11.649398938666501</v>
      </c>
      <c r="U354" s="1">
        <v>7.8088329421804996</v>
      </c>
      <c r="V354" s="1">
        <v>24.3065927032217</v>
      </c>
      <c r="W354" s="1">
        <v>30.003200341369698</v>
      </c>
      <c r="X354" s="1">
        <v>37.881374013228097</v>
      </c>
      <c r="Y354" s="1">
        <v>11.698179890440001</v>
      </c>
      <c r="Z354" s="1">
        <v>22.3361017847676</v>
      </c>
      <c r="AA354" s="1">
        <v>19.287860045944502</v>
      </c>
      <c r="AB354" s="1">
        <v>24.014843611945601</v>
      </c>
      <c r="AC354" s="1">
        <v>22.663014666902299</v>
      </c>
    </row>
    <row r="355" spans="1:29" ht="15" hidden="1" customHeight="1" x14ac:dyDescent="0.25">
      <c r="A355">
        <v>25220</v>
      </c>
      <c r="B355" s="2" t="s">
        <v>387</v>
      </c>
      <c r="C355" s="2" t="s">
        <v>49</v>
      </c>
      <c r="D355" s="2" t="s">
        <v>951</v>
      </c>
      <c r="E355" s="2" t="s">
        <v>931</v>
      </c>
      <c r="F355" s="2" t="s">
        <v>919</v>
      </c>
      <c r="G355" s="2" t="str">
        <f t="shared" si="5"/>
        <v>Trump</v>
      </c>
      <c r="H355" s="2" t="s">
        <v>922</v>
      </c>
      <c r="I355" s="2" t="s">
        <v>923</v>
      </c>
      <c r="J355">
        <v>121097</v>
      </c>
      <c r="K355" s="1">
        <v>64.251798145288504</v>
      </c>
      <c r="L355" s="1">
        <v>30.1287397705971</v>
      </c>
      <c r="M355" s="1">
        <v>0.58960998208048099</v>
      </c>
      <c r="N355" s="1">
        <v>1.5120110324781</v>
      </c>
      <c r="O355" s="1">
        <v>3.5178410695558102</v>
      </c>
      <c r="P355" s="1">
        <v>25.120358060067499</v>
      </c>
      <c r="Q355" s="1">
        <v>12.812869022354</v>
      </c>
      <c r="R355" s="1">
        <v>25.430027168303099</v>
      </c>
      <c r="S355" s="1">
        <v>25.2384452133414</v>
      </c>
      <c r="T355" s="1">
        <v>11.398300535934</v>
      </c>
      <c r="U355" s="1">
        <v>5.8080674228771301</v>
      </c>
      <c r="V355" s="1">
        <v>48.882911056927803</v>
      </c>
      <c r="W355" s="1">
        <v>25.9819251563659</v>
      </c>
      <c r="X355" s="1">
        <v>19.327096363829099</v>
      </c>
      <c r="Y355" s="1">
        <v>27.374339520390201</v>
      </c>
      <c r="Z355" s="1">
        <v>22.133405590931702</v>
      </c>
      <c r="AA355" s="1">
        <v>15.397642595854199</v>
      </c>
      <c r="AB355" s="1">
        <v>21.433410107031602</v>
      </c>
      <c r="AC355" s="1">
        <v>13.6612021857924</v>
      </c>
    </row>
    <row r="356" spans="1:29" ht="15" customHeight="1" x14ac:dyDescent="0.25">
      <c r="A356">
        <v>25260</v>
      </c>
      <c r="B356" s="2" t="s">
        <v>388</v>
      </c>
      <c r="C356" s="2" t="s">
        <v>98</v>
      </c>
      <c r="D356" s="2" t="s">
        <v>936</v>
      </c>
      <c r="E356" s="2" t="s">
        <v>935</v>
      </c>
      <c r="F356" s="2" t="s">
        <v>919</v>
      </c>
      <c r="G356" s="2" t="str">
        <f t="shared" si="5"/>
        <v>Trump</v>
      </c>
      <c r="H356" s="2" t="s">
        <v>922</v>
      </c>
      <c r="I356" s="2" t="s">
        <v>923</v>
      </c>
      <c r="J356">
        <v>152982</v>
      </c>
      <c r="K356" s="1">
        <v>35.219176112222399</v>
      </c>
      <c r="L356" s="1">
        <v>6.7419696434874696</v>
      </c>
      <c r="M356" s="1">
        <v>3.4899530663738201</v>
      </c>
      <c r="N356" s="1">
        <v>3.65010262645279</v>
      </c>
      <c r="O356" s="1">
        <v>50.898798551463599</v>
      </c>
      <c r="P356" s="1">
        <v>27.812422376488701</v>
      </c>
      <c r="Q356" s="1">
        <v>11.590252448000401</v>
      </c>
      <c r="R356" s="1">
        <v>31.02783333987</v>
      </c>
      <c r="S356" s="1">
        <v>21.7058215999268</v>
      </c>
      <c r="T356" s="1">
        <v>7.86367023571401</v>
      </c>
      <c r="U356" s="1">
        <v>15.487100416956199</v>
      </c>
      <c r="V356" s="1">
        <v>39.288351285615001</v>
      </c>
      <c r="W356" s="1">
        <v>32.823358234885298</v>
      </c>
      <c r="X356" s="1">
        <v>12.4011900625434</v>
      </c>
      <c r="Y356" s="1">
        <v>17.614737410160199</v>
      </c>
      <c r="Z356" s="1">
        <v>23.501851988127701</v>
      </c>
      <c r="AA356" s="1">
        <v>18.755365859641401</v>
      </c>
      <c r="AB356" s="1">
        <v>21.4928741383962</v>
      </c>
      <c r="AC356" s="1">
        <v>18.635170603674499</v>
      </c>
    </row>
    <row r="357" spans="1:29" ht="15" hidden="1" customHeight="1" x14ac:dyDescent="0.25">
      <c r="A357">
        <v>25300</v>
      </c>
      <c r="B357" s="2" t="s">
        <v>389</v>
      </c>
      <c r="C357" s="2" t="s">
        <v>162</v>
      </c>
      <c r="D357" s="2" t="s">
        <v>956</v>
      </c>
      <c r="E357" s="2" t="s">
        <v>927</v>
      </c>
      <c r="F357" s="2" t="s">
        <v>919</v>
      </c>
      <c r="G357" s="2" t="str">
        <f t="shared" si="5"/>
        <v>Trump</v>
      </c>
      <c r="H357" s="2" t="s">
        <v>922</v>
      </c>
      <c r="I357" s="2" t="s">
        <v>922</v>
      </c>
      <c r="J357">
        <v>38948</v>
      </c>
      <c r="K357" s="1">
        <v>92.507959330389198</v>
      </c>
      <c r="L357" s="1">
        <v>3.8692615795419498</v>
      </c>
      <c r="M357" s="1">
        <v>0.44161446030604901</v>
      </c>
      <c r="N357" s="1">
        <v>1.9256444490089299</v>
      </c>
      <c r="O357" s="1">
        <v>1.2555201807538301</v>
      </c>
      <c r="P357" s="1">
        <v>23.790695286022402</v>
      </c>
      <c r="Q357" s="1">
        <v>8.3932422717469493</v>
      </c>
      <c r="R357" s="1">
        <v>23.695696826537901</v>
      </c>
      <c r="S357" s="1">
        <v>28.245352778063101</v>
      </c>
      <c r="T357" s="1">
        <v>15.875012837629701</v>
      </c>
      <c r="U357" s="1">
        <v>3.7383531550640101</v>
      </c>
      <c r="V357" s="1">
        <v>52.329368987197903</v>
      </c>
      <c r="W357" s="1">
        <v>26.645708658435002</v>
      </c>
      <c r="X357" s="1">
        <v>17.286569199303099</v>
      </c>
      <c r="Y357" s="1">
        <v>20.351611005816601</v>
      </c>
      <c r="Z357" s="1">
        <v>24.658519051042401</v>
      </c>
      <c r="AA357" s="1">
        <v>20.606496307430898</v>
      </c>
      <c r="AB357" s="1">
        <v>23.279524214103699</v>
      </c>
      <c r="AC357" s="1">
        <v>11.1038494216064</v>
      </c>
    </row>
    <row r="358" spans="1:29" ht="15" hidden="1" customHeight="1" x14ac:dyDescent="0.25">
      <c r="A358">
        <v>25420</v>
      </c>
      <c r="B358" s="2" t="s">
        <v>390</v>
      </c>
      <c r="C358" s="2" t="s">
        <v>55</v>
      </c>
      <c r="D358" s="2" t="s">
        <v>970</v>
      </c>
      <c r="E358" s="2" t="s">
        <v>927</v>
      </c>
      <c r="F358" s="2" t="s">
        <v>919</v>
      </c>
      <c r="G358" s="2" t="str">
        <f t="shared" si="5"/>
        <v>Trump</v>
      </c>
      <c r="H358" s="2" t="s">
        <v>922</v>
      </c>
      <c r="I358" s="2" t="s">
        <v>922</v>
      </c>
      <c r="J358">
        <v>549475</v>
      </c>
      <c r="K358" s="1">
        <v>80.502843623458801</v>
      </c>
      <c r="L358" s="1">
        <v>9.7986259611447295</v>
      </c>
      <c r="M358" s="1">
        <v>2.85690886755539</v>
      </c>
      <c r="N358" s="1">
        <v>2.1405887438009001</v>
      </c>
      <c r="O358" s="1">
        <v>4.7010328040402198</v>
      </c>
      <c r="P358" s="1">
        <v>22.1362209381683</v>
      </c>
      <c r="Q358" s="1">
        <v>9.3889621911824896</v>
      </c>
      <c r="R358" s="1">
        <v>25.325811001410401</v>
      </c>
      <c r="S358" s="1">
        <v>28.611492788570899</v>
      </c>
      <c r="T358" s="1">
        <v>14.5375130806679</v>
      </c>
      <c r="U358" s="1">
        <v>3.1555544930793</v>
      </c>
      <c r="V358" s="1">
        <v>43.774818781392902</v>
      </c>
      <c r="W358" s="1">
        <v>24.465640845837299</v>
      </c>
      <c r="X358" s="1">
        <v>28.603985879690502</v>
      </c>
      <c r="Y358" s="1">
        <v>14.238317672406</v>
      </c>
      <c r="Z358" s="1">
        <v>19.477938913330799</v>
      </c>
      <c r="AA358" s="1">
        <v>18.503883547878999</v>
      </c>
      <c r="AB358" s="1">
        <v>25.9152137309217</v>
      </c>
      <c r="AC358" s="1">
        <v>21.8646461354625</v>
      </c>
    </row>
    <row r="359" spans="1:29" ht="15" hidden="1" customHeight="1" x14ac:dyDescent="0.25">
      <c r="A359">
        <v>25460</v>
      </c>
      <c r="B359" s="2" t="s">
        <v>391</v>
      </c>
      <c r="C359" s="2" t="s">
        <v>75</v>
      </c>
      <c r="D359" s="2" t="s">
        <v>932</v>
      </c>
      <c r="E359" s="2" t="s">
        <v>931</v>
      </c>
      <c r="F359" s="2" t="s">
        <v>919</v>
      </c>
      <c r="G359" s="2" t="str">
        <f t="shared" si="5"/>
        <v>Trump</v>
      </c>
      <c r="H359" s="2" t="s">
        <v>922</v>
      </c>
      <c r="I359" s="2" t="s">
        <v>923</v>
      </c>
      <c r="J359">
        <v>45233</v>
      </c>
      <c r="K359" s="1">
        <v>95.136294298410405</v>
      </c>
      <c r="L359" s="1">
        <v>0.15254349700439901</v>
      </c>
      <c r="M359" s="1">
        <v>0.38688568080825902</v>
      </c>
      <c r="N359" s="1">
        <v>2.5224946388698499</v>
      </c>
      <c r="O359" s="1">
        <v>1.8017818849070399</v>
      </c>
      <c r="P359" s="1">
        <v>22.817412066411698</v>
      </c>
      <c r="Q359" s="1">
        <v>7.5940132204364099</v>
      </c>
      <c r="R359" s="1">
        <v>22.972166338735001</v>
      </c>
      <c r="S359" s="1">
        <v>28.103375853911999</v>
      </c>
      <c r="T359" s="1">
        <v>18.5130325205049</v>
      </c>
      <c r="U359" s="1">
        <v>6.2183544303797502</v>
      </c>
      <c r="V359" s="1">
        <v>48.436708860759502</v>
      </c>
      <c r="W359" s="1">
        <v>30.503164556961998</v>
      </c>
      <c r="X359" s="1">
        <v>14.8417721518987</v>
      </c>
      <c r="Y359" s="1">
        <v>25.710072099628601</v>
      </c>
      <c r="Z359" s="1">
        <v>28.2881800305877</v>
      </c>
      <c r="AA359" s="1">
        <v>18.205156215861901</v>
      </c>
      <c r="AB359" s="1">
        <v>17.7681887699366</v>
      </c>
      <c r="AC359" s="1">
        <v>10.0284028839851</v>
      </c>
    </row>
    <row r="360" spans="1:29" ht="15" hidden="1" customHeight="1" x14ac:dyDescent="0.25">
      <c r="A360">
        <v>25500</v>
      </c>
      <c r="B360" s="2" t="s">
        <v>392</v>
      </c>
      <c r="C360" s="2" t="s">
        <v>135</v>
      </c>
      <c r="D360" s="2" t="s">
        <v>978</v>
      </c>
      <c r="E360" s="2" t="s">
        <v>927</v>
      </c>
      <c r="F360" s="2" t="s">
        <v>920</v>
      </c>
      <c r="G360" s="2" t="str">
        <f t="shared" si="5"/>
        <v>Clinton</v>
      </c>
      <c r="H360" s="2" t="s">
        <v>922</v>
      </c>
      <c r="I360" s="2" t="s">
        <v>923</v>
      </c>
      <c r="J360">
        <v>125228</v>
      </c>
      <c r="K360" s="1">
        <v>83.871817804324905</v>
      </c>
      <c r="L360" s="1">
        <v>3.2955888459449998</v>
      </c>
      <c r="M360" s="1">
        <v>1.7240553230906801</v>
      </c>
      <c r="N360" s="1">
        <v>1.73283930111477</v>
      </c>
      <c r="O360" s="1">
        <v>9.3756987255246393</v>
      </c>
      <c r="P360" s="1">
        <v>20.298974670201599</v>
      </c>
      <c r="Q360" s="1">
        <v>21.638930590602701</v>
      </c>
      <c r="R360" s="1">
        <v>22.629124476954001</v>
      </c>
      <c r="S360" s="1">
        <v>22.658670584853201</v>
      </c>
      <c r="T360" s="1">
        <v>12.774299677388401</v>
      </c>
      <c r="U360" s="1">
        <v>9.3362698694974107</v>
      </c>
      <c r="V360" s="1">
        <v>43.364066646603398</v>
      </c>
      <c r="W360" s="1">
        <v>20.370167710869701</v>
      </c>
      <c r="X360" s="1">
        <v>26.929495773029501</v>
      </c>
      <c r="Y360" s="1">
        <v>20.6585094549499</v>
      </c>
      <c r="Z360" s="1">
        <v>22.300333704115701</v>
      </c>
      <c r="AA360" s="1">
        <v>18.863181312569498</v>
      </c>
      <c r="AB360" s="1">
        <v>23.239154616240299</v>
      </c>
      <c r="AC360" s="1">
        <v>14.9388209121246</v>
      </c>
    </row>
    <row r="361" spans="1:29" ht="15" hidden="1" customHeight="1" x14ac:dyDescent="0.25">
      <c r="A361">
        <v>25540</v>
      </c>
      <c r="B361" s="2" t="s">
        <v>393</v>
      </c>
      <c r="C361" s="2" t="s">
        <v>168</v>
      </c>
      <c r="D361" s="2" t="s">
        <v>938</v>
      </c>
      <c r="E361" s="2" t="s">
        <v>927</v>
      </c>
      <c r="F361" s="2" t="s">
        <v>920</v>
      </c>
      <c r="G361" s="2" t="str">
        <f t="shared" si="5"/>
        <v>Clinton</v>
      </c>
      <c r="H361" s="2" t="s">
        <v>922</v>
      </c>
      <c r="I361" s="2" t="s">
        <v>922</v>
      </c>
      <c r="J361">
        <v>1212381</v>
      </c>
      <c r="K361" s="1">
        <v>71.595975192616805</v>
      </c>
      <c r="L361" s="1">
        <v>10.059708952878699</v>
      </c>
      <c r="M361" s="1">
        <v>3.8661113956751199</v>
      </c>
      <c r="N361" s="1">
        <v>2.00531021188884</v>
      </c>
      <c r="O361" s="1">
        <v>12.4728942469405</v>
      </c>
      <c r="P361" s="1">
        <v>22.272288991661899</v>
      </c>
      <c r="Q361" s="1">
        <v>9.6239548458776607</v>
      </c>
      <c r="R361" s="1">
        <v>25.052933030128301</v>
      </c>
      <c r="S361" s="1">
        <v>28.7021984013276</v>
      </c>
      <c r="T361" s="1">
        <v>14.348624731004501</v>
      </c>
      <c r="U361" s="1">
        <v>4.3302083699271803</v>
      </c>
      <c r="V361" s="1">
        <v>34.221317184795197</v>
      </c>
      <c r="W361" s="1">
        <v>26.099965717871399</v>
      </c>
      <c r="X361" s="1">
        <v>35.348508727406198</v>
      </c>
      <c r="Y361" s="1">
        <v>14.001721993685999</v>
      </c>
      <c r="Z361" s="1">
        <v>15.7271171487186</v>
      </c>
      <c r="AA361" s="1">
        <v>14.5712554609522</v>
      </c>
      <c r="AB361" s="1">
        <v>23.927421155011299</v>
      </c>
      <c r="AC361" s="1">
        <v>31.772484241631901</v>
      </c>
    </row>
    <row r="362" spans="1:29" ht="15" hidden="1" customHeight="1" x14ac:dyDescent="0.25">
      <c r="A362">
        <v>25580</v>
      </c>
      <c r="B362" s="2" t="s">
        <v>394</v>
      </c>
      <c r="C362" s="2" t="s">
        <v>117</v>
      </c>
      <c r="D362" s="2" t="s">
        <v>961</v>
      </c>
      <c r="E362" s="2" t="s">
        <v>935</v>
      </c>
      <c r="F362" s="2" t="s">
        <v>919</v>
      </c>
      <c r="G362" s="2" t="str">
        <f t="shared" si="5"/>
        <v>Trump</v>
      </c>
      <c r="H362" s="2" t="s">
        <v>922</v>
      </c>
      <c r="I362" s="2" t="s">
        <v>923</v>
      </c>
      <c r="J362">
        <v>31364</v>
      </c>
      <c r="K362" s="1">
        <v>88.467669940058698</v>
      </c>
      <c r="L362" s="1">
        <v>0.69825277388088303</v>
      </c>
      <c r="M362" s="1">
        <v>1.3901288101007501</v>
      </c>
      <c r="N362" s="1">
        <v>1.3327381711516399</v>
      </c>
      <c r="O362" s="1">
        <v>8.1112103048080595</v>
      </c>
      <c r="P362" s="1">
        <v>23.966968498916</v>
      </c>
      <c r="Q362" s="1">
        <v>12.020150491008801</v>
      </c>
      <c r="R362" s="1">
        <v>22.114526208391801</v>
      </c>
      <c r="S362" s="1">
        <v>26.4730263996939</v>
      </c>
      <c r="T362" s="1">
        <v>15.4253284019895</v>
      </c>
      <c r="U362" s="1">
        <v>4.2719704900054802</v>
      </c>
      <c r="V362" s="1">
        <v>38.617217486665702</v>
      </c>
      <c r="W362" s="1">
        <v>35.945366631773098</v>
      </c>
      <c r="X362" s="1">
        <v>21.165445391555799</v>
      </c>
      <c r="Y362" s="1">
        <v>18.4409586750537</v>
      </c>
      <c r="Z362" s="1">
        <v>23.3378453698543</v>
      </c>
      <c r="AA362" s="1">
        <v>16.609602675372201</v>
      </c>
      <c r="AB362" s="1">
        <v>28.7204395254399</v>
      </c>
      <c r="AC362" s="1">
        <v>12.8911537542798</v>
      </c>
    </row>
    <row r="363" spans="1:29" ht="15" hidden="1" customHeight="1" x14ac:dyDescent="0.25">
      <c r="A363">
        <v>25620</v>
      </c>
      <c r="B363" s="2" t="s">
        <v>395</v>
      </c>
      <c r="C363" s="2" t="s">
        <v>170</v>
      </c>
      <c r="D363" s="2" t="s">
        <v>957</v>
      </c>
      <c r="E363" s="2" t="s">
        <v>931</v>
      </c>
      <c r="F363" s="2" t="s">
        <v>919</v>
      </c>
      <c r="G363" s="2" t="str">
        <f t="shared" si="5"/>
        <v>Trump</v>
      </c>
      <c r="H363" s="2" t="s">
        <v>922</v>
      </c>
      <c r="I363" s="2" t="s">
        <v>922</v>
      </c>
      <c r="J363">
        <v>142842</v>
      </c>
      <c r="K363" s="1">
        <v>66.910292491004</v>
      </c>
      <c r="L363" s="1">
        <v>28.170286050321302</v>
      </c>
      <c r="M363" s="1">
        <v>0.814186303748197</v>
      </c>
      <c r="N363" s="1">
        <v>1.3322412175690601</v>
      </c>
      <c r="O363" s="1">
        <v>2.7729939373573602</v>
      </c>
      <c r="P363" s="1">
        <v>24.800128813654201</v>
      </c>
      <c r="Q363" s="1">
        <v>13.3686170734098</v>
      </c>
      <c r="R363" s="1">
        <v>27.33089707509</v>
      </c>
      <c r="S363" s="1">
        <v>23.016339732011598</v>
      </c>
      <c r="T363" s="1">
        <v>11.484017305834399</v>
      </c>
      <c r="U363" s="1">
        <v>4.5494333102186104</v>
      </c>
      <c r="V363" s="1">
        <v>37.2037241238192</v>
      </c>
      <c r="W363" s="1">
        <v>31.260586356247199</v>
      </c>
      <c r="X363" s="1">
        <v>26.986256209714998</v>
      </c>
      <c r="Y363" s="1">
        <v>27.409092590537501</v>
      </c>
      <c r="Z363" s="1">
        <v>22.165501424185301</v>
      </c>
      <c r="AA363" s="1">
        <v>16.2431102726297</v>
      </c>
      <c r="AB363" s="1">
        <v>20.241926534235901</v>
      </c>
      <c r="AC363" s="1">
        <v>13.940369178411601</v>
      </c>
    </row>
    <row r="364" spans="1:29" ht="15" hidden="1" customHeight="1" x14ac:dyDescent="0.25">
      <c r="A364">
        <v>25700</v>
      </c>
      <c r="B364" s="2" t="s">
        <v>396</v>
      </c>
      <c r="C364" s="2" t="s">
        <v>77</v>
      </c>
      <c r="D364" s="2" t="s">
        <v>949</v>
      </c>
      <c r="E364" s="2" t="s">
        <v>935</v>
      </c>
      <c r="F364" s="2" t="s">
        <v>919</v>
      </c>
      <c r="G364" s="2" t="str">
        <f t="shared" si="5"/>
        <v>Trump</v>
      </c>
      <c r="H364" s="2" t="s">
        <v>922</v>
      </c>
      <c r="I364" s="2" t="s">
        <v>923</v>
      </c>
      <c r="J364">
        <v>28452</v>
      </c>
      <c r="K364" s="1">
        <v>91.743989877688705</v>
      </c>
      <c r="L364" s="1">
        <v>0.81540840714185303</v>
      </c>
      <c r="M364" s="1">
        <v>1.3707296499367401</v>
      </c>
      <c r="N364" s="1">
        <v>1.5042879235203099</v>
      </c>
      <c r="O364" s="1">
        <v>4.5655841417123604</v>
      </c>
      <c r="P364" s="1">
        <v>21.021369323773399</v>
      </c>
      <c r="Q364" s="1">
        <v>18.399409531843101</v>
      </c>
      <c r="R364" s="1">
        <v>23.4605651623787</v>
      </c>
      <c r="S364" s="1">
        <v>23.6609025727541</v>
      </c>
      <c r="T364" s="1">
        <v>13.457753409250699</v>
      </c>
      <c r="U364" s="1">
        <v>3.4608063678837202</v>
      </c>
      <c r="V364" s="1">
        <v>33.3910134394647</v>
      </c>
      <c r="W364" s="1">
        <v>31.066505162369499</v>
      </c>
      <c r="X364" s="1">
        <v>32.081675030282099</v>
      </c>
      <c r="Y364" s="1">
        <v>22.857386266825699</v>
      </c>
      <c r="Z364" s="1">
        <v>22.7125575055376</v>
      </c>
      <c r="AA364" s="1">
        <v>17.558357471460202</v>
      </c>
      <c r="AB364" s="1">
        <v>22.456977338558499</v>
      </c>
      <c r="AC364" s="1">
        <v>14.414721417618001</v>
      </c>
    </row>
    <row r="365" spans="1:29" ht="15" hidden="1" customHeight="1" x14ac:dyDescent="0.25">
      <c r="A365">
        <v>25720</v>
      </c>
      <c r="B365" s="2" t="s">
        <v>397</v>
      </c>
      <c r="C365" s="2" t="s">
        <v>199</v>
      </c>
      <c r="D365" s="2" t="s">
        <v>977</v>
      </c>
      <c r="E365" s="2" t="s">
        <v>947</v>
      </c>
      <c r="F365" s="2" t="s">
        <v>919</v>
      </c>
      <c r="G365" s="2" t="str">
        <f t="shared" si="5"/>
        <v>Trump</v>
      </c>
      <c r="H365" s="2" t="s">
        <v>922</v>
      </c>
      <c r="I365" s="2" t="s">
        <v>923</v>
      </c>
      <c r="J365">
        <v>23530</v>
      </c>
      <c r="K365" s="1">
        <v>84.224394390140205</v>
      </c>
      <c r="L365" s="1">
        <v>0.20824479388015299</v>
      </c>
      <c r="M365" s="1">
        <v>0.71398215044623903</v>
      </c>
      <c r="N365" s="1">
        <v>1.3217169570760701</v>
      </c>
      <c r="O365" s="1">
        <v>13.5316617084573</v>
      </c>
      <c r="P365" s="1">
        <v>33.914152146196301</v>
      </c>
      <c r="Q365" s="1">
        <v>7.61580960475988</v>
      </c>
      <c r="R365" s="1">
        <v>28.057798555036101</v>
      </c>
      <c r="S365" s="1">
        <v>21.840203994900101</v>
      </c>
      <c r="T365" s="1">
        <v>8.5720356991075199</v>
      </c>
      <c r="U365" s="1">
        <v>3.3294730746960002</v>
      </c>
      <c r="V365" s="1">
        <v>27.4536768963521</v>
      </c>
      <c r="W365" s="1">
        <v>37.955993051534499</v>
      </c>
      <c r="X365" s="1">
        <v>31.2608569774175</v>
      </c>
      <c r="Y365" s="1">
        <v>10.6755290287575</v>
      </c>
      <c r="Z365" s="1">
        <v>12.018448182311401</v>
      </c>
      <c r="AA365" s="1">
        <v>22.897449810092201</v>
      </c>
      <c r="AB365" s="1">
        <v>27.821486706456898</v>
      </c>
      <c r="AC365" s="1">
        <v>26.587086272381999</v>
      </c>
    </row>
    <row r="366" spans="1:29" ht="15" hidden="1" customHeight="1" x14ac:dyDescent="0.25">
      <c r="A366">
        <v>25740</v>
      </c>
      <c r="B366" s="2" t="s">
        <v>398</v>
      </c>
      <c r="C366" s="2" t="s">
        <v>137</v>
      </c>
      <c r="D366" s="2" t="s">
        <v>958</v>
      </c>
      <c r="E366" s="2" t="s">
        <v>947</v>
      </c>
      <c r="F366" s="2" t="s">
        <v>919</v>
      </c>
      <c r="G366" s="2" t="str">
        <f t="shared" si="5"/>
        <v>Trump</v>
      </c>
      <c r="H366" s="2" t="s">
        <v>922</v>
      </c>
      <c r="I366" s="2" t="s">
        <v>922</v>
      </c>
      <c r="J366">
        <v>74801</v>
      </c>
      <c r="K366" s="1">
        <v>92.676568495073596</v>
      </c>
      <c r="L366" s="1">
        <v>0.29277683453429798</v>
      </c>
      <c r="M366" s="1">
        <v>0.52004652344220004</v>
      </c>
      <c r="N366" s="1">
        <v>4.0962019224341901</v>
      </c>
      <c r="O366" s="1">
        <v>2.4144062245157101</v>
      </c>
      <c r="P366" s="1">
        <v>22.736327054451099</v>
      </c>
      <c r="Q366" s="1">
        <v>8.2539003489258196</v>
      </c>
      <c r="R366" s="1">
        <v>23.010387561663599</v>
      </c>
      <c r="S366" s="1">
        <v>32.146629055761302</v>
      </c>
      <c r="T366" s="1">
        <v>13.852755979198101</v>
      </c>
      <c r="U366" s="1">
        <v>1.51240052538051</v>
      </c>
      <c r="V366" s="1">
        <v>28.724020706173199</v>
      </c>
      <c r="W366" s="1">
        <v>32.764814957892298</v>
      </c>
      <c r="X366" s="1">
        <v>36.998763810554003</v>
      </c>
      <c r="Y366" s="1">
        <v>14.364144219347001</v>
      </c>
      <c r="Z366" s="1">
        <v>20.801361286801299</v>
      </c>
      <c r="AA366" s="1">
        <v>18.081998266285702</v>
      </c>
      <c r="AB366" s="1">
        <v>28.779657751950399</v>
      </c>
      <c r="AC366" s="1">
        <v>17.9728384756156</v>
      </c>
    </row>
    <row r="367" spans="1:29" ht="15" hidden="1" customHeight="1" x14ac:dyDescent="0.25">
      <c r="A367">
        <v>25760</v>
      </c>
      <c r="B367" s="2" t="s">
        <v>399</v>
      </c>
      <c r="C367" s="2" t="s">
        <v>75</v>
      </c>
      <c r="D367" s="2" t="s">
        <v>932</v>
      </c>
      <c r="E367" s="2" t="s">
        <v>931</v>
      </c>
      <c r="F367" s="2" t="s">
        <v>920</v>
      </c>
      <c r="G367" s="2" t="str">
        <f t="shared" si="5"/>
        <v>Clinton</v>
      </c>
      <c r="H367" s="2" t="s">
        <v>922</v>
      </c>
      <c r="I367" s="2" t="s">
        <v>923</v>
      </c>
      <c r="J367">
        <v>21757</v>
      </c>
      <c r="K367" s="1">
        <v>34.632532058647797</v>
      </c>
      <c r="L367" s="1">
        <v>62.747621455163902</v>
      </c>
      <c r="M367" s="1">
        <v>0.29415820195799097</v>
      </c>
      <c r="N367" s="1">
        <v>1.0065725973249999</v>
      </c>
      <c r="O367" s="1">
        <v>1.31911568690536</v>
      </c>
      <c r="P367" s="1">
        <v>28.096704508893701</v>
      </c>
      <c r="Q367" s="1">
        <v>8.9902100473410904</v>
      </c>
      <c r="R367" s="1">
        <v>21.390816748632599</v>
      </c>
      <c r="S367" s="1">
        <v>26.566162614330999</v>
      </c>
      <c r="T367" s="1">
        <v>14.9561060808016</v>
      </c>
      <c r="U367" s="1">
        <v>9.8927732079906008</v>
      </c>
      <c r="V367" s="1">
        <v>47.356051703877803</v>
      </c>
      <c r="W367" s="1">
        <v>29.524089306697999</v>
      </c>
      <c r="X367" s="1">
        <v>13.227085781433599</v>
      </c>
      <c r="Y367" s="1">
        <v>36.911782404621498</v>
      </c>
      <c r="Z367" s="1">
        <v>25.201588638825399</v>
      </c>
      <c r="AA367" s="1">
        <v>18.5942953423998</v>
      </c>
      <c r="AB367" s="1">
        <v>10.759417499097401</v>
      </c>
      <c r="AC367" s="1">
        <v>8.5329161150559596</v>
      </c>
    </row>
    <row r="368" spans="1:29" ht="15" hidden="1" customHeight="1" x14ac:dyDescent="0.25">
      <c r="A368">
        <v>25780</v>
      </c>
      <c r="B368" s="2" t="s">
        <v>400</v>
      </c>
      <c r="C368" s="2" t="s">
        <v>42</v>
      </c>
      <c r="D368" s="2" t="s">
        <v>959</v>
      </c>
      <c r="E368" s="2" t="s">
        <v>931</v>
      </c>
      <c r="F368" s="2" t="s">
        <v>920</v>
      </c>
      <c r="G368" s="2" t="str">
        <f t="shared" si="5"/>
        <v>Clinton</v>
      </c>
      <c r="H368" s="2" t="s">
        <v>922</v>
      </c>
      <c r="I368" s="2" t="s">
        <v>923</v>
      </c>
      <c r="J368">
        <v>45422</v>
      </c>
      <c r="K368" s="1">
        <v>42.052309453568803</v>
      </c>
      <c r="L368" s="1">
        <v>49.484831139095597</v>
      </c>
      <c r="M368" s="1">
        <v>0.43811368940161199</v>
      </c>
      <c r="N368" s="1">
        <v>1.3077363392188801</v>
      </c>
      <c r="O368" s="1">
        <v>6.7170093787151597</v>
      </c>
      <c r="P368" s="1">
        <v>25.408392408964801</v>
      </c>
      <c r="Q368" s="1">
        <v>9.2268063933776592</v>
      </c>
      <c r="R368" s="1">
        <v>24.041213508872399</v>
      </c>
      <c r="S368" s="1">
        <v>27.187266082515102</v>
      </c>
      <c r="T368" s="1">
        <v>14.1363216062701</v>
      </c>
      <c r="U368" s="1">
        <v>8.8843675822312704</v>
      </c>
      <c r="V368" s="1">
        <v>52.204136995591703</v>
      </c>
      <c r="W368" s="1">
        <v>27.731434384537099</v>
      </c>
      <c r="X368" s="1">
        <v>11.1800610376399</v>
      </c>
      <c r="Y368" s="1">
        <v>31.189372876119901</v>
      </c>
      <c r="Z368" s="1">
        <v>24.677170219338901</v>
      </c>
      <c r="AA368" s="1">
        <v>15.3722582638245</v>
      </c>
      <c r="AB368" s="1">
        <v>19.635464936669798</v>
      </c>
      <c r="AC368" s="1">
        <v>9.1257337040469597</v>
      </c>
    </row>
    <row r="369" spans="1:29" ht="15" customHeight="1" x14ac:dyDescent="0.25">
      <c r="A369">
        <v>25820</v>
      </c>
      <c r="B369" s="2" t="s">
        <v>401</v>
      </c>
      <c r="C369" s="2" t="s">
        <v>27</v>
      </c>
      <c r="D369" s="2" t="s">
        <v>976</v>
      </c>
      <c r="E369" s="2" t="s">
        <v>935</v>
      </c>
      <c r="F369" s="2" t="s">
        <v>919</v>
      </c>
      <c r="G369" s="2" t="str">
        <f t="shared" si="5"/>
        <v>Trump</v>
      </c>
      <c r="H369" s="2" t="s">
        <v>922</v>
      </c>
      <c r="I369" s="2" t="s">
        <v>922</v>
      </c>
      <c r="J369">
        <v>19372</v>
      </c>
      <c r="K369" s="1">
        <v>30.657650216807799</v>
      </c>
      <c r="L369" s="1">
        <v>0.81561015899236</v>
      </c>
      <c r="M369" s="1">
        <v>0.28907701837703897</v>
      </c>
      <c r="N369" s="1">
        <v>0.92917613049762504</v>
      </c>
      <c r="O369" s="1">
        <v>67.308486475325196</v>
      </c>
      <c r="P369" s="1">
        <v>32.216601280198198</v>
      </c>
      <c r="Q369" s="1">
        <v>9.5653520545116706</v>
      </c>
      <c r="R369" s="1">
        <v>25.1445385091885</v>
      </c>
      <c r="S369" s="1">
        <v>21.593020854841999</v>
      </c>
      <c r="T369" s="1">
        <v>11.480487301259499</v>
      </c>
      <c r="U369" s="1">
        <v>19.746473843956402</v>
      </c>
      <c r="V369" s="1">
        <v>43.045884663453002</v>
      </c>
      <c r="W369" s="1">
        <v>22.2906623817175</v>
      </c>
      <c r="X369" s="1">
        <v>14.9169791108731</v>
      </c>
      <c r="Y369" s="1">
        <v>17.932354818123802</v>
      </c>
      <c r="Z369" s="1">
        <v>29.068283343969401</v>
      </c>
      <c r="AA369" s="1">
        <v>20.708359923420499</v>
      </c>
      <c r="AB369" s="1">
        <v>20.405232929164001</v>
      </c>
      <c r="AC369" s="1">
        <v>11.885768985322301</v>
      </c>
    </row>
    <row r="370" spans="1:29" ht="15" hidden="1" customHeight="1" x14ac:dyDescent="0.25">
      <c r="A370">
        <v>25840</v>
      </c>
      <c r="B370" s="2" t="s">
        <v>402</v>
      </c>
      <c r="C370" s="2" t="s">
        <v>38</v>
      </c>
      <c r="D370" t="s">
        <v>969</v>
      </c>
      <c r="E370" s="2" t="s">
        <v>947</v>
      </c>
      <c r="F370" s="2" t="s">
        <v>919</v>
      </c>
      <c r="G370" s="2" t="str">
        <f t="shared" si="5"/>
        <v>Trump</v>
      </c>
      <c r="H370" s="2" t="s">
        <v>922</v>
      </c>
      <c r="I370" s="2" t="s">
        <v>922</v>
      </c>
      <c r="J370">
        <v>87062</v>
      </c>
      <c r="K370" s="1">
        <v>68.811881188118804</v>
      </c>
      <c r="L370" s="1">
        <v>0.68112379683444002</v>
      </c>
      <c r="M370" s="1">
        <v>0.833888493257678</v>
      </c>
      <c r="N370" s="1">
        <v>4.8586065103029998</v>
      </c>
      <c r="O370" s="1">
        <v>24.8145000114861</v>
      </c>
      <c r="P370" s="1">
        <v>26.8659116491696</v>
      </c>
      <c r="Q370" s="1">
        <v>9.1187889090533201</v>
      </c>
      <c r="R370" s="1">
        <v>25.646091291263701</v>
      </c>
      <c r="S370" s="1">
        <v>25.644942684523699</v>
      </c>
      <c r="T370" s="1">
        <v>12.7242654659898</v>
      </c>
      <c r="U370" s="1">
        <v>8.0701628395482903</v>
      </c>
      <c r="V370" s="1">
        <v>40.763748002657103</v>
      </c>
      <c r="W370" s="1">
        <v>36.810355661681498</v>
      </c>
      <c r="X370" s="1">
        <v>14.355733496113</v>
      </c>
      <c r="Y370" s="1">
        <v>18.484481800045799</v>
      </c>
      <c r="Z370" s="1">
        <v>23.4555384766328</v>
      </c>
      <c r="AA370" s="1">
        <v>19.328253262255899</v>
      </c>
      <c r="AB370" s="1">
        <v>24.776793014357199</v>
      </c>
      <c r="AC370" s="1">
        <v>13.954933446708299</v>
      </c>
    </row>
    <row r="371" spans="1:29" ht="15" hidden="1" customHeight="1" x14ac:dyDescent="0.25">
      <c r="A371">
        <v>25860</v>
      </c>
      <c r="B371" s="2" t="s">
        <v>403</v>
      </c>
      <c r="C371" s="2" t="s">
        <v>42</v>
      </c>
      <c r="D371" s="2" t="s">
        <v>959</v>
      </c>
      <c r="E371" s="2" t="s">
        <v>931</v>
      </c>
      <c r="F371" s="2" t="s">
        <v>919</v>
      </c>
      <c r="G371" s="2" t="str">
        <f t="shared" si="5"/>
        <v>Trump</v>
      </c>
      <c r="H371" s="2" t="s">
        <v>922</v>
      </c>
      <c r="I371" s="2" t="s">
        <v>923</v>
      </c>
      <c r="J371">
        <v>365497</v>
      </c>
      <c r="K371" s="1">
        <v>82.653482791924404</v>
      </c>
      <c r="L371" s="1">
        <v>6.8016974147530602</v>
      </c>
      <c r="M371" s="1">
        <v>2.5313477265203299</v>
      </c>
      <c r="N371" s="1">
        <v>1.70343395431426</v>
      </c>
      <c r="O371" s="1">
        <v>6.3100381124879297</v>
      </c>
      <c r="P371" s="1">
        <v>23.043143992973899</v>
      </c>
      <c r="Q371" s="1">
        <v>8.1644992982158495</v>
      </c>
      <c r="R371" s="1">
        <v>25.340837270894198</v>
      </c>
      <c r="S371" s="1">
        <v>28.4338859142483</v>
      </c>
      <c r="T371" s="1">
        <v>15.017633523667801</v>
      </c>
      <c r="U371" s="1">
        <v>8.0591980368568894</v>
      </c>
      <c r="V371" s="1">
        <v>45.134306645191501</v>
      </c>
      <c r="W371" s="1">
        <v>30.1853235868927</v>
      </c>
      <c r="X371" s="1">
        <v>16.621171731059</v>
      </c>
      <c r="Y371" s="1">
        <v>23.047116949714098</v>
      </c>
      <c r="Z371" s="1">
        <v>26.4595307030811</v>
      </c>
      <c r="AA371" s="1">
        <v>18.914480791668499</v>
      </c>
      <c r="AB371" s="1">
        <v>20.545064315860699</v>
      </c>
      <c r="AC371" s="1">
        <v>11.0338072396756</v>
      </c>
    </row>
    <row r="372" spans="1:29" ht="15" hidden="1" customHeight="1" x14ac:dyDescent="0.25">
      <c r="A372">
        <v>25880</v>
      </c>
      <c r="B372" s="2" t="s">
        <v>404</v>
      </c>
      <c r="C372" s="2" t="s">
        <v>31</v>
      </c>
      <c r="D372" s="2" t="s">
        <v>924</v>
      </c>
      <c r="E372" s="2" t="s">
        <v>927</v>
      </c>
      <c r="F372" s="2" t="s">
        <v>919</v>
      </c>
      <c r="G372" s="2" t="str">
        <f t="shared" si="5"/>
        <v>Trump</v>
      </c>
      <c r="H372" s="2" t="s">
        <v>922</v>
      </c>
      <c r="I372" s="2" t="s">
        <v>922</v>
      </c>
      <c r="J372">
        <v>46688</v>
      </c>
      <c r="K372" s="1">
        <v>95.881168608636003</v>
      </c>
      <c r="L372" s="1">
        <v>0.44122686771761499</v>
      </c>
      <c r="M372" s="1">
        <v>0.39624742974640198</v>
      </c>
      <c r="N372" s="1">
        <v>1.51216586703221</v>
      </c>
      <c r="O372" s="1">
        <v>1.7691912268677199</v>
      </c>
      <c r="P372" s="1">
        <v>23.7555688827964</v>
      </c>
      <c r="Q372" s="1">
        <v>9.8055174777244698</v>
      </c>
      <c r="R372" s="1">
        <v>21.902844413982201</v>
      </c>
      <c r="S372" s="1">
        <v>28.806117203564099</v>
      </c>
      <c r="T372" s="1">
        <v>15.7299520219328</v>
      </c>
      <c r="U372" s="1">
        <v>4.52482862935668</v>
      </c>
      <c r="V372" s="1">
        <v>50.085283043156402</v>
      </c>
      <c r="W372" s="1">
        <v>30.592475782834001</v>
      </c>
      <c r="X372" s="1">
        <v>14.7974125446529</v>
      </c>
      <c r="Y372" s="1">
        <v>20.316682804579401</v>
      </c>
      <c r="Z372" s="1">
        <v>26.530728484365198</v>
      </c>
      <c r="AA372" s="1">
        <v>20.476163353648101</v>
      </c>
      <c r="AB372" s="1">
        <v>22.025402973173101</v>
      </c>
      <c r="AC372" s="1">
        <v>10.651022384234199</v>
      </c>
    </row>
    <row r="373" spans="1:29" ht="15" hidden="1" customHeight="1" x14ac:dyDescent="0.25">
      <c r="A373">
        <v>25900</v>
      </c>
      <c r="B373" s="2" t="s">
        <v>405</v>
      </c>
      <c r="C373" s="2" t="s">
        <v>406</v>
      </c>
      <c r="D373" s="2" t="s">
        <v>944</v>
      </c>
      <c r="E373" s="2" t="s">
        <v>929</v>
      </c>
      <c r="F373" s="2" t="s">
        <v>920</v>
      </c>
      <c r="G373" s="2" t="str">
        <f t="shared" si="5"/>
        <v>Clinton</v>
      </c>
      <c r="H373" s="2" t="s">
        <v>923</v>
      </c>
      <c r="I373" s="2" t="s">
        <v>923</v>
      </c>
      <c r="J373">
        <v>185079</v>
      </c>
      <c r="K373" s="1">
        <v>31.246656833028101</v>
      </c>
      <c r="L373" s="1">
        <v>0.48573852246878402</v>
      </c>
      <c r="M373" s="1">
        <v>21.389784902663202</v>
      </c>
      <c r="N373" s="1">
        <v>35.324374996623099</v>
      </c>
      <c r="O373" s="1">
        <v>11.5534447452169</v>
      </c>
      <c r="P373" s="1">
        <v>22.8442989210013</v>
      </c>
      <c r="Q373" s="1">
        <v>8.3672377741396904</v>
      </c>
      <c r="R373" s="1">
        <v>23.5612900437111</v>
      </c>
      <c r="S373" s="1">
        <v>30.728499721740398</v>
      </c>
      <c r="T373" s="1">
        <v>14.4986735394075</v>
      </c>
      <c r="U373" s="1">
        <v>3.23215377620294</v>
      </c>
      <c r="V373" s="1">
        <v>38.356250293974703</v>
      </c>
      <c r="W373" s="1">
        <v>32.805224126307202</v>
      </c>
      <c r="X373" s="1">
        <v>25.606371803515199</v>
      </c>
      <c r="Y373" s="1">
        <v>19.820001239234202</v>
      </c>
      <c r="Z373" s="1">
        <v>20.216556168288001</v>
      </c>
      <c r="AA373" s="1">
        <v>16.216927938533999</v>
      </c>
      <c r="AB373" s="1">
        <v>23.7561187186319</v>
      </c>
      <c r="AC373" s="1">
        <v>19.990395935312002</v>
      </c>
    </row>
    <row r="374" spans="1:29" ht="15" hidden="1" customHeight="1" x14ac:dyDescent="0.25">
      <c r="A374">
        <v>25940</v>
      </c>
      <c r="B374" s="2" t="s">
        <v>407</v>
      </c>
      <c r="C374" s="2" t="s">
        <v>129</v>
      </c>
      <c r="D374" s="2" t="s">
        <v>973</v>
      </c>
      <c r="E374" s="2" t="s">
        <v>931</v>
      </c>
      <c r="F374" s="2" t="s">
        <v>919</v>
      </c>
      <c r="G374" s="2" t="str">
        <f t="shared" si="5"/>
        <v>Trump</v>
      </c>
      <c r="H374" s="2" t="s">
        <v>923</v>
      </c>
      <c r="I374" s="2" t="s">
        <v>923</v>
      </c>
      <c r="J374">
        <v>187010</v>
      </c>
      <c r="K374" s="1">
        <v>62.318592588631603</v>
      </c>
      <c r="L374" s="1">
        <v>22.4399764718464</v>
      </c>
      <c r="M374" s="1">
        <v>1.0646489492540501</v>
      </c>
      <c r="N374" s="1">
        <v>1.7073953264531301</v>
      </c>
      <c r="O374" s="1">
        <v>12.469386663814801</v>
      </c>
      <c r="P374" s="1">
        <v>21.650713865568701</v>
      </c>
      <c r="Q374" s="1">
        <v>10.2336773434576</v>
      </c>
      <c r="R374" s="1">
        <v>23.834554301909002</v>
      </c>
      <c r="S374" s="1">
        <v>25.137158440725099</v>
      </c>
      <c r="T374" s="1">
        <v>19.143896048339698</v>
      </c>
      <c r="U374" s="1">
        <v>3.7613113316842499</v>
      </c>
      <c r="V374" s="1">
        <v>33.902683407959401</v>
      </c>
      <c r="W374" s="1">
        <v>28.479506528477899</v>
      </c>
      <c r="X374" s="1">
        <v>33.856498731878403</v>
      </c>
      <c r="Y374" s="1">
        <v>14.696135660903201</v>
      </c>
      <c r="Z374" s="1">
        <v>21.4514496471208</v>
      </c>
      <c r="AA374" s="1">
        <v>18.908500991389499</v>
      </c>
      <c r="AB374" s="1">
        <v>23.1402781436752</v>
      </c>
      <c r="AC374" s="1">
        <v>21.803635556911299</v>
      </c>
    </row>
    <row r="375" spans="1:29" ht="15" hidden="1" customHeight="1" x14ac:dyDescent="0.25">
      <c r="A375">
        <v>25980</v>
      </c>
      <c r="B375" s="2" t="s">
        <v>408</v>
      </c>
      <c r="C375" s="2" t="s">
        <v>37</v>
      </c>
      <c r="D375" s="2" t="s">
        <v>943</v>
      </c>
      <c r="E375" s="2" t="s">
        <v>931</v>
      </c>
      <c r="F375" s="2" t="s">
        <v>920</v>
      </c>
      <c r="G375" s="2" t="str">
        <f t="shared" si="5"/>
        <v>Clinton</v>
      </c>
      <c r="H375" s="2" t="s">
        <v>923</v>
      </c>
      <c r="I375" s="2" t="s">
        <v>923</v>
      </c>
      <c r="J375">
        <v>77917</v>
      </c>
      <c r="K375" s="1">
        <v>45.658842101210297</v>
      </c>
      <c r="L375" s="1">
        <v>37.936522196696501</v>
      </c>
      <c r="M375" s="1">
        <v>1.6581747243862099</v>
      </c>
      <c r="N375" s="1">
        <v>4.5599804920620697</v>
      </c>
      <c r="O375" s="1">
        <v>10.186480485644999</v>
      </c>
      <c r="P375" s="1">
        <v>30.301474646097802</v>
      </c>
      <c r="Q375" s="1">
        <v>13.274381713875</v>
      </c>
      <c r="R375" s="1">
        <v>28.835812467112401</v>
      </c>
      <c r="S375" s="1">
        <v>21.137877485016102</v>
      </c>
      <c r="T375" s="1">
        <v>6.4504536878986602</v>
      </c>
      <c r="U375" s="1">
        <v>3.20996038483305</v>
      </c>
      <c r="V375" s="1">
        <v>42.888511601584597</v>
      </c>
      <c r="W375" s="1">
        <v>37.360498019241703</v>
      </c>
      <c r="X375" s="1">
        <v>16.5410299943407</v>
      </c>
      <c r="Y375" s="1">
        <v>19.4246929541047</v>
      </c>
      <c r="Z375" s="1">
        <v>25.903181785534699</v>
      </c>
      <c r="AA375" s="1">
        <v>20.678014795661898</v>
      </c>
      <c r="AB375" s="1">
        <v>23.105652517417202</v>
      </c>
      <c r="AC375" s="1">
        <v>10.8884579472815</v>
      </c>
    </row>
    <row r="376" spans="1:29" ht="15" customHeight="1" x14ac:dyDescent="0.25">
      <c r="A376">
        <v>26020</v>
      </c>
      <c r="B376" s="2" t="s">
        <v>409</v>
      </c>
      <c r="C376" s="2" t="s">
        <v>35</v>
      </c>
      <c r="D376" s="2" t="s">
        <v>964</v>
      </c>
      <c r="E376" s="2" t="s">
        <v>935</v>
      </c>
      <c r="F376" s="2" t="s">
        <v>920</v>
      </c>
      <c r="G376" s="2" t="str">
        <f t="shared" si="5"/>
        <v>Clinton</v>
      </c>
      <c r="H376" s="2" t="s">
        <v>922</v>
      </c>
      <c r="I376" s="2" t="s">
        <v>922</v>
      </c>
      <c r="J376">
        <v>64727</v>
      </c>
      <c r="K376" s="1">
        <v>43.019141934586798</v>
      </c>
      <c r="L376" s="1">
        <v>3.7063358413027001</v>
      </c>
      <c r="M376" s="1">
        <v>0.46657499961376198</v>
      </c>
      <c r="N376" s="1">
        <v>1.72725446876883</v>
      </c>
      <c r="O376" s="1">
        <v>51.080692755727902</v>
      </c>
      <c r="P376" s="1">
        <v>29.3973148763267</v>
      </c>
      <c r="Q376" s="1">
        <v>10.139509014785199</v>
      </c>
      <c r="R376" s="1">
        <v>26.653483090518598</v>
      </c>
      <c r="S376" s="1">
        <v>23.008945262409799</v>
      </c>
      <c r="T376" s="1">
        <v>10.8007477559596</v>
      </c>
      <c r="U376" s="1">
        <v>13.3248114534066</v>
      </c>
      <c r="V376" s="1">
        <v>44.504665729259898</v>
      </c>
      <c r="W376" s="1">
        <v>28.096638118368901</v>
      </c>
      <c r="X376" s="1">
        <v>14.0738846989646</v>
      </c>
      <c r="Y376" s="1">
        <v>19.0410437101228</v>
      </c>
      <c r="Z376" s="1">
        <v>23.3358727740215</v>
      </c>
      <c r="AA376" s="1">
        <v>15.684220550423801</v>
      </c>
      <c r="AB376" s="1">
        <v>24.011998857251701</v>
      </c>
      <c r="AC376" s="1">
        <v>17.926864108180201</v>
      </c>
    </row>
    <row r="377" spans="1:29" ht="15" hidden="1" customHeight="1" x14ac:dyDescent="0.25">
      <c r="A377">
        <v>26090</v>
      </c>
      <c r="B377" s="2" t="s">
        <v>410</v>
      </c>
      <c r="C377" s="2" t="s">
        <v>31</v>
      </c>
      <c r="D377" s="2" t="s">
        <v>924</v>
      </c>
      <c r="E377" s="2" t="s">
        <v>927</v>
      </c>
      <c r="F377" s="2" t="s">
        <v>919</v>
      </c>
      <c r="G377" s="2" t="str">
        <f t="shared" si="5"/>
        <v>Trump</v>
      </c>
      <c r="H377" s="2" t="s">
        <v>923</v>
      </c>
      <c r="I377" s="2" t="s">
        <v>922</v>
      </c>
      <c r="J377">
        <v>111408</v>
      </c>
      <c r="K377" s="1">
        <v>89.710792761740606</v>
      </c>
      <c r="L377" s="1">
        <v>1.1345684331466299</v>
      </c>
      <c r="M377" s="1">
        <v>0.556512997271291</v>
      </c>
      <c r="N377" s="1">
        <v>1.9074034180669299</v>
      </c>
      <c r="O377" s="1">
        <v>6.6907223897745203</v>
      </c>
      <c r="P377" s="1">
        <v>26.231509406864902</v>
      </c>
      <c r="Q377" s="1">
        <v>7.6969337929053596</v>
      </c>
      <c r="R377" s="1">
        <v>24.138302455838001</v>
      </c>
      <c r="S377" s="1">
        <v>28.973682320838702</v>
      </c>
      <c r="T377" s="1">
        <v>12.9595720235531</v>
      </c>
      <c r="U377" s="1">
        <v>3.23409665769434</v>
      </c>
      <c r="V377" s="1">
        <v>45.757530670490098</v>
      </c>
      <c r="W377" s="1">
        <v>31.074921210317701</v>
      </c>
      <c r="X377" s="1">
        <v>19.933451461497899</v>
      </c>
      <c r="Y377" s="1">
        <v>15.8277324943992</v>
      </c>
      <c r="Z377" s="1">
        <v>22.076838743505402</v>
      </c>
      <c r="AA377" s="1">
        <v>20.9113875780542</v>
      </c>
      <c r="AB377" s="1">
        <v>25.9878926545593</v>
      </c>
      <c r="AC377" s="1">
        <v>15.196148529481899</v>
      </c>
    </row>
    <row r="378" spans="1:29" ht="15" hidden="1" customHeight="1" x14ac:dyDescent="0.25">
      <c r="A378">
        <v>26140</v>
      </c>
      <c r="B378" s="2" t="s">
        <v>411</v>
      </c>
      <c r="C378" s="2" t="s">
        <v>72</v>
      </c>
      <c r="D378" s="2" t="s">
        <v>942</v>
      </c>
      <c r="E378" s="2" t="s">
        <v>931</v>
      </c>
      <c r="F378" s="2" t="s">
        <v>919</v>
      </c>
      <c r="G378" s="2" t="str">
        <f t="shared" si="5"/>
        <v>Trump</v>
      </c>
      <c r="H378" s="2" t="s">
        <v>922</v>
      </c>
      <c r="I378" s="2" t="s">
        <v>923</v>
      </c>
      <c r="J378">
        <v>141236</v>
      </c>
      <c r="K378" s="1">
        <v>89.601093205698305</v>
      </c>
      <c r="L378" s="1">
        <v>2.6671670112435901</v>
      </c>
      <c r="M378" s="1">
        <v>1.4012008269846199</v>
      </c>
      <c r="N378" s="1">
        <v>1.6688379733212499</v>
      </c>
      <c r="O378" s="1">
        <v>4.6617009827522704</v>
      </c>
      <c r="P378" s="1">
        <v>15.8557308334985</v>
      </c>
      <c r="Q378" s="1">
        <v>5.6791469596986603</v>
      </c>
      <c r="R378" s="1">
        <v>16.245149961766099</v>
      </c>
      <c r="S378" s="1">
        <v>30.329377779036498</v>
      </c>
      <c r="T378" s="1">
        <v>31.890594466000199</v>
      </c>
      <c r="U378" s="1">
        <v>3.9103463889517802</v>
      </c>
      <c r="V378" s="1">
        <v>49.433552184740797</v>
      </c>
      <c r="W378" s="1">
        <v>30.301109350237699</v>
      </c>
      <c r="X378" s="1">
        <v>16.354992076069699</v>
      </c>
      <c r="Y378" s="1">
        <v>22.2134440503606</v>
      </c>
      <c r="Z378" s="1">
        <v>29.1186902220504</v>
      </c>
      <c r="AA378" s="1">
        <v>19.710544452101999</v>
      </c>
      <c r="AB378" s="1">
        <v>18.8868904540183</v>
      </c>
      <c r="AC378" s="1">
        <v>10.070430821468801</v>
      </c>
    </row>
    <row r="379" spans="1:29" ht="15" hidden="1" customHeight="1" x14ac:dyDescent="0.25">
      <c r="A379">
        <v>26220</v>
      </c>
      <c r="B379" s="2" t="s">
        <v>412</v>
      </c>
      <c r="C379" s="2" t="s">
        <v>38</v>
      </c>
      <c r="D379" t="s">
        <v>969</v>
      </c>
      <c r="E379" s="2" t="s">
        <v>947</v>
      </c>
      <c r="F379" s="2" t="s">
        <v>919</v>
      </c>
      <c r="G379" s="2" t="str">
        <f t="shared" si="5"/>
        <v>Trump</v>
      </c>
      <c r="H379" s="2" t="s">
        <v>922</v>
      </c>
      <c r="I379" s="2" t="s">
        <v>922</v>
      </c>
      <c r="J379">
        <v>22346</v>
      </c>
      <c r="K379" s="1">
        <v>65.846236462901601</v>
      </c>
      <c r="L379" s="1">
        <v>0.281929651839255</v>
      </c>
      <c r="M379" s="1">
        <v>1.3648975208090901</v>
      </c>
      <c r="N379" s="1">
        <v>3.0206748411348801</v>
      </c>
      <c r="O379" s="1">
        <v>29.4862615233151</v>
      </c>
      <c r="P379" s="1">
        <v>25.9867537814374</v>
      </c>
      <c r="Q379" s="1">
        <v>7.6702765595632298</v>
      </c>
      <c r="R379" s="1">
        <v>26.331334467018699</v>
      </c>
      <c r="S379" s="1">
        <v>27.4501029266983</v>
      </c>
      <c r="T379" s="1">
        <v>12.5615322652824</v>
      </c>
      <c r="U379" s="1">
        <v>11.7836748404434</v>
      </c>
      <c r="V379" s="1">
        <v>33.315418206247898</v>
      </c>
      <c r="W379" s="1">
        <v>28.478333893181102</v>
      </c>
      <c r="X379" s="1">
        <v>26.422573060127601</v>
      </c>
      <c r="Y379" s="1">
        <v>11.6108135044226</v>
      </c>
      <c r="Z379" s="1">
        <v>21.402765665877698</v>
      </c>
      <c r="AA379" s="1">
        <v>20.455961131182299</v>
      </c>
      <c r="AB379" s="1">
        <v>29.375856484365301</v>
      </c>
      <c r="AC379" s="1">
        <v>17.1546032141522</v>
      </c>
    </row>
    <row r="380" spans="1:29" ht="15" hidden="1" customHeight="1" x14ac:dyDescent="0.25">
      <c r="A380">
        <v>26300</v>
      </c>
      <c r="B380" s="2" t="s">
        <v>413</v>
      </c>
      <c r="C380" s="2" t="s">
        <v>75</v>
      </c>
      <c r="D380" s="2" t="s">
        <v>932</v>
      </c>
      <c r="E380" s="2" t="s">
        <v>931</v>
      </c>
      <c r="F380" s="2" t="s">
        <v>919</v>
      </c>
      <c r="G380" s="2" t="str">
        <f t="shared" si="5"/>
        <v>Trump</v>
      </c>
      <c r="H380" s="2" t="s">
        <v>922</v>
      </c>
      <c r="I380" s="2" t="s">
        <v>923</v>
      </c>
      <c r="J380">
        <v>96024</v>
      </c>
      <c r="K380" s="1">
        <v>83.9592185287012</v>
      </c>
      <c r="L380" s="1">
        <v>7.8647004915437799</v>
      </c>
      <c r="M380" s="1">
        <v>0.71752895109555903</v>
      </c>
      <c r="N380" s="1">
        <v>2.6451720403232502</v>
      </c>
      <c r="O380" s="1">
        <v>4.8133799883362496</v>
      </c>
      <c r="P380" s="1">
        <v>20.924977089061102</v>
      </c>
      <c r="Q380" s="1">
        <v>7.6480879780055</v>
      </c>
      <c r="R380" s="1">
        <v>22.180913105057101</v>
      </c>
      <c r="S380" s="1">
        <v>28.315837707239901</v>
      </c>
      <c r="T380" s="1">
        <v>20.9301841206365</v>
      </c>
      <c r="U380" s="1">
        <v>4.6616541353383498</v>
      </c>
      <c r="V380" s="1">
        <v>41.861449740856997</v>
      </c>
      <c r="W380" s="1">
        <v>33.075406964011997</v>
      </c>
      <c r="X380" s="1">
        <v>20.4014891597927</v>
      </c>
      <c r="Y380" s="1">
        <v>23.864693021034899</v>
      </c>
      <c r="Z380" s="1">
        <v>27.516272523937602</v>
      </c>
      <c r="AA380" s="1">
        <v>19.172677238571499</v>
      </c>
      <c r="AB380" s="1">
        <v>16.9058329773064</v>
      </c>
      <c r="AC380" s="1">
        <v>12.540524239149599</v>
      </c>
    </row>
    <row r="381" spans="1:29" ht="15" hidden="1" customHeight="1" x14ac:dyDescent="0.25">
      <c r="A381">
        <v>26340</v>
      </c>
      <c r="B381" s="2" t="s">
        <v>414</v>
      </c>
      <c r="C381" s="2" t="s">
        <v>31</v>
      </c>
      <c r="D381" s="2" t="s">
        <v>924</v>
      </c>
      <c r="E381" s="2" t="s">
        <v>927</v>
      </c>
      <c r="F381" s="2" t="s">
        <v>919</v>
      </c>
      <c r="G381" s="2" t="str">
        <f t="shared" si="5"/>
        <v>Trump</v>
      </c>
      <c r="H381" s="2" t="s">
        <v>923</v>
      </c>
      <c r="I381" s="2" t="s">
        <v>922</v>
      </c>
      <c r="J381">
        <v>38784</v>
      </c>
      <c r="K381" s="1">
        <v>93.894389438943904</v>
      </c>
      <c r="L381" s="1">
        <v>0.50536303630363</v>
      </c>
      <c r="M381" s="1">
        <v>2.7098803630363002</v>
      </c>
      <c r="N381" s="1">
        <v>1.78166254125413</v>
      </c>
      <c r="O381" s="1">
        <v>1.1087046204620501</v>
      </c>
      <c r="P381" s="1">
        <v>20.4904084158416</v>
      </c>
      <c r="Q381" s="1">
        <v>19.706580033003299</v>
      </c>
      <c r="R381" s="1">
        <v>20.049504950495098</v>
      </c>
      <c r="S381" s="1">
        <v>24.298679867986799</v>
      </c>
      <c r="T381" s="1">
        <v>15.4548267326733</v>
      </c>
      <c r="U381" s="1">
        <v>2.60648168126699</v>
      </c>
      <c r="V381" s="1">
        <v>41.690760799205997</v>
      </c>
      <c r="W381" s="1">
        <v>28.304492297069899</v>
      </c>
      <c r="X381" s="1">
        <v>27.398265222457201</v>
      </c>
      <c r="Y381" s="1">
        <v>28.0346057323999</v>
      </c>
      <c r="Z381" s="1">
        <v>27.2619204860653</v>
      </c>
      <c r="AA381" s="1">
        <v>16.9726588297451</v>
      </c>
      <c r="AB381" s="1">
        <v>17.5075947695153</v>
      </c>
      <c r="AC381" s="1">
        <v>10.223220182274501</v>
      </c>
    </row>
    <row r="382" spans="1:29" ht="15" hidden="1" customHeight="1" x14ac:dyDescent="0.25">
      <c r="A382">
        <v>26380</v>
      </c>
      <c r="B382" s="2" t="s">
        <v>415</v>
      </c>
      <c r="C382" s="2" t="s">
        <v>49</v>
      </c>
      <c r="D382" s="2" t="s">
        <v>951</v>
      </c>
      <c r="E382" s="2" t="s">
        <v>931</v>
      </c>
      <c r="F382" s="2" t="s">
        <v>919</v>
      </c>
      <c r="G382" s="2" t="str">
        <f t="shared" si="5"/>
        <v>Trump</v>
      </c>
      <c r="H382" s="2" t="s">
        <v>922</v>
      </c>
      <c r="I382" s="2" t="s">
        <v>923</v>
      </c>
      <c r="J382">
        <v>208178</v>
      </c>
      <c r="K382" s="1">
        <v>72.951512647830199</v>
      </c>
      <c r="L382" s="1">
        <v>16.200078778737399</v>
      </c>
      <c r="M382" s="1">
        <v>0.88097685634408995</v>
      </c>
      <c r="N382" s="1">
        <v>6.0919021222223302</v>
      </c>
      <c r="O382" s="1">
        <v>3.8755295948659301</v>
      </c>
      <c r="P382" s="1">
        <v>25.357626646427601</v>
      </c>
      <c r="Q382" s="1">
        <v>10.2580484008877</v>
      </c>
      <c r="R382" s="1">
        <v>26.529700544726101</v>
      </c>
      <c r="S382" s="1">
        <v>26.0392548684299</v>
      </c>
      <c r="T382" s="1">
        <v>11.8153695395287</v>
      </c>
      <c r="U382" s="1">
        <v>11.787151587419901</v>
      </c>
      <c r="V382" s="1">
        <v>53.692800715456798</v>
      </c>
      <c r="W382" s="1">
        <v>20.149798777761202</v>
      </c>
      <c r="X382" s="1">
        <v>14.370248919362</v>
      </c>
      <c r="Y382" s="1">
        <v>20.0657495856968</v>
      </c>
      <c r="Z382" s="1">
        <v>20.941512509936501</v>
      </c>
      <c r="AA382" s="1">
        <v>17.202678487220599</v>
      </c>
      <c r="AB382" s="1">
        <v>22.598725428113301</v>
      </c>
      <c r="AC382" s="1">
        <v>19.191333989032799</v>
      </c>
    </row>
    <row r="383" spans="1:29" ht="15" hidden="1" customHeight="1" x14ac:dyDescent="0.25">
      <c r="A383">
        <v>26420</v>
      </c>
      <c r="B383" s="2" t="s">
        <v>416</v>
      </c>
      <c r="C383" s="2" t="s">
        <v>27</v>
      </c>
      <c r="D383" s="2" t="s">
        <v>976</v>
      </c>
      <c r="E383" s="2" t="s">
        <v>935</v>
      </c>
      <c r="F383" s="2" t="s">
        <v>920</v>
      </c>
      <c r="G383" s="2" t="str">
        <f t="shared" si="5"/>
        <v>Clinton</v>
      </c>
      <c r="H383" s="2" t="s">
        <v>923</v>
      </c>
      <c r="I383" s="2" t="s">
        <v>922</v>
      </c>
      <c r="J383">
        <v>5920416</v>
      </c>
      <c r="K383" s="1">
        <v>39.528776356256003</v>
      </c>
      <c r="L383" s="1">
        <v>16.826875003378099</v>
      </c>
      <c r="M383" s="1">
        <v>6.4940706869247</v>
      </c>
      <c r="N383" s="1">
        <v>1.7383744655780899</v>
      </c>
      <c r="O383" s="1">
        <v>35.411903487863</v>
      </c>
      <c r="P383" s="1">
        <v>27.970399377341099</v>
      </c>
      <c r="Q383" s="1">
        <v>9.5704761287044704</v>
      </c>
      <c r="R383" s="1">
        <v>29.637005237469801</v>
      </c>
      <c r="S383" s="1">
        <v>24.258734521358001</v>
      </c>
      <c r="T383" s="1">
        <v>8.5633847351267196</v>
      </c>
      <c r="U383" s="1">
        <v>9.8998482500296792</v>
      </c>
      <c r="V383" s="1">
        <v>32.987945339859898</v>
      </c>
      <c r="W383" s="1">
        <v>28.097622853001699</v>
      </c>
      <c r="X383" s="1">
        <v>29.014583557108701</v>
      </c>
      <c r="Y383" s="1">
        <v>15.752416485627</v>
      </c>
      <c r="Z383" s="1">
        <v>19.597639400522699</v>
      </c>
      <c r="AA383" s="1">
        <v>16.338975079499999</v>
      </c>
      <c r="AB383" s="1">
        <v>21.8807558798527</v>
      </c>
      <c r="AC383" s="1">
        <v>26.4302131544977</v>
      </c>
    </row>
    <row r="384" spans="1:29" ht="15" hidden="1" customHeight="1" x14ac:dyDescent="0.25">
      <c r="A384">
        <v>26460</v>
      </c>
      <c r="B384" s="2" t="s">
        <v>417</v>
      </c>
      <c r="C384" s="2" t="s">
        <v>40</v>
      </c>
      <c r="D384" s="2" t="s">
        <v>966</v>
      </c>
      <c r="E384" s="2" t="s">
        <v>927</v>
      </c>
      <c r="F384" s="2" t="s">
        <v>919</v>
      </c>
      <c r="G384" s="2" t="str">
        <f t="shared" si="5"/>
        <v>Trump</v>
      </c>
      <c r="H384" s="2" t="s">
        <v>922</v>
      </c>
      <c r="I384" s="2" t="s">
        <v>922</v>
      </c>
      <c r="J384">
        <v>63096</v>
      </c>
      <c r="K384" s="1">
        <v>88.233802459743899</v>
      </c>
      <c r="L384" s="1">
        <v>4.2649296310384202</v>
      </c>
      <c r="M384" s="1">
        <v>1.58171674908077</v>
      </c>
      <c r="N384" s="1">
        <v>2.0302396348421401</v>
      </c>
      <c r="O384" s="1">
        <v>3.8893115252947901</v>
      </c>
      <c r="P384" s="1">
        <v>20.297641688855101</v>
      </c>
      <c r="Q384" s="1">
        <v>7.4267782426778197</v>
      </c>
      <c r="R384" s="1">
        <v>21.724039558767601</v>
      </c>
      <c r="S384" s="1">
        <v>32.383986306580397</v>
      </c>
      <c r="T384" s="1">
        <v>18.167554203119099</v>
      </c>
      <c r="U384" s="1">
        <v>3.02006009190527</v>
      </c>
      <c r="V384" s="1">
        <v>40.261576528808803</v>
      </c>
      <c r="W384" s="1">
        <v>28.810975609756099</v>
      </c>
      <c r="X384" s="1">
        <v>27.907387769529901</v>
      </c>
      <c r="Y384" s="1">
        <v>15.0651593656775</v>
      </c>
      <c r="Z384" s="1">
        <v>19.5556602292354</v>
      </c>
      <c r="AA384" s="1">
        <v>17.620505573873402</v>
      </c>
      <c r="AB384" s="1">
        <v>23.355314806092</v>
      </c>
      <c r="AC384" s="1">
        <v>24.4033600251217</v>
      </c>
    </row>
    <row r="385" spans="1:29" ht="15" hidden="1" customHeight="1" x14ac:dyDescent="0.25">
      <c r="A385">
        <v>26500</v>
      </c>
      <c r="B385" s="2" t="s">
        <v>418</v>
      </c>
      <c r="C385" s="2" t="s">
        <v>55</v>
      </c>
      <c r="D385" s="2" t="s">
        <v>970</v>
      </c>
      <c r="E385" s="2" t="s">
        <v>927</v>
      </c>
      <c r="F385" s="2" t="s">
        <v>919</v>
      </c>
      <c r="G385" s="2" t="str">
        <f t="shared" si="5"/>
        <v>Trump</v>
      </c>
      <c r="H385" s="2" t="s">
        <v>922</v>
      </c>
      <c r="I385" s="2" t="s">
        <v>922</v>
      </c>
      <c r="J385">
        <v>45913</v>
      </c>
      <c r="K385" s="1">
        <v>91.906431729575502</v>
      </c>
      <c r="L385" s="1">
        <v>5.1597586740138999</v>
      </c>
      <c r="M385" s="1">
        <v>0.39422385816653199</v>
      </c>
      <c r="N385" s="1">
        <v>0.95615620848125804</v>
      </c>
      <c r="O385" s="1">
        <v>1.58342952976281</v>
      </c>
      <c r="P385" s="1">
        <v>20.133731187245399</v>
      </c>
      <c r="Q385" s="1">
        <v>9.7031341885740403</v>
      </c>
      <c r="R385" s="1">
        <v>25.330516411473901</v>
      </c>
      <c r="S385" s="1">
        <v>28.588852830353101</v>
      </c>
      <c r="T385" s="1">
        <v>16.243765382353601</v>
      </c>
      <c r="U385" s="1">
        <v>3.91545819191608</v>
      </c>
      <c r="V385" s="1">
        <v>61.126195618636203</v>
      </c>
      <c r="W385" s="1">
        <v>21.305152730638699</v>
      </c>
      <c r="X385" s="1">
        <v>13.653193458809</v>
      </c>
      <c r="Y385" s="1">
        <v>20.400426489752402</v>
      </c>
      <c r="Z385" s="1">
        <v>24.8667219523753</v>
      </c>
      <c r="AA385" s="1">
        <v>20.589977490818601</v>
      </c>
      <c r="AB385" s="1">
        <v>22.740196659163601</v>
      </c>
      <c r="AC385" s="1">
        <v>11.402677407890099</v>
      </c>
    </row>
    <row r="386" spans="1:29" ht="15" hidden="1" customHeight="1" x14ac:dyDescent="0.25">
      <c r="A386">
        <v>26540</v>
      </c>
      <c r="B386" s="2" t="s">
        <v>419</v>
      </c>
      <c r="C386" s="2" t="s">
        <v>66</v>
      </c>
      <c r="D386" s="2" t="s">
        <v>425</v>
      </c>
      <c r="E386" s="2" t="s">
        <v>927</v>
      </c>
      <c r="F386" s="2" t="s">
        <v>919</v>
      </c>
      <c r="G386" s="2" t="str">
        <f t="shared" si="5"/>
        <v>Trump</v>
      </c>
      <c r="H386" s="2" t="s">
        <v>922</v>
      </c>
      <c r="I386" s="2" t="s">
        <v>923</v>
      </c>
      <c r="J386">
        <v>37124</v>
      </c>
      <c r="K386" s="1">
        <v>96.1426570412671</v>
      </c>
      <c r="L386" s="1">
        <v>0.41751966382932898</v>
      </c>
      <c r="M386" s="1">
        <v>0.44984376683547</v>
      </c>
      <c r="N386" s="1">
        <v>1.2902704449951501</v>
      </c>
      <c r="O386" s="1">
        <v>1.69970908307294</v>
      </c>
      <c r="P386" s="1">
        <v>23.690873828251299</v>
      </c>
      <c r="Q386" s="1">
        <v>10.0096972309018</v>
      </c>
      <c r="R386" s="1">
        <v>23.742053658010999</v>
      </c>
      <c r="S386" s="1">
        <v>27.833746363538399</v>
      </c>
      <c r="T386" s="1">
        <v>14.7236289192975</v>
      </c>
      <c r="U386" s="1">
        <v>3.13717532467532</v>
      </c>
      <c r="V386" s="1">
        <v>50.742694805194802</v>
      </c>
      <c r="W386" s="1">
        <v>30.2191558441558</v>
      </c>
      <c r="X386" s="1">
        <v>15.900974025974</v>
      </c>
      <c r="Y386" s="1">
        <v>18.215691788526399</v>
      </c>
      <c r="Z386" s="1">
        <v>24.8523622047244</v>
      </c>
      <c r="AA386" s="1">
        <v>19.467097862767201</v>
      </c>
      <c r="AB386" s="1">
        <v>25.822553430821099</v>
      </c>
      <c r="AC386" s="1">
        <v>11.642294713160901</v>
      </c>
    </row>
    <row r="387" spans="1:29" ht="15" hidden="1" customHeight="1" x14ac:dyDescent="0.25">
      <c r="A387">
        <v>26580</v>
      </c>
      <c r="B387" s="2" t="s">
        <v>420</v>
      </c>
      <c r="C387" s="2" t="s">
        <v>121</v>
      </c>
      <c r="D387" s="2" t="s">
        <v>981</v>
      </c>
      <c r="E387" s="2" t="s">
        <v>927</v>
      </c>
      <c r="F387" s="2" t="s">
        <v>919</v>
      </c>
      <c r="G387" s="2" t="str">
        <f t="shared" si="5"/>
        <v>Trump</v>
      </c>
      <c r="H387" s="2" t="s">
        <v>922</v>
      </c>
      <c r="I387" s="2" t="s">
        <v>922</v>
      </c>
      <c r="J387">
        <v>364908</v>
      </c>
      <c r="K387" s="1">
        <v>94.763063566707203</v>
      </c>
      <c r="L387" s="1">
        <v>2.2424830368202402</v>
      </c>
      <c r="M387" s="1">
        <v>0.57055476996941701</v>
      </c>
      <c r="N387" s="1">
        <v>1.5231236366426599</v>
      </c>
      <c r="O387" s="1">
        <v>0.90077498986045801</v>
      </c>
      <c r="P387" s="1">
        <v>21.9373102261392</v>
      </c>
      <c r="Q387" s="1">
        <v>8.64519276091508</v>
      </c>
      <c r="R387" s="1">
        <v>25.380095804970001</v>
      </c>
      <c r="S387" s="1">
        <v>28.173950694421599</v>
      </c>
      <c r="T387" s="1">
        <v>15.863450513554101</v>
      </c>
      <c r="U387" s="1">
        <v>5.6615864150405999</v>
      </c>
      <c r="V387" s="1">
        <v>48.1664023037155</v>
      </c>
      <c r="W387" s="1">
        <v>27.5500476644423</v>
      </c>
      <c r="X387" s="1">
        <v>18.621963616801601</v>
      </c>
      <c r="Y387" s="1">
        <v>25.190455160230801</v>
      </c>
      <c r="Z387" s="1">
        <v>23.8779706864666</v>
      </c>
      <c r="AA387" s="1">
        <v>17.874492809627601</v>
      </c>
      <c r="AB387" s="1">
        <v>20.0550663832841</v>
      </c>
      <c r="AC387" s="1">
        <v>13.002014960390801</v>
      </c>
    </row>
    <row r="388" spans="1:29" ht="15" hidden="1" customHeight="1" x14ac:dyDescent="0.25">
      <c r="A388">
        <v>26620</v>
      </c>
      <c r="B388" s="2" t="s">
        <v>421</v>
      </c>
      <c r="C388" s="2" t="s">
        <v>46</v>
      </c>
      <c r="D388" s="2" t="s">
        <v>930</v>
      </c>
      <c r="E388" s="2" t="s">
        <v>931</v>
      </c>
      <c r="F388" s="2" t="s">
        <v>919</v>
      </c>
      <c r="G388" s="2" t="str">
        <f t="shared" si="5"/>
        <v>Trump</v>
      </c>
      <c r="H388" s="2" t="s">
        <v>922</v>
      </c>
      <c r="I388" s="2" t="s">
        <v>923</v>
      </c>
      <c r="J388">
        <v>417593</v>
      </c>
      <c r="K388" s="1">
        <v>68.621121522630901</v>
      </c>
      <c r="L388" s="1">
        <v>21.520236210856002</v>
      </c>
      <c r="M388" s="1">
        <v>2.1738870143896101</v>
      </c>
      <c r="N388" s="1">
        <v>2.8966002782613698</v>
      </c>
      <c r="O388" s="1">
        <v>4.7881549738621096</v>
      </c>
      <c r="P388" s="1">
        <v>23.790868141946799</v>
      </c>
      <c r="Q388" s="1">
        <v>9.8691788415993607</v>
      </c>
      <c r="R388" s="1">
        <v>26.720036015929399</v>
      </c>
      <c r="S388" s="1">
        <v>27.392700548141399</v>
      </c>
      <c r="T388" s="1">
        <v>12.2272164523831</v>
      </c>
      <c r="U388" s="1">
        <v>4.1694525324418601</v>
      </c>
      <c r="V388" s="1">
        <v>31.852331140587399</v>
      </c>
      <c r="W388" s="1">
        <v>29.4492972428915</v>
      </c>
      <c r="X388" s="1">
        <v>34.528919084079199</v>
      </c>
      <c r="Y388" s="1">
        <v>16.656304440162799</v>
      </c>
      <c r="Z388" s="1">
        <v>20.049984918343601</v>
      </c>
      <c r="AA388" s="1">
        <v>16.267874840719202</v>
      </c>
      <c r="AB388" s="1">
        <v>21.5316807121004</v>
      </c>
      <c r="AC388" s="1">
        <v>25.494155088673999</v>
      </c>
    </row>
    <row r="389" spans="1:29" ht="15" hidden="1" customHeight="1" x14ac:dyDescent="0.25">
      <c r="A389">
        <v>26660</v>
      </c>
      <c r="B389" s="2" t="s">
        <v>421</v>
      </c>
      <c r="C389" s="2" t="s">
        <v>27</v>
      </c>
      <c r="D389" s="2" t="s">
        <v>976</v>
      </c>
      <c r="E389" s="2" t="s">
        <v>935</v>
      </c>
      <c r="F389" s="2" t="s">
        <v>919</v>
      </c>
      <c r="G389" s="2" t="str">
        <f t="shared" si="5"/>
        <v>Trump</v>
      </c>
      <c r="H389" s="2" t="s">
        <v>922</v>
      </c>
      <c r="I389" s="2" t="s">
        <v>922</v>
      </c>
      <c r="J389">
        <v>82446</v>
      </c>
      <c r="K389" s="1">
        <v>62.452999539092303</v>
      </c>
      <c r="L389" s="1">
        <v>19.9827766052932</v>
      </c>
      <c r="M389" s="1">
        <v>0.79203357349052705</v>
      </c>
      <c r="N389" s="1">
        <v>1.6034737889042501</v>
      </c>
      <c r="O389" s="1">
        <v>15.168716493219801</v>
      </c>
      <c r="P389" s="1">
        <v>17.416248210950201</v>
      </c>
      <c r="Q389" s="1">
        <v>17.5642238556146</v>
      </c>
      <c r="R389" s="1">
        <v>26.3178322780972</v>
      </c>
      <c r="S389" s="1">
        <v>26.266889843048801</v>
      </c>
      <c r="T389" s="1">
        <v>12.4348058122893</v>
      </c>
      <c r="U389" s="1">
        <v>6.7611859232483704</v>
      </c>
      <c r="V389" s="1">
        <v>47.502481598711398</v>
      </c>
      <c r="W389" s="1">
        <v>29.198584084056002</v>
      </c>
      <c r="X389" s="1">
        <v>16.537748393984199</v>
      </c>
      <c r="Y389" s="1">
        <v>26.0439295196717</v>
      </c>
      <c r="Z389" s="1">
        <v>25.810604232037999</v>
      </c>
      <c r="AA389" s="1">
        <v>16.0350792501408</v>
      </c>
      <c r="AB389" s="1">
        <v>19.973449191407202</v>
      </c>
      <c r="AC389" s="1">
        <v>12.136937806742299</v>
      </c>
    </row>
    <row r="390" spans="1:29" ht="15" hidden="1" customHeight="1" x14ac:dyDescent="0.25">
      <c r="A390">
        <v>26700</v>
      </c>
      <c r="B390" s="2" t="s">
        <v>422</v>
      </c>
      <c r="C390" s="2" t="s">
        <v>24</v>
      </c>
      <c r="D390" s="2" t="s">
        <v>974</v>
      </c>
      <c r="E390" s="2" t="s">
        <v>947</v>
      </c>
      <c r="F390" s="2" t="s">
        <v>919</v>
      </c>
      <c r="G390" s="2" t="str">
        <f t="shared" ref="G390:G453" si="6">IF(F390="Republicain","Trump","Clinton")</f>
        <v>Trump</v>
      </c>
      <c r="H390" s="2" t="s">
        <v>922</v>
      </c>
      <c r="I390" s="2" t="s">
        <v>923</v>
      </c>
      <c r="J390">
        <v>17398</v>
      </c>
      <c r="K390" s="1">
        <v>85.837452580756405</v>
      </c>
      <c r="L390" s="1">
        <v>0.67823887803195804</v>
      </c>
      <c r="M390" s="1">
        <v>3.6326014484423501</v>
      </c>
      <c r="N390" s="1">
        <v>2.1669157374410899</v>
      </c>
      <c r="O390" s="1">
        <v>7.6847913553282003</v>
      </c>
      <c r="P390" s="1">
        <v>24.249913783193499</v>
      </c>
      <c r="Q390" s="1">
        <v>8.0009196459363192</v>
      </c>
      <c r="R390" s="1">
        <v>21.991033452120899</v>
      </c>
      <c r="S390" s="1">
        <v>28.480285090240301</v>
      </c>
      <c r="T390" s="1">
        <v>17.277848028508998</v>
      </c>
      <c r="U390" s="1">
        <v>10.2891728312038</v>
      </c>
      <c r="V390" s="1">
        <v>39.904169468729002</v>
      </c>
      <c r="W390" s="1">
        <v>29.497310020174901</v>
      </c>
      <c r="X390" s="1">
        <v>20.309347679892401</v>
      </c>
      <c r="Y390" s="1">
        <v>15.8717105263158</v>
      </c>
      <c r="Z390" s="1">
        <v>30.057565789473699</v>
      </c>
      <c r="AA390" s="1">
        <v>19.065241228070199</v>
      </c>
      <c r="AB390" s="1">
        <v>22.6836622807018</v>
      </c>
      <c r="AC390" s="1">
        <v>12.321820175438599</v>
      </c>
    </row>
    <row r="391" spans="1:29" ht="15" hidden="1" customHeight="1" x14ac:dyDescent="0.25">
      <c r="A391">
        <v>26740</v>
      </c>
      <c r="B391" s="2" t="s">
        <v>423</v>
      </c>
      <c r="C391" s="2" t="s">
        <v>77</v>
      </c>
      <c r="D391" s="2" t="s">
        <v>949</v>
      </c>
      <c r="E391" s="2" t="s">
        <v>935</v>
      </c>
      <c r="F391" s="2" t="s">
        <v>919</v>
      </c>
      <c r="G391" s="2" t="str">
        <f t="shared" si="6"/>
        <v>Trump</v>
      </c>
      <c r="H391" s="2" t="s">
        <v>922</v>
      </c>
      <c r="I391" s="2" t="s">
        <v>923</v>
      </c>
      <c r="J391">
        <v>2519</v>
      </c>
      <c r="K391" s="1">
        <v>86.098494830339007</v>
      </c>
      <c r="L391" s="1">
        <v>2.8568771217311801</v>
      </c>
      <c r="M391" s="1">
        <v>0.45883647749996098</v>
      </c>
      <c r="N391" s="1">
        <v>2.5111996403714101</v>
      </c>
      <c r="O391" s="1">
        <v>8.0745919300584408</v>
      </c>
      <c r="P391" s="1">
        <v>23.6176776053696</v>
      </c>
      <c r="Q391" s="1">
        <v>9.1271256064857198</v>
      </c>
      <c r="R391" s="1">
        <v>22.971276216459199</v>
      </c>
      <c r="S391" s="1">
        <v>27.241865728325401</v>
      </c>
      <c r="T391" s="1">
        <v>17.042054843359999</v>
      </c>
      <c r="U391" s="1">
        <v>3.55614169038199</v>
      </c>
      <c r="V391" s="1">
        <v>37.213391638323998</v>
      </c>
      <c r="W391" s="1">
        <v>39.897272159366999</v>
      </c>
      <c r="X391" s="1">
        <v>19.3331945119271</v>
      </c>
      <c r="Y391" s="1">
        <v>19.8982737361282</v>
      </c>
      <c r="Z391" s="1">
        <v>26.1906596794081</v>
      </c>
      <c r="AA391" s="1">
        <v>20.7498458692972</v>
      </c>
      <c r="AB391" s="1">
        <v>21.586004932182501</v>
      </c>
      <c r="AC391" s="1">
        <v>11.575215782983999</v>
      </c>
    </row>
    <row r="392" spans="1:29" ht="15" hidden="1" customHeight="1" x14ac:dyDescent="0.25">
      <c r="A392">
        <v>26780</v>
      </c>
      <c r="B392" s="2" t="s">
        <v>423</v>
      </c>
      <c r="C392" s="2" t="s">
        <v>44</v>
      </c>
      <c r="D392" s="2" t="s">
        <v>955</v>
      </c>
      <c r="E392" s="2" t="s">
        <v>947</v>
      </c>
      <c r="F392" s="2" t="s">
        <v>919</v>
      </c>
      <c r="G392" s="2" t="str">
        <f t="shared" si="6"/>
        <v>Trump</v>
      </c>
      <c r="H392" s="2" t="s">
        <v>922</v>
      </c>
      <c r="I392" s="2" t="s">
        <v>922</v>
      </c>
      <c r="J392">
        <v>36651</v>
      </c>
      <c r="K392" s="1">
        <v>92.7805516902677</v>
      </c>
      <c r="L392" s="1">
        <v>0.50203268669340495</v>
      </c>
      <c r="M392" s="1">
        <v>0.72303620637908905</v>
      </c>
      <c r="N392" s="1">
        <v>1.0531772666503001</v>
      </c>
      <c r="O392" s="1">
        <v>4.9412021500095502</v>
      </c>
      <c r="P392" s="1">
        <v>25.278982838121699</v>
      </c>
      <c r="Q392" s="1">
        <v>7.3886114976399</v>
      </c>
      <c r="R392" s="1">
        <v>25.306267223268101</v>
      </c>
      <c r="S392" s="1">
        <v>26.738697443453098</v>
      </c>
      <c r="T392" s="1">
        <v>15.2874409975171</v>
      </c>
      <c r="U392" s="1">
        <v>4.2171122125619602</v>
      </c>
      <c r="V392" s="1">
        <v>41.163565450556597</v>
      </c>
      <c r="W392" s="1">
        <v>36.662062241001102</v>
      </c>
      <c r="X392" s="1">
        <v>17.9572600958804</v>
      </c>
      <c r="Y392" s="1">
        <v>14.380397670214901</v>
      </c>
      <c r="Z392" s="1">
        <v>20.037490794671001</v>
      </c>
      <c r="AA392" s="1">
        <v>18.490995514494202</v>
      </c>
      <c r="AB392" s="1">
        <v>27.8101359041307</v>
      </c>
      <c r="AC392" s="1">
        <v>19.2809801164893</v>
      </c>
    </row>
    <row r="393" spans="1:29" ht="15" hidden="1" customHeight="1" x14ac:dyDescent="0.25">
      <c r="A393">
        <v>26820</v>
      </c>
      <c r="B393" s="2" t="s">
        <v>424</v>
      </c>
      <c r="C393" s="2" t="s">
        <v>143</v>
      </c>
      <c r="D393" s="2" t="s">
        <v>946</v>
      </c>
      <c r="E393" s="2" t="s">
        <v>947</v>
      </c>
      <c r="F393" s="2" t="s">
        <v>919</v>
      </c>
      <c r="G393" s="2" t="str">
        <f t="shared" si="6"/>
        <v>Trump</v>
      </c>
      <c r="H393" s="2" t="s">
        <v>922</v>
      </c>
      <c r="I393" s="2" t="s">
        <v>923</v>
      </c>
      <c r="J393">
        <v>133265</v>
      </c>
      <c r="K393" s="1">
        <v>85.927287734964196</v>
      </c>
      <c r="L393" s="1">
        <v>0.43372228266986801</v>
      </c>
      <c r="M393" s="1">
        <v>0.71211495891644505</v>
      </c>
      <c r="N393" s="1">
        <v>1.9172325816981199</v>
      </c>
      <c r="O393" s="1">
        <v>11.009642441751399</v>
      </c>
      <c r="P393" s="1">
        <v>32.188496604509801</v>
      </c>
      <c r="Q393" s="1">
        <v>8.2940006753461208</v>
      </c>
      <c r="R393" s="1">
        <v>25.884515814354899</v>
      </c>
      <c r="S393" s="1">
        <v>22.862717142535502</v>
      </c>
      <c r="T393" s="1">
        <v>10.770269763253699</v>
      </c>
      <c r="U393" s="1">
        <v>3.5096354068072499</v>
      </c>
      <c r="V393" s="1">
        <v>33.397695579197098</v>
      </c>
      <c r="W393" s="1">
        <v>37.824808490768397</v>
      </c>
      <c r="X393" s="1">
        <v>25.267860523227199</v>
      </c>
      <c r="Y393" s="1">
        <v>14.810135000332499</v>
      </c>
      <c r="Z393" s="1">
        <v>22.697346545188498</v>
      </c>
      <c r="AA393" s="1">
        <v>20.6911839684334</v>
      </c>
      <c r="AB393" s="1">
        <v>23.838974972844799</v>
      </c>
      <c r="AC393" s="1">
        <v>17.962359513200798</v>
      </c>
    </row>
    <row r="394" spans="1:29" ht="15" hidden="1" customHeight="1" x14ac:dyDescent="0.25">
      <c r="A394">
        <v>26860</v>
      </c>
      <c r="B394" s="2" t="s">
        <v>425</v>
      </c>
      <c r="C394" s="2" t="s">
        <v>55</v>
      </c>
      <c r="D394" s="2" t="s">
        <v>970</v>
      </c>
      <c r="E394" s="2" t="s">
        <v>927</v>
      </c>
      <c r="F394" s="2" t="s">
        <v>919</v>
      </c>
      <c r="G394" s="2" t="str">
        <f t="shared" si="6"/>
        <v>Trump</v>
      </c>
      <c r="H394" s="2" t="s">
        <v>922</v>
      </c>
      <c r="I394" s="2" t="s">
        <v>922</v>
      </c>
      <c r="J394">
        <v>88880</v>
      </c>
      <c r="K394" s="1">
        <v>94.356435643564396</v>
      </c>
      <c r="L394" s="1">
        <v>2.67101710171017</v>
      </c>
      <c r="M394" s="1">
        <v>0.86408640864086395</v>
      </c>
      <c r="N394" s="1">
        <v>1.0429792979297901</v>
      </c>
      <c r="O394" s="1">
        <v>1.0654815481548201</v>
      </c>
      <c r="P394" s="1">
        <v>18.953645364536499</v>
      </c>
      <c r="Q394" s="1">
        <v>17.460621062106199</v>
      </c>
      <c r="R394" s="1">
        <v>21.254500450045001</v>
      </c>
      <c r="S394" s="1">
        <v>26.6426642664266</v>
      </c>
      <c r="T394" s="1">
        <v>15.6885688568857</v>
      </c>
      <c r="U394" s="1">
        <v>4.7565663036515096</v>
      </c>
      <c r="V394" s="1">
        <v>52.473485657342202</v>
      </c>
      <c r="W394" s="1">
        <v>21.640330272617302</v>
      </c>
      <c r="X394" s="1">
        <v>21.129617766389099</v>
      </c>
      <c r="Y394" s="1">
        <v>22.6488414581098</v>
      </c>
      <c r="Z394" s="1">
        <v>23.5014354899516</v>
      </c>
      <c r="AA394" s="1">
        <v>19.015166893831701</v>
      </c>
      <c r="AB394" s="1">
        <v>22.425543021198902</v>
      </c>
      <c r="AC394" s="1">
        <v>12.409013136907999</v>
      </c>
    </row>
    <row r="395" spans="1:29" ht="15" hidden="1" customHeight="1" x14ac:dyDescent="0.25">
      <c r="A395">
        <v>26900</v>
      </c>
      <c r="B395" s="2" t="s">
        <v>426</v>
      </c>
      <c r="C395" s="2" t="s">
        <v>66</v>
      </c>
      <c r="D395" s="2" t="s">
        <v>425</v>
      </c>
      <c r="E395" s="2" t="s">
        <v>927</v>
      </c>
      <c r="F395" s="2" t="s">
        <v>920</v>
      </c>
      <c r="G395" s="2" t="str">
        <f t="shared" si="6"/>
        <v>Clinton</v>
      </c>
      <c r="H395" s="2" t="s">
        <v>922</v>
      </c>
      <c r="I395" s="2" t="s">
        <v>923</v>
      </c>
      <c r="J395">
        <v>1887877</v>
      </c>
      <c r="K395" s="1">
        <v>75.411109939895496</v>
      </c>
      <c r="L395" s="1">
        <v>14.3709044604071</v>
      </c>
      <c r="M395" s="1">
        <v>2.1072877099514402</v>
      </c>
      <c r="N395" s="1">
        <v>2.1543776421874901</v>
      </c>
      <c r="O395" s="1">
        <v>5.9563202475584998</v>
      </c>
      <c r="P395" s="1">
        <v>25.967581574435201</v>
      </c>
      <c r="Q395" s="1">
        <v>8.87192332975083</v>
      </c>
      <c r="R395" s="1">
        <v>28.115390992103801</v>
      </c>
      <c r="S395" s="1">
        <v>25.8575638137442</v>
      </c>
      <c r="T395" s="1">
        <v>11.1875402899659</v>
      </c>
      <c r="U395" s="1">
        <v>3.6038686814157699</v>
      </c>
      <c r="V395" s="1">
        <v>38.224384819024401</v>
      </c>
      <c r="W395" s="1">
        <v>27.928381408151999</v>
      </c>
      <c r="X395" s="1">
        <v>30.243365091407799</v>
      </c>
      <c r="Y395" s="1">
        <v>16.4959737639027</v>
      </c>
      <c r="Z395" s="1">
        <v>21.642433795538398</v>
      </c>
      <c r="AA395" s="1">
        <v>17.803499802621999</v>
      </c>
      <c r="AB395" s="1">
        <v>23.169560164417302</v>
      </c>
      <c r="AC395" s="1">
        <v>20.8885324735196</v>
      </c>
    </row>
    <row r="396" spans="1:29" ht="15" hidden="1" customHeight="1" x14ac:dyDescent="0.25">
      <c r="A396">
        <v>26940</v>
      </c>
      <c r="B396" s="2" t="s">
        <v>427</v>
      </c>
      <c r="C396" s="2" t="s">
        <v>170</v>
      </c>
      <c r="D396" s="2" t="s">
        <v>957</v>
      </c>
      <c r="E396" s="2" t="s">
        <v>931</v>
      </c>
      <c r="F396" s="2" t="s">
        <v>920</v>
      </c>
      <c r="G396" s="2" t="str">
        <f t="shared" si="6"/>
        <v>Clinton</v>
      </c>
      <c r="H396" s="2" t="s">
        <v>922</v>
      </c>
      <c r="I396" s="2" t="s">
        <v>922</v>
      </c>
      <c r="J396">
        <v>29450</v>
      </c>
      <c r="K396" s="1">
        <v>25.161290322580601</v>
      </c>
      <c r="L396" s="1">
        <v>72.536502546689306</v>
      </c>
      <c r="M396" s="1">
        <v>0.278438030560272</v>
      </c>
      <c r="N396" s="1">
        <v>0.65195246179966004</v>
      </c>
      <c r="O396" s="1">
        <v>1.37181663837012</v>
      </c>
      <c r="P396" s="1">
        <v>24.268251273344699</v>
      </c>
      <c r="Q396" s="1">
        <v>11.687606112054301</v>
      </c>
      <c r="R396" s="1">
        <v>29.0050933786078</v>
      </c>
      <c r="S396" s="1">
        <v>24.869269949066201</v>
      </c>
      <c r="T396" s="1">
        <v>10.169779286927</v>
      </c>
      <c r="U396" s="1">
        <v>11.8955304254173</v>
      </c>
      <c r="V396" s="1">
        <v>46.515885837372103</v>
      </c>
      <c r="W396" s="1">
        <v>28.513731825524999</v>
      </c>
      <c r="X396" s="1">
        <v>13.074851911685499</v>
      </c>
      <c r="Y396" s="1">
        <v>37.985422392161603</v>
      </c>
      <c r="Z396" s="1">
        <v>28.115664953996902</v>
      </c>
      <c r="AA396" s="1">
        <v>14.732943003943101</v>
      </c>
      <c r="AB396" s="1">
        <v>12.3073246504959</v>
      </c>
      <c r="AC396" s="1">
        <v>6.8586449994025598</v>
      </c>
    </row>
    <row r="397" spans="1:29" ht="15" hidden="1" customHeight="1" x14ac:dyDescent="0.25">
      <c r="A397">
        <v>26960</v>
      </c>
      <c r="B397" s="2" t="s">
        <v>428</v>
      </c>
      <c r="C397" s="2" t="s">
        <v>31</v>
      </c>
      <c r="D397" s="2" t="s">
        <v>924</v>
      </c>
      <c r="E397" s="2" t="s">
        <v>927</v>
      </c>
      <c r="F397" s="2" t="s">
        <v>919</v>
      </c>
      <c r="G397" s="2" t="str">
        <f t="shared" si="6"/>
        <v>Trump</v>
      </c>
      <c r="H397" s="2" t="s">
        <v>922</v>
      </c>
      <c r="I397" s="2" t="s">
        <v>922</v>
      </c>
      <c r="J397">
        <v>63905</v>
      </c>
      <c r="K397" s="1">
        <v>89.135435411939596</v>
      </c>
      <c r="L397" s="1">
        <v>4.6350050856740497</v>
      </c>
      <c r="M397" s="1">
        <v>0.37712229090055499</v>
      </c>
      <c r="N397" s="1">
        <v>1.48501682184493</v>
      </c>
      <c r="O397" s="1">
        <v>4.3674203896408699</v>
      </c>
      <c r="P397" s="1">
        <v>24.528597136374302</v>
      </c>
      <c r="Q397" s="1">
        <v>9.1902042093732899</v>
      </c>
      <c r="R397" s="1">
        <v>27.786558172286998</v>
      </c>
      <c r="S397" s="1">
        <v>27.1449808309209</v>
      </c>
      <c r="T397" s="1">
        <v>11.349659651044499</v>
      </c>
      <c r="U397" s="1">
        <v>4.1922386932300997</v>
      </c>
      <c r="V397" s="1">
        <v>46.999811160419199</v>
      </c>
      <c r="W397" s="1">
        <v>35.048626192049902</v>
      </c>
      <c r="X397" s="1">
        <v>13.7593239543008</v>
      </c>
      <c r="Y397" s="1">
        <v>19.654312188168198</v>
      </c>
      <c r="Z397" s="1">
        <v>23.280470420527401</v>
      </c>
      <c r="AA397" s="1">
        <v>19.578581610833901</v>
      </c>
      <c r="AB397" s="1">
        <v>24.821810406272299</v>
      </c>
      <c r="AC397" s="1">
        <v>12.664825374198101</v>
      </c>
    </row>
    <row r="398" spans="1:29" ht="15" hidden="1" customHeight="1" x14ac:dyDescent="0.25">
      <c r="A398">
        <v>26980</v>
      </c>
      <c r="B398" s="2" t="s">
        <v>429</v>
      </c>
      <c r="C398" s="2" t="s">
        <v>60</v>
      </c>
      <c r="D398" s="2" t="s">
        <v>945</v>
      </c>
      <c r="E398" s="2" t="s">
        <v>927</v>
      </c>
      <c r="F398" s="2" t="s">
        <v>919</v>
      </c>
      <c r="G398" s="2" t="str">
        <f t="shared" si="6"/>
        <v>Trump</v>
      </c>
      <c r="H398" s="2" t="s">
        <v>922</v>
      </c>
      <c r="I398" s="2" t="s">
        <v>923</v>
      </c>
      <c r="J398">
        <v>152586</v>
      </c>
      <c r="K398" s="1">
        <v>84.464498708924793</v>
      </c>
      <c r="L398" s="1">
        <v>4.1307852620817096</v>
      </c>
      <c r="M398" s="1">
        <v>4.4866501513900401</v>
      </c>
      <c r="N398" s="1">
        <v>2.1089746110390202</v>
      </c>
      <c r="O398" s="1">
        <v>4.8090912665644296</v>
      </c>
      <c r="P398" s="1">
        <v>20.563485509810899</v>
      </c>
      <c r="Q398" s="1">
        <v>19.360885009109602</v>
      </c>
      <c r="R398" s="1">
        <v>27.791540508303498</v>
      </c>
      <c r="S398" s="1">
        <v>22.473883580407101</v>
      </c>
      <c r="T398" s="1">
        <v>9.8102053923688892</v>
      </c>
      <c r="U398" s="1">
        <v>2.8733187158425202</v>
      </c>
      <c r="V398" s="1">
        <v>23.623610520229999</v>
      </c>
      <c r="W398" s="1">
        <v>27.366342681982299</v>
      </c>
      <c r="X398" s="1">
        <v>46.136728081945201</v>
      </c>
      <c r="Y398" s="1">
        <v>19.383987563155799</v>
      </c>
      <c r="Z398" s="1">
        <v>18.4496048710973</v>
      </c>
      <c r="AA398" s="1">
        <v>16.894999352247702</v>
      </c>
      <c r="AB398" s="1">
        <v>24.305285658764099</v>
      </c>
      <c r="AC398" s="1">
        <v>20.966122554735101</v>
      </c>
    </row>
    <row r="399" spans="1:29" ht="15" hidden="1" customHeight="1" x14ac:dyDescent="0.25">
      <c r="A399">
        <v>27020</v>
      </c>
      <c r="B399" s="2" t="s">
        <v>430</v>
      </c>
      <c r="C399" s="2" t="s">
        <v>31</v>
      </c>
      <c r="D399" s="2" t="s">
        <v>924</v>
      </c>
      <c r="E399" s="2" t="s">
        <v>927</v>
      </c>
      <c r="F399" s="2" t="s">
        <v>919</v>
      </c>
      <c r="G399" s="2" t="str">
        <f t="shared" si="6"/>
        <v>Trump</v>
      </c>
      <c r="H399" s="2" t="s">
        <v>922</v>
      </c>
      <c r="I399" s="2" t="s">
        <v>922</v>
      </c>
      <c r="J399">
        <v>30591</v>
      </c>
      <c r="K399" s="1">
        <v>96.616651956457801</v>
      </c>
      <c r="L399" s="1">
        <v>0.31381778954594503</v>
      </c>
      <c r="M399" s="1">
        <v>0.43476839593344502</v>
      </c>
      <c r="N399" s="1">
        <v>1.63119871857736</v>
      </c>
      <c r="O399" s="1">
        <v>1.00356313948547</v>
      </c>
      <c r="P399" s="1">
        <v>20.8656140694976</v>
      </c>
      <c r="Q399" s="1">
        <v>6.5019123271550496</v>
      </c>
      <c r="R399" s="1">
        <v>21.002909352423899</v>
      </c>
      <c r="S399" s="1">
        <v>32.349383805694501</v>
      </c>
      <c r="T399" s="1">
        <v>19.280180445229</v>
      </c>
      <c r="U399" s="1">
        <v>1.46536611677979</v>
      </c>
      <c r="V399" s="1">
        <v>48.001977794758801</v>
      </c>
      <c r="W399" s="1">
        <v>32.134669843124897</v>
      </c>
      <c r="X399" s="1">
        <v>18.397986245336501</v>
      </c>
      <c r="Y399" s="1">
        <v>20.911020160679101</v>
      </c>
      <c r="Z399" s="1">
        <v>23.7608003638017</v>
      </c>
      <c r="AA399" s="1">
        <v>22.017583750189502</v>
      </c>
      <c r="AB399" s="1">
        <v>21.297559496740899</v>
      </c>
      <c r="AC399" s="1">
        <v>12.013036228588801</v>
      </c>
    </row>
    <row r="400" spans="1:29" ht="15" hidden="1" customHeight="1" x14ac:dyDescent="0.25">
      <c r="A400">
        <v>27060</v>
      </c>
      <c r="B400" s="2" t="s">
        <v>431</v>
      </c>
      <c r="C400" s="2" t="s">
        <v>40</v>
      </c>
      <c r="D400" s="2" t="s">
        <v>966</v>
      </c>
      <c r="E400" s="2" t="s">
        <v>927</v>
      </c>
      <c r="F400" s="2" t="s">
        <v>920</v>
      </c>
      <c r="G400" s="2" t="str">
        <f t="shared" si="6"/>
        <v>Clinton</v>
      </c>
      <c r="H400" s="2" t="s">
        <v>922</v>
      </c>
      <c r="I400" s="2" t="s">
        <v>922</v>
      </c>
      <c r="J400">
        <v>101564</v>
      </c>
      <c r="K400" s="1">
        <v>80.235122681264997</v>
      </c>
      <c r="L400" s="1">
        <v>3.7148989799535301</v>
      </c>
      <c r="M400" s="1">
        <v>8.5463353156630308</v>
      </c>
      <c r="N400" s="1">
        <v>3.3053050293411101</v>
      </c>
      <c r="O400" s="1">
        <v>4.1983379937773204</v>
      </c>
      <c r="P400" s="1">
        <v>16.402465440510401</v>
      </c>
      <c r="Q400" s="1">
        <v>26.214012839195</v>
      </c>
      <c r="R400" s="1">
        <v>23.695403883265701</v>
      </c>
      <c r="S400" s="1">
        <v>22.927415225867399</v>
      </c>
      <c r="T400" s="1">
        <v>10.760702611161401</v>
      </c>
      <c r="U400" s="1">
        <v>1.64104694640631</v>
      </c>
      <c r="V400" s="1">
        <v>25.368716244287501</v>
      </c>
      <c r="W400" s="1">
        <v>23.1148732862484</v>
      </c>
      <c r="X400" s="1">
        <v>49.8753635230578</v>
      </c>
      <c r="Y400" s="1">
        <v>20.915812686470399</v>
      </c>
      <c r="Z400" s="1">
        <v>18.855882734466199</v>
      </c>
      <c r="AA400" s="1">
        <v>17.242184459722399</v>
      </c>
      <c r="AB400" s="1">
        <v>21.141522895317198</v>
      </c>
      <c r="AC400" s="1">
        <v>21.8445972240239</v>
      </c>
    </row>
    <row r="401" spans="1:29" ht="15" hidden="1" customHeight="1" x14ac:dyDescent="0.25">
      <c r="A401">
        <v>27100</v>
      </c>
      <c r="B401" s="2" t="s">
        <v>432</v>
      </c>
      <c r="C401" s="2" t="s">
        <v>31</v>
      </c>
      <c r="D401" s="2" t="s">
        <v>924</v>
      </c>
      <c r="E401" s="2" t="s">
        <v>927</v>
      </c>
      <c r="F401" s="2" t="s">
        <v>919</v>
      </c>
      <c r="G401" s="2" t="str">
        <f t="shared" si="6"/>
        <v>Trump</v>
      </c>
      <c r="H401" s="2" t="s">
        <v>922</v>
      </c>
      <c r="I401" s="2" t="s">
        <v>922</v>
      </c>
      <c r="J401">
        <v>160248</v>
      </c>
      <c r="K401" s="1">
        <v>85.859417902251494</v>
      </c>
      <c r="L401" s="1">
        <v>7.8378513304378199</v>
      </c>
      <c r="M401" s="1">
        <v>0.70016474464579903</v>
      </c>
      <c r="N401" s="1">
        <v>2.5841196145973702</v>
      </c>
      <c r="O401" s="1">
        <v>3.0184464080675002</v>
      </c>
      <c r="P401" s="1">
        <v>23.210898107932699</v>
      </c>
      <c r="Q401" s="1">
        <v>9.2905995706654707</v>
      </c>
      <c r="R401" s="1">
        <v>24.853976336678102</v>
      </c>
      <c r="S401" s="1">
        <v>28.492087264739698</v>
      </c>
      <c r="T401" s="1">
        <v>14.152438719984</v>
      </c>
      <c r="U401" s="1">
        <v>2.5180718448034201</v>
      </c>
      <c r="V401" s="1">
        <v>43.294054731872798</v>
      </c>
      <c r="W401" s="1">
        <v>35.672530795898801</v>
      </c>
      <c r="X401" s="1">
        <v>18.5153426274249</v>
      </c>
      <c r="Y401" s="1">
        <v>19.726767752589701</v>
      </c>
      <c r="Z401" s="1">
        <v>23.750187659510601</v>
      </c>
      <c r="AA401" s="1">
        <v>18.115398088375098</v>
      </c>
      <c r="AB401" s="1">
        <v>23.947021635056501</v>
      </c>
      <c r="AC401" s="1">
        <v>14.4606248644681</v>
      </c>
    </row>
    <row r="402" spans="1:29" ht="15" hidden="1" customHeight="1" x14ac:dyDescent="0.25">
      <c r="A402">
        <v>27140</v>
      </c>
      <c r="B402" s="2" t="s">
        <v>432</v>
      </c>
      <c r="C402" s="2" t="s">
        <v>170</v>
      </c>
      <c r="D402" s="2" t="s">
        <v>957</v>
      </c>
      <c r="E402" s="2" t="s">
        <v>931</v>
      </c>
      <c r="F402" s="2" t="s">
        <v>919</v>
      </c>
      <c r="G402" s="2" t="str">
        <f t="shared" si="6"/>
        <v>Trump</v>
      </c>
      <c r="H402" s="2" t="s">
        <v>922</v>
      </c>
      <c r="I402" s="2" t="s">
        <v>922</v>
      </c>
      <c r="J402">
        <v>567122</v>
      </c>
      <c r="K402" s="1">
        <v>47.783193034302997</v>
      </c>
      <c r="L402" s="1">
        <v>47.9660461064815</v>
      </c>
      <c r="M402" s="1">
        <v>1.0130095464468001</v>
      </c>
      <c r="N402" s="1">
        <v>0.99978487873861399</v>
      </c>
      <c r="O402" s="1">
        <v>2.2379664340300698</v>
      </c>
      <c r="P402" s="1">
        <v>26.085568889939001</v>
      </c>
      <c r="Q402" s="1">
        <v>9.9451264454561805</v>
      </c>
      <c r="R402" s="1">
        <v>27.167699366273901</v>
      </c>
      <c r="S402" s="1">
        <v>25.5324251219314</v>
      </c>
      <c r="T402" s="1">
        <v>11.2691801763994</v>
      </c>
      <c r="U402" s="1">
        <v>4.7689330848683698</v>
      </c>
      <c r="V402" s="1">
        <v>36.010378359361702</v>
      </c>
      <c r="W402" s="1">
        <v>30.661510469060101</v>
      </c>
      <c r="X402" s="1">
        <v>28.559178086709899</v>
      </c>
      <c r="Y402" s="1">
        <v>22.332473599688502</v>
      </c>
      <c r="Z402" s="1">
        <v>22.797216409557599</v>
      </c>
      <c r="AA402" s="1">
        <v>16.682076986714701</v>
      </c>
      <c r="AB402" s="1">
        <v>20.642367025159398</v>
      </c>
      <c r="AC402" s="1">
        <v>17.545865978879799</v>
      </c>
    </row>
    <row r="403" spans="1:29" ht="15" hidden="1" customHeight="1" x14ac:dyDescent="0.25">
      <c r="A403">
        <v>27160</v>
      </c>
      <c r="B403" s="2" t="s">
        <v>432</v>
      </c>
      <c r="C403" s="2" t="s">
        <v>33</v>
      </c>
      <c r="D403" s="2" t="s">
        <v>967</v>
      </c>
      <c r="E403" s="2" t="s">
        <v>927</v>
      </c>
      <c r="F403" s="2" t="s">
        <v>919</v>
      </c>
      <c r="G403" s="2" t="str">
        <f t="shared" si="6"/>
        <v>Trump</v>
      </c>
      <c r="H403" s="2" t="s">
        <v>922</v>
      </c>
      <c r="I403" s="2" t="s">
        <v>922</v>
      </c>
      <c r="J403">
        <v>33225</v>
      </c>
      <c r="K403" s="1">
        <v>96.601956358164003</v>
      </c>
      <c r="L403" s="1">
        <v>0.57486832204665195</v>
      </c>
      <c r="M403" s="1">
        <v>0.32806621519939799</v>
      </c>
      <c r="N403" s="1">
        <v>1.6975169300225701</v>
      </c>
      <c r="O403" s="1">
        <v>0.79759217456734399</v>
      </c>
      <c r="P403" s="1">
        <v>24.544770504138398</v>
      </c>
      <c r="Q403" s="1">
        <v>8.3100075244544804</v>
      </c>
      <c r="R403" s="1">
        <v>25.1136192626035</v>
      </c>
      <c r="S403" s="1">
        <v>27.915726109857001</v>
      </c>
      <c r="T403" s="1">
        <v>14.115876598946601</v>
      </c>
      <c r="U403" s="1">
        <v>6.4895431289830396</v>
      </c>
      <c r="V403" s="1">
        <v>55.991383179247798</v>
      </c>
      <c r="W403" s="1">
        <v>23.476348622206299</v>
      </c>
      <c r="X403" s="1">
        <v>14.0427250695629</v>
      </c>
      <c r="Y403" s="1">
        <v>28.178361046901799</v>
      </c>
      <c r="Z403" s="1">
        <v>25.3970621131907</v>
      </c>
      <c r="AA403" s="1">
        <v>18.835284467974098</v>
      </c>
      <c r="AB403" s="1">
        <v>18.7085228543733</v>
      </c>
      <c r="AC403" s="1">
        <v>8.8807695175602106</v>
      </c>
    </row>
    <row r="404" spans="1:29" ht="15" hidden="1" customHeight="1" x14ac:dyDescent="0.25">
      <c r="A404">
        <v>27180</v>
      </c>
      <c r="B404" s="2" t="s">
        <v>432</v>
      </c>
      <c r="C404" s="2" t="s">
        <v>84</v>
      </c>
      <c r="D404" s="2" t="s">
        <v>975</v>
      </c>
      <c r="E404" s="2" t="s">
        <v>931</v>
      </c>
      <c r="F404" s="2" t="s">
        <v>919</v>
      </c>
      <c r="G404" s="2" t="str">
        <f t="shared" si="6"/>
        <v>Trump</v>
      </c>
      <c r="H404" s="2" t="s">
        <v>922</v>
      </c>
      <c r="I404" s="2" t="s">
        <v>922</v>
      </c>
      <c r="J404">
        <v>130011</v>
      </c>
      <c r="K404" s="1">
        <v>63.9561267892717</v>
      </c>
      <c r="L404" s="1">
        <v>29.942081823845701</v>
      </c>
      <c r="M404" s="1">
        <v>0.748398212458946</v>
      </c>
      <c r="N404" s="1">
        <v>1.56679050234211</v>
      </c>
      <c r="O404" s="1">
        <v>3.7866026720815902</v>
      </c>
      <c r="P404" s="1">
        <v>23.994123574159101</v>
      </c>
      <c r="Q404" s="1">
        <v>11.3567313535009</v>
      </c>
      <c r="R404" s="1">
        <v>24.530232057287499</v>
      </c>
      <c r="S404" s="1">
        <v>26.4069963310797</v>
      </c>
      <c r="T404" s="1">
        <v>13.7119166839729</v>
      </c>
      <c r="U404" s="1">
        <v>5.3371121007882998</v>
      </c>
      <c r="V404" s="1">
        <v>45.815570744718897</v>
      </c>
      <c r="W404" s="1">
        <v>27.433375407844899</v>
      </c>
      <c r="X404" s="1">
        <v>21.4139417466479</v>
      </c>
      <c r="Y404" s="1">
        <v>24.9302774224664</v>
      </c>
      <c r="Z404" s="1">
        <v>22.929816100148901</v>
      </c>
      <c r="AA404" s="1">
        <v>18.421438906246699</v>
      </c>
      <c r="AB404" s="1">
        <v>20.931451697456399</v>
      </c>
      <c r="AC404" s="1">
        <v>12.7870158736816</v>
      </c>
    </row>
    <row r="405" spans="1:29" ht="15" hidden="1" customHeight="1" x14ac:dyDescent="0.25">
      <c r="A405">
        <v>27220</v>
      </c>
      <c r="B405" s="2" t="s">
        <v>432</v>
      </c>
      <c r="C405" s="2" t="s">
        <v>197</v>
      </c>
      <c r="D405" s="2" t="s">
        <v>982</v>
      </c>
      <c r="E405" s="2" t="s">
        <v>947</v>
      </c>
      <c r="F405" s="2" t="s">
        <v>919</v>
      </c>
      <c r="G405" s="2" t="str">
        <f t="shared" si="6"/>
        <v>Trump</v>
      </c>
      <c r="H405" s="2" t="s">
        <v>922</v>
      </c>
      <c r="I405" s="2" t="s">
        <v>923</v>
      </c>
      <c r="J405">
        <v>31464</v>
      </c>
      <c r="K405" s="1">
        <v>81.969870327993902</v>
      </c>
      <c r="L405" s="1">
        <v>0.139842359521993</v>
      </c>
      <c r="M405" s="1">
        <v>0.87719298245613997</v>
      </c>
      <c r="N405" s="1">
        <v>1.40160183066362</v>
      </c>
      <c r="O405" s="1">
        <v>15.611492499364401</v>
      </c>
      <c r="P405" s="1">
        <v>22.5622934146962</v>
      </c>
      <c r="Q405" s="1">
        <v>7.5228832951945099</v>
      </c>
      <c r="R405" s="1">
        <v>35.043224002034101</v>
      </c>
      <c r="S405" s="1">
        <v>26.093312992626501</v>
      </c>
      <c r="T405" s="1">
        <v>8.7782862954487708</v>
      </c>
      <c r="U405" s="1">
        <v>3.3196702851222901</v>
      </c>
      <c r="V405" s="1">
        <v>25.728570785099802</v>
      </c>
      <c r="W405" s="1">
        <v>26.543849376154199</v>
      </c>
      <c r="X405" s="1">
        <v>44.407909553623703</v>
      </c>
      <c r="Y405" s="1">
        <v>8.6968375136314098</v>
      </c>
      <c r="Z405" s="1">
        <v>19.983642311886602</v>
      </c>
      <c r="AA405" s="1">
        <v>18.084332969829202</v>
      </c>
      <c r="AB405" s="1">
        <v>27.062886223191601</v>
      </c>
      <c r="AC405" s="1">
        <v>26.172300981461301</v>
      </c>
    </row>
    <row r="406" spans="1:29" ht="15" hidden="1" customHeight="1" x14ac:dyDescent="0.25">
      <c r="A406">
        <v>27260</v>
      </c>
      <c r="B406" s="2" t="s">
        <v>433</v>
      </c>
      <c r="C406" s="2" t="s">
        <v>72</v>
      </c>
      <c r="D406" s="2" t="s">
        <v>942</v>
      </c>
      <c r="E406" s="2" t="s">
        <v>931</v>
      </c>
      <c r="F406" s="2" t="s">
        <v>920</v>
      </c>
      <c r="G406" s="2" t="str">
        <f t="shared" si="6"/>
        <v>Clinton</v>
      </c>
      <c r="H406" s="2" t="s">
        <v>923</v>
      </c>
      <c r="I406" s="2" t="s">
        <v>923</v>
      </c>
      <c r="J406">
        <v>1345596</v>
      </c>
      <c r="K406" s="1">
        <v>65.773084937826795</v>
      </c>
      <c r="L406" s="1">
        <v>21.311597240182</v>
      </c>
      <c r="M406" s="1">
        <v>3.3748613997069001</v>
      </c>
      <c r="N406" s="1">
        <v>2.63801319266704</v>
      </c>
      <c r="O406" s="1">
        <v>6.9024432296172096</v>
      </c>
      <c r="P406" s="1">
        <v>23.818516107360601</v>
      </c>
      <c r="Q406" s="1">
        <v>9.6406350791768105</v>
      </c>
      <c r="R406" s="1">
        <v>27.031664779027299</v>
      </c>
      <c r="S406" s="1">
        <v>27.386823385325201</v>
      </c>
      <c r="T406" s="1">
        <v>12.122360649110099</v>
      </c>
      <c r="U406" s="1">
        <v>3.33791288315691</v>
      </c>
      <c r="V406" s="1">
        <v>36.856432226373798</v>
      </c>
      <c r="W406" s="1">
        <v>32.7602215997399</v>
      </c>
      <c r="X406" s="1">
        <v>27.045433290729399</v>
      </c>
      <c r="Y406" s="1">
        <v>17.081807081807099</v>
      </c>
      <c r="Z406" s="1">
        <v>20.913387687581199</v>
      </c>
      <c r="AA406" s="1">
        <v>17.980030721966202</v>
      </c>
      <c r="AB406" s="1">
        <v>23.666942376619801</v>
      </c>
      <c r="AC406" s="1">
        <v>20.357832132025699</v>
      </c>
    </row>
    <row r="407" spans="1:29" ht="15" hidden="1" customHeight="1" x14ac:dyDescent="0.25">
      <c r="A407">
        <v>27300</v>
      </c>
      <c r="B407" s="2" t="s">
        <v>433</v>
      </c>
      <c r="C407" s="2" t="s">
        <v>146</v>
      </c>
      <c r="D407" s="2" t="s">
        <v>948</v>
      </c>
      <c r="E407" s="2" t="s">
        <v>927</v>
      </c>
      <c r="F407" s="2" t="s">
        <v>919</v>
      </c>
      <c r="G407" s="2" t="str">
        <f t="shared" si="6"/>
        <v>Trump</v>
      </c>
      <c r="H407" s="2" t="s">
        <v>922</v>
      </c>
      <c r="I407" s="2" t="s">
        <v>923</v>
      </c>
      <c r="J407">
        <v>40902</v>
      </c>
      <c r="K407" s="1">
        <v>90.907535083859003</v>
      </c>
      <c r="L407" s="1">
        <v>5.1562270793604199</v>
      </c>
      <c r="M407" s="1">
        <v>0.42785193878049999</v>
      </c>
      <c r="N407" s="1">
        <v>1.6625103906899401</v>
      </c>
      <c r="O407" s="1">
        <v>1.84587550731016</v>
      </c>
      <c r="P407" s="1">
        <v>21.659087575179701</v>
      </c>
      <c r="Q407" s="1">
        <v>9.8161459097354697</v>
      </c>
      <c r="R407" s="1">
        <v>23.282480074323999</v>
      </c>
      <c r="S407" s="1">
        <v>28.3702508434795</v>
      </c>
      <c r="T407" s="1">
        <v>16.8720355972813</v>
      </c>
      <c r="U407" s="1">
        <v>3.8582339924334401</v>
      </c>
      <c r="V407" s="1">
        <v>47.897779998572297</v>
      </c>
      <c r="W407" s="1">
        <v>28.039117710043499</v>
      </c>
      <c r="X407" s="1">
        <v>20.2048682989507</v>
      </c>
      <c r="Y407" s="1">
        <v>17.2787927916693</v>
      </c>
      <c r="Z407" s="1">
        <v>24.312527280663499</v>
      </c>
      <c r="AA407" s="1">
        <v>19.479952609590299</v>
      </c>
      <c r="AB407" s="1">
        <v>23.869801084991</v>
      </c>
      <c r="AC407" s="1">
        <v>15.058926233086</v>
      </c>
    </row>
    <row r="408" spans="1:29" ht="15" hidden="1" customHeight="1" x14ac:dyDescent="0.25">
      <c r="A408">
        <v>27340</v>
      </c>
      <c r="B408" s="2" t="s">
        <v>433</v>
      </c>
      <c r="C408" s="2" t="s">
        <v>42</v>
      </c>
      <c r="D408" s="2" t="s">
        <v>959</v>
      </c>
      <c r="E408" s="2" t="s">
        <v>931</v>
      </c>
      <c r="F408" s="2" t="s">
        <v>919</v>
      </c>
      <c r="G408" s="2" t="str">
        <f t="shared" si="6"/>
        <v>Trump</v>
      </c>
      <c r="H408" s="2" t="s">
        <v>923</v>
      </c>
      <c r="I408" s="2" t="s">
        <v>923</v>
      </c>
      <c r="J408">
        <v>177772</v>
      </c>
      <c r="K408" s="1">
        <v>68.941115586256601</v>
      </c>
      <c r="L408" s="1">
        <v>14.9500483765722</v>
      </c>
      <c r="M408" s="1">
        <v>1.77924532547308</v>
      </c>
      <c r="N408" s="1">
        <v>4.2627635398150403</v>
      </c>
      <c r="O408" s="1">
        <v>10.0668271718831</v>
      </c>
      <c r="P408" s="1">
        <v>25.2784465495129</v>
      </c>
      <c r="Q408" s="1">
        <v>22.985622032716101</v>
      </c>
      <c r="R408" s="1">
        <v>26.7916207276736</v>
      </c>
      <c r="S408" s="1">
        <v>17.484193236280198</v>
      </c>
      <c r="T408" s="1">
        <v>7.4601174538172499</v>
      </c>
      <c r="U408" s="1">
        <v>3.6006564432513501</v>
      </c>
      <c r="V408" s="1">
        <v>36.265229157383402</v>
      </c>
      <c r="W408" s="1">
        <v>41.814565649759302</v>
      </c>
      <c r="X408" s="1">
        <v>18.319548749606</v>
      </c>
      <c r="Y408" s="1">
        <v>17.0514947354166</v>
      </c>
      <c r="Z408" s="1">
        <v>25.596709212174598</v>
      </c>
      <c r="AA408" s="1">
        <v>22.402410535937999</v>
      </c>
      <c r="AB408" s="1">
        <v>22.615702339438698</v>
      </c>
      <c r="AC408" s="1">
        <v>12.333683177032199</v>
      </c>
    </row>
    <row r="409" spans="1:29" ht="15" hidden="1" customHeight="1" x14ac:dyDescent="0.25">
      <c r="A409">
        <v>27380</v>
      </c>
      <c r="B409" s="2" t="s">
        <v>433</v>
      </c>
      <c r="C409" s="2" t="s">
        <v>27</v>
      </c>
      <c r="D409" s="2" t="s">
        <v>976</v>
      </c>
      <c r="E409" s="2" t="s">
        <v>935</v>
      </c>
      <c r="F409" s="2" t="s">
        <v>919</v>
      </c>
      <c r="G409" s="2" t="str">
        <f t="shared" si="6"/>
        <v>Trump</v>
      </c>
      <c r="H409" s="2" t="s">
        <v>922</v>
      </c>
      <c r="I409" s="2" t="s">
        <v>922</v>
      </c>
      <c r="J409">
        <v>50845</v>
      </c>
      <c r="K409" s="1">
        <v>62.723964991641303</v>
      </c>
      <c r="L409" s="1">
        <v>14.556003540171099</v>
      </c>
      <c r="M409" s="1">
        <v>0.43465434162651201</v>
      </c>
      <c r="N409" s="1">
        <v>1.63634575671157</v>
      </c>
      <c r="O409" s="1">
        <v>20.649031369849499</v>
      </c>
      <c r="P409" s="1">
        <v>25.9081522273577</v>
      </c>
      <c r="Q409" s="1">
        <v>9.3539187727406805</v>
      </c>
      <c r="R409" s="1">
        <v>23.933523453633601</v>
      </c>
      <c r="S409" s="1">
        <v>25.841282328645899</v>
      </c>
      <c r="T409" s="1">
        <v>14.963123217622201</v>
      </c>
      <c r="U409" s="1">
        <v>10.3541984732824</v>
      </c>
      <c r="V409" s="1">
        <v>49.581679389313003</v>
      </c>
      <c r="W409" s="1">
        <v>27.239694656488499</v>
      </c>
      <c r="X409" s="1">
        <v>12.824427480916</v>
      </c>
      <c r="Y409" s="1">
        <v>27.592195912696099</v>
      </c>
      <c r="Z409" s="1">
        <v>25.033288948069199</v>
      </c>
      <c r="AA409" s="1">
        <v>17.003415735541001</v>
      </c>
      <c r="AB409" s="1">
        <v>19.1396977942454</v>
      </c>
      <c r="AC409" s="1">
        <v>11.2314016094483</v>
      </c>
    </row>
    <row r="410" spans="1:29" ht="15" hidden="1" customHeight="1" x14ac:dyDescent="0.25">
      <c r="A410">
        <v>27420</v>
      </c>
      <c r="B410" s="2" t="s">
        <v>434</v>
      </c>
      <c r="C410" s="2" t="s">
        <v>141</v>
      </c>
      <c r="D410" s="2" t="s">
        <v>960</v>
      </c>
      <c r="E410" s="2" t="s">
        <v>947</v>
      </c>
      <c r="F410" s="2" t="s">
        <v>919</v>
      </c>
      <c r="G410" s="2" t="str">
        <f t="shared" si="6"/>
        <v>Trump</v>
      </c>
      <c r="H410" s="2" t="s">
        <v>922</v>
      </c>
      <c r="I410" s="2" t="s">
        <v>923</v>
      </c>
      <c r="J410">
        <v>21100</v>
      </c>
      <c r="K410" s="1">
        <v>94.767772511848307</v>
      </c>
      <c r="L410" s="1">
        <v>0.59715639810426502</v>
      </c>
      <c r="M410" s="1">
        <v>0.46919431279620799</v>
      </c>
      <c r="N410" s="1">
        <v>2.4549763033175398</v>
      </c>
      <c r="O410" s="1">
        <v>1.71090047393365</v>
      </c>
      <c r="P410" s="1">
        <v>20.526066350710899</v>
      </c>
      <c r="Q410" s="1">
        <v>10.0805687203791</v>
      </c>
      <c r="R410" s="1">
        <v>22.824644549763001</v>
      </c>
      <c r="S410" s="1">
        <v>29.4218009478673</v>
      </c>
      <c r="T410" s="1">
        <v>17.146919431279599</v>
      </c>
      <c r="U410" s="1">
        <v>6.5684384467088996</v>
      </c>
      <c r="V410" s="1">
        <v>42.226659322500701</v>
      </c>
      <c r="W410" s="1">
        <v>27.4580005508125</v>
      </c>
      <c r="X410" s="1">
        <v>23.746901679977999</v>
      </c>
      <c r="Y410" s="1">
        <v>17.5913083680074</v>
      </c>
      <c r="Z410" s="1">
        <v>23.797965788256999</v>
      </c>
      <c r="AA410" s="1">
        <v>19.313453536754501</v>
      </c>
      <c r="AB410" s="1">
        <v>23.520573277854801</v>
      </c>
      <c r="AC410" s="1">
        <v>15.776699029126201</v>
      </c>
    </row>
    <row r="411" spans="1:29" ht="15" hidden="1" customHeight="1" x14ac:dyDescent="0.25">
      <c r="A411">
        <v>27460</v>
      </c>
      <c r="B411" s="2" t="s">
        <v>435</v>
      </c>
      <c r="C411" s="2" t="s">
        <v>40</v>
      </c>
      <c r="D411" s="2" t="s">
        <v>966</v>
      </c>
      <c r="E411" s="2" t="s">
        <v>927</v>
      </c>
      <c r="F411" s="2" t="s">
        <v>919</v>
      </c>
      <c r="G411" s="2" t="str">
        <f t="shared" si="6"/>
        <v>Trump</v>
      </c>
      <c r="H411" s="2" t="s">
        <v>922</v>
      </c>
      <c r="I411" s="2" t="s">
        <v>922</v>
      </c>
      <c r="J411">
        <v>134905</v>
      </c>
      <c r="K411" s="1">
        <v>89.294688855120299</v>
      </c>
      <c r="L411" s="1">
        <v>2.0481079278010501</v>
      </c>
      <c r="M411" s="1">
        <v>0.50109336199547805</v>
      </c>
      <c r="N411" s="1">
        <v>2.0473666654312299</v>
      </c>
      <c r="O411" s="1">
        <v>6.1087431896519799</v>
      </c>
      <c r="P411" s="1">
        <v>21.827211741595899</v>
      </c>
      <c r="Q411" s="1">
        <v>11.3175938623476</v>
      </c>
      <c r="R411" s="1">
        <v>21.8516733997999</v>
      </c>
      <c r="S411" s="1">
        <v>28.4133278974093</v>
      </c>
      <c r="T411" s="1">
        <v>16.590193098847301</v>
      </c>
      <c r="U411" s="1">
        <v>3.9299805501528202</v>
      </c>
      <c r="V411" s="1">
        <v>44.373437065851597</v>
      </c>
      <c r="W411" s="1">
        <v>31.2264517921645</v>
      </c>
      <c r="X411" s="1">
        <v>20.470130591831101</v>
      </c>
      <c r="Y411" s="1">
        <v>24.0382165605096</v>
      </c>
      <c r="Z411" s="1">
        <v>23.705186533212</v>
      </c>
      <c r="AA411" s="1">
        <v>19.650591446769798</v>
      </c>
      <c r="AB411" s="1">
        <v>20.573248407643302</v>
      </c>
      <c r="AC411" s="1">
        <v>12.0327570518653</v>
      </c>
    </row>
    <row r="412" spans="1:29" ht="15" hidden="1" customHeight="1" x14ac:dyDescent="0.25">
      <c r="A412">
        <v>27500</v>
      </c>
      <c r="B412" s="2" t="s">
        <v>436</v>
      </c>
      <c r="C412" s="2" t="s">
        <v>70</v>
      </c>
      <c r="D412" s="2" t="s">
        <v>980</v>
      </c>
      <c r="E412" s="2" t="s">
        <v>927</v>
      </c>
      <c r="F412" s="2" t="s">
        <v>920</v>
      </c>
      <c r="G412" s="2" t="str">
        <f t="shared" si="6"/>
        <v>Clinton</v>
      </c>
      <c r="H412" s="2" t="s">
        <v>922</v>
      </c>
      <c r="I412" s="2" t="s">
        <v>922</v>
      </c>
      <c r="J412">
        <v>160331</v>
      </c>
      <c r="K412" s="1">
        <v>84.528880877684301</v>
      </c>
      <c r="L412" s="1">
        <v>4.8437295345254503</v>
      </c>
      <c r="M412" s="1">
        <v>0.99980664999282698</v>
      </c>
      <c r="N412" s="1">
        <v>2.0657265282446899</v>
      </c>
      <c r="O412" s="1">
        <v>7.5618564095527399</v>
      </c>
      <c r="P412" s="1">
        <v>25.062526897480801</v>
      </c>
      <c r="Q412" s="1">
        <v>8.6040753191834405</v>
      </c>
      <c r="R412" s="1">
        <v>25.916385477543301</v>
      </c>
      <c r="S412" s="1">
        <v>26.8457129313732</v>
      </c>
      <c r="T412" s="1">
        <v>13.571299374419199</v>
      </c>
      <c r="U412" s="1">
        <v>3.6201134101918999</v>
      </c>
      <c r="V412" s="1">
        <v>45.456081715422997</v>
      </c>
      <c r="W412" s="1">
        <v>31.396222163806399</v>
      </c>
      <c r="X412" s="1">
        <v>19.527582710578699</v>
      </c>
      <c r="Y412" s="1">
        <v>17.326921245595699</v>
      </c>
      <c r="Z412" s="1">
        <v>21.813795511538601</v>
      </c>
      <c r="AA412" s="1">
        <v>19.731454147224099</v>
      </c>
      <c r="AB412" s="1">
        <v>25.688029711456</v>
      </c>
      <c r="AC412" s="1">
        <v>15.4397993841856</v>
      </c>
    </row>
    <row r="413" spans="1:29" ht="15" hidden="1" customHeight="1" x14ac:dyDescent="0.25">
      <c r="A413">
        <v>27540</v>
      </c>
      <c r="B413" s="2" t="s">
        <v>437</v>
      </c>
      <c r="C413" s="2" t="s">
        <v>66</v>
      </c>
      <c r="D413" s="2" t="s">
        <v>425</v>
      </c>
      <c r="E413" s="2" t="s">
        <v>927</v>
      </c>
      <c r="F413" s="2" t="s">
        <v>919</v>
      </c>
      <c r="G413" s="2" t="str">
        <f t="shared" si="6"/>
        <v>Trump</v>
      </c>
      <c r="H413" s="2" t="s">
        <v>923</v>
      </c>
      <c r="I413" s="2" t="s">
        <v>923</v>
      </c>
      <c r="J413">
        <v>54734</v>
      </c>
      <c r="K413" s="1">
        <v>93.789966017466298</v>
      </c>
      <c r="L413" s="1">
        <v>0.268571637373479</v>
      </c>
      <c r="M413" s="1">
        <v>0.39098183944166298</v>
      </c>
      <c r="N413" s="1">
        <v>0.72532612270252494</v>
      </c>
      <c r="O413" s="1">
        <v>4.8251543830160397</v>
      </c>
      <c r="P413" s="1">
        <v>24.754266086893001</v>
      </c>
      <c r="Q413" s="1">
        <v>7.0303650381846703</v>
      </c>
      <c r="R413" s="1">
        <v>24.2938575656813</v>
      </c>
      <c r="S413" s="1">
        <v>28.841305221617301</v>
      </c>
      <c r="T413" s="1">
        <v>15.0802060876238</v>
      </c>
      <c r="U413" s="1">
        <v>6.0748537386797699</v>
      </c>
      <c r="V413" s="1">
        <v>51.678999812999201</v>
      </c>
      <c r="W413" s="1">
        <v>25.066118131060801</v>
      </c>
      <c r="X413" s="1">
        <v>17.180028317260199</v>
      </c>
      <c r="Y413" s="1">
        <v>16.326530612244898</v>
      </c>
      <c r="Z413" s="1">
        <v>23.688551633124401</v>
      </c>
      <c r="AA413" s="1">
        <v>19.163878022340601</v>
      </c>
      <c r="AB413" s="1">
        <v>26.657868690201301</v>
      </c>
      <c r="AC413" s="1">
        <v>14.1631710420889</v>
      </c>
    </row>
    <row r="414" spans="1:29" ht="15" hidden="1" customHeight="1" x14ac:dyDescent="0.25">
      <c r="A414">
        <v>27600</v>
      </c>
      <c r="B414" s="2" t="s">
        <v>438</v>
      </c>
      <c r="C414" s="2" t="s">
        <v>37</v>
      </c>
      <c r="D414" s="2" t="s">
        <v>943</v>
      </c>
      <c r="E414" s="2" t="s">
        <v>931</v>
      </c>
      <c r="F414" s="2" t="s">
        <v>920</v>
      </c>
      <c r="G414" s="2" t="str">
        <f t="shared" si="6"/>
        <v>Clinton</v>
      </c>
      <c r="H414" s="2" t="s">
        <v>922</v>
      </c>
      <c r="I414" s="2" t="s">
        <v>923</v>
      </c>
      <c r="J414">
        <v>60485</v>
      </c>
      <c r="K414" s="1">
        <v>83.814168802182394</v>
      </c>
      <c r="L414" s="1">
        <v>6.6958750103331397</v>
      </c>
      <c r="M414" s="1">
        <v>1.6962883359510601</v>
      </c>
      <c r="N414" s="1">
        <v>1.6169298173100799</v>
      </c>
      <c r="O414" s="1">
        <v>6.1767380342233604</v>
      </c>
      <c r="P414" s="1">
        <v>26.527238158221</v>
      </c>
      <c r="Q414" s="1">
        <v>7.8102008762503097</v>
      </c>
      <c r="R414" s="1">
        <v>28.000330660494299</v>
      </c>
      <c r="S414" s="1">
        <v>25.763412416301598</v>
      </c>
      <c r="T414" s="1">
        <v>11.898817888732699</v>
      </c>
      <c r="U414" s="1">
        <v>8.8496695616944798</v>
      </c>
      <c r="V414" s="1">
        <v>46.572810371458203</v>
      </c>
      <c r="W414" s="1">
        <v>25.875471602562499</v>
      </c>
      <c r="X414" s="1">
        <v>18.7020484642848</v>
      </c>
      <c r="Y414" s="1">
        <v>17.312941176470598</v>
      </c>
      <c r="Z414" s="1">
        <v>19.7835294117647</v>
      </c>
      <c r="AA414" s="1">
        <v>20.5223529411765</v>
      </c>
      <c r="AB414" s="1">
        <v>25.265882352941201</v>
      </c>
      <c r="AC414" s="1">
        <v>17.1152941176471</v>
      </c>
    </row>
    <row r="415" spans="1:29" ht="15" hidden="1" customHeight="1" x14ac:dyDescent="0.25">
      <c r="A415">
        <v>27620</v>
      </c>
      <c r="B415" s="2" t="s">
        <v>439</v>
      </c>
      <c r="C415" s="2" t="s">
        <v>162</v>
      </c>
      <c r="D415" s="2" t="s">
        <v>956</v>
      </c>
      <c r="E415" s="2" t="s">
        <v>927</v>
      </c>
      <c r="F415" s="2" t="s">
        <v>919</v>
      </c>
      <c r="G415" s="2" t="str">
        <f t="shared" si="6"/>
        <v>Trump</v>
      </c>
      <c r="H415" s="2" t="s">
        <v>922</v>
      </c>
      <c r="I415" s="2" t="s">
        <v>922</v>
      </c>
      <c r="J415">
        <v>149807</v>
      </c>
      <c r="K415" s="1">
        <v>87.720199990654606</v>
      </c>
      <c r="L415" s="1">
        <v>7.3661444391784103</v>
      </c>
      <c r="M415" s="1">
        <v>0.83707703912367204</v>
      </c>
      <c r="N415" s="1">
        <v>1.9591874879011</v>
      </c>
      <c r="O415" s="1">
        <v>2.1173910431421801</v>
      </c>
      <c r="P415" s="1">
        <v>23.5629843732269</v>
      </c>
      <c r="Q415" s="1">
        <v>9.7418678699927206</v>
      </c>
      <c r="R415" s="1">
        <v>26.3672592068461</v>
      </c>
      <c r="S415" s="1">
        <v>27.634890225423401</v>
      </c>
      <c r="T415" s="1">
        <v>12.692998324510899</v>
      </c>
      <c r="U415" s="1">
        <v>4.4003087935995504</v>
      </c>
      <c r="V415" s="1">
        <v>42.475161164192002</v>
      </c>
      <c r="W415" s="1">
        <v>27.4726045938061</v>
      </c>
      <c r="X415" s="1">
        <v>25.651925448402402</v>
      </c>
      <c r="Y415" s="1">
        <v>16.437300836922599</v>
      </c>
      <c r="Z415" s="1">
        <v>20.719963581608699</v>
      </c>
      <c r="AA415" s="1">
        <v>19.2089505200126</v>
      </c>
      <c r="AB415" s="1">
        <v>26.942606016038098</v>
      </c>
      <c r="AC415" s="1">
        <v>16.691179045417901</v>
      </c>
    </row>
    <row r="416" spans="1:29" ht="15" hidden="1" customHeight="1" x14ac:dyDescent="0.25">
      <c r="A416">
        <v>27700</v>
      </c>
      <c r="B416" s="2" t="s">
        <v>440</v>
      </c>
      <c r="C416" s="2" t="s">
        <v>37</v>
      </c>
      <c r="D416" s="2" t="s">
        <v>943</v>
      </c>
      <c r="E416" s="2" t="s">
        <v>931</v>
      </c>
      <c r="F416" s="2" t="s">
        <v>919</v>
      </c>
      <c r="G416" s="2" t="str">
        <f t="shared" si="6"/>
        <v>Trump</v>
      </c>
      <c r="H416" s="2" t="s">
        <v>922</v>
      </c>
      <c r="I416" s="2" t="s">
        <v>923</v>
      </c>
      <c r="J416">
        <v>30099</v>
      </c>
      <c r="K416" s="1">
        <v>72.258214558623195</v>
      </c>
      <c r="L416" s="1">
        <v>19.695006478620599</v>
      </c>
      <c r="M416" s="1">
        <v>0.53157912222997405</v>
      </c>
      <c r="N416" s="1">
        <v>1.80404664606798</v>
      </c>
      <c r="O416" s="1">
        <v>5.7111531944582898</v>
      </c>
      <c r="P416" s="1">
        <v>24.788198943486499</v>
      </c>
      <c r="Q416" s="1">
        <v>8.4188843483172207</v>
      </c>
      <c r="R416" s="1">
        <v>27.6288248779029</v>
      </c>
      <c r="S416" s="1">
        <v>26.3331007674674</v>
      </c>
      <c r="T416" s="1">
        <v>12.830991062826</v>
      </c>
      <c r="U416" s="1">
        <v>7.6035268476322599</v>
      </c>
      <c r="V416" s="1">
        <v>52.546066970477497</v>
      </c>
      <c r="W416" s="1">
        <v>28.516940756885301</v>
      </c>
      <c r="X416" s="1">
        <v>11.333465425005</v>
      </c>
      <c r="Y416" s="1">
        <v>26.640316205533601</v>
      </c>
      <c r="Z416" s="1">
        <v>26.314229249011898</v>
      </c>
      <c r="AA416" s="1">
        <v>16.798418972332001</v>
      </c>
      <c r="AB416" s="1">
        <v>19.3379446640316</v>
      </c>
      <c r="AC416" s="1">
        <v>10.909090909090899</v>
      </c>
    </row>
    <row r="417" spans="1:29" ht="15" hidden="1" customHeight="1" x14ac:dyDescent="0.25">
      <c r="A417">
        <v>27740</v>
      </c>
      <c r="B417" s="2" t="s">
        <v>441</v>
      </c>
      <c r="C417" s="2" t="s">
        <v>84</v>
      </c>
      <c r="D417" s="2" t="s">
        <v>975</v>
      </c>
      <c r="E417" s="2" t="s">
        <v>931</v>
      </c>
      <c r="F417" s="2" t="s">
        <v>919</v>
      </c>
      <c r="G417" s="2" t="str">
        <f t="shared" si="6"/>
        <v>Trump</v>
      </c>
      <c r="H417" s="2" t="s">
        <v>922</v>
      </c>
      <c r="I417" s="2" t="s">
        <v>922</v>
      </c>
      <c r="J417">
        <v>198716</v>
      </c>
      <c r="K417" s="1">
        <v>92.141045512188199</v>
      </c>
      <c r="L417" s="1">
        <v>2.7702852311842001</v>
      </c>
      <c r="M417" s="1">
        <v>0.84089856881177205</v>
      </c>
      <c r="N417" s="1">
        <v>1.6224159101431199</v>
      </c>
      <c r="O417" s="1">
        <v>2.6253547776726598</v>
      </c>
      <c r="P417" s="1">
        <v>20.154391191449101</v>
      </c>
      <c r="Q417" s="1">
        <v>10.5240644940518</v>
      </c>
      <c r="R417" s="1">
        <v>25.097123533082399</v>
      </c>
      <c r="S417" s="1">
        <v>28.030455524467101</v>
      </c>
      <c r="T417" s="1">
        <v>16.1939652569496</v>
      </c>
      <c r="U417" s="1">
        <v>6.9972092348954398</v>
      </c>
      <c r="V417" s="1">
        <v>42.989380595121602</v>
      </c>
      <c r="W417" s="1">
        <v>26.709434235801499</v>
      </c>
      <c r="X417" s="1">
        <v>23.303975934181398</v>
      </c>
      <c r="Y417" s="1">
        <v>26.2340235328227</v>
      </c>
      <c r="Z417" s="1">
        <v>24.7058397158665</v>
      </c>
      <c r="AA417" s="1">
        <v>18.5931044480417</v>
      </c>
      <c r="AB417" s="1">
        <v>18.153374084901799</v>
      </c>
      <c r="AC417" s="1">
        <v>12.3136582183672</v>
      </c>
    </row>
    <row r="418" spans="1:29" ht="15" hidden="1" customHeight="1" x14ac:dyDescent="0.25">
      <c r="A418">
        <v>27780</v>
      </c>
      <c r="B418" s="2" t="s">
        <v>442</v>
      </c>
      <c r="C418" s="2" t="s">
        <v>55</v>
      </c>
      <c r="D418" s="2" t="s">
        <v>970</v>
      </c>
      <c r="E418" s="2" t="s">
        <v>927</v>
      </c>
      <c r="F418" s="2" t="s">
        <v>919</v>
      </c>
      <c r="G418" s="2" t="str">
        <f t="shared" si="6"/>
        <v>Trump</v>
      </c>
      <c r="H418" s="2" t="s">
        <v>922</v>
      </c>
      <c r="I418" s="2" t="s">
        <v>922</v>
      </c>
      <c r="J418">
        <v>143679</v>
      </c>
      <c r="K418" s="1">
        <v>93.314263044703793</v>
      </c>
      <c r="L418" s="1">
        <v>3.5307873802017</v>
      </c>
      <c r="M418" s="1">
        <v>0.50111707347629098</v>
      </c>
      <c r="N418" s="1">
        <v>1.2576646552384101</v>
      </c>
      <c r="O418" s="1">
        <v>1.39616784637978</v>
      </c>
      <c r="P418" s="1">
        <v>19.651445235559802</v>
      </c>
      <c r="Q418" s="1">
        <v>9.3298255138189994</v>
      </c>
      <c r="R418" s="1">
        <v>22.502940582827001</v>
      </c>
      <c r="S418" s="1">
        <v>29.674482701020999</v>
      </c>
      <c r="T418" s="1">
        <v>18.841305966773199</v>
      </c>
      <c r="U418" s="1">
        <v>3.6868443561786601</v>
      </c>
      <c r="V418" s="1">
        <v>55.042128341509901</v>
      </c>
      <c r="W418" s="1">
        <v>23.3382163538584</v>
      </c>
      <c r="X418" s="1">
        <v>17.932810948453</v>
      </c>
      <c r="Y418" s="1">
        <v>22.971864209770601</v>
      </c>
      <c r="Z418" s="1">
        <v>25.399131653618699</v>
      </c>
      <c r="AA418" s="1">
        <v>18.975419643772899</v>
      </c>
      <c r="AB418" s="1">
        <v>21.732590338791798</v>
      </c>
      <c r="AC418" s="1">
        <v>10.920994154045999</v>
      </c>
    </row>
    <row r="419" spans="1:29" ht="15" hidden="1" customHeight="1" x14ac:dyDescent="0.25">
      <c r="A419">
        <v>27860</v>
      </c>
      <c r="B419" s="2" t="s">
        <v>443</v>
      </c>
      <c r="C419" s="2" t="s">
        <v>75</v>
      </c>
      <c r="D419" s="2" t="s">
        <v>932</v>
      </c>
      <c r="E419" s="2" t="s">
        <v>931</v>
      </c>
      <c r="F419" s="2" t="s">
        <v>919</v>
      </c>
      <c r="G419" s="2" t="str">
        <f t="shared" si="6"/>
        <v>Trump</v>
      </c>
      <c r="H419" s="2" t="s">
        <v>922</v>
      </c>
      <c r="I419" s="2" t="s">
        <v>923</v>
      </c>
      <c r="J419">
        <v>121026</v>
      </c>
      <c r="K419" s="1">
        <v>81.5039743526184</v>
      </c>
      <c r="L419" s="1">
        <v>11.8387784443012</v>
      </c>
      <c r="M419" s="1">
        <v>0.91963710277130495</v>
      </c>
      <c r="N419" s="1">
        <v>1.7549947945069699</v>
      </c>
      <c r="O419" s="1">
        <v>3.9826153058020601</v>
      </c>
      <c r="P419" s="1">
        <v>24.870688942871801</v>
      </c>
      <c r="Q419" s="1">
        <v>12.0841802587874</v>
      </c>
      <c r="R419" s="1">
        <v>26.242295044040102</v>
      </c>
      <c r="S419" s="1">
        <v>23.879992728835099</v>
      </c>
      <c r="T419" s="1">
        <v>12.9228430254656</v>
      </c>
      <c r="U419" s="1">
        <v>6.7620927936821298</v>
      </c>
      <c r="V419" s="1">
        <v>47.081363329349998</v>
      </c>
      <c r="W419" s="1">
        <v>25.623473788122801</v>
      </c>
      <c r="X419" s="1">
        <v>20.533070088845001</v>
      </c>
      <c r="Y419" s="1">
        <v>26.449042539519301</v>
      </c>
      <c r="Z419" s="1">
        <v>24.5898127918434</v>
      </c>
      <c r="AA419" s="1">
        <v>17.394936383498301</v>
      </c>
      <c r="AB419" s="1">
        <v>19.155635522426401</v>
      </c>
      <c r="AC419" s="1">
        <v>12.410572762712601</v>
      </c>
    </row>
    <row r="420" spans="1:29" ht="15" hidden="1" customHeight="1" x14ac:dyDescent="0.25">
      <c r="A420">
        <v>27900</v>
      </c>
      <c r="B420" s="2" t="s">
        <v>444</v>
      </c>
      <c r="C420" s="2" t="s">
        <v>162</v>
      </c>
      <c r="D420" s="2" t="s">
        <v>956</v>
      </c>
      <c r="E420" s="2" t="s">
        <v>927</v>
      </c>
      <c r="F420" s="2" t="s">
        <v>919</v>
      </c>
      <c r="G420" s="2" t="str">
        <f t="shared" si="6"/>
        <v>Trump</v>
      </c>
      <c r="H420" s="2" t="s">
        <v>922</v>
      </c>
      <c r="I420" s="2" t="s">
        <v>922</v>
      </c>
      <c r="J420">
        <v>175518</v>
      </c>
      <c r="K420" s="1">
        <v>86.592828086008296</v>
      </c>
      <c r="L420" s="1">
        <v>1.4784808395720099</v>
      </c>
      <c r="M420" s="1">
        <v>1.09276541437345</v>
      </c>
      <c r="N420" s="1">
        <v>4.8171697489716196</v>
      </c>
      <c r="O420" s="1">
        <v>6.01875591107465</v>
      </c>
      <c r="P420" s="1">
        <v>25.661755489465499</v>
      </c>
      <c r="Q420" s="1">
        <v>9.8639455782312897</v>
      </c>
      <c r="R420" s="1">
        <v>25.2014038446199</v>
      </c>
      <c r="S420" s="1">
        <v>25.273761095728101</v>
      </c>
      <c r="T420" s="1">
        <v>13.999133991955199</v>
      </c>
      <c r="U420" s="1">
        <v>5.5198380279188699</v>
      </c>
      <c r="V420" s="1">
        <v>44.453521827158703</v>
      </c>
      <c r="W420" s="1">
        <v>30.844847795972001</v>
      </c>
      <c r="X420" s="1">
        <v>19.181792348950399</v>
      </c>
      <c r="Y420" s="1">
        <v>22.691375751592901</v>
      </c>
      <c r="Z420" s="1">
        <v>26.367824344132298</v>
      </c>
      <c r="AA420" s="1">
        <v>19.495049208770801</v>
      </c>
      <c r="AB420" s="1">
        <v>20.489694576565299</v>
      </c>
      <c r="AC420" s="1">
        <v>10.9560561189386</v>
      </c>
    </row>
    <row r="421" spans="1:29" ht="15" hidden="1" customHeight="1" x14ac:dyDescent="0.25">
      <c r="A421">
        <v>27920</v>
      </c>
      <c r="B421" s="2" t="s">
        <v>445</v>
      </c>
      <c r="C421" s="2" t="s">
        <v>77</v>
      </c>
      <c r="D421" s="2" t="s">
        <v>949</v>
      </c>
      <c r="E421" s="2" t="s">
        <v>935</v>
      </c>
      <c r="F421" s="2" t="s">
        <v>919</v>
      </c>
      <c r="G421" s="2" t="str">
        <f t="shared" si="6"/>
        <v>Trump</v>
      </c>
      <c r="H421" s="2" t="s">
        <v>922</v>
      </c>
      <c r="I421" s="2" t="s">
        <v>923</v>
      </c>
      <c r="J421">
        <v>34362</v>
      </c>
      <c r="K421" s="1">
        <v>59.9121122169839</v>
      </c>
      <c r="L421" s="1">
        <v>17.5048018159595</v>
      </c>
      <c r="M421" s="1">
        <v>3.1109947034514902</v>
      </c>
      <c r="N421" s="1">
        <v>7.0979570455736001</v>
      </c>
      <c r="O421" s="1">
        <v>12.3741342180315</v>
      </c>
      <c r="P421" s="1">
        <v>30.897503055701101</v>
      </c>
      <c r="Q421" s="1">
        <v>13.4538152610442</v>
      </c>
      <c r="R421" s="1">
        <v>29.9546010127466</v>
      </c>
      <c r="S421" s="1">
        <v>18.046097433211099</v>
      </c>
      <c r="T421" s="1">
        <v>7.6479832372970096</v>
      </c>
      <c r="U421" s="1">
        <v>3.39170216122417</v>
      </c>
      <c r="V421" s="1">
        <v>33.895987800389101</v>
      </c>
      <c r="W421" s="1">
        <v>42.793290214019002</v>
      </c>
      <c r="X421" s="1">
        <v>19.919019824367702</v>
      </c>
      <c r="Y421" s="1">
        <v>13.193760262725799</v>
      </c>
      <c r="Z421" s="1">
        <v>24.0886699507389</v>
      </c>
      <c r="AA421" s="1">
        <v>26.420361247947501</v>
      </c>
      <c r="AB421" s="1">
        <v>25.049261083743801</v>
      </c>
      <c r="AC421" s="1">
        <v>11.247947454844001</v>
      </c>
    </row>
    <row r="422" spans="1:29" ht="15" hidden="1" customHeight="1" x14ac:dyDescent="0.25">
      <c r="A422">
        <v>27940</v>
      </c>
      <c r="B422" s="2" t="s">
        <v>446</v>
      </c>
      <c r="C422" s="2" t="s">
        <v>63</v>
      </c>
      <c r="D422" s="2" t="s">
        <v>928</v>
      </c>
      <c r="E422" s="2" t="s">
        <v>929</v>
      </c>
      <c r="F422" s="2" t="s">
        <v>920</v>
      </c>
      <c r="G422" s="2" t="str">
        <f t="shared" si="6"/>
        <v>Clinton</v>
      </c>
      <c r="H422" s="2" t="s">
        <v>922</v>
      </c>
      <c r="I422" s="2" t="s">
        <v>922</v>
      </c>
      <c r="J422">
        <v>31275</v>
      </c>
      <c r="K422" s="1">
        <v>67.354116706634699</v>
      </c>
      <c r="L422" s="1">
        <v>0.82813749000799397</v>
      </c>
      <c r="M422" s="1">
        <v>6.0079936051159102</v>
      </c>
      <c r="N422" s="1">
        <v>20.732214228617099</v>
      </c>
      <c r="O422" s="1">
        <v>5.0775379696243004</v>
      </c>
      <c r="P422" s="1">
        <v>23.456434852118299</v>
      </c>
      <c r="Q422" s="1">
        <v>8.8729016786570707</v>
      </c>
      <c r="R422" s="1">
        <v>27.6674660271783</v>
      </c>
      <c r="S422" s="1">
        <v>31.577937649880099</v>
      </c>
      <c r="T422" s="1">
        <v>8.4252597921662709</v>
      </c>
      <c r="U422" s="1">
        <v>0.95046352654743005</v>
      </c>
      <c r="V422" s="1">
        <v>25.625058526079201</v>
      </c>
      <c r="W422" s="1">
        <v>37.5550145144677</v>
      </c>
      <c r="X422" s="1">
        <v>35.869463432905697</v>
      </c>
      <c r="Y422" s="1">
        <v>7.3683356325570104</v>
      </c>
      <c r="Z422" s="1">
        <v>11.6530065730747</v>
      </c>
      <c r="AA422" s="1">
        <v>14.655522194270899</v>
      </c>
      <c r="AB422" s="1">
        <v>31.6237929075712</v>
      </c>
      <c r="AC422" s="1">
        <v>34.699342692526201</v>
      </c>
    </row>
    <row r="423" spans="1:29" ht="15" hidden="1" customHeight="1" x14ac:dyDescent="0.25">
      <c r="A423">
        <v>27980</v>
      </c>
      <c r="B423" s="2" t="s">
        <v>447</v>
      </c>
      <c r="C423" s="2" t="s">
        <v>406</v>
      </c>
      <c r="D423" s="2" t="s">
        <v>944</v>
      </c>
      <c r="E423" s="2" t="s">
        <v>929</v>
      </c>
      <c r="F423" s="2" t="s">
        <v>920</v>
      </c>
      <c r="G423" s="2" t="str">
        <f t="shared" si="6"/>
        <v>Clinton</v>
      </c>
      <c r="H423" s="2" t="s">
        <v>923</v>
      </c>
      <c r="I423" s="2" t="s">
        <v>923</v>
      </c>
      <c r="J423">
        <v>154924</v>
      </c>
      <c r="K423" s="1">
        <v>31.768480028917399</v>
      </c>
      <c r="L423" s="1">
        <v>0.52800082621156197</v>
      </c>
      <c r="M423" s="1">
        <v>28.007926467171</v>
      </c>
      <c r="N423" s="1">
        <v>29.554491234411699</v>
      </c>
      <c r="O423" s="1">
        <v>10.141101443288299</v>
      </c>
      <c r="P423" s="1">
        <v>23.117786785778801</v>
      </c>
      <c r="Q423" s="1">
        <v>7.5152978234489201</v>
      </c>
      <c r="R423" s="1">
        <v>27.009372337404098</v>
      </c>
      <c r="S423" s="1">
        <v>29.5583641011076</v>
      </c>
      <c r="T423" s="1">
        <v>12.799178952260499</v>
      </c>
      <c r="U423" s="1">
        <v>4.8648950216651503</v>
      </c>
      <c r="V423" s="1">
        <v>36.680118274970702</v>
      </c>
      <c r="W423" s="1">
        <v>33.335502947575897</v>
      </c>
      <c r="X423" s="1">
        <v>25.119483755788199</v>
      </c>
      <c r="Y423" s="1">
        <v>12.654114498709699</v>
      </c>
      <c r="Z423" s="1">
        <v>16.177004683169301</v>
      </c>
      <c r="AA423" s="1">
        <v>17.690910828634198</v>
      </c>
      <c r="AB423" s="1">
        <v>26.0365096052757</v>
      </c>
      <c r="AC423" s="1">
        <v>27.441460384210998</v>
      </c>
    </row>
    <row r="424" spans="1:29" ht="15" hidden="1" customHeight="1" x14ac:dyDescent="0.25">
      <c r="A424">
        <v>28020</v>
      </c>
      <c r="B424" s="2" t="s">
        <v>448</v>
      </c>
      <c r="C424" s="2" t="s">
        <v>31</v>
      </c>
      <c r="D424" s="2" t="s">
        <v>924</v>
      </c>
      <c r="E424" s="2" t="s">
        <v>927</v>
      </c>
      <c r="F424" s="2" t="s">
        <v>920</v>
      </c>
      <c r="G424" s="2" t="str">
        <f t="shared" si="6"/>
        <v>Clinton</v>
      </c>
      <c r="H424" s="2" t="s">
        <v>922</v>
      </c>
      <c r="I424" s="2" t="s">
        <v>922</v>
      </c>
      <c r="J424">
        <v>326589</v>
      </c>
      <c r="K424" s="1">
        <v>80.552314989175997</v>
      </c>
      <c r="L424" s="1">
        <v>9.0890997553500004</v>
      </c>
      <c r="M424" s="1">
        <v>1.6797871330632701</v>
      </c>
      <c r="N424" s="1">
        <v>3.2539369054070999</v>
      </c>
      <c r="O424" s="1">
        <v>5.4248612170036301</v>
      </c>
      <c r="P424" s="1">
        <v>23.373108096108599</v>
      </c>
      <c r="Q424" s="1">
        <v>13.307857888661299</v>
      </c>
      <c r="R424" s="1">
        <v>24.7613973526359</v>
      </c>
      <c r="S424" s="1">
        <v>25.910854315362698</v>
      </c>
      <c r="T424" s="1">
        <v>12.6467823472315</v>
      </c>
      <c r="U424" s="1">
        <v>3.08843946911075</v>
      </c>
      <c r="V424" s="1">
        <v>33.711176053671501</v>
      </c>
      <c r="W424" s="1">
        <v>33.258250240298302</v>
      </c>
      <c r="X424" s="1">
        <v>29.9421342369195</v>
      </c>
      <c r="Y424" s="1">
        <v>21.783322143983501</v>
      </c>
      <c r="Z424" s="1">
        <v>22.6428203406767</v>
      </c>
      <c r="AA424" s="1">
        <v>17.9300223266562</v>
      </c>
      <c r="AB424" s="1">
        <v>21.026089400302901</v>
      </c>
      <c r="AC424" s="1">
        <v>16.617745788380802</v>
      </c>
    </row>
    <row r="425" spans="1:29" ht="15" hidden="1" customHeight="1" x14ac:dyDescent="0.25">
      <c r="A425">
        <v>28060</v>
      </c>
      <c r="B425" s="2" t="s">
        <v>449</v>
      </c>
      <c r="C425" s="2" t="s">
        <v>137</v>
      </c>
      <c r="D425" s="2" t="s">
        <v>958</v>
      </c>
      <c r="E425" s="2" t="s">
        <v>947</v>
      </c>
      <c r="F425" s="2" t="s">
        <v>919</v>
      </c>
      <c r="G425" s="2" t="str">
        <f t="shared" si="6"/>
        <v>Trump</v>
      </c>
      <c r="H425" s="2" t="s">
        <v>922</v>
      </c>
      <c r="I425" s="2" t="s">
        <v>922</v>
      </c>
      <c r="J425">
        <v>90928</v>
      </c>
      <c r="K425" s="1">
        <v>93.963355622030605</v>
      </c>
      <c r="L425" s="1">
        <v>0.19795882456449099</v>
      </c>
      <c r="M425" s="1">
        <v>0.57408059123702304</v>
      </c>
      <c r="N425" s="1">
        <v>2.9880784796762301</v>
      </c>
      <c r="O425" s="1">
        <v>2.27652648249164</v>
      </c>
      <c r="P425" s="1">
        <v>23.374538096076002</v>
      </c>
      <c r="Q425" s="1">
        <v>7.3937620974837204</v>
      </c>
      <c r="R425" s="1">
        <v>23.9112264648953</v>
      </c>
      <c r="S425" s="1">
        <v>30.910170684497601</v>
      </c>
      <c r="T425" s="1">
        <v>14.4103026570473</v>
      </c>
      <c r="U425" s="1">
        <v>1.4968483204340499</v>
      </c>
      <c r="V425" s="1">
        <v>36.7429984840022</v>
      </c>
      <c r="W425" s="1">
        <v>33.004069257161099</v>
      </c>
      <c r="X425" s="1">
        <v>28.7560839384026</v>
      </c>
      <c r="Y425" s="1">
        <v>18.3091342507314</v>
      </c>
      <c r="Z425" s="1">
        <v>24.991873442409801</v>
      </c>
      <c r="AA425" s="1">
        <v>21.5380864665728</v>
      </c>
      <c r="AB425" s="1">
        <v>21.231986130675001</v>
      </c>
      <c r="AC425" s="1">
        <v>13.928919709611</v>
      </c>
    </row>
    <row r="426" spans="1:29" ht="15" hidden="1" customHeight="1" x14ac:dyDescent="0.25">
      <c r="A426">
        <v>28100</v>
      </c>
      <c r="B426" s="2" t="s">
        <v>450</v>
      </c>
      <c r="C426" s="2" t="s">
        <v>146</v>
      </c>
      <c r="D426" s="2" t="s">
        <v>948</v>
      </c>
      <c r="E426" s="2" t="s">
        <v>927</v>
      </c>
      <c r="F426" s="2" t="s">
        <v>919</v>
      </c>
      <c r="G426" s="2" t="str">
        <f t="shared" si="6"/>
        <v>Trump</v>
      </c>
      <c r="H426" s="2" t="s">
        <v>922</v>
      </c>
      <c r="I426" s="2" t="s">
        <v>923</v>
      </c>
      <c r="J426">
        <v>113449</v>
      </c>
      <c r="K426" s="1">
        <v>73.352784070375193</v>
      </c>
      <c r="L426" s="1">
        <v>14.9829438778658</v>
      </c>
      <c r="M426" s="1">
        <v>0.90789694047545599</v>
      </c>
      <c r="N426" s="1">
        <v>1.7946390007844899</v>
      </c>
      <c r="O426" s="1">
        <v>8.9617361104989897</v>
      </c>
      <c r="P426" s="1">
        <v>25.345309346049799</v>
      </c>
      <c r="Q426" s="1">
        <v>10.2098740403177</v>
      </c>
      <c r="R426" s="1">
        <v>24.976861849818</v>
      </c>
      <c r="S426" s="1">
        <v>26.037250218159699</v>
      </c>
      <c r="T426" s="1">
        <v>13.430704545654899</v>
      </c>
      <c r="U426" s="1">
        <v>4.7018804778690697</v>
      </c>
      <c r="V426" s="1">
        <v>44.545791213463701</v>
      </c>
      <c r="W426" s="1">
        <v>33.823912655849199</v>
      </c>
      <c r="X426" s="1">
        <v>16.928415652818</v>
      </c>
      <c r="Y426" s="1">
        <v>18.469367877666301</v>
      </c>
      <c r="Z426" s="1">
        <v>20.707119898704601</v>
      </c>
      <c r="AA426" s="1">
        <v>18.539982468101702</v>
      </c>
      <c r="AB426" s="1">
        <v>24.3352488555566</v>
      </c>
      <c r="AC426" s="1">
        <v>17.948280899970801</v>
      </c>
    </row>
    <row r="427" spans="1:29" ht="15" hidden="1" customHeight="1" x14ac:dyDescent="0.25">
      <c r="A427">
        <v>28140</v>
      </c>
      <c r="B427" s="2" t="s">
        <v>451</v>
      </c>
      <c r="C427" s="2" t="s">
        <v>162</v>
      </c>
      <c r="D427" s="2" t="s">
        <v>956</v>
      </c>
      <c r="E427" s="2" t="s">
        <v>927</v>
      </c>
      <c r="F427" s="2" t="s">
        <v>920</v>
      </c>
      <c r="G427" s="2" t="str">
        <f t="shared" si="6"/>
        <v>Clinton</v>
      </c>
      <c r="H427" s="2" t="s">
        <v>922</v>
      </c>
      <c r="I427" s="2" t="s">
        <v>922</v>
      </c>
      <c r="J427">
        <v>2009342</v>
      </c>
      <c r="K427" s="1">
        <v>74.203794077862298</v>
      </c>
      <c r="L427" s="1">
        <v>12.4539774712319</v>
      </c>
      <c r="M427" s="1">
        <v>2.27228615138687</v>
      </c>
      <c r="N427" s="1">
        <v>2.8211723041672299</v>
      </c>
      <c r="O427" s="1">
        <v>8.2487699953517097</v>
      </c>
      <c r="P427" s="1">
        <v>25.635755386589199</v>
      </c>
      <c r="Q427" s="1">
        <v>8.2744002763093594</v>
      </c>
      <c r="R427" s="1">
        <v>27.629691710022499</v>
      </c>
      <c r="S427" s="1">
        <v>26.518382634713301</v>
      </c>
      <c r="T427" s="1">
        <v>11.9417699923657</v>
      </c>
      <c r="U427" s="1">
        <v>3.1539352939805201</v>
      </c>
      <c r="V427" s="1">
        <v>33.401514063403603</v>
      </c>
      <c r="W427" s="1">
        <v>30.482877487500001</v>
      </c>
      <c r="X427" s="1">
        <v>32.961673155115903</v>
      </c>
      <c r="Y427" s="1">
        <v>15.319813705447499</v>
      </c>
      <c r="Z427" s="1">
        <v>19.527343089075099</v>
      </c>
      <c r="AA427" s="1">
        <v>17.417472047548099</v>
      </c>
      <c r="AB427" s="1">
        <v>24.1704587522438</v>
      </c>
      <c r="AC427" s="1">
        <v>23.564912405685501</v>
      </c>
    </row>
    <row r="428" spans="1:29" ht="15" hidden="1" customHeight="1" x14ac:dyDescent="0.25">
      <c r="A428">
        <v>28180</v>
      </c>
      <c r="B428" s="2" t="s">
        <v>452</v>
      </c>
      <c r="C428" s="2" t="s">
        <v>406</v>
      </c>
      <c r="D428" s="2" t="s">
        <v>944</v>
      </c>
      <c r="E428" s="2" t="s">
        <v>929</v>
      </c>
      <c r="F428" s="2" t="s">
        <v>920</v>
      </c>
      <c r="G428" s="2" t="str">
        <f t="shared" si="6"/>
        <v>Clinton</v>
      </c>
      <c r="H428" s="2" t="s">
        <v>923</v>
      </c>
      <c r="I428" s="2" t="s">
        <v>923</v>
      </c>
      <c r="J428">
        <v>67091</v>
      </c>
      <c r="K428" s="1">
        <v>30.720961082708602</v>
      </c>
      <c r="L428" s="1">
        <v>0.384552324454845</v>
      </c>
      <c r="M428" s="1">
        <v>30.251449523781101</v>
      </c>
      <c r="N428" s="1">
        <v>29.2304481972247</v>
      </c>
      <c r="O428" s="1">
        <v>9.4125888718308008</v>
      </c>
      <c r="P428" s="1">
        <v>22.6900776557213</v>
      </c>
      <c r="Q428" s="1">
        <v>7.3184182677259297</v>
      </c>
      <c r="R428" s="1">
        <v>24.612839277995601</v>
      </c>
      <c r="S428" s="1">
        <v>30.495893637000499</v>
      </c>
      <c r="T428" s="1">
        <v>14.8827711615567</v>
      </c>
      <c r="U428" s="1">
        <v>5.7614045554300803</v>
      </c>
      <c r="V428" s="1">
        <v>33.524385826603897</v>
      </c>
      <c r="W428" s="1">
        <v>35.8063622610956</v>
      </c>
      <c r="X428" s="1">
        <v>24.907847356870398</v>
      </c>
      <c r="Y428" s="1">
        <v>14.353612167300399</v>
      </c>
      <c r="Z428" s="1">
        <v>15.2181785261633</v>
      </c>
      <c r="AA428" s="1">
        <v>16.562556581568</v>
      </c>
      <c r="AB428" s="1">
        <v>28.494477638964302</v>
      </c>
      <c r="AC428" s="1">
        <v>25.371175086004001</v>
      </c>
    </row>
    <row r="429" spans="1:29" ht="15" hidden="1" customHeight="1" x14ac:dyDescent="0.25">
      <c r="A429">
        <v>28260</v>
      </c>
      <c r="B429" s="2" t="s">
        <v>453</v>
      </c>
      <c r="C429" s="2" t="s">
        <v>117</v>
      </c>
      <c r="D429" s="2" t="s">
        <v>961</v>
      </c>
      <c r="E429" s="2" t="s">
        <v>935</v>
      </c>
      <c r="F429" s="2" t="s">
        <v>919</v>
      </c>
      <c r="G429" s="2" t="str">
        <f t="shared" si="6"/>
        <v>Trump</v>
      </c>
      <c r="H429" s="2" t="s">
        <v>922</v>
      </c>
      <c r="I429" s="2" t="s">
        <v>923</v>
      </c>
      <c r="J429">
        <v>52591</v>
      </c>
      <c r="K429" s="1">
        <v>89.920328573329996</v>
      </c>
      <c r="L429" s="1">
        <v>0.69213363503261005</v>
      </c>
      <c r="M429" s="1">
        <v>1.1370766861249999</v>
      </c>
      <c r="N429" s="1">
        <v>1.2606719780951099</v>
      </c>
      <c r="O429" s="1">
        <v>6.9897891274172403</v>
      </c>
      <c r="P429" s="1">
        <v>24.0364320891407</v>
      </c>
      <c r="Q429" s="1">
        <v>14.5899488505638</v>
      </c>
      <c r="R429" s="1">
        <v>24.338765187959901</v>
      </c>
      <c r="S429" s="1">
        <v>24.171436177292701</v>
      </c>
      <c r="T429" s="1">
        <v>12.8634176950429</v>
      </c>
      <c r="U429" s="1">
        <v>2.8850023216220402</v>
      </c>
      <c r="V429" s="1">
        <v>33.347778981581797</v>
      </c>
      <c r="W429" s="1">
        <v>32.837022132796797</v>
      </c>
      <c r="X429" s="1">
        <v>30.930196563999399</v>
      </c>
      <c r="Y429" s="1">
        <v>16.510375099760601</v>
      </c>
      <c r="Z429" s="1">
        <v>23.279130087789301</v>
      </c>
      <c r="AA429" s="1">
        <v>18.3758978451716</v>
      </c>
      <c r="AB429" s="1">
        <v>24.645849960095799</v>
      </c>
      <c r="AC429" s="1">
        <v>17.188747007182801</v>
      </c>
    </row>
    <row r="430" spans="1:29" ht="15" hidden="1" customHeight="1" x14ac:dyDescent="0.25">
      <c r="A430">
        <v>28300</v>
      </c>
      <c r="B430" s="2" t="s">
        <v>454</v>
      </c>
      <c r="C430" s="2" t="s">
        <v>235</v>
      </c>
      <c r="D430" s="2" t="s">
        <v>962</v>
      </c>
      <c r="E430" s="2" t="s">
        <v>927</v>
      </c>
      <c r="F430" s="2" t="s">
        <v>920</v>
      </c>
      <c r="G430" s="2" t="str">
        <f t="shared" si="6"/>
        <v>Clinton</v>
      </c>
      <c r="H430" s="2" t="s">
        <v>922</v>
      </c>
      <c r="I430" s="2" t="s">
        <v>923</v>
      </c>
      <c r="J430">
        <v>77117</v>
      </c>
      <c r="K430" s="1">
        <v>95.357703230156801</v>
      </c>
      <c r="L430" s="1">
        <v>0.47071333169080698</v>
      </c>
      <c r="M430" s="1">
        <v>1.18002515658026</v>
      </c>
      <c r="N430" s="1">
        <v>1.57812155555844</v>
      </c>
      <c r="O430" s="1">
        <v>1.4134367260137199</v>
      </c>
      <c r="P430" s="1">
        <v>19.596197984880099</v>
      </c>
      <c r="Q430" s="1">
        <v>13.8283387579911</v>
      </c>
      <c r="R430" s="1">
        <v>22.1689121724133</v>
      </c>
      <c r="S430" s="1">
        <v>29.699028748524999</v>
      </c>
      <c r="T430" s="1">
        <v>14.7075223361905</v>
      </c>
      <c r="U430" s="1">
        <v>2.5567354545630998</v>
      </c>
      <c r="V430" s="1">
        <v>40.626273999728198</v>
      </c>
      <c r="W430" s="1">
        <v>26.699151637514301</v>
      </c>
      <c r="X430" s="1">
        <v>30.1178389081944</v>
      </c>
      <c r="Y430" s="1">
        <v>14.204752593378201</v>
      </c>
      <c r="Z430" s="1">
        <v>21.0287342988765</v>
      </c>
      <c r="AA430" s="1">
        <v>18.420442117124601</v>
      </c>
      <c r="AB430" s="1">
        <v>25.3935637821894</v>
      </c>
      <c r="AC430" s="1">
        <v>20.952507208431399</v>
      </c>
    </row>
    <row r="431" spans="1:29" ht="15" hidden="1" customHeight="1" x14ac:dyDescent="0.25">
      <c r="A431">
        <v>28340</v>
      </c>
      <c r="B431" s="2" t="s">
        <v>455</v>
      </c>
      <c r="C431" s="2" t="s">
        <v>66</v>
      </c>
      <c r="D431" s="2" t="s">
        <v>425</v>
      </c>
      <c r="E431" s="2" t="s">
        <v>927</v>
      </c>
      <c r="F431" s="2" t="s">
        <v>919</v>
      </c>
      <c r="G431" s="2" t="str">
        <f t="shared" si="6"/>
        <v>Trump</v>
      </c>
      <c r="H431" s="2" t="s">
        <v>922</v>
      </c>
      <c r="I431" s="2" t="s">
        <v>923</v>
      </c>
      <c r="J431">
        <v>47536</v>
      </c>
      <c r="K431" s="1">
        <v>88.572871087175997</v>
      </c>
      <c r="L431" s="1">
        <v>0.35762369572534503</v>
      </c>
      <c r="M431" s="1">
        <v>0.36603837091888303</v>
      </c>
      <c r="N431" s="1">
        <v>1.09601144395826</v>
      </c>
      <c r="O431" s="1">
        <v>9.6074554022214702</v>
      </c>
      <c r="P431" s="1">
        <v>27.0321440592393</v>
      </c>
      <c r="Q431" s="1">
        <v>8.3031807472231591</v>
      </c>
      <c r="R431" s="1">
        <v>25.111494446314399</v>
      </c>
      <c r="S431" s="1">
        <v>27.0552844160215</v>
      </c>
      <c r="T431" s="1">
        <v>12.4978963312016</v>
      </c>
      <c r="U431" s="1">
        <v>6.8985695708712598</v>
      </c>
      <c r="V431" s="1">
        <v>52.048114434330301</v>
      </c>
      <c r="W431" s="1">
        <v>28.407022106631999</v>
      </c>
      <c r="X431" s="1">
        <v>12.646293888166401</v>
      </c>
      <c r="Y431" s="1">
        <v>15.6161753078053</v>
      </c>
      <c r="Z431" s="1">
        <v>26.019428442335901</v>
      </c>
      <c r="AA431" s="1">
        <v>21.7892239918672</v>
      </c>
      <c r="AB431" s="1">
        <v>25.4659437478821</v>
      </c>
      <c r="AC431" s="1">
        <v>11.109228510109601</v>
      </c>
    </row>
    <row r="432" spans="1:29" ht="15" hidden="1" customHeight="1" x14ac:dyDescent="0.25">
      <c r="A432">
        <v>28380</v>
      </c>
      <c r="B432" s="2" t="s">
        <v>456</v>
      </c>
      <c r="C432" s="2" t="s">
        <v>162</v>
      </c>
      <c r="D432" s="2" t="s">
        <v>956</v>
      </c>
      <c r="E432" s="2" t="s">
        <v>927</v>
      </c>
      <c r="F432" s="2" t="s">
        <v>919</v>
      </c>
      <c r="G432" s="2" t="str">
        <f t="shared" si="6"/>
        <v>Trump</v>
      </c>
      <c r="H432" s="2" t="s">
        <v>922</v>
      </c>
      <c r="I432" s="2" t="s">
        <v>922</v>
      </c>
      <c r="J432">
        <v>31953</v>
      </c>
      <c r="K432" s="1">
        <v>82.928050574281002</v>
      </c>
      <c r="L432" s="1">
        <v>9.6422871091916207</v>
      </c>
      <c r="M432" s="1">
        <v>0.33486683566488301</v>
      </c>
      <c r="N432" s="1">
        <v>1.6899821612994099</v>
      </c>
      <c r="O432" s="1">
        <v>5.4048133195631101</v>
      </c>
      <c r="P432" s="1">
        <v>25.299658873971101</v>
      </c>
      <c r="Q432" s="1">
        <v>8.2245798516571202</v>
      </c>
      <c r="R432" s="1">
        <v>23.553343973961798</v>
      </c>
      <c r="S432" s="1">
        <v>26.435702437955801</v>
      </c>
      <c r="T432" s="1">
        <v>16.4867148624542</v>
      </c>
      <c r="U432" s="1">
        <v>13.493486879365699</v>
      </c>
      <c r="V432" s="1">
        <v>55.776854823485003</v>
      </c>
      <c r="W432" s="1">
        <v>20.3133849348688</v>
      </c>
      <c r="X432" s="1">
        <v>10.416273362280499</v>
      </c>
      <c r="Y432" s="1">
        <v>33.330701200252697</v>
      </c>
      <c r="Z432" s="1">
        <v>28.734996841440299</v>
      </c>
      <c r="AA432" s="1">
        <v>16.542956411876201</v>
      </c>
      <c r="AB432" s="1">
        <v>13.463360707517401</v>
      </c>
      <c r="AC432" s="1">
        <v>7.92798483891346</v>
      </c>
    </row>
    <row r="433" spans="1:29" ht="15" hidden="1" customHeight="1" x14ac:dyDescent="0.25">
      <c r="A433">
        <v>28420</v>
      </c>
      <c r="B433" s="2" t="s">
        <v>457</v>
      </c>
      <c r="C433" s="2" t="s">
        <v>25</v>
      </c>
      <c r="D433" s="2" t="s">
        <v>878</v>
      </c>
      <c r="E433" s="2" t="s">
        <v>927</v>
      </c>
      <c r="F433" s="2" t="s">
        <v>919</v>
      </c>
      <c r="G433" s="2" t="str">
        <f t="shared" si="6"/>
        <v>Trump</v>
      </c>
      <c r="H433" s="2" t="s">
        <v>922</v>
      </c>
      <c r="I433" s="2" t="s">
        <v>922</v>
      </c>
      <c r="J433">
        <v>253340</v>
      </c>
      <c r="K433" s="1">
        <v>64.830267624536205</v>
      </c>
      <c r="L433" s="1">
        <v>1.33022815189074</v>
      </c>
      <c r="M433" s="1">
        <v>2.3703323596747499</v>
      </c>
      <c r="N433" s="1">
        <v>2.7725586168784999</v>
      </c>
      <c r="O433" s="1">
        <v>28.696613247019801</v>
      </c>
      <c r="P433" s="1">
        <v>29.358964237783201</v>
      </c>
      <c r="Q433" s="1">
        <v>9.3787005605115699</v>
      </c>
      <c r="R433" s="1">
        <v>26.678771611273401</v>
      </c>
      <c r="S433" s="1">
        <v>24.2093629115023</v>
      </c>
      <c r="T433" s="1">
        <v>10.374200678929499</v>
      </c>
      <c r="U433" s="1">
        <v>9.3626226898362397</v>
      </c>
      <c r="V433" s="1">
        <v>31.631991475102499</v>
      </c>
      <c r="W433" s="1">
        <v>34.280615487325001</v>
      </c>
      <c r="X433" s="1">
        <v>24.7247703477362</v>
      </c>
      <c r="Y433" s="1">
        <v>15.2616362119602</v>
      </c>
      <c r="Z433" s="1">
        <v>19.7001382746523</v>
      </c>
      <c r="AA433" s="1">
        <v>16.946072885597701</v>
      </c>
      <c r="AB433" s="1">
        <v>24.724879152524899</v>
      </c>
      <c r="AC433" s="1">
        <v>23.367273475264799</v>
      </c>
    </row>
    <row r="434" spans="1:29" ht="15" hidden="1" customHeight="1" x14ac:dyDescent="0.25">
      <c r="A434">
        <v>28500</v>
      </c>
      <c r="B434" s="2" t="s">
        <v>458</v>
      </c>
      <c r="C434" s="2" t="s">
        <v>27</v>
      </c>
      <c r="D434" s="2" t="s">
        <v>976</v>
      </c>
      <c r="E434" s="2" t="s">
        <v>935</v>
      </c>
      <c r="F434" s="2" t="s">
        <v>920</v>
      </c>
      <c r="G434" s="2" t="str">
        <f t="shared" si="6"/>
        <v>Clinton</v>
      </c>
      <c r="H434" s="2" t="s">
        <v>922</v>
      </c>
      <c r="I434" s="2" t="s">
        <v>922</v>
      </c>
      <c r="J434">
        <v>49625</v>
      </c>
      <c r="K434" s="1">
        <v>72.243828715365197</v>
      </c>
      <c r="L434" s="1">
        <v>1.4891687657430701</v>
      </c>
      <c r="M434" s="1">
        <v>0.72745591939546606</v>
      </c>
      <c r="N434" s="1">
        <v>1.56977329974811</v>
      </c>
      <c r="O434" s="1">
        <v>23.969773299748098</v>
      </c>
      <c r="P434" s="1">
        <v>20.179345088161199</v>
      </c>
      <c r="Q434" s="1">
        <v>7.9173803526448401</v>
      </c>
      <c r="R434" s="1">
        <v>18.978337531486101</v>
      </c>
      <c r="S434" s="1">
        <v>28.110831234256899</v>
      </c>
      <c r="T434" s="1">
        <v>24.814105793450899</v>
      </c>
      <c r="U434" s="1">
        <v>4.6505725083196996</v>
      </c>
      <c r="V434" s="1">
        <v>36.5164419877038</v>
      </c>
      <c r="W434" s="1">
        <v>29.519431440013499</v>
      </c>
      <c r="X434" s="1">
        <v>29.313554063963</v>
      </c>
      <c r="Y434" s="1">
        <v>20.715547703180199</v>
      </c>
      <c r="Z434" s="1">
        <v>25.706713780918701</v>
      </c>
      <c r="AA434" s="1">
        <v>16.170985473105599</v>
      </c>
      <c r="AB434" s="1">
        <v>21.5351393796624</v>
      </c>
      <c r="AC434" s="1">
        <v>15.8716136631331</v>
      </c>
    </row>
    <row r="435" spans="1:29" ht="15" hidden="1" customHeight="1" x14ac:dyDescent="0.25">
      <c r="A435">
        <v>28540</v>
      </c>
      <c r="B435" s="2" t="s">
        <v>459</v>
      </c>
      <c r="C435" s="2" t="s">
        <v>63</v>
      </c>
      <c r="D435" s="2" t="s">
        <v>928</v>
      </c>
      <c r="E435" s="2" t="s">
        <v>929</v>
      </c>
      <c r="F435" s="2" t="s">
        <v>919</v>
      </c>
      <c r="G435" s="2" t="str">
        <f t="shared" si="6"/>
        <v>Trump</v>
      </c>
      <c r="H435" s="2" t="s">
        <v>923</v>
      </c>
      <c r="I435" s="2" t="s">
        <v>922</v>
      </c>
      <c r="J435">
        <v>13477</v>
      </c>
      <c r="K435" s="1">
        <v>66.171996735178496</v>
      </c>
      <c r="L435" s="1">
        <v>0.56392372189656403</v>
      </c>
      <c r="M435" s="1">
        <v>6.94516583809453</v>
      </c>
      <c r="N435" s="1">
        <v>22.326927357720599</v>
      </c>
      <c r="O435" s="1">
        <v>3.99198634710989</v>
      </c>
      <c r="P435" s="1">
        <v>23.944498033687001</v>
      </c>
      <c r="Q435" s="1">
        <v>8.6814572976181594</v>
      </c>
      <c r="R435" s="1">
        <v>26.088892186688401</v>
      </c>
      <c r="S435" s="1">
        <v>31.141945536840499</v>
      </c>
      <c r="T435" s="1">
        <v>10.143206945165799</v>
      </c>
      <c r="U435" s="1">
        <v>0.94630281690140805</v>
      </c>
      <c r="V435" s="1">
        <v>38.193221830985898</v>
      </c>
      <c r="W435" s="1">
        <v>37.268926056338003</v>
      </c>
      <c r="X435" s="1">
        <v>23.591549295774598</v>
      </c>
      <c r="Y435" s="1">
        <v>11.3098565306503</v>
      </c>
      <c r="Z435" s="1">
        <v>20.4024594745668</v>
      </c>
      <c r="AA435" s="1">
        <v>18.464691634059999</v>
      </c>
      <c r="AB435" s="1">
        <v>22.4333892304826</v>
      </c>
      <c r="AC435" s="1">
        <v>27.389603130240399</v>
      </c>
    </row>
    <row r="436" spans="1:29" ht="15" hidden="1" customHeight="1" x14ac:dyDescent="0.25">
      <c r="A436">
        <v>28580</v>
      </c>
      <c r="B436" s="2" t="s">
        <v>460</v>
      </c>
      <c r="C436" s="2" t="s">
        <v>72</v>
      </c>
      <c r="D436" s="2" t="s">
        <v>942</v>
      </c>
      <c r="E436" s="2" t="s">
        <v>931</v>
      </c>
      <c r="F436" s="2" t="s">
        <v>919</v>
      </c>
      <c r="G436" s="2" t="str">
        <f t="shared" si="6"/>
        <v>Trump</v>
      </c>
      <c r="H436" s="2" t="s">
        <v>923</v>
      </c>
      <c r="I436" s="2" t="s">
        <v>923</v>
      </c>
      <c r="J436">
        <v>73090</v>
      </c>
      <c r="K436" s="1">
        <v>71.266931180736094</v>
      </c>
      <c r="L436" s="1">
        <v>5.2688466274456101</v>
      </c>
      <c r="M436" s="1">
        <v>1.0699138048980701</v>
      </c>
      <c r="N436" s="1">
        <v>1.7745245587631699</v>
      </c>
      <c r="O436" s="1">
        <v>20.6197838281571</v>
      </c>
      <c r="P436" s="1">
        <v>15.0513066082911</v>
      </c>
      <c r="Q436" s="1">
        <v>6.8422492817074803</v>
      </c>
      <c r="R436" s="1">
        <v>25.683404022438101</v>
      </c>
      <c r="S436" s="1">
        <v>35.3632507867013</v>
      </c>
      <c r="T436" s="1">
        <v>17.059789300862001</v>
      </c>
      <c r="U436" s="1">
        <v>3.8390005965540199</v>
      </c>
      <c r="V436" s="1">
        <v>36.037126715092803</v>
      </c>
      <c r="W436" s="1">
        <v>31.7770291609643</v>
      </c>
      <c r="X436" s="1">
        <v>28.346843527388799</v>
      </c>
      <c r="Y436" s="1">
        <v>15.1609986786286</v>
      </c>
      <c r="Z436" s="1">
        <v>21.639196049794801</v>
      </c>
      <c r="AA436" s="1">
        <v>18.234925933653201</v>
      </c>
      <c r="AB436" s="1">
        <v>22.932749148063099</v>
      </c>
      <c r="AC436" s="1">
        <v>22.032130189860201</v>
      </c>
    </row>
    <row r="437" spans="1:29" ht="15" hidden="1" customHeight="1" x14ac:dyDescent="0.25">
      <c r="A437">
        <v>28620</v>
      </c>
      <c r="B437" s="2" t="s">
        <v>461</v>
      </c>
      <c r="C437" s="2" t="s">
        <v>42</v>
      </c>
      <c r="D437" s="2" t="s">
        <v>959</v>
      </c>
      <c r="E437" s="2" t="s">
        <v>931</v>
      </c>
      <c r="F437" s="2" t="s">
        <v>919</v>
      </c>
      <c r="G437" s="2" t="str">
        <f t="shared" si="6"/>
        <v>Trump</v>
      </c>
      <c r="H437" s="2" t="s">
        <v>922</v>
      </c>
      <c r="I437" s="2" t="s">
        <v>923</v>
      </c>
      <c r="J437">
        <v>38327</v>
      </c>
      <c r="K437" s="1">
        <v>84.564406293213693</v>
      </c>
      <c r="L437" s="1">
        <v>6.49411641923448</v>
      </c>
      <c r="M437" s="1">
        <v>0.75925587705794895</v>
      </c>
      <c r="N437" s="1">
        <v>1.78986093354554</v>
      </c>
      <c r="O437" s="1">
        <v>6.3923604769483697</v>
      </c>
      <c r="P437" s="1">
        <v>19.795444464737699</v>
      </c>
      <c r="Q437" s="1">
        <v>6.72632869778485</v>
      </c>
      <c r="R437" s="1">
        <v>25.6998982440577</v>
      </c>
      <c r="S437" s="1">
        <v>32.360998773710399</v>
      </c>
      <c r="T437" s="1">
        <v>15.4173298197093</v>
      </c>
      <c r="U437" s="1">
        <v>3.2295473713803799</v>
      </c>
      <c r="V437" s="1">
        <v>33.926061287601897</v>
      </c>
      <c r="W437" s="1">
        <v>34.621872364352001</v>
      </c>
      <c r="X437" s="1">
        <v>28.2225189766657</v>
      </c>
      <c r="Y437" s="1">
        <v>14.287420857723101</v>
      </c>
      <c r="Z437" s="1">
        <v>21.275833233783299</v>
      </c>
      <c r="AA437" s="1">
        <v>20.535180981961499</v>
      </c>
      <c r="AB437" s="1">
        <v>25.5584756898817</v>
      </c>
      <c r="AC437" s="1">
        <v>18.3430892366503</v>
      </c>
    </row>
    <row r="438" spans="1:29" ht="15" hidden="1" customHeight="1" x14ac:dyDescent="0.25">
      <c r="A438">
        <v>28660</v>
      </c>
      <c r="B438" s="2" t="s">
        <v>462</v>
      </c>
      <c r="C438" s="2" t="s">
        <v>27</v>
      </c>
      <c r="D438" s="2" t="s">
        <v>976</v>
      </c>
      <c r="E438" s="2" t="s">
        <v>935</v>
      </c>
      <c r="F438" s="2" t="s">
        <v>919</v>
      </c>
      <c r="G438" s="2" t="str">
        <f t="shared" si="6"/>
        <v>Trump</v>
      </c>
      <c r="H438" s="2" t="s">
        <v>922</v>
      </c>
      <c r="I438" s="2" t="s">
        <v>922</v>
      </c>
      <c r="J438">
        <v>405300</v>
      </c>
      <c r="K438" s="1">
        <v>54.009622501850501</v>
      </c>
      <c r="L438" s="1">
        <v>18.606217616580299</v>
      </c>
      <c r="M438" s="1">
        <v>2.4342462373550502</v>
      </c>
      <c r="N438" s="1">
        <v>4.6128793486306403</v>
      </c>
      <c r="O438" s="1">
        <v>20.3370342955835</v>
      </c>
      <c r="P438" s="1">
        <v>28.126819639773</v>
      </c>
      <c r="Q438" s="1">
        <v>12.341722181100399</v>
      </c>
      <c r="R438" s="1">
        <v>29.8413520848754</v>
      </c>
      <c r="S438" s="1">
        <v>20.860103626943001</v>
      </c>
      <c r="T438" s="1">
        <v>8.8300024673081694</v>
      </c>
      <c r="U438" s="1">
        <v>4.5776411139299196</v>
      </c>
      <c r="V438" s="1">
        <v>36.347985150911903</v>
      </c>
      <c r="W438" s="1">
        <v>38.993341086201703</v>
      </c>
      <c r="X438" s="1">
        <v>20.081032648956501</v>
      </c>
      <c r="Y438" s="1">
        <v>16.5148167898225</v>
      </c>
      <c r="Z438" s="1">
        <v>23.141616515578601</v>
      </c>
      <c r="AA438" s="1">
        <v>19.7623219318961</v>
      </c>
      <c r="AB438" s="1">
        <v>24.390949950483702</v>
      </c>
      <c r="AC438" s="1">
        <v>16.190294812219101</v>
      </c>
    </row>
    <row r="439" spans="1:29" ht="15" hidden="1" customHeight="1" x14ac:dyDescent="0.25">
      <c r="A439">
        <v>28700</v>
      </c>
      <c r="B439" s="2" t="s">
        <v>463</v>
      </c>
      <c r="C439" s="2" t="s">
        <v>84</v>
      </c>
      <c r="D439" s="2" t="s">
        <v>975</v>
      </c>
      <c r="E439" s="2" t="s">
        <v>931</v>
      </c>
      <c r="F439" s="2" t="s">
        <v>919</v>
      </c>
      <c r="G439" s="2" t="str">
        <f t="shared" si="6"/>
        <v>Trump</v>
      </c>
      <c r="H439" s="2" t="s">
        <v>922</v>
      </c>
      <c r="I439" s="2" t="s">
        <v>922</v>
      </c>
      <c r="J439">
        <v>309544</v>
      </c>
      <c r="K439" s="1">
        <v>94.968082082030307</v>
      </c>
      <c r="L439" s="1">
        <v>1.8827694931899801</v>
      </c>
      <c r="M439" s="1">
        <v>0.48975266844131998</v>
      </c>
      <c r="N439" s="1">
        <v>1.3125759181247301</v>
      </c>
      <c r="O439" s="1">
        <v>1.34681983821363</v>
      </c>
      <c r="P439" s="1">
        <v>20.649729925309501</v>
      </c>
      <c r="Q439" s="1">
        <v>7.6063499857855401</v>
      </c>
      <c r="R439" s="1">
        <v>24.087044168195799</v>
      </c>
      <c r="S439" s="1">
        <v>29.478200191249101</v>
      </c>
      <c r="T439" s="1">
        <v>18.1786757294601</v>
      </c>
      <c r="U439" s="1">
        <v>8.2080268282128905</v>
      </c>
      <c r="V439" s="1">
        <v>45.539449011971698</v>
      </c>
      <c r="W439" s="1">
        <v>27.653973748737901</v>
      </c>
      <c r="X439" s="1">
        <v>18.5985504110775</v>
      </c>
      <c r="Y439" s="1">
        <v>24.466403768547401</v>
      </c>
      <c r="Z439" s="1">
        <v>26.865476975955598</v>
      </c>
      <c r="AA439" s="1">
        <v>17.958140890887101</v>
      </c>
      <c r="AB439" s="1">
        <v>19.171870924184098</v>
      </c>
      <c r="AC439" s="1">
        <v>11.538107440426</v>
      </c>
    </row>
    <row r="440" spans="1:29" ht="15" hidden="1" customHeight="1" x14ac:dyDescent="0.25">
      <c r="A440">
        <v>28740</v>
      </c>
      <c r="B440" s="2" t="s">
        <v>464</v>
      </c>
      <c r="C440" s="2" t="s">
        <v>40</v>
      </c>
      <c r="D440" s="2" t="s">
        <v>966</v>
      </c>
      <c r="E440" s="2" t="s">
        <v>927</v>
      </c>
      <c r="F440" s="2" t="s">
        <v>920</v>
      </c>
      <c r="G440" s="2" t="str">
        <f t="shared" si="6"/>
        <v>Clinton</v>
      </c>
      <c r="H440" s="2" t="s">
        <v>922</v>
      </c>
      <c r="I440" s="2" t="s">
        <v>922</v>
      </c>
      <c r="J440">
        <v>182493</v>
      </c>
      <c r="K440" s="1">
        <v>81.701215937049597</v>
      </c>
      <c r="L440" s="1">
        <v>5.4697988415993999</v>
      </c>
      <c r="M440" s="1">
        <v>1.6767766434877001</v>
      </c>
      <c r="N440" s="1">
        <v>2.43461393039733</v>
      </c>
      <c r="O440" s="1">
        <v>8.7175946474659298</v>
      </c>
      <c r="P440" s="1">
        <v>20.173924479295099</v>
      </c>
      <c r="Q440" s="1">
        <v>9.98832831944239</v>
      </c>
      <c r="R440" s="1">
        <v>24.164762484040502</v>
      </c>
      <c r="S440" s="1">
        <v>30.8537861726203</v>
      </c>
      <c r="T440" s="1">
        <v>14.819198544601701</v>
      </c>
      <c r="U440" s="1">
        <v>3.6541672873237001</v>
      </c>
      <c r="V440" s="1">
        <v>37.182190932396701</v>
      </c>
      <c r="W440" s="1">
        <v>29.618276324351399</v>
      </c>
      <c r="X440" s="1">
        <v>29.545365455928099</v>
      </c>
      <c r="Y440" s="1">
        <v>15.1435808407092</v>
      </c>
      <c r="Z440" s="1">
        <v>18.447790078834299</v>
      </c>
      <c r="AA440" s="1">
        <v>17.2709679255486</v>
      </c>
      <c r="AB440" s="1">
        <v>24.590887099069398</v>
      </c>
      <c r="AC440" s="1">
        <v>24.546774055838601</v>
      </c>
    </row>
    <row r="441" spans="1:29" ht="15" customHeight="1" x14ac:dyDescent="0.25">
      <c r="A441">
        <v>28780</v>
      </c>
      <c r="B441" s="2" t="s">
        <v>465</v>
      </c>
      <c r="C441" s="2" t="s">
        <v>27</v>
      </c>
      <c r="D441" s="2" t="s">
        <v>976</v>
      </c>
      <c r="E441" s="2" t="s">
        <v>935</v>
      </c>
      <c r="F441" s="2" t="s">
        <v>919</v>
      </c>
      <c r="G441" s="2" t="str">
        <f t="shared" si="6"/>
        <v>Trump</v>
      </c>
      <c r="H441" s="2" t="s">
        <v>923</v>
      </c>
      <c r="I441" s="2" t="s">
        <v>922</v>
      </c>
      <c r="J441">
        <v>32477</v>
      </c>
      <c r="K441" s="1">
        <v>23.293407642331498</v>
      </c>
      <c r="L441" s="1">
        <v>3.2977183853188401</v>
      </c>
      <c r="M441" s="1">
        <v>2.2046371278135299</v>
      </c>
      <c r="N441" s="1">
        <v>0.95760076361732904</v>
      </c>
      <c r="O441" s="1">
        <v>70.246636080918805</v>
      </c>
      <c r="P441" s="1">
        <v>25.100840594882499</v>
      </c>
      <c r="Q441" s="1">
        <v>18.0219847892355</v>
      </c>
      <c r="R441" s="1">
        <v>24.284878529420801</v>
      </c>
      <c r="S441" s="1">
        <v>21.076454105982702</v>
      </c>
      <c r="T441" s="1">
        <v>11.5158419804785</v>
      </c>
      <c r="U441" s="1">
        <v>15.7556270096463</v>
      </c>
      <c r="V441" s="1">
        <v>32.819227205842303</v>
      </c>
      <c r="W441" s="1">
        <v>29.0860537358984</v>
      </c>
      <c r="X441" s="1">
        <v>22.339092048613001</v>
      </c>
      <c r="Y441" s="1">
        <v>28.725875625446701</v>
      </c>
      <c r="Z441" s="1">
        <v>23.221944245889901</v>
      </c>
      <c r="AA441" s="1">
        <v>13.8849177984274</v>
      </c>
      <c r="AB441" s="1">
        <v>21.8102215868477</v>
      </c>
      <c r="AC441" s="1">
        <v>12.357040743388101</v>
      </c>
    </row>
    <row r="442" spans="1:29" ht="15" hidden="1" customHeight="1" x14ac:dyDescent="0.25">
      <c r="A442">
        <v>28820</v>
      </c>
      <c r="B442" s="2" t="s">
        <v>466</v>
      </c>
      <c r="C442" s="2" t="s">
        <v>42</v>
      </c>
      <c r="D442" s="2" t="s">
        <v>959</v>
      </c>
      <c r="E442" s="2" t="s">
        <v>931</v>
      </c>
      <c r="F442" s="2" t="s">
        <v>919</v>
      </c>
      <c r="G442" s="2" t="str">
        <f t="shared" si="6"/>
        <v>Trump</v>
      </c>
      <c r="H442" s="2" t="s">
        <v>922</v>
      </c>
      <c r="I442" s="2" t="s">
        <v>923</v>
      </c>
      <c r="J442">
        <v>59495</v>
      </c>
      <c r="K442" s="1">
        <v>51.2513656609799</v>
      </c>
      <c r="L442" s="1">
        <v>40.285738297335897</v>
      </c>
      <c r="M442" s="1">
        <v>0.43028825951760702</v>
      </c>
      <c r="N442" s="1">
        <v>1.4488612488444399</v>
      </c>
      <c r="O442" s="1">
        <v>6.5837465333221301</v>
      </c>
      <c r="P442" s="1">
        <v>24.089419278931</v>
      </c>
      <c r="Q442" s="1">
        <v>7.9973106983780102</v>
      </c>
      <c r="R442" s="1">
        <v>22.756534162534699</v>
      </c>
      <c r="S442" s="1">
        <v>29.165476090427799</v>
      </c>
      <c r="T442" s="1">
        <v>15.9912597697286</v>
      </c>
      <c r="U442" s="1">
        <v>8.5603112840466906</v>
      </c>
      <c r="V442" s="1">
        <v>44.895784282138301</v>
      </c>
      <c r="W442" s="1">
        <v>32.461771047609602</v>
      </c>
      <c r="X442" s="1">
        <v>14.082133386205401</v>
      </c>
      <c r="Y442" s="1">
        <v>29.180232072794102</v>
      </c>
      <c r="Z442" s="1">
        <v>27.3353368394691</v>
      </c>
      <c r="AA442" s="1">
        <v>16.7376241756407</v>
      </c>
      <c r="AB442" s="1">
        <v>16.9254528758661</v>
      </c>
      <c r="AC442" s="1">
        <v>9.8213540362300709</v>
      </c>
    </row>
    <row r="443" spans="1:29" ht="15" hidden="1" customHeight="1" x14ac:dyDescent="0.25">
      <c r="A443">
        <v>28860</v>
      </c>
      <c r="B443" s="2" t="s">
        <v>467</v>
      </c>
      <c r="C443" s="2" t="s">
        <v>162</v>
      </c>
      <c r="D443" s="2" t="s">
        <v>956</v>
      </c>
      <c r="E443" s="2" t="s">
        <v>927</v>
      </c>
      <c r="F443" s="2" t="s">
        <v>919</v>
      </c>
      <c r="G443" s="2" t="str">
        <f t="shared" si="6"/>
        <v>Trump</v>
      </c>
      <c r="H443" s="2" t="s">
        <v>922</v>
      </c>
      <c r="I443" s="2" t="s">
        <v>922</v>
      </c>
      <c r="J443">
        <v>30038</v>
      </c>
      <c r="K443" s="1">
        <v>93.561488780877596</v>
      </c>
      <c r="L443" s="1">
        <v>1.30834276582995</v>
      </c>
      <c r="M443" s="1">
        <v>1.5413809175044899</v>
      </c>
      <c r="N443" s="1">
        <v>1.75111525401159</v>
      </c>
      <c r="O443" s="1">
        <v>1.8376722817764199</v>
      </c>
      <c r="P443" s="1">
        <v>20.347559757640301</v>
      </c>
      <c r="Q443" s="1">
        <v>23.746587655636201</v>
      </c>
      <c r="R443" s="1">
        <v>19.738331446834</v>
      </c>
      <c r="S443" s="1">
        <v>22.584726013716001</v>
      </c>
      <c r="T443" s="1">
        <v>13.582795126173499</v>
      </c>
      <c r="U443" s="1">
        <v>5.3513096157272697</v>
      </c>
      <c r="V443" s="1">
        <v>46.688840054641602</v>
      </c>
      <c r="W443" s="1">
        <v>24.8500326661519</v>
      </c>
      <c r="X443" s="1">
        <v>23.109817663479198</v>
      </c>
      <c r="Y443" s="1">
        <v>32.0620100413988</v>
      </c>
      <c r="Z443" s="1">
        <v>26.1076367479961</v>
      </c>
      <c r="AA443" s="1">
        <v>15.9693473090813</v>
      </c>
      <c r="AB443" s="1">
        <v>15.4496608825861</v>
      </c>
      <c r="AC443" s="1">
        <v>10.4113450189377</v>
      </c>
    </row>
    <row r="444" spans="1:29" ht="15" hidden="1" customHeight="1" x14ac:dyDescent="0.25">
      <c r="A444">
        <v>28900</v>
      </c>
      <c r="B444" s="2" t="s">
        <v>468</v>
      </c>
      <c r="C444" s="2" t="s">
        <v>38</v>
      </c>
      <c r="D444" t="s">
        <v>969</v>
      </c>
      <c r="E444" s="2" t="s">
        <v>947</v>
      </c>
      <c r="F444" s="2" t="s">
        <v>919</v>
      </c>
      <c r="G444" s="2" t="str">
        <f t="shared" si="6"/>
        <v>Trump</v>
      </c>
      <c r="H444" s="2" t="s">
        <v>922</v>
      </c>
      <c r="I444" s="2" t="s">
        <v>922</v>
      </c>
      <c r="J444">
        <v>66380</v>
      </c>
      <c r="K444" s="1">
        <v>81.081651099728802</v>
      </c>
      <c r="L444" s="1">
        <v>0.59355227478156103</v>
      </c>
      <c r="M444" s="1">
        <v>0.92648388068695398</v>
      </c>
      <c r="N444" s="1">
        <v>6.9810183790298304</v>
      </c>
      <c r="O444" s="1">
        <v>10.417294365772801</v>
      </c>
      <c r="P444" s="1">
        <v>22.3003916842422</v>
      </c>
      <c r="Q444" s="1">
        <v>9.3642663452847206</v>
      </c>
      <c r="R444" s="1">
        <v>22.139198553781299</v>
      </c>
      <c r="S444" s="1">
        <v>29.096113287134699</v>
      </c>
      <c r="T444" s="1">
        <v>17.100030129557101</v>
      </c>
      <c r="U444" s="1">
        <v>3.5802306135023301</v>
      </c>
      <c r="V444" s="1">
        <v>40.722647654255802</v>
      </c>
      <c r="W444" s="1">
        <v>36.216002112490102</v>
      </c>
      <c r="X444" s="1">
        <v>19.481119619751802</v>
      </c>
      <c r="Y444" s="1">
        <v>24.1251306447544</v>
      </c>
      <c r="Z444" s="1">
        <v>24.874761235448901</v>
      </c>
      <c r="AA444" s="1">
        <v>19.230907845893199</v>
      </c>
      <c r="AB444" s="1">
        <v>20.849100803690501</v>
      </c>
      <c r="AC444" s="1">
        <v>10.920099470213</v>
      </c>
    </row>
    <row r="445" spans="1:29" ht="15" hidden="1" customHeight="1" x14ac:dyDescent="0.25">
      <c r="A445">
        <v>28940</v>
      </c>
      <c r="B445" s="2" t="s">
        <v>469</v>
      </c>
      <c r="C445" s="2" t="s">
        <v>84</v>
      </c>
      <c r="D445" s="2" t="s">
        <v>975</v>
      </c>
      <c r="E445" s="2" t="s">
        <v>931</v>
      </c>
      <c r="F445" s="2" t="s">
        <v>919</v>
      </c>
      <c r="G445" s="2" t="str">
        <f t="shared" si="6"/>
        <v>Trump</v>
      </c>
      <c r="H445" s="2" t="s">
        <v>922</v>
      </c>
      <c r="I445" s="2" t="s">
        <v>922</v>
      </c>
      <c r="J445">
        <v>837571</v>
      </c>
      <c r="K445" s="1">
        <v>88.222013417369993</v>
      </c>
      <c r="L445" s="1">
        <v>5.5837654360048301</v>
      </c>
      <c r="M445" s="1">
        <v>1.24156638661081</v>
      </c>
      <c r="N445" s="1">
        <v>1.87649763423041</v>
      </c>
      <c r="O445" s="1">
        <v>3.0761571257839599</v>
      </c>
      <c r="P445" s="1">
        <v>21.809016787830501</v>
      </c>
      <c r="Q445" s="1">
        <v>9.6792988295917599</v>
      </c>
      <c r="R445" s="1">
        <v>25.571682878227602</v>
      </c>
      <c r="S445" s="1">
        <v>27.884919606815401</v>
      </c>
      <c r="T445" s="1">
        <v>15.0550818975347</v>
      </c>
      <c r="U445" s="1">
        <v>5.7167509151124296</v>
      </c>
      <c r="V445" s="1">
        <v>40.246470280634497</v>
      </c>
      <c r="W445" s="1">
        <v>27.935680669339401</v>
      </c>
      <c r="X445" s="1">
        <v>26.101098134913698</v>
      </c>
      <c r="Y445" s="1">
        <v>21.1795378787216</v>
      </c>
      <c r="Z445" s="1">
        <v>24.256263542696502</v>
      </c>
      <c r="AA445" s="1">
        <v>17.5714573180868</v>
      </c>
      <c r="AB445" s="1">
        <v>21.192952985882101</v>
      </c>
      <c r="AC445" s="1">
        <v>15.7997882746131</v>
      </c>
    </row>
    <row r="446" spans="1:29" ht="15" hidden="1" customHeight="1" x14ac:dyDescent="0.25">
      <c r="A446">
        <v>29020</v>
      </c>
      <c r="B446" s="2" t="s">
        <v>470</v>
      </c>
      <c r="C446" s="2" t="s">
        <v>66</v>
      </c>
      <c r="D446" s="2" t="s">
        <v>425</v>
      </c>
      <c r="E446" s="2" t="s">
        <v>927</v>
      </c>
      <c r="F446" s="2" t="s">
        <v>919</v>
      </c>
      <c r="G446" s="2" t="str">
        <f t="shared" si="6"/>
        <v>Trump</v>
      </c>
      <c r="H446" s="2" t="s">
        <v>922</v>
      </c>
      <c r="I446" s="2" t="s">
        <v>923</v>
      </c>
      <c r="J446">
        <v>82752</v>
      </c>
      <c r="K446" s="1">
        <v>87.116927687548298</v>
      </c>
      <c r="L446" s="1">
        <v>6.7490815931941199</v>
      </c>
      <c r="M446" s="1">
        <v>0.89061291569992296</v>
      </c>
      <c r="N446" s="1">
        <v>2.5812064965197199</v>
      </c>
      <c r="O446" s="1">
        <v>2.6621713070378998</v>
      </c>
      <c r="P446" s="1">
        <v>23.667101701469502</v>
      </c>
      <c r="Q446" s="1">
        <v>7.8753383604021696</v>
      </c>
      <c r="R446" s="1">
        <v>23.807279582366601</v>
      </c>
      <c r="S446" s="1">
        <v>28.407772621809698</v>
      </c>
      <c r="T446" s="1">
        <v>16.242507733951999</v>
      </c>
      <c r="U446" s="1">
        <v>3.0725271624100499</v>
      </c>
      <c r="V446" s="1">
        <v>46.199026386341203</v>
      </c>
      <c r="W446" s="1">
        <v>31.0021871031466</v>
      </c>
      <c r="X446" s="1">
        <v>19.7262593481022</v>
      </c>
      <c r="Y446" s="1">
        <v>21.201123858581099</v>
      </c>
      <c r="Z446" s="1">
        <v>23.8907749941466</v>
      </c>
      <c r="AA446" s="1">
        <v>17.934909857176301</v>
      </c>
      <c r="AB446" s="1">
        <v>22.2752282837743</v>
      </c>
      <c r="AC446" s="1">
        <v>14.6979630063217</v>
      </c>
    </row>
    <row r="447" spans="1:29" ht="15" hidden="1" customHeight="1" x14ac:dyDescent="0.25">
      <c r="A447">
        <v>29100</v>
      </c>
      <c r="B447" s="2" t="s">
        <v>472</v>
      </c>
      <c r="C447" s="2" t="s">
        <v>70</v>
      </c>
      <c r="D447" s="2" t="s">
        <v>980</v>
      </c>
      <c r="E447" s="2" t="s">
        <v>927</v>
      </c>
      <c r="F447" s="2" t="s">
        <v>920</v>
      </c>
      <c r="G447" s="2" t="str">
        <f t="shared" si="6"/>
        <v>Clinton</v>
      </c>
      <c r="H447" s="2" t="s">
        <v>922</v>
      </c>
      <c r="I447" s="2" t="s">
        <v>922</v>
      </c>
      <c r="J447">
        <v>133665</v>
      </c>
      <c r="K447" s="1">
        <v>91.945535480492296</v>
      </c>
      <c r="L447" s="1">
        <v>1.23517749597875</v>
      </c>
      <c r="M447" s="1">
        <v>3.6007930273444799</v>
      </c>
      <c r="N447" s="1">
        <v>1.8172296412673501</v>
      </c>
      <c r="O447" s="1">
        <v>1.40126435491714</v>
      </c>
      <c r="P447" s="1">
        <v>21.595032357011899</v>
      </c>
      <c r="Q447" s="1">
        <v>14.3059140388284</v>
      </c>
      <c r="R447" s="1">
        <v>23.898552351026801</v>
      </c>
      <c r="S447" s="1">
        <v>26.353944562899802</v>
      </c>
      <c r="T447" s="1">
        <v>13.846556690232999</v>
      </c>
      <c r="U447" s="1">
        <v>2.4251036667753798</v>
      </c>
      <c r="V447" s="1">
        <v>34.622373386758603</v>
      </c>
      <c r="W447" s="1">
        <v>34.606066253552598</v>
      </c>
      <c r="X447" s="1">
        <v>28.346456692913399</v>
      </c>
      <c r="Y447" s="1">
        <v>18.240546510980302</v>
      </c>
      <c r="Z447" s="1">
        <v>20.967532346989898</v>
      </c>
      <c r="AA447" s="1">
        <v>18.4911544673189</v>
      </c>
      <c r="AB447" s="1">
        <v>25.4580556535299</v>
      </c>
      <c r="AC447" s="1">
        <v>16.842711021181</v>
      </c>
    </row>
    <row r="448" spans="1:29" ht="15" hidden="1" customHeight="1" x14ac:dyDescent="0.25">
      <c r="A448">
        <v>29260</v>
      </c>
      <c r="B448" s="2" t="s">
        <v>475</v>
      </c>
      <c r="C448" s="2" t="s">
        <v>38</v>
      </c>
      <c r="D448" t="s">
        <v>969</v>
      </c>
      <c r="E448" s="2" t="s">
        <v>947</v>
      </c>
      <c r="F448" s="2" t="s">
        <v>919</v>
      </c>
      <c r="G448" s="2" t="str">
        <f t="shared" si="6"/>
        <v>Trump</v>
      </c>
      <c r="H448" s="2" t="s">
        <v>922</v>
      </c>
      <c r="I448" s="2" t="s">
        <v>922</v>
      </c>
      <c r="J448">
        <v>25748</v>
      </c>
      <c r="K448" s="1">
        <v>90.9080316917819</v>
      </c>
      <c r="L448" s="1">
        <v>0.48935839676868098</v>
      </c>
      <c r="M448" s="1">
        <v>0.79229454714929304</v>
      </c>
      <c r="N448" s="1">
        <v>3.9187509709491999</v>
      </c>
      <c r="O448" s="1">
        <v>3.8915643933509401</v>
      </c>
      <c r="P448" s="1">
        <v>22.514370048159101</v>
      </c>
      <c r="Q448" s="1">
        <v>11.064937082491801</v>
      </c>
      <c r="R448" s="1">
        <v>21.5278856610222</v>
      </c>
      <c r="S448" s="1">
        <v>28.161410594997701</v>
      </c>
      <c r="T448" s="1">
        <v>16.731396613329199</v>
      </c>
      <c r="U448" s="1">
        <v>3.6924158949712802</v>
      </c>
      <c r="V448" s="1">
        <v>40.206306411909502</v>
      </c>
      <c r="W448" s="1">
        <v>34.632516703786202</v>
      </c>
      <c r="X448" s="1">
        <v>21.468760989332999</v>
      </c>
      <c r="Y448" s="1">
        <v>24.953879017380299</v>
      </c>
      <c r="Z448" s="1">
        <v>23.002233226526801</v>
      </c>
      <c r="AA448" s="1">
        <v>19.856296727837702</v>
      </c>
      <c r="AB448" s="1">
        <v>20.730167977473499</v>
      </c>
      <c r="AC448" s="1">
        <v>11.4574230507816</v>
      </c>
    </row>
    <row r="449" spans="1:29" ht="15" hidden="1" customHeight="1" x14ac:dyDescent="0.25">
      <c r="A449">
        <v>29060</v>
      </c>
      <c r="B449" s="2" t="s">
        <v>471</v>
      </c>
      <c r="C449" s="2" t="s">
        <v>235</v>
      </c>
      <c r="D449" s="2" t="s">
        <v>962</v>
      </c>
      <c r="E449" s="2" t="s">
        <v>927</v>
      </c>
      <c r="F449" s="2" t="s">
        <v>920</v>
      </c>
      <c r="G449" s="2" t="str">
        <f t="shared" si="6"/>
        <v>Clinton</v>
      </c>
      <c r="H449" s="2" t="s">
        <v>922</v>
      </c>
      <c r="I449" s="2" t="s">
        <v>923</v>
      </c>
      <c r="J449">
        <v>60088</v>
      </c>
      <c r="K449" s="1">
        <v>95.781187591532401</v>
      </c>
      <c r="L449" s="1">
        <v>0.43436293436293399</v>
      </c>
      <c r="M449" s="1">
        <v>1.156636932499</v>
      </c>
      <c r="N449" s="1">
        <v>1.4229130608441001</v>
      </c>
      <c r="O449" s="1">
        <v>1.2048994807615501</v>
      </c>
      <c r="P449" s="1">
        <v>20.7712022367195</v>
      </c>
      <c r="Q449" s="1">
        <v>6.6685527892424403</v>
      </c>
      <c r="R449" s="1">
        <v>23.052855811476501</v>
      </c>
      <c r="S449" s="1">
        <v>32.770270270270302</v>
      </c>
      <c r="T449" s="1">
        <v>16.737118892291299</v>
      </c>
      <c r="U449" s="1">
        <v>3.24071944431667</v>
      </c>
      <c r="V449" s="1">
        <v>37.497124982749902</v>
      </c>
      <c r="W449" s="1">
        <v>30.868485210911299</v>
      </c>
      <c r="X449" s="1">
        <v>28.393670362022199</v>
      </c>
      <c r="Y449" s="1">
        <v>14.4545707804354</v>
      </c>
      <c r="Z449" s="1">
        <v>18.832331754686201</v>
      </c>
      <c r="AA449" s="1">
        <v>19.282047200222902</v>
      </c>
      <c r="AB449" s="1">
        <v>25.100489513272599</v>
      </c>
      <c r="AC449" s="1">
        <v>22.330560751383</v>
      </c>
    </row>
    <row r="450" spans="1:29" ht="15" hidden="1" customHeight="1" x14ac:dyDescent="0.25">
      <c r="A450">
        <v>29180</v>
      </c>
      <c r="B450" s="2" t="s">
        <v>473</v>
      </c>
      <c r="C450" s="2" t="s">
        <v>49</v>
      </c>
      <c r="D450" s="2" t="s">
        <v>951</v>
      </c>
      <c r="E450" s="2" t="s">
        <v>931</v>
      </c>
      <c r="F450" s="2" t="s">
        <v>919</v>
      </c>
      <c r="G450" s="2" t="str">
        <f t="shared" si="6"/>
        <v>Trump</v>
      </c>
      <c r="H450" s="2" t="s">
        <v>922</v>
      </c>
      <c r="I450" s="2" t="s">
        <v>923</v>
      </c>
      <c r="J450">
        <v>466750</v>
      </c>
      <c r="K450" s="1">
        <v>69.023031601499696</v>
      </c>
      <c r="L450" s="1">
        <v>24.691590787359399</v>
      </c>
      <c r="M450" s="1">
        <v>1.43888591322978</v>
      </c>
      <c r="N450" s="1">
        <v>1.75961435457954</v>
      </c>
      <c r="O450" s="1">
        <v>3.0868773433315502</v>
      </c>
      <c r="P450" s="1">
        <v>25.7559721478307</v>
      </c>
      <c r="Q450" s="1">
        <v>10.7532940546331</v>
      </c>
      <c r="R450" s="1">
        <v>26.4512051419389</v>
      </c>
      <c r="S450" s="1">
        <v>25.645634708087801</v>
      </c>
      <c r="T450" s="1">
        <v>11.393893947509399</v>
      </c>
      <c r="U450" s="1">
        <v>8.6798230118272492</v>
      </c>
      <c r="V450" s="1">
        <v>47.770319150726003</v>
      </c>
      <c r="W450" s="1">
        <v>24.151483033025499</v>
      </c>
      <c r="X450" s="1">
        <v>19.398374804421302</v>
      </c>
      <c r="Y450" s="1">
        <v>23.057793124739199</v>
      </c>
      <c r="Z450" s="1">
        <v>21.622255126717199</v>
      </c>
      <c r="AA450" s="1">
        <v>16.7090677292659</v>
      </c>
      <c r="AB450" s="1">
        <v>20.6612278966596</v>
      </c>
      <c r="AC450" s="1">
        <v>17.949656122618201</v>
      </c>
    </row>
    <row r="451" spans="1:29" ht="15" hidden="1" customHeight="1" x14ac:dyDescent="0.25">
      <c r="A451">
        <v>29200</v>
      </c>
      <c r="B451" s="2" t="s">
        <v>474</v>
      </c>
      <c r="C451" s="2" t="s">
        <v>66</v>
      </c>
      <c r="D451" s="2" t="s">
        <v>425</v>
      </c>
      <c r="E451" s="2" t="s">
        <v>927</v>
      </c>
      <c r="F451" s="2" t="s">
        <v>919</v>
      </c>
      <c r="G451" s="2" t="str">
        <f t="shared" si="6"/>
        <v>Trump</v>
      </c>
      <c r="H451" s="2" t="s">
        <v>922</v>
      </c>
      <c r="I451" s="2" t="s">
        <v>923</v>
      </c>
      <c r="J451">
        <v>201789</v>
      </c>
      <c r="K451" s="1">
        <v>82.433135602039798</v>
      </c>
      <c r="L451" s="1">
        <v>3.37431673678942</v>
      </c>
      <c r="M451" s="1">
        <v>5.3095064646735004</v>
      </c>
      <c r="N451" s="1">
        <v>1.9009955944080199</v>
      </c>
      <c r="O451" s="1">
        <v>6.9820456020893102</v>
      </c>
      <c r="P451" s="1">
        <v>21.288573708180301</v>
      </c>
      <c r="Q451" s="1">
        <v>22.1473915822964</v>
      </c>
      <c r="R451" s="1">
        <v>24.8358433809573</v>
      </c>
      <c r="S451" s="1">
        <v>21.343581662033099</v>
      </c>
      <c r="T451" s="1">
        <v>10.384609666532899</v>
      </c>
      <c r="U451" s="1">
        <v>3.4704460250166398</v>
      </c>
      <c r="V451" s="1">
        <v>37.592410917627298</v>
      </c>
      <c r="W451" s="1">
        <v>26.688798570477601</v>
      </c>
      <c r="X451" s="1">
        <v>32.248344486878501</v>
      </c>
      <c r="Y451" s="1">
        <v>22.226243875954999</v>
      </c>
      <c r="Z451" s="1">
        <v>22.761411083390399</v>
      </c>
      <c r="AA451" s="1">
        <v>17.483421450639199</v>
      </c>
      <c r="AB451" s="1">
        <v>22.0465621323957</v>
      </c>
      <c r="AC451" s="1">
        <v>15.4823614576197</v>
      </c>
    </row>
    <row r="452" spans="1:29" ht="15" hidden="1" customHeight="1" x14ac:dyDescent="0.25">
      <c r="A452">
        <v>29300</v>
      </c>
      <c r="B452" s="2" t="s">
        <v>476</v>
      </c>
      <c r="C452" s="2" t="s">
        <v>37</v>
      </c>
      <c r="D452" s="2" t="s">
        <v>943</v>
      </c>
      <c r="E452" s="2" t="s">
        <v>931</v>
      </c>
      <c r="F452" s="2" t="s">
        <v>919</v>
      </c>
      <c r="G452" s="2" t="str">
        <f t="shared" si="6"/>
        <v>Trump</v>
      </c>
      <c r="H452" s="2" t="s">
        <v>922</v>
      </c>
      <c r="I452" s="2" t="s">
        <v>923</v>
      </c>
      <c r="J452">
        <v>67044</v>
      </c>
      <c r="K452" s="1">
        <v>60.270866893383399</v>
      </c>
      <c r="L452" s="1">
        <v>33.290078157627804</v>
      </c>
      <c r="M452" s="1">
        <v>1.5721019032277299</v>
      </c>
      <c r="N452" s="1">
        <v>1.6302726567627199</v>
      </c>
      <c r="O452" s="1">
        <v>3.2366803889982698</v>
      </c>
      <c r="P452" s="1">
        <v>26.5527116520494</v>
      </c>
      <c r="Q452" s="1">
        <v>9.5385120219557304</v>
      </c>
      <c r="R452" s="1">
        <v>25.475806932760602</v>
      </c>
      <c r="S452" s="1">
        <v>26.0485651214128</v>
      </c>
      <c r="T452" s="1">
        <v>12.3844042718215</v>
      </c>
      <c r="U452" s="1">
        <v>6.2982727145063899</v>
      </c>
      <c r="V452" s="1">
        <v>47.673547722698103</v>
      </c>
      <c r="W452" s="1">
        <v>26.3773814539156</v>
      </c>
      <c r="X452" s="1">
        <v>19.650798108879801</v>
      </c>
      <c r="Y452" s="1">
        <v>26.321576932475399</v>
      </c>
      <c r="Z452" s="1">
        <v>23.438136352529099</v>
      </c>
      <c r="AA452" s="1">
        <v>15.8874317830089</v>
      </c>
      <c r="AB452" s="1">
        <v>21.2918465423149</v>
      </c>
      <c r="AC452" s="1">
        <v>13.0610083896717</v>
      </c>
    </row>
    <row r="453" spans="1:29" ht="15" hidden="1" customHeight="1" x14ac:dyDescent="0.25">
      <c r="A453">
        <v>29340</v>
      </c>
      <c r="B453" s="2" t="s">
        <v>477</v>
      </c>
      <c r="C453" s="2" t="s">
        <v>49</v>
      </c>
      <c r="D453" s="2" t="s">
        <v>951</v>
      </c>
      <c r="E453" s="2" t="s">
        <v>931</v>
      </c>
      <c r="F453" s="2" t="s">
        <v>919</v>
      </c>
      <c r="G453" s="2" t="str">
        <f t="shared" si="6"/>
        <v>Trump</v>
      </c>
      <c r="H453" s="2" t="s">
        <v>922</v>
      </c>
      <c r="I453" s="2" t="s">
        <v>923</v>
      </c>
      <c r="J453">
        <v>199607</v>
      </c>
      <c r="K453" s="1">
        <v>70.221986202888701</v>
      </c>
      <c r="L453" s="1">
        <v>23.851367937998202</v>
      </c>
      <c r="M453" s="1">
        <v>1.0310259660232399</v>
      </c>
      <c r="N453" s="1">
        <v>2.34110026201486</v>
      </c>
      <c r="O453" s="1">
        <v>2.5545196310750602</v>
      </c>
      <c r="P453" s="1">
        <v>25.383879322869401</v>
      </c>
      <c r="Q453" s="1">
        <v>10.0933334001313</v>
      </c>
      <c r="R453" s="1">
        <v>25.431973828573099</v>
      </c>
      <c r="S453" s="1">
        <v>26.462498810162</v>
      </c>
      <c r="T453" s="1">
        <v>12.6283146382642</v>
      </c>
      <c r="U453" s="1">
        <v>5.5544758425001</v>
      </c>
      <c r="V453" s="1">
        <v>47.030745908967198</v>
      </c>
      <c r="W453" s="1">
        <v>27.828351537295401</v>
      </c>
      <c r="X453" s="1">
        <v>19.586426711237198</v>
      </c>
      <c r="Y453" s="1">
        <v>21.762408332447698</v>
      </c>
      <c r="Z453" s="1">
        <v>23.1374216176002</v>
      </c>
      <c r="AA453" s="1">
        <v>17.015623339355901</v>
      </c>
      <c r="AB453" s="1">
        <v>20.768678924434099</v>
      </c>
      <c r="AC453" s="1">
        <v>17.315867786162201</v>
      </c>
    </row>
    <row r="454" spans="1:29" ht="15" hidden="1" customHeight="1" x14ac:dyDescent="0.25">
      <c r="A454">
        <v>29380</v>
      </c>
      <c r="B454" s="2" t="s">
        <v>478</v>
      </c>
      <c r="C454" s="2" t="s">
        <v>72</v>
      </c>
      <c r="D454" s="2" t="s">
        <v>942</v>
      </c>
      <c r="E454" s="2" t="s">
        <v>931</v>
      </c>
      <c r="F454" s="2" t="s">
        <v>919</v>
      </c>
      <c r="G454" s="2" t="str">
        <f t="shared" ref="G454:G517" si="7">IF(F454="Republicain","Trump","Clinton")</f>
        <v>Trump</v>
      </c>
      <c r="H454" s="2" t="s">
        <v>922</v>
      </c>
      <c r="I454" s="2" t="s">
        <v>923</v>
      </c>
      <c r="J454">
        <v>67531</v>
      </c>
      <c r="K454" s="1">
        <v>74.743451155765499</v>
      </c>
      <c r="L454" s="1">
        <v>17.2705868415987</v>
      </c>
      <c r="M454" s="1">
        <v>0.90476966134071801</v>
      </c>
      <c r="N454" s="1">
        <v>2.2300869230427498</v>
      </c>
      <c r="O454" s="1">
        <v>4.8511054182523603</v>
      </c>
      <c r="P454" s="1">
        <v>22.497815817920699</v>
      </c>
      <c r="Q454" s="1">
        <v>9.83104055915061</v>
      </c>
      <c r="R454" s="1">
        <v>24.100042943240901</v>
      </c>
      <c r="S454" s="1">
        <v>28.185574032666501</v>
      </c>
      <c r="T454" s="1">
        <v>15.3855266470214</v>
      </c>
      <c r="U454" s="1">
        <v>5.7910316851222499</v>
      </c>
      <c r="V454" s="1">
        <v>47.536454336147401</v>
      </c>
      <c r="W454" s="1">
        <v>33.494134415086101</v>
      </c>
      <c r="X454" s="1">
        <v>13.178379563644301</v>
      </c>
      <c r="Y454" s="1">
        <v>23.422590272815199</v>
      </c>
      <c r="Z454" s="1">
        <v>29.7700617932658</v>
      </c>
      <c r="AA454" s="1">
        <v>18.395056538736402</v>
      </c>
      <c r="AB454" s="1">
        <v>18.046155786287802</v>
      </c>
      <c r="AC454" s="1">
        <v>10.366135608894901</v>
      </c>
    </row>
    <row r="455" spans="1:29" ht="15" hidden="1" customHeight="1" x14ac:dyDescent="0.25">
      <c r="A455">
        <v>29420</v>
      </c>
      <c r="B455" s="2" t="s">
        <v>479</v>
      </c>
      <c r="C455" s="2" t="s">
        <v>330</v>
      </c>
      <c r="D455" s="2" t="s">
        <v>934</v>
      </c>
      <c r="E455" s="2" t="s">
        <v>935</v>
      </c>
      <c r="F455" s="2" t="s">
        <v>919</v>
      </c>
      <c r="G455" s="2" t="str">
        <f t="shared" si="7"/>
        <v>Trump</v>
      </c>
      <c r="H455" s="2" t="s">
        <v>922</v>
      </c>
      <c r="I455" s="2" t="s">
        <v>923</v>
      </c>
      <c r="J455">
        <v>200186</v>
      </c>
      <c r="K455" s="1">
        <v>79.614958088977204</v>
      </c>
      <c r="L455" s="1">
        <v>0.856703265962655</v>
      </c>
      <c r="M455" s="1">
        <v>1.00706343100916</v>
      </c>
      <c r="N455" s="1">
        <v>3.75051202381785</v>
      </c>
      <c r="O455" s="1">
        <v>14.770763190233099</v>
      </c>
      <c r="P455" s="1">
        <v>20.613329603468799</v>
      </c>
      <c r="Q455" s="1">
        <v>6.8151618994335301</v>
      </c>
      <c r="R455" s="1">
        <v>19.175666630034101</v>
      </c>
      <c r="S455" s="1">
        <v>30.088517678558901</v>
      </c>
      <c r="T455" s="1">
        <v>23.307324188504701</v>
      </c>
      <c r="U455" s="1">
        <v>4.1346733943947802</v>
      </c>
      <c r="V455" s="1">
        <v>45.783058191191799</v>
      </c>
      <c r="W455" s="1">
        <v>37.903800800745898</v>
      </c>
      <c r="X455" s="1">
        <v>12.1784676136675</v>
      </c>
      <c r="Y455" s="1">
        <v>23.152261838093501</v>
      </c>
      <c r="Z455" s="1">
        <v>27.692116234210701</v>
      </c>
      <c r="AA455" s="1">
        <v>20.119469852529399</v>
      </c>
      <c r="AB455" s="1">
        <v>19.670213427913598</v>
      </c>
      <c r="AC455" s="1">
        <v>9.3659386472528094</v>
      </c>
    </row>
    <row r="456" spans="1:29" ht="15" hidden="1" customHeight="1" x14ac:dyDescent="0.25">
      <c r="A456">
        <v>29460</v>
      </c>
      <c r="B456" s="2" t="s">
        <v>480</v>
      </c>
      <c r="C456" s="2" t="s">
        <v>72</v>
      </c>
      <c r="D456" s="2" t="s">
        <v>942</v>
      </c>
      <c r="E456" s="2" t="s">
        <v>931</v>
      </c>
      <c r="F456" s="2" t="s">
        <v>919</v>
      </c>
      <c r="G456" s="2" t="str">
        <f t="shared" si="7"/>
        <v>Trump</v>
      </c>
      <c r="H456" s="2" t="s">
        <v>922</v>
      </c>
      <c r="I456" s="2" t="s">
        <v>923</v>
      </c>
      <c r="J456">
        <v>602095</v>
      </c>
      <c r="K456" s="1">
        <v>64.569378586435704</v>
      </c>
      <c r="L456" s="1">
        <v>14.173178651209501</v>
      </c>
      <c r="M456" s="1">
        <v>1.5889519095823701</v>
      </c>
      <c r="N456" s="1">
        <v>1.9749375098613999</v>
      </c>
      <c r="O456" s="1">
        <v>17.693553342910999</v>
      </c>
      <c r="P456" s="1">
        <v>23.540471188101499</v>
      </c>
      <c r="Q456" s="1">
        <v>8.8104036738388505</v>
      </c>
      <c r="R456" s="1">
        <v>24.0319218727942</v>
      </c>
      <c r="S456" s="1">
        <v>25.630672900455899</v>
      </c>
      <c r="T456" s="1">
        <v>17.9865303648095</v>
      </c>
      <c r="U456" s="1">
        <v>6.8000225004341104</v>
      </c>
      <c r="V456" s="1">
        <v>47.265585830596201</v>
      </c>
      <c r="W456" s="1">
        <v>27.708306328736199</v>
      </c>
      <c r="X456" s="1">
        <v>18.226085340233499</v>
      </c>
      <c r="Y456" s="1">
        <v>20.240362750528</v>
      </c>
      <c r="Z456" s="1">
        <v>25.5902125800947</v>
      </c>
      <c r="AA456" s="1">
        <v>19.899496129790499</v>
      </c>
      <c r="AB456" s="1">
        <v>21.779440834650401</v>
      </c>
      <c r="AC456" s="1">
        <v>12.4904877049365</v>
      </c>
    </row>
    <row r="457" spans="1:29" ht="15" customHeight="1" x14ac:dyDescent="0.25">
      <c r="A457">
        <v>29500</v>
      </c>
      <c r="B457" s="2" t="s">
        <v>481</v>
      </c>
      <c r="C457" s="2" t="s">
        <v>27</v>
      </c>
      <c r="D457" s="2" t="s">
        <v>976</v>
      </c>
      <c r="E457" s="2" t="s">
        <v>935</v>
      </c>
      <c r="F457" s="2" t="s">
        <v>919</v>
      </c>
      <c r="G457" s="2" t="str">
        <f t="shared" si="7"/>
        <v>Trump</v>
      </c>
      <c r="H457" s="2" t="s">
        <v>922</v>
      </c>
      <c r="I457" s="2" t="s">
        <v>922</v>
      </c>
      <c r="J457">
        <v>13833</v>
      </c>
      <c r="K457" s="1">
        <v>39.051543410684602</v>
      </c>
      <c r="L457" s="1">
        <v>6.2170172775247599</v>
      </c>
      <c r="M457" s="1">
        <v>0.33253813344899902</v>
      </c>
      <c r="N457" s="1">
        <v>0.997614400346996</v>
      </c>
      <c r="O457" s="1">
        <v>53.401286777994599</v>
      </c>
      <c r="P457" s="1">
        <v>24.737945492662501</v>
      </c>
      <c r="Q457" s="1">
        <v>10.2291621484855</v>
      </c>
      <c r="R457" s="1">
        <v>28.779006723053602</v>
      </c>
      <c r="S457" s="1">
        <v>22.280054941082899</v>
      </c>
      <c r="T457" s="1">
        <v>13.973830694715501</v>
      </c>
      <c r="U457" s="1">
        <v>16.992733370598099</v>
      </c>
      <c r="V457" s="1">
        <v>47.512576858580204</v>
      </c>
      <c r="W457" s="1">
        <v>27.322526551145899</v>
      </c>
      <c r="X457" s="1">
        <v>8.1721632196758005</v>
      </c>
      <c r="Y457" s="1">
        <v>26.243724326791401</v>
      </c>
      <c r="Z457" s="1">
        <v>23.619351894112299</v>
      </c>
      <c r="AA457" s="1">
        <v>16.750342309447699</v>
      </c>
      <c r="AB457" s="1">
        <v>22.2729347329986</v>
      </c>
      <c r="AC457" s="1">
        <v>11.113646736649899</v>
      </c>
    </row>
    <row r="458" spans="1:29" ht="15" hidden="1" customHeight="1" x14ac:dyDescent="0.25">
      <c r="A458">
        <v>29540</v>
      </c>
      <c r="B458" s="2" t="s">
        <v>482</v>
      </c>
      <c r="C458" s="2" t="s">
        <v>55</v>
      </c>
      <c r="D458" s="2" t="s">
        <v>970</v>
      </c>
      <c r="E458" s="2" t="s">
        <v>927</v>
      </c>
      <c r="F458" s="2" t="s">
        <v>919</v>
      </c>
      <c r="G458" s="2" t="str">
        <f t="shared" si="7"/>
        <v>Trump</v>
      </c>
      <c r="H458" s="2" t="s">
        <v>922</v>
      </c>
      <c r="I458" s="2" t="s">
        <v>922</v>
      </c>
      <c r="J458">
        <v>519445</v>
      </c>
      <c r="K458" s="1">
        <v>84.892337013543298</v>
      </c>
      <c r="L458" s="1">
        <v>3.0969592545890299</v>
      </c>
      <c r="M458" s="1">
        <v>1.87238302418928</v>
      </c>
      <c r="N458" s="1">
        <v>1.48870429015584</v>
      </c>
      <c r="O458" s="1">
        <v>8.6496164175225498</v>
      </c>
      <c r="P458" s="1">
        <v>24.837085735737201</v>
      </c>
      <c r="Q458" s="1">
        <v>9.7484815524261492</v>
      </c>
      <c r="R458" s="1">
        <v>23.9907978708044</v>
      </c>
      <c r="S458" s="1">
        <v>26.449961016084501</v>
      </c>
      <c r="T458" s="1">
        <v>14.973673824947801</v>
      </c>
      <c r="U458" s="1">
        <v>7.1043403175498296</v>
      </c>
      <c r="V458" s="1">
        <v>48.122661403539702</v>
      </c>
      <c r="W458" s="1">
        <v>21.235483814122301</v>
      </c>
      <c r="X458" s="1">
        <v>23.537514464788199</v>
      </c>
      <c r="Y458" s="1">
        <v>14.0047386009746</v>
      </c>
      <c r="Z458" s="1">
        <v>20.226480295490099</v>
      </c>
      <c r="AA458" s="1">
        <v>19.338251270007099</v>
      </c>
      <c r="AB458" s="1">
        <v>26.505643901379202</v>
      </c>
      <c r="AC458" s="1">
        <v>19.924885932149</v>
      </c>
    </row>
    <row r="459" spans="1:29" ht="15" hidden="1" customHeight="1" x14ac:dyDescent="0.25">
      <c r="A459">
        <v>29620</v>
      </c>
      <c r="B459" s="2" t="s">
        <v>483</v>
      </c>
      <c r="C459" s="2" t="s">
        <v>31</v>
      </c>
      <c r="D459" s="2" t="s">
        <v>924</v>
      </c>
      <c r="E459" s="2" t="s">
        <v>927</v>
      </c>
      <c r="F459" s="2" t="s">
        <v>920</v>
      </c>
      <c r="G459" s="2" t="str">
        <f t="shared" si="7"/>
        <v>Clinton</v>
      </c>
      <c r="H459" s="2" t="s">
        <v>922</v>
      </c>
      <c r="I459" s="2" t="s">
        <v>922</v>
      </c>
      <c r="J459">
        <v>464036</v>
      </c>
      <c r="K459" s="1">
        <v>78.278840434793807</v>
      </c>
      <c r="L459" s="1">
        <v>8.6411399115585894</v>
      </c>
      <c r="M459" s="1">
        <v>3.7494935737744499</v>
      </c>
      <c r="N459" s="1">
        <v>3.1728141782103099</v>
      </c>
      <c r="O459" s="1">
        <v>6.1577119016628004</v>
      </c>
      <c r="P459" s="1">
        <v>22.048289356860199</v>
      </c>
      <c r="Q459" s="1">
        <v>15.6595608961374</v>
      </c>
      <c r="R459" s="1">
        <v>24.6483031488936</v>
      </c>
      <c r="S459" s="1">
        <v>25.958115318639098</v>
      </c>
      <c r="T459" s="1">
        <v>11.685731279469699</v>
      </c>
      <c r="U459" s="1">
        <v>2.5509198593501998</v>
      </c>
      <c r="V459" s="1">
        <v>30.771464825449701</v>
      </c>
      <c r="W459" s="1">
        <v>34.984389532169999</v>
      </c>
      <c r="X459" s="1">
        <v>31.693225783030101</v>
      </c>
      <c r="Y459" s="1">
        <v>19.333987482468199</v>
      </c>
      <c r="Z459" s="1">
        <v>20.805268672354401</v>
      </c>
      <c r="AA459" s="1">
        <v>18.529051428317999</v>
      </c>
      <c r="AB459" s="1">
        <v>23.237816472362201</v>
      </c>
      <c r="AC459" s="1">
        <v>18.0938759444971</v>
      </c>
    </row>
    <row r="460" spans="1:29" ht="15" hidden="1" customHeight="1" x14ac:dyDescent="0.25">
      <c r="A460">
        <v>29660</v>
      </c>
      <c r="B460" s="2" t="s">
        <v>484</v>
      </c>
      <c r="C460" s="2" t="s">
        <v>197</v>
      </c>
      <c r="D460" s="2" t="s">
        <v>982</v>
      </c>
      <c r="E460" s="2" t="s">
        <v>947</v>
      </c>
      <c r="F460" s="2" t="s">
        <v>919</v>
      </c>
      <c r="G460" s="2" t="str">
        <f t="shared" si="7"/>
        <v>Trump</v>
      </c>
      <c r="H460" s="2" t="s">
        <v>922</v>
      </c>
      <c r="I460" s="2" t="s">
        <v>923</v>
      </c>
      <c r="J460">
        <v>36299</v>
      </c>
      <c r="K460" s="1">
        <v>84.839802749387005</v>
      </c>
      <c r="L460" s="1">
        <v>1.0744097633543599</v>
      </c>
      <c r="M460" s="1">
        <v>2.7686713132593201</v>
      </c>
      <c r="N460" s="1">
        <v>2.4959365271770602</v>
      </c>
      <c r="O460" s="1">
        <v>8.8211796468222303</v>
      </c>
      <c r="P460" s="1">
        <v>16.631312157359702</v>
      </c>
      <c r="Q460" s="1">
        <v>28.871318769112101</v>
      </c>
      <c r="R460" s="1">
        <v>25.620540510757898</v>
      </c>
      <c r="S460" s="1">
        <v>20.1548252017962</v>
      </c>
      <c r="T460" s="1">
        <v>8.7220033609741296</v>
      </c>
      <c r="U460" s="1">
        <v>1.4312830246755199</v>
      </c>
      <c r="V460" s="1">
        <v>18.801621094752001</v>
      </c>
      <c r="W460" s="1">
        <v>31.683168316831701</v>
      </c>
      <c r="X460" s="1">
        <v>48.083927563740801</v>
      </c>
      <c r="Y460" s="1">
        <v>27.2485187404301</v>
      </c>
      <c r="Z460" s="1">
        <v>20.591172358697801</v>
      </c>
      <c r="AA460" s="1">
        <v>16.696624725384499</v>
      </c>
      <c r="AB460" s="1">
        <v>19.339591238932201</v>
      </c>
      <c r="AC460" s="1">
        <v>16.124092936555499</v>
      </c>
    </row>
    <row r="461" spans="1:29" ht="15" customHeight="1" x14ac:dyDescent="0.25">
      <c r="A461">
        <v>29700</v>
      </c>
      <c r="B461" s="2" t="s">
        <v>485</v>
      </c>
      <c r="C461" s="2" t="s">
        <v>27</v>
      </c>
      <c r="D461" s="2" t="s">
        <v>976</v>
      </c>
      <c r="E461" s="2" t="s">
        <v>935</v>
      </c>
      <c r="F461" s="2" t="s">
        <v>920</v>
      </c>
      <c r="G461" s="2" t="str">
        <f t="shared" si="7"/>
        <v>Clinton</v>
      </c>
      <c r="H461" s="2" t="s">
        <v>922</v>
      </c>
      <c r="I461" s="2" t="s">
        <v>922</v>
      </c>
      <c r="J461">
        <v>250304</v>
      </c>
      <c r="K461" s="1">
        <v>3.3339459217591401</v>
      </c>
      <c r="L461" s="1">
        <v>0.19456341089235499</v>
      </c>
      <c r="M461" s="1">
        <v>0.52735873178215298</v>
      </c>
      <c r="N461" s="1">
        <v>0.19935758118128399</v>
      </c>
      <c r="O461" s="1">
        <v>95.7447743543851</v>
      </c>
      <c r="P461" s="1">
        <v>35.220372027614403</v>
      </c>
      <c r="Q461" s="1">
        <v>10.896749552544099</v>
      </c>
      <c r="R461" s="1">
        <v>27.7614420864229</v>
      </c>
      <c r="S461" s="1">
        <v>18.328113014574299</v>
      </c>
      <c r="T461" s="1">
        <v>7.7933233188442896</v>
      </c>
      <c r="U461" s="1">
        <v>21.640596041218799</v>
      </c>
      <c r="V461" s="1">
        <v>35.328786418563297</v>
      </c>
      <c r="W461" s="1">
        <v>26.110163837200702</v>
      </c>
      <c r="X461" s="1">
        <v>16.920453703017301</v>
      </c>
      <c r="Y461" s="1">
        <v>27.292807784726101</v>
      </c>
      <c r="Z461" s="1">
        <v>24.579496440457898</v>
      </c>
      <c r="AA461" s="1">
        <v>17.649955972120701</v>
      </c>
      <c r="AB461" s="1">
        <v>17.396235989433301</v>
      </c>
      <c r="AC461" s="1">
        <v>13.081503813262101</v>
      </c>
    </row>
    <row r="462" spans="1:29" ht="15" customHeight="1" x14ac:dyDescent="0.25">
      <c r="A462">
        <v>29740</v>
      </c>
      <c r="B462" s="2" t="s">
        <v>486</v>
      </c>
      <c r="C462" s="2" t="s">
        <v>35</v>
      </c>
      <c r="D462" s="2" t="s">
        <v>964</v>
      </c>
      <c r="E462" s="2" t="s">
        <v>935</v>
      </c>
      <c r="F462" s="2" t="s">
        <v>920</v>
      </c>
      <c r="G462" s="2" t="str">
        <f t="shared" si="7"/>
        <v>Clinton</v>
      </c>
      <c r="H462" s="2" t="s">
        <v>922</v>
      </c>
      <c r="I462" s="2" t="s">
        <v>922</v>
      </c>
      <c r="J462">
        <v>209233</v>
      </c>
      <c r="K462" s="1">
        <v>30.106149603552002</v>
      </c>
      <c r="L462" s="1">
        <v>1.35016942834065</v>
      </c>
      <c r="M462" s="1">
        <v>0.96973230800112797</v>
      </c>
      <c r="N462" s="1">
        <v>1.85104644104897</v>
      </c>
      <c r="O462" s="1">
        <v>65.722902219057204</v>
      </c>
      <c r="P462" s="1">
        <v>26.696553602921099</v>
      </c>
      <c r="Q462" s="1">
        <v>13.090669253893999</v>
      </c>
      <c r="R462" s="1">
        <v>24.3828650356301</v>
      </c>
      <c r="S462" s="1">
        <v>23.460448399631002</v>
      </c>
      <c r="T462" s="1">
        <v>12.3694637079237</v>
      </c>
      <c r="U462" s="1">
        <v>13.766964370848299</v>
      </c>
      <c r="V462" s="1">
        <v>31.208085687950899</v>
      </c>
      <c r="W462" s="1">
        <v>29.061119410100801</v>
      </c>
      <c r="X462" s="1">
        <v>25.963830531100001</v>
      </c>
      <c r="Y462" s="1">
        <v>26.574477679242399</v>
      </c>
      <c r="Z462" s="1">
        <v>24.9525162947679</v>
      </c>
      <c r="AA462" s="1">
        <v>15.969555771149</v>
      </c>
      <c r="AB462" s="1">
        <v>19.3309921703128</v>
      </c>
      <c r="AC462" s="1">
        <v>13.172458084527801</v>
      </c>
    </row>
    <row r="463" spans="1:29" ht="15" customHeight="1" x14ac:dyDescent="0.25">
      <c r="A463">
        <v>29780</v>
      </c>
      <c r="B463" s="2" t="s">
        <v>487</v>
      </c>
      <c r="C463" s="2" t="s">
        <v>35</v>
      </c>
      <c r="D463" s="2" t="s">
        <v>964</v>
      </c>
      <c r="E463" s="2" t="s">
        <v>935</v>
      </c>
      <c r="F463" s="2" t="s">
        <v>920</v>
      </c>
      <c r="G463" s="2" t="str">
        <f t="shared" si="7"/>
        <v>Clinton</v>
      </c>
      <c r="H463" s="2" t="s">
        <v>922</v>
      </c>
      <c r="I463" s="2" t="s">
        <v>922</v>
      </c>
      <c r="J463">
        <v>29393</v>
      </c>
      <c r="K463" s="1">
        <v>19.667948150920299</v>
      </c>
      <c r="L463" s="1">
        <v>1.1533358282584301</v>
      </c>
      <c r="M463" s="1">
        <v>0.59537985234579704</v>
      </c>
      <c r="N463" s="1">
        <v>1.75211785118906</v>
      </c>
      <c r="O463" s="1">
        <v>76.8312183172864</v>
      </c>
      <c r="P463" s="1">
        <v>21.984826319191601</v>
      </c>
      <c r="Q463" s="1">
        <v>10.8393154832783</v>
      </c>
      <c r="R463" s="1">
        <v>21.886163372231501</v>
      </c>
      <c r="S463" s="1">
        <v>30.085394481679302</v>
      </c>
      <c r="T463" s="1">
        <v>15.204300343619201</v>
      </c>
      <c r="U463" s="1">
        <v>7.7963851730828102</v>
      </c>
      <c r="V463" s="1">
        <v>40.340038803226797</v>
      </c>
      <c r="W463" s="1">
        <v>30.567752476258601</v>
      </c>
      <c r="X463" s="1">
        <v>21.295823547431802</v>
      </c>
      <c r="Y463" s="1">
        <v>34.151747655584003</v>
      </c>
      <c r="Z463" s="1">
        <v>26.104006820119402</v>
      </c>
      <c r="AA463" s="1">
        <v>15.3623188405797</v>
      </c>
      <c r="AB463" s="1">
        <v>16.2745098039216</v>
      </c>
      <c r="AC463" s="1">
        <v>8.1074168797953998</v>
      </c>
    </row>
    <row r="464" spans="1:29" ht="15" hidden="1" customHeight="1" x14ac:dyDescent="0.25">
      <c r="A464">
        <v>29820</v>
      </c>
      <c r="B464" s="2" t="s">
        <v>488</v>
      </c>
      <c r="C464" s="2" t="s">
        <v>195</v>
      </c>
      <c r="D464" s="2" t="s">
        <v>965</v>
      </c>
      <c r="E464" s="2" t="s">
        <v>935</v>
      </c>
      <c r="F464" s="2" t="s">
        <v>920</v>
      </c>
      <c r="G464" s="2" t="str">
        <f t="shared" si="7"/>
        <v>Clinton</v>
      </c>
      <c r="H464" s="2" t="s">
        <v>922</v>
      </c>
      <c r="I464" s="2" t="s">
        <v>922</v>
      </c>
      <c r="J464">
        <v>1951269</v>
      </c>
      <c r="K464" s="1">
        <v>47.966477200222002</v>
      </c>
      <c r="L464" s="1">
        <v>9.9843230226073398</v>
      </c>
      <c r="M464" s="1">
        <v>8.4622366265235591</v>
      </c>
      <c r="N464" s="1">
        <v>4.4446972713654596</v>
      </c>
      <c r="O464" s="1">
        <v>29.142265879281599</v>
      </c>
      <c r="P464" s="1">
        <v>25.041037396688999</v>
      </c>
      <c r="Q464" s="1">
        <v>9.1796671806911299</v>
      </c>
      <c r="R464" s="1">
        <v>29.8785559551246</v>
      </c>
      <c r="S464" s="1">
        <v>24.603219750839099</v>
      </c>
      <c r="T464" s="1">
        <v>11.2975197166562</v>
      </c>
      <c r="U464" s="1">
        <v>6.8010566648568798</v>
      </c>
      <c r="V464" s="1">
        <v>38.631726199214398</v>
      </c>
      <c r="W464" s="1">
        <v>32.464715052347799</v>
      </c>
      <c r="X464" s="1">
        <v>22.102502083580902</v>
      </c>
      <c r="Y464" s="1">
        <v>14.908425479118</v>
      </c>
      <c r="Z464" s="1">
        <v>21.070850394526101</v>
      </c>
      <c r="AA464" s="1">
        <v>18.736836738017999</v>
      </c>
      <c r="AB464" s="1">
        <v>24.673211177317899</v>
      </c>
      <c r="AC464" s="1">
        <v>20.610676211020099</v>
      </c>
    </row>
    <row r="465" spans="1:29" ht="15" hidden="1" customHeight="1" x14ac:dyDescent="0.25">
      <c r="A465">
        <v>29860</v>
      </c>
      <c r="B465" s="2" t="s">
        <v>489</v>
      </c>
      <c r="C465" s="2" t="s">
        <v>170</v>
      </c>
      <c r="D465" s="2" t="s">
        <v>957</v>
      </c>
      <c r="E465" s="2" t="s">
        <v>931</v>
      </c>
      <c r="F465" s="2" t="s">
        <v>919</v>
      </c>
      <c r="G465" s="2" t="str">
        <f t="shared" si="7"/>
        <v>Trump</v>
      </c>
      <c r="H465" s="2" t="s">
        <v>922</v>
      </c>
      <c r="I465" s="2" t="s">
        <v>922</v>
      </c>
      <c r="J465">
        <v>84823</v>
      </c>
      <c r="K465" s="1">
        <v>61.642479044598801</v>
      </c>
      <c r="L465" s="1">
        <v>33.033493274229897</v>
      </c>
      <c r="M465" s="1">
        <v>0.37489831767327297</v>
      </c>
      <c r="N465" s="1">
        <v>1.0174127300378399</v>
      </c>
      <c r="O465" s="1">
        <v>3.93171663346026</v>
      </c>
      <c r="P465" s="1">
        <v>25.312709996109501</v>
      </c>
      <c r="Q465" s="1">
        <v>9.5469389198684294</v>
      </c>
      <c r="R465" s="1">
        <v>24.318875776617201</v>
      </c>
      <c r="S465" s="1">
        <v>26.104947950438</v>
      </c>
      <c r="T465" s="1">
        <v>14.7165273569669</v>
      </c>
      <c r="U465" s="1">
        <v>7.88603040876467</v>
      </c>
      <c r="V465" s="1">
        <v>43.593730226167501</v>
      </c>
      <c r="W465" s="1">
        <v>32.482418238027201</v>
      </c>
      <c r="X465" s="1">
        <v>16.037821127040701</v>
      </c>
      <c r="Y465" s="1">
        <v>28.746671738303501</v>
      </c>
      <c r="Z465" s="1">
        <v>25.722708254089</v>
      </c>
      <c r="AA465" s="1">
        <v>18.0518574870039</v>
      </c>
      <c r="AB465" s="1">
        <v>16.283124128312402</v>
      </c>
      <c r="AC465" s="1">
        <v>11.1956383922911</v>
      </c>
    </row>
    <row r="466" spans="1:29" ht="15" hidden="1" customHeight="1" x14ac:dyDescent="0.25">
      <c r="A466">
        <v>29900</v>
      </c>
      <c r="B466" s="2" t="s">
        <v>490</v>
      </c>
      <c r="C466" s="2" t="s">
        <v>42</v>
      </c>
      <c r="D466" s="2" t="s">
        <v>959</v>
      </c>
      <c r="E466" s="2" t="s">
        <v>931</v>
      </c>
      <c r="F466" s="2" t="s">
        <v>920</v>
      </c>
      <c r="G466" s="2" t="str">
        <f t="shared" si="7"/>
        <v>Clinton</v>
      </c>
      <c r="H466" s="2" t="s">
        <v>922</v>
      </c>
      <c r="I466" s="2" t="s">
        <v>923</v>
      </c>
      <c r="J466">
        <v>36157</v>
      </c>
      <c r="K466" s="1">
        <v>45.924717205520402</v>
      </c>
      <c r="L466" s="1">
        <v>38.399203473739497</v>
      </c>
      <c r="M466" s="1">
        <v>0.76333766628868505</v>
      </c>
      <c r="N466" s="1">
        <v>12.827391653068601</v>
      </c>
      <c r="O466" s="1">
        <v>2.0853500013828601</v>
      </c>
      <c r="P466" s="1">
        <v>25.0933429211494</v>
      </c>
      <c r="Q466" s="1">
        <v>9.1683491440108398</v>
      </c>
      <c r="R466" s="1">
        <v>24.097685095555502</v>
      </c>
      <c r="S466" s="1">
        <v>28.049893519927</v>
      </c>
      <c r="T466" s="1">
        <v>13.5907293193572</v>
      </c>
      <c r="U466" s="1">
        <v>8.1822780541269697</v>
      </c>
      <c r="V466" s="1">
        <v>49.536295421971197</v>
      </c>
      <c r="W466" s="1">
        <v>27.771688727763301</v>
      </c>
      <c r="X466" s="1">
        <v>14.5097377961386</v>
      </c>
      <c r="Y466" s="1">
        <v>34.839104180998199</v>
      </c>
      <c r="Z466" s="1">
        <v>26.469464190170399</v>
      </c>
      <c r="AA466" s="1">
        <v>15.630971489719499</v>
      </c>
      <c r="AB466" s="1">
        <v>13.421998012688199</v>
      </c>
      <c r="AC466" s="1">
        <v>9.6384621264235992</v>
      </c>
    </row>
    <row r="467" spans="1:29" ht="15" hidden="1" customHeight="1" x14ac:dyDescent="0.25">
      <c r="A467">
        <v>29940</v>
      </c>
      <c r="B467" s="2" t="s">
        <v>491</v>
      </c>
      <c r="C467" s="2" t="s">
        <v>77</v>
      </c>
      <c r="D467" s="2" t="s">
        <v>949</v>
      </c>
      <c r="E467" s="2" t="s">
        <v>935</v>
      </c>
      <c r="F467" s="2" t="s">
        <v>920</v>
      </c>
      <c r="G467" s="2" t="str">
        <f t="shared" si="7"/>
        <v>Clinton</v>
      </c>
      <c r="H467" s="2" t="s">
        <v>922</v>
      </c>
      <c r="I467" s="2" t="s">
        <v>923</v>
      </c>
      <c r="J467">
        <v>110826</v>
      </c>
      <c r="K467" s="1">
        <v>81.688412466388797</v>
      </c>
      <c r="L467" s="1">
        <v>3.79333369425947</v>
      </c>
      <c r="M467" s="1">
        <v>3.7103206828722501</v>
      </c>
      <c r="N467" s="1">
        <v>5.7089491635536804</v>
      </c>
      <c r="O467" s="1">
        <v>5.0989839929258496</v>
      </c>
      <c r="P467" s="1">
        <v>19.066825474166698</v>
      </c>
      <c r="Q467" s="1">
        <v>24.6332088138162</v>
      </c>
      <c r="R467" s="1">
        <v>26.6237164564272</v>
      </c>
      <c r="S467" s="1">
        <v>20.7731037843105</v>
      </c>
      <c r="T467" s="1">
        <v>8.9031454712793003</v>
      </c>
      <c r="U467" s="1">
        <v>1.4597013003733701</v>
      </c>
      <c r="V467" s="1">
        <v>24.238766576541799</v>
      </c>
      <c r="W467" s="1">
        <v>25.8658426676967</v>
      </c>
      <c r="X467" s="1">
        <v>48.4356894553882</v>
      </c>
      <c r="Y467" s="1">
        <v>21.350928100962602</v>
      </c>
      <c r="Z467" s="1">
        <v>20.487310579890401</v>
      </c>
      <c r="AA467" s="1">
        <v>18.347842107687299</v>
      </c>
      <c r="AB467" s="1">
        <v>21.2749297591083</v>
      </c>
      <c r="AC467" s="1">
        <v>18.538989452351299</v>
      </c>
    </row>
    <row r="468" spans="1:29" ht="15" hidden="1" customHeight="1" x14ac:dyDescent="0.25">
      <c r="A468">
        <v>29980</v>
      </c>
      <c r="B468" s="2" t="s">
        <v>492</v>
      </c>
      <c r="C468" s="2" t="s">
        <v>84</v>
      </c>
      <c r="D468" s="2" t="s">
        <v>975</v>
      </c>
      <c r="E468" s="2" t="s">
        <v>931</v>
      </c>
      <c r="F468" s="2" t="s">
        <v>919</v>
      </c>
      <c r="G468" s="2" t="str">
        <f t="shared" si="7"/>
        <v>Trump</v>
      </c>
      <c r="H468" s="2" t="s">
        <v>922</v>
      </c>
      <c r="I468" s="2" t="s">
        <v>922</v>
      </c>
      <c r="J468">
        <v>41869</v>
      </c>
      <c r="K468" s="1">
        <v>94.795672215720501</v>
      </c>
      <c r="L468" s="1">
        <v>1.5214120232152699</v>
      </c>
      <c r="M468" s="1">
        <v>0.28660823043301697</v>
      </c>
      <c r="N468" s="1">
        <v>1.7506986075616799</v>
      </c>
      <c r="O468" s="1">
        <v>1.6456089230695701</v>
      </c>
      <c r="P468" s="1">
        <v>25.147483818577001</v>
      </c>
      <c r="Q468" s="1">
        <v>8.0107000406028295</v>
      </c>
      <c r="R468" s="1">
        <v>24.146743413981699</v>
      </c>
      <c r="S468" s="1">
        <v>26.602020588024601</v>
      </c>
      <c r="T468" s="1">
        <v>16.093052138813899</v>
      </c>
      <c r="U468" s="1">
        <v>10.4938934851904</v>
      </c>
      <c r="V468" s="1">
        <v>53.848357866838597</v>
      </c>
      <c r="W468" s="1">
        <v>23.8745030622112</v>
      </c>
      <c r="X468" s="1">
        <v>11.783245585759801</v>
      </c>
      <c r="Y468" s="1">
        <v>24.737398222387998</v>
      </c>
      <c r="Z468" s="1">
        <v>29.8029709739574</v>
      </c>
      <c r="AA468" s="1">
        <v>17.633165516812699</v>
      </c>
      <c r="AB468" s="1">
        <v>20.7035863011996</v>
      </c>
      <c r="AC468" s="1">
        <v>7.1228789856423598</v>
      </c>
    </row>
    <row r="469" spans="1:29" ht="15" hidden="1" customHeight="1" x14ac:dyDescent="0.25">
      <c r="A469">
        <v>30020</v>
      </c>
      <c r="B469" s="2" t="s">
        <v>493</v>
      </c>
      <c r="C469" s="2" t="s">
        <v>29</v>
      </c>
      <c r="D469" s="2" t="s">
        <v>968</v>
      </c>
      <c r="E469" s="2" t="s">
        <v>935</v>
      </c>
      <c r="F469" s="2" t="s">
        <v>919</v>
      </c>
      <c r="G469" s="2" t="str">
        <f t="shared" si="7"/>
        <v>Trump</v>
      </c>
      <c r="H469" s="2" t="s">
        <v>922</v>
      </c>
      <c r="I469" s="2" t="s">
        <v>922</v>
      </c>
      <c r="J469">
        <v>130291</v>
      </c>
      <c r="K469" s="1">
        <v>59.886715122303102</v>
      </c>
      <c r="L469" s="1">
        <v>16.0563661342687</v>
      </c>
      <c r="M469" s="1">
        <v>2.0530965300749902</v>
      </c>
      <c r="N469" s="1">
        <v>11.0744410588606</v>
      </c>
      <c r="O469" s="1">
        <v>10.929381154492599</v>
      </c>
      <c r="P469" s="1">
        <v>25.065430459509901</v>
      </c>
      <c r="Q469" s="1">
        <v>13.2963903876707</v>
      </c>
      <c r="R469" s="1">
        <v>28.5238427826941</v>
      </c>
      <c r="S469" s="1">
        <v>22.558733911014599</v>
      </c>
      <c r="T469" s="1">
        <v>10.5556024591108</v>
      </c>
      <c r="U469" s="1">
        <v>3.3818181818181801</v>
      </c>
      <c r="V469" s="1">
        <v>42.287147335423199</v>
      </c>
      <c r="W469" s="1">
        <v>34.362382445141101</v>
      </c>
      <c r="X469" s="1">
        <v>19.968652037617598</v>
      </c>
      <c r="Y469" s="1">
        <v>19.844874871443299</v>
      </c>
      <c r="Z469" s="1">
        <v>22.741686664381199</v>
      </c>
      <c r="AA469" s="1">
        <v>19.859873157353402</v>
      </c>
      <c r="AB469" s="1">
        <v>23.7872814535482</v>
      </c>
      <c r="AC469" s="1">
        <v>13.766283853273899</v>
      </c>
    </row>
    <row r="470" spans="1:29" ht="15" hidden="1" customHeight="1" x14ac:dyDescent="0.25">
      <c r="A470">
        <v>30060</v>
      </c>
      <c r="B470" s="2" t="s">
        <v>494</v>
      </c>
      <c r="C470" s="2" t="s">
        <v>162</v>
      </c>
      <c r="D470" s="2" t="s">
        <v>956</v>
      </c>
      <c r="E470" s="2" t="s">
        <v>927</v>
      </c>
      <c r="F470" s="2" t="s">
        <v>919</v>
      </c>
      <c r="G470" s="2" t="str">
        <f t="shared" si="7"/>
        <v>Trump</v>
      </c>
      <c r="H470" s="2" t="s">
        <v>922</v>
      </c>
      <c r="I470" s="2" t="s">
        <v>922</v>
      </c>
      <c r="J470">
        <v>35571</v>
      </c>
      <c r="K470" s="1">
        <v>94.447724269770305</v>
      </c>
      <c r="L470" s="1">
        <v>0.66627308762756199</v>
      </c>
      <c r="M470" s="1">
        <v>0.416069269910882</v>
      </c>
      <c r="N470" s="1">
        <v>2.4486238790025601</v>
      </c>
      <c r="O470" s="1">
        <v>2.0213094936886802</v>
      </c>
      <c r="P470" s="1">
        <v>25.040060723623199</v>
      </c>
      <c r="Q470" s="1">
        <v>8.0318236765904807</v>
      </c>
      <c r="R470" s="1">
        <v>24.171375558741701</v>
      </c>
      <c r="S470" s="1">
        <v>27.137274746282099</v>
      </c>
      <c r="T470" s="1">
        <v>15.6194652947626</v>
      </c>
      <c r="U470" s="1">
        <v>5.0763550931364296</v>
      </c>
      <c r="V470" s="1">
        <v>57.211780500083897</v>
      </c>
      <c r="W470" s="1">
        <v>24.3245510991777</v>
      </c>
      <c r="X470" s="1">
        <v>13.3873133076019</v>
      </c>
      <c r="Y470" s="1">
        <v>22.1045945373703</v>
      </c>
      <c r="Z470" s="1">
        <v>29.141082645211402</v>
      </c>
      <c r="AA470" s="1">
        <v>23.029148140306301</v>
      </c>
      <c r="AB470" s="1">
        <v>16.013833015738602</v>
      </c>
      <c r="AC470" s="1">
        <v>9.7113416613734191</v>
      </c>
    </row>
    <row r="471" spans="1:29" ht="15" hidden="1" customHeight="1" x14ac:dyDescent="0.25">
      <c r="A471">
        <v>30140</v>
      </c>
      <c r="B471" s="2" t="s">
        <v>494</v>
      </c>
      <c r="C471" s="2" t="s">
        <v>55</v>
      </c>
      <c r="D471" s="2" t="s">
        <v>970</v>
      </c>
      <c r="E471" s="2" t="s">
        <v>927</v>
      </c>
      <c r="F471" s="2" t="s">
        <v>919</v>
      </c>
      <c r="G471" s="2" t="str">
        <f t="shared" si="7"/>
        <v>Trump</v>
      </c>
      <c r="H471" s="2" t="s">
        <v>922</v>
      </c>
      <c r="I471" s="2" t="s">
        <v>922</v>
      </c>
      <c r="J471">
        <v>133568</v>
      </c>
      <c r="K471" s="1">
        <v>86.854635840919997</v>
      </c>
      <c r="L471" s="1">
        <v>1.59768806899856</v>
      </c>
      <c r="M471" s="1">
        <v>1.126018207954</v>
      </c>
      <c r="N471" s="1">
        <v>1.1305103018687099</v>
      </c>
      <c r="O471" s="1">
        <v>9.2911475802587393</v>
      </c>
      <c r="P471" s="1">
        <v>23.0332115476761</v>
      </c>
      <c r="Q471" s="1">
        <v>8.3425670819357904</v>
      </c>
      <c r="R471" s="1">
        <v>23.833552946813601</v>
      </c>
      <c r="S471" s="1">
        <v>27.7738679923335</v>
      </c>
      <c r="T471" s="1">
        <v>17.016800431240998</v>
      </c>
      <c r="U471" s="1">
        <v>5.2993730749907204</v>
      </c>
      <c r="V471" s="1">
        <v>54.137268179733098</v>
      </c>
      <c r="W471" s="1">
        <v>21.471635466043399</v>
      </c>
      <c r="X471" s="1">
        <v>19.091723279232799</v>
      </c>
      <c r="Y471" s="1">
        <v>14.7092666462105</v>
      </c>
      <c r="Z471" s="1">
        <v>20.671601718318499</v>
      </c>
      <c r="AA471" s="1">
        <v>19.607241485118099</v>
      </c>
      <c r="AB471" s="1">
        <v>27.224608775698101</v>
      </c>
      <c r="AC471" s="1">
        <v>17.7872813746548</v>
      </c>
    </row>
    <row r="472" spans="1:29" ht="15" hidden="1" customHeight="1" x14ac:dyDescent="0.25">
      <c r="A472">
        <v>30220</v>
      </c>
      <c r="B472" s="2" t="s">
        <v>495</v>
      </c>
      <c r="C472" s="2" t="s">
        <v>27</v>
      </c>
      <c r="D472" s="2" t="s">
        <v>976</v>
      </c>
      <c r="E472" s="2" t="s">
        <v>935</v>
      </c>
      <c r="F472" s="2" t="s">
        <v>919</v>
      </c>
      <c r="G472" s="2" t="str">
        <f t="shared" si="7"/>
        <v>Trump</v>
      </c>
      <c r="H472" s="2" t="s">
        <v>922</v>
      </c>
      <c r="I472" s="2" t="s">
        <v>922</v>
      </c>
      <c r="J472">
        <v>22935</v>
      </c>
      <c r="K472" s="1">
        <v>51.427948550250697</v>
      </c>
      <c r="L472" s="1">
        <v>3.4924787442773102</v>
      </c>
      <c r="M472" s="1">
        <v>0.26160889470241999</v>
      </c>
      <c r="N472" s="1">
        <v>1.2470023980815299</v>
      </c>
      <c r="O472" s="1">
        <v>43.570961412688</v>
      </c>
      <c r="P472" s="1">
        <v>27.1506431218661</v>
      </c>
      <c r="Q472" s="1">
        <v>12.1604534554175</v>
      </c>
      <c r="R472" s="1">
        <v>22.9082188794419</v>
      </c>
      <c r="S472" s="1">
        <v>25.018530630041401</v>
      </c>
      <c r="T472" s="1">
        <v>12.762153913233</v>
      </c>
      <c r="U472" s="1">
        <v>11.677572445531</v>
      </c>
      <c r="V472" s="1">
        <v>38.232544761630798</v>
      </c>
      <c r="W472" s="1">
        <v>31.236068167110101</v>
      </c>
      <c r="X472" s="1">
        <v>18.853814625728099</v>
      </c>
      <c r="Y472" s="1">
        <v>18.124843319127599</v>
      </c>
      <c r="Z472" s="1">
        <v>23.1887691150664</v>
      </c>
      <c r="AA472" s="1">
        <v>17.009275507645999</v>
      </c>
      <c r="AB472" s="1">
        <v>24.367009275507598</v>
      </c>
      <c r="AC472" s="1">
        <v>17.310102782652301</v>
      </c>
    </row>
    <row r="473" spans="1:29" ht="15" hidden="1" customHeight="1" x14ac:dyDescent="0.25">
      <c r="A473">
        <v>30260</v>
      </c>
      <c r="B473" s="2" t="s">
        <v>496</v>
      </c>
      <c r="C473" s="2" t="s">
        <v>55</v>
      </c>
      <c r="D473" s="2" t="s">
        <v>970</v>
      </c>
      <c r="E473" s="2" t="s">
        <v>927</v>
      </c>
      <c r="F473" s="2" t="s">
        <v>919</v>
      </c>
      <c r="G473" s="2" t="str">
        <f t="shared" si="7"/>
        <v>Trump</v>
      </c>
      <c r="H473" s="2" t="s">
        <v>922</v>
      </c>
      <c r="I473" s="2" t="s">
        <v>922</v>
      </c>
      <c r="J473">
        <v>44947</v>
      </c>
      <c r="K473" s="1">
        <v>85.235944556922604</v>
      </c>
      <c r="L473" s="1">
        <v>6.7813202215943198</v>
      </c>
      <c r="M473" s="1">
        <v>1.15691814804103</v>
      </c>
      <c r="N473" s="1">
        <v>1.6063363517031199</v>
      </c>
      <c r="O473" s="1">
        <v>5.2194807217389396</v>
      </c>
      <c r="P473" s="1">
        <v>18.488441942732599</v>
      </c>
      <c r="Q473" s="1">
        <v>13.956437582041101</v>
      </c>
      <c r="R473" s="1">
        <v>27.1364050993392</v>
      </c>
      <c r="S473" s="1">
        <v>25.614612766146799</v>
      </c>
      <c r="T473" s="1">
        <v>14.804102609740401</v>
      </c>
      <c r="U473" s="1">
        <v>5.6109071840587301</v>
      </c>
      <c r="V473" s="1">
        <v>50.747246984792902</v>
      </c>
      <c r="W473" s="1">
        <v>21.575117986365999</v>
      </c>
      <c r="X473" s="1">
        <v>22.066727844782399</v>
      </c>
      <c r="Y473" s="1">
        <v>16.748349996732699</v>
      </c>
      <c r="Z473" s="1">
        <v>26.269358949225602</v>
      </c>
      <c r="AA473" s="1">
        <v>20.270535189178599</v>
      </c>
      <c r="AB473" s="1">
        <v>21.270339149186398</v>
      </c>
      <c r="AC473" s="1">
        <v>15.4414167156767</v>
      </c>
    </row>
    <row r="474" spans="1:29" ht="15" hidden="1" customHeight="1" x14ac:dyDescent="0.25">
      <c r="A474">
        <v>30280</v>
      </c>
      <c r="B474" s="2" t="s">
        <v>496</v>
      </c>
      <c r="C474" s="2" t="s">
        <v>84</v>
      </c>
      <c r="D474" s="2" t="s">
        <v>975</v>
      </c>
      <c r="E474" s="2" t="s">
        <v>931</v>
      </c>
      <c r="F474" s="2" t="s">
        <v>919</v>
      </c>
      <c r="G474" s="2" t="str">
        <f t="shared" si="7"/>
        <v>Trump</v>
      </c>
      <c r="H474" s="2" t="s">
        <v>922</v>
      </c>
      <c r="I474" s="2" t="s">
        <v>922</v>
      </c>
      <c r="J474">
        <v>30617</v>
      </c>
      <c r="K474" s="1">
        <v>86.765522422183693</v>
      </c>
      <c r="L474" s="1">
        <v>6.4833262566547996</v>
      </c>
      <c r="M474" s="1">
        <v>0.42460071202273297</v>
      </c>
      <c r="N474" s="1">
        <v>1.79965378711174</v>
      </c>
      <c r="O474" s="1">
        <v>4.5268968220269796</v>
      </c>
      <c r="P474" s="1">
        <v>24.659502890551</v>
      </c>
      <c r="Q474" s="1">
        <v>7.8714439690368101</v>
      </c>
      <c r="R474" s="1">
        <v>26.031289806316799</v>
      </c>
      <c r="S474" s="1">
        <v>28.3143351732698</v>
      </c>
      <c r="T474" s="1">
        <v>13.1234281608257</v>
      </c>
      <c r="U474" s="1">
        <v>8.3035109778508591</v>
      </c>
      <c r="V474" s="1">
        <v>53.307863429732102</v>
      </c>
      <c r="W474" s="1">
        <v>25.200696392301001</v>
      </c>
      <c r="X474" s="1">
        <v>13.1879292001161</v>
      </c>
      <c r="Y474" s="1">
        <v>21.384562724627799</v>
      </c>
      <c r="Z474" s="1">
        <v>27.999315420160901</v>
      </c>
      <c r="AA474" s="1">
        <v>18.167037480746199</v>
      </c>
      <c r="AB474" s="1">
        <v>19.638884134862199</v>
      </c>
      <c r="AC474" s="1">
        <v>12.810200239602899</v>
      </c>
    </row>
    <row r="475" spans="1:29" ht="15" hidden="1" customHeight="1" x14ac:dyDescent="0.25">
      <c r="A475">
        <v>30300</v>
      </c>
      <c r="B475" s="2" t="s">
        <v>497</v>
      </c>
      <c r="C475" s="2" t="s">
        <v>143</v>
      </c>
      <c r="D475" s="2" t="s">
        <v>946</v>
      </c>
      <c r="E475" s="2" t="s">
        <v>947</v>
      </c>
      <c r="F475" s="2" t="s">
        <v>919</v>
      </c>
      <c r="G475" s="2" t="str">
        <f t="shared" si="7"/>
        <v>Trump</v>
      </c>
      <c r="H475" s="2" t="s">
        <v>922</v>
      </c>
      <c r="I475" s="2" t="s">
        <v>923</v>
      </c>
      <c r="J475">
        <v>60888</v>
      </c>
      <c r="K475" s="1">
        <v>90.101497832085101</v>
      </c>
      <c r="L475" s="1">
        <v>0.33011430823807603</v>
      </c>
      <c r="M475" s="1">
        <v>0.64216265930889505</v>
      </c>
      <c r="N475" s="1">
        <v>6.0488109315464502</v>
      </c>
      <c r="O475" s="1">
        <v>2.8774142688214401</v>
      </c>
      <c r="P475" s="1">
        <v>21.7103534358166</v>
      </c>
      <c r="Q475" s="1">
        <v>9.3203915385626104</v>
      </c>
      <c r="R475" s="1">
        <v>22.776244908684799</v>
      </c>
      <c r="S475" s="1">
        <v>27.7410984101958</v>
      </c>
      <c r="T475" s="1">
        <v>18.451911706740201</v>
      </c>
      <c r="U475" s="1">
        <v>3.16699112102939</v>
      </c>
      <c r="V475" s="1">
        <v>41.4818859503347</v>
      </c>
      <c r="W475" s="1">
        <v>36.1924884858269</v>
      </c>
      <c r="X475" s="1">
        <v>19.158634442808999</v>
      </c>
      <c r="Y475" s="1">
        <v>19.991254571473998</v>
      </c>
      <c r="Z475" s="1">
        <v>25.9341707743679</v>
      </c>
      <c r="AA475" s="1">
        <v>18.305771982827199</v>
      </c>
      <c r="AB475" s="1">
        <v>23.2946414374304</v>
      </c>
      <c r="AC475" s="1">
        <v>12.474161233900499</v>
      </c>
    </row>
    <row r="476" spans="1:29" ht="15" hidden="1" customHeight="1" x14ac:dyDescent="0.25">
      <c r="A476">
        <v>30340</v>
      </c>
      <c r="B476" s="2" t="s">
        <v>498</v>
      </c>
      <c r="C476" s="2" t="s">
        <v>93</v>
      </c>
      <c r="D476" s="2" t="s">
        <v>954</v>
      </c>
      <c r="E476" s="2" t="s">
        <v>927</v>
      </c>
      <c r="F476" s="2" t="s">
        <v>919</v>
      </c>
      <c r="G476" s="2" t="str">
        <f t="shared" si="7"/>
        <v>Trump</v>
      </c>
      <c r="H476" s="2" t="s">
        <v>922</v>
      </c>
      <c r="I476" s="2" t="s">
        <v>922</v>
      </c>
      <c r="J476">
        <v>107702</v>
      </c>
      <c r="K476" s="1">
        <v>91.856232939035493</v>
      </c>
      <c r="L476" s="1">
        <v>3.5821061818722</v>
      </c>
      <c r="M476" s="1">
        <v>0.71772111938496996</v>
      </c>
      <c r="N476" s="1">
        <v>2.2942935135837801</v>
      </c>
      <c r="O476" s="1">
        <v>1.5496462461235601</v>
      </c>
      <c r="P476" s="1">
        <v>22.569683014243001</v>
      </c>
      <c r="Q476" s="1">
        <v>9.3053053796586909</v>
      </c>
      <c r="R476" s="1">
        <v>25.443352955376898</v>
      </c>
      <c r="S476" s="1">
        <v>28.583498913669199</v>
      </c>
      <c r="T476" s="1">
        <v>14.0981597370522</v>
      </c>
      <c r="U476" s="1">
        <v>5.2889976880185001</v>
      </c>
      <c r="V476" s="1">
        <v>45.838433292533701</v>
      </c>
      <c r="W476" s="1">
        <v>30.297837617299098</v>
      </c>
      <c r="X476" s="1">
        <v>18.574731402148799</v>
      </c>
      <c r="Y476" s="1">
        <v>20.922226751823199</v>
      </c>
      <c r="Z476" s="1">
        <v>23.474656882728599</v>
      </c>
      <c r="AA476" s="1">
        <v>18.487566245413799</v>
      </c>
      <c r="AB476" s="1">
        <v>23.198351225257099</v>
      </c>
      <c r="AC476" s="1">
        <v>13.9171988947774</v>
      </c>
    </row>
    <row r="477" spans="1:29" ht="15" hidden="1" customHeight="1" x14ac:dyDescent="0.25">
      <c r="A477">
        <v>30380</v>
      </c>
      <c r="B477" s="2" t="s">
        <v>499</v>
      </c>
      <c r="C477" s="2" t="s">
        <v>55</v>
      </c>
      <c r="D477" s="2" t="s">
        <v>970</v>
      </c>
      <c r="E477" s="2" t="s">
        <v>927</v>
      </c>
      <c r="F477" s="2" t="s">
        <v>919</v>
      </c>
      <c r="G477" s="2" t="str">
        <f t="shared" si="7"/>
        <v>Trump</v>
      </c>
      <c r="H477" s="2" t="s">
        <v>922</v>
      </c>
      <c r="I477" s="2" t="s">
        <v>922</v>
      </c>
      <c r="J477">
        <v>46682</v>
      </c>
      <c r="K477" s="1">
        <v>96.823186667237906</v>
      </c>
      <c r="L477" s="1">
        <v>0.60408722848206997</v>
      </c>
      <c r="M477" s="1">
        <v>0.35773959984576498</v>
      </c>
      <c r="N477" s="1">
        <v>1.07107664624481</v>
      </c>
      <c r="O477" s="1">
        <v>1.14390985818945</v>
      </c>
      <c r="P477" s="1">
        <v>23.100981106208</v>
      </c>
      <c r="Q477" s="1">
        <v>7.3347328734844304</v>
      </c>
      <c r="R477" s="1">
        <v>23.083843879867999</v>
      </c>
      <c r="S477" s="1">
        <v>27.965811233451898</v>
      </c>
      <c r="T477" s="1">
        <v>18.514630906987701</v>
      </c>
      <c r="U477" s="1">
        <v>7.3097072419106297</v>
      </c>
      <c r="V477" s="1">
        <v>62.271186440678001</v>
      </c>
      <c r="W477" s="1">
        <v>19.2049306625578</v>
      </c>
      <c r="X477" s="1">
        <v>11.2141756548536</v>
      </c>
      <c r="Y477" s="1">
        <v>23.3537357534825</v>
      </c>
      <c r="Z477" s="1">
        <v>28.113127902068399</v>
      </c>
      <c r="AA477" s="1">
        <v>19.8501477416632</v>
      </c>
      <c r="AB477" s="1">
        <v>21.280075981426801</v>
      </c>
      <c r="AC477" s="1">
        <v>7.4029126213592198</v>
      </c>
    </row>
    <row r="478" spans="1:29" ht="15" hidden="1" customHeight="1" x14ac:dyDescent="0.25">
      <c r="A478">
        <v>30420</v>
      </c>
      <c r="B478" s="2" t="s">
        <v>500</v>
      </c>
      <c r="C478" s="2" t="s">
        <v>117</v>
      </c>
      <c r="D478" s="2" t="s">
        <v>961</v>
      </c>
      <c r="E478" s="2" t="s">
        <v>935</v>
      </c>
      <c r="F478" s="2" t="s">
        <v>919</v>
      </c>
      <c r="G478" s="2" t="str">
        <f t="shared" si="7"/>
        <v>Trump</v>
      </c>
      <c r="H478" s="2" t="s">
        <v>922</v>
      </c>
      <c r="I478" s="2" t="s">
        <v>923</v>
      </c>
      <c r="J478">
        <v>26370</v>
      </c>
      <c r="K478" s="1">
        <v>66.052332195676897</v>
      </c>
      <c r="L478" s="1">
        <v>2.7227910504361001</v>
      </c>
      <c r="M478" s="1">
        <v>0.52711414486158503</v>
      </c>
      <c r="N478" s="1">
        <v>1.1376564277588199</v>
      </c>
      <c r="O478" s="1">
        <v>29.560106181266601</v>
      </c>
      <c r="P478" s="1">
        <v>28.088737201365198</v>
      </c>
      <c r="Q478" s="1">
        <v>7.9067121729237799</v>
      </c>
      <c r="R478" s="1">
        <v>23.924914675767901</v>
      </c>
      <c r="S478" s="1">
        <v>25.654152445961302</v>
      </c>
      <c r="T478" s="1">
        <v>14.4254835039818</v>
      </c>
      <c r="U478" s="1">
        <v>12.7809239940387</v>
      </c>
      <c r="V478" s="1">
        <v>45.090909090909101</v>
      </c>
      <c r="W478" s="1">
        <v>26.676602086438201</v>
      </c>
      <c r="X478" s="1">
        <v>15.451564828614</v>
      </c>
      <c r="Y478" s="1">
        <v>15.9904534606205</v>
      </c>
      <c r="Z478" s="1">
        <v>26.657673549859901</v>
      </c>
      <c r="AA478" s="1">
        <v>22.735291065684301</v>
      </c>
      <c r="AB478" s="1">
        <v>24.748365673964901</v>
      </c>
      <c r="AC478" s="1">
        <v>9.8682162498702901</v>
      </c>
    </row>
    <row r="479" spans="1:29" ht="15" hidden="1" customHeight="1" x14ac:dyDescent="0.25">
      <c r="A479">
        <v>30460</v>
      </c>
      <c r="B479" s="2" t="s">
        <v>501</v>
      </c>
      <c r="C479" s="2" t="s">
        <v>104</v>
      </c>
      <c r="D479" s="2" t="s">
        <v>950</v>
      </c>
      <c r="E479" s="2" t="s">
        <v>927</v>
      </c>
      <c r="F479" s="2" t="s">
        <v>920</v>
      </c>
      <c r="G479" s="2" t="str">
        <f t="shared" si="7"/>
        <v>Clinton</v>
      </c>
      <c r="H479" s="2" t="s">
        <v>922</v>
      </c>
      <c r="I479" s="2" t="s">
        <v>923</v>
      </c>
      <c r="J479">
        <v>472099</v>
      </c>
      <c r="K479" s="1">
        <v>78.974748940370603</v>
      </c>
      <c r="L479" s="1">
        <v>10.665559554246</v>
      </c>
      <c r="M479" s="1">
        <v>2.2666855892514102</v>
      </c>
      <c r="N479" s="1">
        <v>2.2128833147284799</v>
      </c>
      <c r="O479" s="1">
        <v>5.8801226014035199</v>
      </c>
      <c r="P479" s="1">
        <v>22.672151391975</v>
      </c>
      <c r="Q479" s="1">
        <v>12.041753954149399</v>
      </c>
      <c r="R479" s="1">
        <v>28.751808413065898</v>
      </c>
      <c r="S479" s="1">
        <v>25.448687669323601</v>
      </c>
      <c r="T479" s="1">
        <v>11.0855985714861</v>
      </c>
      <c r="U479" s="1">
        <v>5.1836651332872998</v>
      </c>
      <c r="V479" s="1">
        <v>32.714470497845802</v>
      </c>
      <c r="W479" s="1">
        <v>28.060842418524999</v>
      </c>
      <c r="X479" s="1">
        <v>34.0410219503419</v>
      </c>
      <c r="Y479" s="1">
        <v>20.2081826472531</v>
      </c>
      <c r="Z479" s="1">
        <v>21.164187553067698</v>
      </c>
      <c r="AA479" s="1">
        <v>16.789312032873202</v>
      </c>
      <c r="AB479" s="1">
        <v>21.643762382464899</v>
      </c>
      <c r="AC479" s="1">
        <v>20.1945553843412</v>
      </c>
    </row>
    <row r="480" spans="1:29" ht="15" customHeight="1" x14ac:dyDescent="0.25">
      <c r="A480">
        <v>30580</v>
      </c>
      <c r="B480" s="2" t="s">
        <v>502</v>
      </c>
      <c r="C480" s="2" t="s">
        <v>77</v>
      </c>
      <c r="D480" s="2" t="s">
        <v>949</v>
      </c>
      <c r="E480" s="2" t="s">
        <v>935</v>
      </c>
      <c r="F480" s="2" t="s">
        <v>919</v>
      </c>
      <c r="G480" s="2" t="str">
        <f t="shared" si="7"/>
        <v>Trump</v>
      </c>
      <c r="H480" s="2" t="s">
        <v>922</v>
      </c>
      <c r="I480" s="2" t="s">
        <v>923</v>
      </c>
      <c r="J480">
        <v>22952</v>
      </c>
      <c r="K480" s="1">
        <v>35.992506099686302</v>
      </c>
      <c r="L480" s="1">
        <v>2.9932032066922298</v>
      </c>
      <c r="M480" s="1">
        <v>2.58800975949808</v>
      </c>
      <c r="N480" s="1">
        <v>1.8299058905542001</v>
      </c>
      <c r="O480" s="1">
        <v>56.596375043569203</v>
      </c>
      <c r="P480" s="1">
        <v>31.957999302893001</v>
      </c>
      <c r="Q480" s="1">
        <v>11.981526664343001</v>
      </c>
      <c r="R480" s="1">
        <v>27.439874520738901</v>
      </c>
      <c r="S480" s="1">
        <v>20.133321714883198</v>
      </c>
      <c r="T480" s="1">
        <v>8.4872777971418607</v>
      </c>
      <c r="U480" s="1">
        <v>23.2255061670933</v>
      </c>
      <c r="V480" s="1">
        <v>40.989837871383102</v>
      </c>
      <c r="W480" s="1">
        <v>22.961756264060199</v>
      </c>
      <c r="X480" s="1">
        <v>12.822899697463299</v>
      </c>
      <c r="Y480" s="1">
        <v>15.5594642132323</v>
      </c>
      <c r="Z480" s="1">
        <v>24.259234203761299</v>
      </c>
      <c r="AA480" s="1">
        <v>25.016912461101299</v>
      </c>
      <c r="AB480" s="1">
        <v>22.567988093627399</v>
      </c>
      <c r="AC480" s="1">
        <v>12.596401028277601</v>
      </c>
    </row>
    <row r="481" spans="1:29" ht="15" hidden="1" customHeight="1" x14ac:dyDescent="0.25">
      <c r="A481">
        <v>30620</v>
      </c>
      <c r="B481" s="2" t="s">
        <v>503</v>
      </c>
      <c r="C481" s="2" t="s">
        <v>33</v>
      </c>
      <c r="D481" s="2" t="s">
        <v>967</v>
      </c>
      <c r="E481" s="2" t="s">
        <v>927</v>
      </c>
      <c r="F481" s="2" t="s">
        <v>919</v>
      </c>
      <c r="G481" s="2" t="str">
        <f t="shared" si="7"/>
        <v>Trump</v>
      </c>
      <c r="H481" s="2" t="s">
        <v>922</v>
      </c>
      <c r="I481" s="2" t="s">
        <v>922</v>
      </c>
      <c r="J481">
        <v>106331</v>
      </c>
      <c r="K481" s="1">
        <v>82.4858225729091</v>
      </c>
      <c r="L481" s="1">
        <v>11.7632675325164</v>
      </c>
      <c r="M481" s="1">
        <v>0.68183314367399905</v>
      </c>
      <c r="N481" s="1">
        <v>2.7057020060001302</v>
      </c>
      <c r="O481" s="1">
        <v>2.3633747449003599</v>
      </c>
      <c r="P481" s="1">
        <v>23.929992194186099</v>
      </c>
      <c r="Q481" s="1">
        <v>10.7438094252852</v>
      </c>
      <c r="R481" s="1">
        <v>23.375121084161702</v>
      </c>
      <c r="S481" s="1">
        <v>27.188684391193501</v>
      </c>
      <c r="T481" s="1">
        <v>14.762392905173501</v>
      </c>
      <c r="U481" s="1">
        <v>2.58144532095009</v>
      </c>
      <c r="V481" s="1">
        <v>50.306456497598802</v>
      </c>
      <c r="W481" s="1">
        <v>30.619691091850399</v>
      </c>
      <c r="X481" s="1">
        <v>16.4924070896007</v>
      </c>
      <c r="Y481" s="1">
        <v>22.512431687263099</v>
      </c>
      <c r="Z481" s="1">
        <v>24.117473290335301</v>
      </c>
      <c r="AA481" s="1">
        <v>18.064103195312899</v>
      </c>
      <c r="AB481" s="1">
        <v>22.148097090246701</v>
      </c>
      <c r="AC481" s="1">
        <v>13.157894736842101</v>
      </c>
    </row>
    <row r="482" spans="1:29" ht="15" hidden="1" customHeight="1" x14ac:dyDescent="0.25">
      <c r="A482">
        <v>30700</v>
      </c>
      <c r="B482" s="2" t="s">
        <v>504</v>
      </c>
      <c r="C482" s="2" t="s">
        <v>117</v>
      </c>
      <c r="D482" s="2" t="s">
        <v>961</v>
      </c>
      <c r="E482" s="2" t="s">
        <v>935</v>
      </c>
      <c r="F482" s="2" t="s">
        <v>920</v>
      </c>
      <c r="G482" s="2" t="str">
        <f t="shared" si="7"/>
        <v>Clinton</v>
      </c>
      <c r="H482" s="2" t="s">
        <v>922</v>
      </c>
      <c r="I482" s="2" t="s">
        <v>923</v>
      </c>
      <c r="J482">
        <v>302157</v>
      </c>
      <c r="K482" s="1">
        <v>85.0068011000903</v>
      </c>
      <c r="L482" s="1">
        <v>3.2085968552772202</v>
      </c>
      <c r="M482" s="1">
        <v>3.2982853284881699</v>
      </c>
      <c r="N482" s="1">
        <v>2.87433354183421</v>
      </c>
      <c r="O482" s="1">
        <v>5.6119831743100397</v>
      </c>
      <c r="P482" s="1">
        <v>23.121423630761502</v>
      </c>
      <c r="Q482" s="1">
        <v>14.607968705011</v>
      </c>
      <c r="R482" s="1">
        <v>27.064737868062</v>
      </c>
      <c r="S482" s="1">
        <v>24.070599059429401</v>
      </c>
      <c r="T482" s="1">
        <v>11.135270736736199</v>
      </c>
      <c r="U482" s="1">
        <v>2.3122247984514299</v>
      </c>
      <c r="V482" s="1">
        <v>27.6467209801961</v>
      </c>
      <c r="W482" s="1">
        <v>34.6642275212184</v>
      </c>
      <c r="X482" s="1">
        <v>35.376826700134004</v>
      </c>
      <c r="Y482" s="1">
        <v>17.033493620461201</v>
      </c>
      <c r="Z482" s="1">
        <v>21.746268532331101</v>
      </c>
      <c r="AA482" s="1">
        <v>17.798538248064499</v>
      </c>
      <c r="AB482" s="1">
        <v>24.471427499937501</v>
      </c>
      <c r="AC482" s="1">
        <v>18.950272099205801</v>
      </c>
    </row>
    <row r="483" spans="1:29" ht="15" hidden="1" customHeight="1" x14ac:dyDescent="0.25">
      <c r="A483">
        <v>30660</v>
      </c>
      <c r="B483" s="2" t="s">
        <v>504</v>
      </c>
      <c r="C483" s="2" t="s">
        <v>146</v>
      </c>
      <c r="D483" s="2" t="s">
        <v>948</v>
      </c>
      <c r="E483" s="2" t="s">
        <v>927</v>
      </c>
      <c r="F483" s="2" t="s">
        <v>919</v>
      </c>
      <c r="G483" s="2" t="str">
        <f t="shared" si="7"/>
        <v>Trump</v>
      </c>
      <c r="H483" s="2" t="s">
        <v>922</v>
      </c>
      <c r="I483" s="2" t="s">
        <v>923</v>
      </c>
      <c r="J483">
        <v>30305</v>
      </c>
      <c r="K483" s="1">
        <v>87.728097673651206</v>
      </c>
      <c r="L483" s="1">
        <v>7.4014189077709904</v>
      </c>
      <c r="M483" s="1">
        <v>0.60716053456525299</v>
      </c>
      <c r="N483" s="1">
        <v>1.3166144200626999</v>
      </c>
      <c r="O483" s="1">
        <v>2.94670846394984</v>
      </c>
      <c r="P483" s="1">
        <v>20.003299785513899</v>
      </c>
      <c r="Q483" s="1">
        <v>10.8529945553539</v>
      </c>
      <c r="R483" s="1">
        <v>26.451080679755801</v>
      </c>
      <c r="S483" s="1">
        <v>26.9856459330144</v>
      </c>
      <c r="T483" s="1">
        <v>15.706979046361999</v>
      </c>
      <c r="U483" s="1">
        <v>3.5688895208303699</v>
      </c>
      <c r="V483" s="1">
        <v>47.163372671690603</v>
      </c>
      <c r="W483" s="1">
        <v>31.996777098440699</v>
      </c>
      <c r="X483" s="1">
        <v>17.270960709038299</v>
      </c>
      <c r="Y483" s="1">
        <v>21.645338208409498</v>
      </c>
      <c r="Z483" s="1">
        <v>23.126142595978099</v>
      </c>
      <c r="AA483" s="1">
        <v>15.6489945155393</v>
      </c>
      <c r="AB483" s="1">
        <v>24.241316270566699</v>
      </c>
      <c r="AC483" s="1">
        <v>15.3382084095064</v>
      </c>
    </row>
    <row r="484" spans="1:29" ht="15" hidden="1" customHeight="1" x14ac:dyDescent="0.25">
      <c r="A484">
        <v>30780</v>
      </c>
      <c r="B484" s="2" t="s">
        <v>505</v>
      </c>
      <c r="C484" s="2" t="s">
        <v>75</v>
      </c>
      <c r="D484" s="2" t="s">
        <v>932</v>
      </c>
      <c r="E484" s="2" t="s">
        <v>931</v>
      </c>
      <c r="F484" s="2" t="s">
        <v>920</v>
      </c>
      <c r="G484" s="2" t="str">
        <f t="shared" si="7"/>
        <v>Clinton</v>
      </c>
      <c r="H484" s="2" t="s">
        <v>922</v>
      </c>
      <c r="I484" s="2" t="s">
        <v>923</v>
      </c>
      <c r="J484">
        <v>699757</v>
      </c>
      <c r="K484" s="1">
        <v>69.596874343522103</v>
      </c>
      <c r="L484" s="1">
        <v>22.053655769074101</v>
      </c>
      <c r="M484" s="1">
        <v>1.4577917762880499</v>
      </c>
      <c r="N484" s="1">
        <v>2.0935839155592602</v>
      </c>
      <c r="O484" s="1">
        <v>4.7980941955564598</v>
      </c>
      <c r="P484" s="1">
        <v>24.524799323193601</v>
      </c>
      <c r="Q484" s="1">
        <v>9.8432741651744795</v>
      </c>
      <c r="R484" s="1">
        <v>27.684610514793</v>
      </c>
      <c r="S484" s="1">
        <v>25.791096051915201</v>
      </c>
      <c r="T484" s="1">
        <v>12.1562199449237</v>
      </c>
      <c r="U484" s="1">
        <v>3.7535550790102099</v>
      </c>
      <c r="V484" s="1">
        <v>38.484151245934299</v>
      </c>
      <c r="W484" s="1">
        <v>30.381286976623901</v>
      </c>
      <c r="X484" s="1">
        <v>27.381006698431499</v>
      </c>
      <c r="Y484" s="1">
        <v>19.154464207737799</v>
      </c>
      <c r="Z484" s="1">
        <v>22.449855899391601</v>
      </c>
      <c r="AA484" s="1">
        <v>18.3666414369305</v>
      </c>
      <c r="AB484" s="1">
        <v>22.284285755873199</v>
      </c>
      <c r="AC484" s="1">
        <v>17.744752700067</v>
      </c>
    </row>
    <row r="485" spans="1:29" ht="15" hidden="1" customHeight="1" x14ac:dyDescent="0.25">
      <c r="A485">
        <v>30820</v>
      </c>
      <c r="B485" s="2" t="s">
        <v>506</v>
      </c>
      <c r="C485" s="2" t="s">
        <v>55</v>
      </c>
      <c r="D485" s="2" t="s">
        <v>970</v>
      </c>
      <c r="E485" s="2" t="s">
        <v>927</v>
      </c>
      <c r="F485" s="2" t="s">
        <v>919</v>
      </c>
      <c r="G485" s="2" t="str">
        <f t="shared" si="7"/>
        <v>Trump</v>
      </c>
      <c r="H485" s="2" t="s">
        <v>922</v>
      </c>
      <c r="I485" s="2" t="s">
        <v>922</v>
      </c>
      <c r="J485">
        <v>39238</v>
      </c>
      <c r="K485" s="1">
        <v>95.871349202303904</v>
      </c>
      <c r="L485" s="1">
        <v>1.5597125235740901</v>
      </c>
      <c r="M485" s="1">
        <v>0.50716142514909002</v>
      </c>
      <c r="N485" s="1">
        <v>0.94806055354503305</v>
      </c>
      <c r="O485" s="1">
        <v>1.1137162954279001</v>
      </c>
      <c r="P485" s="1">
        <v>20.6865793363576</v>
      </c>
      <c r="Q485" s="1">
        <v>15.3116876497273</v>
      </c>
      <c r="R485" s="1">
        <v>21.514858045772002</v>
      </c>
      <c r="S485" s="1">
        <v>26.303583261124398</v>
      </c>
      <c r="T485" s="1">
        <v>16.1832917070187</v>
      </c>
      <c r="U485" s="1">
        <v>3.7223899570951899</v>
      </c>
      <c r="V485" s="1">
        <v>56.312569521690797</v>
      </c>
      <c r="W485" s="1">
        <v>22.850786588272701</v>
      </c>
      <c r="X485" s="1">
        <v>17.114253932941399</v>
      </c>
      <c r="Y485" s="1">
        <v>22.850974748135499</v>
      </c>
      <c r="Z485" s="1">
        <v>26.449038335731998</v>
      </c>
      <c r="AA485" s="1">
        <v>19.010859610100699</v>
      </c>
      <c r="AB485" s="1">
        <v>21.091194557111098</v>
      </c>
      <c r="AC485" s="1">
        <v>10.5979327489206</v>
      </c>
    </row>
    <row r="486" spans="1:29" ht="15" hidden="1" customHeight="1" x14ac:dyDescent="0.25">
      <c r="A486">
        <v>30860</v>
      </c>
      <c r="B486" s="2" t="s">
        <v>507</v>
      </c>
      <c r="C486" s="2" t="s">
        <v>199</v>
      </c>
      <c r="D486" s="2" t="s">
        <v>977</v>
      </c>
      <c r="E486" s="2" t="s">
        <v>947</v>
      </c>
      <c r="F486" s="2" t="s">
        <v>919</v>
      </c>
      <c r="G486" s="2" t="str">
        <f t="shared" si="7"/>
        <v>Trump</v>
      </c>
      <c r="H486" s="2" t="s">
        <v>922</v>
      </c>
      <c r="I486" s="2" t="s">
        <v>923</v>
      </c>
      <c r="J486">
        <v>62761</v>
      </c>
      <c r="K486" s="1">
        <v>86.116292788699198</v>
      </c>
      <c r="L486" s="1">
        <v>0.49744104845267101</v>
      </c>
      <c r="M486" s="1">
        <v>1.6828494443647299</v>
      </c>
      <c r="N486" s="1">
        <v>2.0941949267390498</v>
      </c>
      <c r="O486" s="1">
        <v>9.6092217917443907</v>
      </c>
      <c r="P486" s="1">
        <v>31.9964605156168</v>
      </c>
      <c r="Q486" s="1">
        <v>16.254524003124999</v>
      </c>
      <c r="R486" s="1">
        <v>26.621067903891799</v>
      </c>
      <c r="S486" s="1">
        <v>16.887485850034299</v>
      </c>
      <c r="T486" s="1">
        <v>8.2404617273321499</v>
      </c>
      <c r="U486" s="1">
        <v>2.9320723607460102</v>
      </c>
      <c r="V486" s="1">
        <v>28.423213924621599</v>
      </c>
      <c r="W486" s="1">
        <v>34.797554791643996</v>
      </c>
      <c r="X486" s="1">
        <v>33.847158922988399</v>
      </c>
      <c r="Y486" s="1">
        <v>15.132716363266599</v>
      </c>
      <c r="Z486" s="1">
        <v>24.9796603274687</v>
      </c>
      <c r="AA486" s="1">
        <v>20.616800569510801</v>
      </c>
      <c r="AB486" s="1">
        <v>24.417776873792299</v>
      </c>
      <c r="AC486" s="1">
        <v>14.853045865961599</v>
      </c>
    </row>
    <row r="487" spans="1:29" ht="15" hidden="1" customHeight="1" x14ac:dyDescent="0.25">
      <c r="A487">
        <v>30880</v>
      </c>
      <c r="B487" s="2" t="s">
        <v>507</v>
      </c>
      <c r="C487" s="2" t="s">
        <v>121</v>
      </c>
      <c r="D487" s="2" t="s">
        <v>981</v>
      </c>
      <c r="E487" s="2" t="s">
        <v>927</v>
      </c>
      <c r="F487" s="2" t="s">
        <v>919</v>
      </c>
      <c r="G487" s="2" t="str">
        <f t="shared" si="7"/>
        <v>Trump</v>
      </c>
      <c r="H487" s="2" t="s">
        <v>922</v>
      </c>
      <c r="I487" s="2" t="s">
        <v>922</v>
      </c>
      <c r="J487">
        <v>36743</v>
      </c>
      <c r="K487" s="1">
        <v>96.0318972321259</v>
      </c>
      <c r="L487" s="1">
        <v>2.12285333260757</v>
      </c>
      <c r="M487" s="1">
        <v>0.27488229050431401</v>
      </c>
      <c r="N487" s="1">
        <v>0.86819258089976303</v>
      </c>
      <c r="O487" s="1">
        <v>0.70217456386250399</v>
      </c>
      <c r="P487" s="1">
        <v>20.395721634052698</v>
      </c>
      <c r="Q487" s="1">
        <v>7.1142802710720403</v>
      </c>
      <c r="R487" s="1">
        <v>25.841656914242201</v>
      </c>
      <c r="S487" s="1">
        <v>31.475383066162301</v>
      </c>
      <c r="T487" s="1">
        <v>15.1729581144708</v>
      </c>
      <c r="U487" s="1">
        <v>10.1542904917534</v>
      </c>
      <c r="V487" s="1">
        <v>56.673253781257102</v>
      </c>
      <c r="W487" s="1">
        <v>24.2950520635403</v>
      </c>
      <c r="X487" s="1">
        <v>8.87740366344911</v>
      </c>
      <c r="Y487" s="1">
        <v>28.631266045128999</v>
      </c>
      <c r="Z487" s="1">
        <v>26.219429806782902</v>
      </c>
      <c r="AA487" s="1">
        <v>16.2072692879341</v>
      </c>
      <c r="AB487" s="1">
        <v>18.3758951493041</v>
      </c>
      <c r="AC487" s="1">
        <v>10.5661397108499</v>
      </c>
    </row>
    <row r="488" spans="1:29" ht="15" hidden="1" customHeight="1" x14ac:dyDescent="0.25">
      <c r="A488">
        <v>30900</v>
      </c>
      <c r="B488" s="2" t="s">
        <v>508</v>
      </c>
      <c r="C488" s="2" t="s">
        <v>66</v>
      </c>
      <c r="D488" s="2" t="s">
        <v>425</v>
      </c>
      <c r="E488" s="2" t="s">
        <v>927</v>
      </c>
      <c r="F488" s="2" t="s">
        <v>919</v>
      </c>
      <c r="G488" s="2" t="str">
        <f t="shared" si="7"/>
        <v>Trump</v>
      </c>
      <c r="H488" s="2" t="s">
        <v>922</v>
      </c>
      <c r="I488" s="2" t="s">
        <v>923</v>
      </c>
      <c r="J488">
        <v>38966</v>
      </c>
      <c r="K488" s="1">
        <v>83.724272442642302</v>
      </c>
      <c r="L488" s="1">
        <v>1.3319304008622901</v>
      </c>
      <c r="M488" s="1">
        <v>1.04450033362419</v>
      </c>
      <c r="N488" s="1">
        <v>1.3319304008622901</v>
      </c>
      <c r="O488" s="1">
        <v>12.567366422008901</v>
      </c>
      <c r="P488" s="1">
        <v>25.902068469948201</v>
      </c>
      <c r="Q488" s="1">
        <v>7.8606990709849596</v>
      </c>
      <c r="R488" s="1">
        <v>24.457219114099502</v>
      </c>
      <c r="S488" s="1">
        <v>26.705332854283199</v>
      </c>
      <c r="T488" s="1">
        <v>15.0746804906842</v>
      </c>
      <c r="U488" s="1">
        <v>6.56880591812231</v>
      </c>
      <c r="V488" s="1">
        <v>53.460629768774901</v>
      </c>
      <c r="W488" s="1">
        <v>26.000232387001802</v>
      </c>
      <c r="X488" s="1">
        <v>13.970331926100901</v>
      </c>
      <c r="Y488" s="1">
        <v>18.2664221180626</v>
      </c>
      <c r="Z488" s="1">
        <v>30.493852319815201</v>
      </c>
      <c r="AA488" s="1">
        <v>19.332925752326599</v>
      </c>
      <c r="AB488" s="1">
        <v>22.056925480605901</v>
      </c>
      <c r="AC488" s="1">
        <v>9.8498743291895892</v>
      </c>
    </row>
    <row r="489" spans="1:29" ht="15" hidden="1" customHeight="1" x14ac:dyDescent="0.25">
      <c r="A489">
        <v>30940</v>
      </c>
      <c r="B489" s="2" t="s">
        <v>509</v>
      </c>
      <c r="C489" s="2" t="s">
        <v>104</v>
      </c>
      <c r="D489" s="2" t="s">
        <v>950</v>
      </c>
      <c r="E489" s="2" t="s">
        <v>927</v>
      </c>
      <c r="F489" s="2" t="s">
        <v>919</v>
      </c>
      <c r="G489" s="2" t="str">
        <f t="shared" si="7"/>
        <v>Trump</v>
      </c>
      <c r="H489" s="2" t="s">
        <v>922</v>
      </c>
      <c r="I489" s="2" t="s">
        <v>923</v>
      </c>
      <c r="J489">
        <v>126369</v>
      </c>
      <c r="K489" s="1">
        <v>96.588562068228796</v>
      </c>
      <c r="L489" s="1">
        <v>0.75493198490136004</v>
      </c>
      <c r="M489" s="1">
        <v>0.376674659133173</v>
      </c>
      <c r="N489" s="1">
        <v>1.2534719749305601</v>
      </c>
      <c r="O489" s="1">
        <v>1.0263593128061499</v>
      </c>
      <c r="P489" s="1">
        <v>24.280480181057101</v>
      </c>
      <c r="Q489" s="1">
        <v>9.3108278137834404</v>
      </c>
      <c r="R489" s="1">
        <v>25.6233728208659</v>
      </c>
      <c r="S489" s="1">
        <v>27.0865481249357</v>
      </c>
      <c r="T489" s="1">
        <v>13.698771059357901</v>
      </c>
      <c r="U489" s="1">
        <v>12.960251419592201</v>
      </c>
      <c r="V489" s="1">
        <v>52.956442031832196</v>
      </c>
      <c r="W489" s="1">
        <v>22.286108829446601</v>
      </c>
      <c r="X489" s="1">
        <v>11.7971977191291</v>
      </c>
      <c r="Y489" s="1">
        <v>33.691258473083103</v>
      </c>
      <c r="Z489" s="1">
        <v>26.589415642296</v>
      </c>
      <c r="AA489" s="1">
        <v>16.5543832010116</v>
      </c>
      <c r="AB489" s="1">
        <v>14.8504384237474</v>
      </c>
      <c r="AC489" s="1">
        <v>8.3145042598619394</v>
      </c>
    </row>
    <row r="490" spans="1:29" ht="15" hidden="1" customHeight="1" x14ac:dyDescent="0.25">
      <c r="A490">
        <v>30980</v>
      </c>
      <c r="B490" s="2" t="s">
        <v>510</v>
      </c>
      <c r="C490" s="2" t="s">
        <v>27</v>
      </c>
      <c r="D490" s="2" t="s">
        <v>976</v>
      </c>
      <c r="E490" s="2" t="s">
        <v>935</v>
      </c>
      <c r="F490" s="2" t="s">
        <v>919</v>
      </c>
      <c r="G490" s="2" t="str">
        <f t="shared" si="7"/>
        <v>Trump</v>
      </c>
      <c r="H490" s="2" t="s">
        <v>922</v>
      </c>
      <c r="I490" s="2" t="s">
        <v>922</v>
      </c>
      <c r="J490">
        <v>214369</v>
      </c>
      <c r="K490" s="1">
        <v>66.007211863655698</v>
      </c>
      <c r="L490" s="1">
        <v>17.173658504727801</v>
      </c>
      <c r="M490" s="1">
        <v>0.77669812332939903</v>
      </c>
      <c r="N490" s="1">
        <v>1.93591424133154</v>
      </c>
      <c r="O490" s="1">
        <v>14.106517266955599</v>
      </c>
      <c r="P490" s="1">
        <v>24.780635259762398</v>
      </c>
      <c r="Q490" s="1">
        <v>9.6030676077231298</v>
      </c>
      <c r="R490" s="1">
        <v>25.364208444317999</v>
      </c>
      <c r="S490" s="1">
        <v>26.1856891621456</v>
      </c>
      <c r="T490" s="1">
        <v>14.066399526050899</v>
      </c>
      <c r="U490" s="1">
        <v>7.17210483514289</v>
      </c>
      <c r="V490" s="1">
        <v>41.983992238661202</v>
      </c>
      <c r="W490" s="1">
        <v>33.608451869712198</v>
      </c>
      <c r="X490" s="1">
        <v>17.235451056483701</v>
      </c>
      <c r="Y490" s="1">
        <v>21.062916206001098</v>
      </c>
      <c r="Z490" s="1">
        <v>22.642892037127499</v>
      </c>
      <c r="AA490" s="1">
        <v>18.647314426760602</v>
      </c>
      <c r="AB490" s="1">
        <v>22.326639755225901</v>
      </c>
      <c r="AC490" s="1">
        <v>15.320237574884899</v>
      </c>
    </row>
    <row r="491" spans="1:29" ht="15" hidden="1" customHeight="1" x14ac:dyDescent="0.25">
      <c r="A491">
        <v>31020</v>
      </c>
      <c r="B491" s="2" t="s">
        <v>510</v>
      </c>
      <c r="C491" s="2" t="s">
        <v>25</v>
      </c>
      <c r="D491" s="2" t="s">
        <v>878</v>
      </c>
      <c r="E491" s="2" t="s">
        <v>927</v>
      </c>
      <c r="F491" s="2" t="s">
        <v>919</v>
      </c>
      <c r="G491" s="2" t="str">
        <f t="shared" si="7"/>
        <v>Trump</v>
      </c>
      <c r="H491" s="2" t="s">
        <v>922</v>
      </c>
      <c r="I491" s="2" t="s">
        <v>922</v>
      </c>
      <c r="J491">
        <v>102410</v>
      </c>
      <c r="K491" s="1">
        <v>85.758226735670306</v>
      </c>
      <c r="L491" s="1">
        <v>0.55853920515574695</v>
      </c>
      <c r="M491" s="1">
        <v>1.43735963284835</v>
      </c>
      <c r="N491" s="1">
        <v>4.4585489698271701</v>
      </c>
      <c r="O491" s="1">
        <v>7.7873254564983903</v>
      </c>
      <c r="P491" s="1">
        <v>24.1392442144322</v>
      </c>
      <c r="Q491" s="1">
        <v>8.2384532760472595</v>
      </c>
      <c r="R491" s="1">
        <v>23.648081242066201</v>
      </c>
      <c r="S491" s="1">
        <v>28.541158090030301</v>
      </c>
      <c r="T491" s="1">
        <v>15.433063177424099</v>
      </c>
      <c r="U491" s="1">
        <v>3.81067856060278</v>
      </c>
      <c r="V491" s="1">
        <v>39.610848886386897</v>
      </c>
      <c r="W491" s="1">
        <v>41.145224382568998</v>
      </c>
      <c r="X491" s="1">
        <v>15.433248170441299</v>
      </c>
      <c r="Y491" s="1">
        <v>20.8351183126276</v>
      </c>
      <c r="Z491" s="1">
        <v>22.059824106040399</v>
      </c>
      <c r="AA491" s="1">
        <v>19.3306957639291</v>
      </c>
      <c r="AB491" s="1">
        <v>22.208502381372401</v>
      </c>
      <c r="AC491" s="1">
        <v>15.5658594360305</v>
      </c>
    </row>
    <row r="492" spans="1:29" ht="15" hidden="1" customHeight="1" x14ac:dyDescent="0.25">
      <c r="A492">
        <v>31060</v>
      </c>
      <c r="B492" s="2" t="s">
        <v>511</v>
      </c>
      <c r="C492" s="2" t="s">
        <v>35</v>
      </c>
      <c r="D492" s="2" t="s">
        <v>964</v>
      </c>
      <c r="E492" s="2" t="s">
        <v>935</v>
      </c>
      <c r="F492" s="2" t="s">
        <v>920</v>
      </c>
      <c r="G492" s="2" t="str">
        <f t="shared" si="7"/>
        <v>Clinton</v>
      </c>
      <c r="H492" s="2" t="s">
        <v>922</v>
      </c>
      <c r="I492" s="2" t="s">
        <v>922</v>
      </c>
      <c r="J492">
        <v>17950</v>
      </c>
      <c r="K492" s="1">
        <v>76.261838440111404</v>
      </c>
      <c r="L492" s="1">
        <v>0.54038997214484696</v>
      </c>
      <c r="M492" s="1">
        <v>5.9052924791086303</v>
      </c>
      <c r="N492" s="1">
        <v>2.55153203342618</v>
      </c>
      <c r="O492" s="1">
        <v>14.740947075208901</v>
      </c>
      <c r="P492" s="1">
        <v>24.222841225626699</v>
      </c>
      <c r="Q492" s="1">
        <v>4.2228412256267402</v>
      </c>
      <c r="R492" s="1">
        <v>22.506963788300801</v>
      </c>
      <c r="S492" s="1">
        <v>34.08356545961</v>
      </c>
      <c r="T492" s="1">
        <v>14.9637883008357</v>
      </c>
      <c r="U492" s="1">
        <v>1.3438113948919499</v>
      </c>
      <c r="V492" s="1">
        <v>12.6444007858546</v>
      </c>
      <c r="W492" s="1">
        <v>22.813359528487201</v>
      </c>
      <c r="X492" s="1">
        <v>63.198428290766202</v>
      </c>
      <c r="Y492" s="1">
        <v>4.4278474259802598</v>
      </c>
      <c r="Z492" s="1">
        <v>11.6164310482795</v>
      </c>
      <c r="AA492" s="1">
        <v>11.323019471859199</v>
      </c>
      <c r="AB492" s="1">
        <v>18.698319551880498</v>
      </c>
      <c r="AC492" s="1">
        <v>53.934382502000503</v>
      </c>
    </row>
    <row r="493" spans="1:29" ht="15" hidden="1" customHeight="1" x14ac:dyDescent="0.25">
      <c r="A493">
        <v>31080</v>
      </c>
      <c r="B493" s="2" t="s">
        <v>512</v>
      </c>
      <c r="C493" s="2" t="s">
        <v>98</v>
      </c>
      <c r="D493" s="2" t="s">
        <v>936</v>
      </c>
      <c r="E493" s="2" t="s">
        <v>935</v>
      </c>
      <c r="F493" s="2" t="s">
        <v>920</v>
      </c>
      <c r="G493" s="2" t="str">
        <f t="shared" si="7"/>
        <v>Clinton</v>
      </c>
      <c r="H493" s="2" t="s">
        <v>923</v>
      </c>
      <c r="I493" s="2" t="s">
        <v>923</v>
      </c>
      <c r="J493">
        <v>12828837</v>
      </c>
      <c r="K493" s="1">
        <v>31.622663847081402</v>
      </c>
      <c r="L493" s="1">
        <v>6.6965228414703502</v>
      </c>
      <c r="M493" s="1">
        <v>14.484150044154401</v>
      </c>
      <c r="N493" s="1">
        <v>2.7587925546173802</v>
      </c>
      <c r="O493" s="1">
        <v>44.4378707126764</v>
      </c>
      <c r="P493" s="1">
        <v>24.467276340014301</v>
      </c>
      <c r="Q493" s="1">
        <v>10.6621044448534</v>
      </c>
      <c r="R493" s="1">
        <v>29.298275439932699</v>
      </c>
      <c r="S493" s="1">
        <v>24.5395743978975</v>
      </c>
      <c r="T493" s="1">
        <v>11.032769377302101</v>
      </c>
      <c r="U493" s="1">
        <v>12.5761795319517</v>
      </c>
      <c r="V493" s="1">
        <v>29.2039791413393</v>
      </c>
      <c r="W493" s="1">
        <v>27.074546876302801</v>
      </c>
      <c r="X493" s="1">
        <v>31.145294450406301</v>
      </c>
      <c r="Y493" s="1">
        <v>15.9399036822336</v>
      </c>
      <c r="Z493" s="1">
        <v>18.167249060712901</v>
      </c>
      <c r="AA493" s="1">
        <v>15.4909371534771</v>
      </c>
      <c r="AB493" s="1">
        <v>21.828336355192999</v>
      </c>
      <c r="AC493" s="1">
        <v>28.573573748383399</v>
      </c>
    </row>
    <row r="494" spans="1:29" ht="15" hidden="1" customHeight="1" x14ac:dyDescent="0.25">
      <c r="A494">
        <v>31140</v>
      </c>
      <c r="B494" s="2" t="s">
        <v>513</v>
      </c>
      <c r="C494" s="2" t="s">
        <v>104</v>
      </c>
      <c r="D494" s="2" t="s">
        <v>950</v>
      </c>
      <c r="E494" s="2" t="s">
        <v>927</v>
      </c>
      <c r="F494" s="2" t="s">
        <v>920</v>
      </c>
      <c r="G494" s="2" t="str">
        <f t="shared" si="7"/>
        <v>Clinton</v>
      </c>
      <c r="H494" s="2" t="s">
        <v>922</v>
      </c>
      <c r="I494" s="2" t="s">
        <v>923</v>
      </c>
      <c r="J494">
        <v>1235708</v>
      </c>
      <c r="K494" s="1">
        <v>78.509566985080596</v>
      </c>
      <c r="L494" s="1">
        <v>13.827214843636201</v>
      </c>
      <c r="M494" s="1">
        <v>1.5867017127023499</v>
      </c>
      <c r="N494" s="1">
        <v>2.1115829953354699</v>
      </c>
      <c r="O494" s="1">
        <v>3.9649334632453601</v>
      </c>
      <c r="P494" s="1">
        <v>23.835161704868799</v>
      </c>
      <c r="Q494" s="1">
        <v>8.6386913413201203</v>
      </c>
      <c r="R494" s="1">
        <v>26.815153741822499</v>
      </c>
      <c r="S494" s="1">
        <v>27.817089474212398</v>
      </c>
      <c r="T494" s="1">
        <v>12.893903737776199</v>
      </c>
      <c r="U494" s="1">
        <v>4.2142411792934302</v>
      </c>
      <c r="V494" s="1">
        <v>40.260214284261103</v>
      </c>
      <c r="W494" s="1">
        <v>29.754948128273799</v>
      </c>
      <c r="X494" s="1">
        <v>25.770596408171698</v>
      </c>
      <c r="Y494" s="1">
        <v>18.8583727726432</v>
      </c>
      <c r="Z494" s="1">
        <v>21.893168790689401</v>
      </c>
      <c r="AA494" s="1">
        <v>18.025693063528202</v>
      </c>
      <c r="AB494" s="1">
        <v>22.9402645488559</v>
      </c>
      <c r="AC494" s="1">
        <v>18.2825008242833</v>
      </c>
    </row>
    <row r="495" spans="1:29" ht="15" hidden="1" customHeight="1" x14ac:dyDescent="0.25">
      <c r="A495">
        <v>31180</v>
      </c>
      <c r="B495" s="2" t="s">
        <v>514</v>
      </c>
      <c r="C495" s="2" t="s">
        <v>27</v>
      </c>
      <c r="D495" s="2" t="s">
        <v>976</v>
      </c>
      <c r="E495" s="2" t="s">
        <v>935</v>
      </c>
      <c r="F495" s="2" t="s">
        <v>919</v>
      </c>
      <c r="G495" s="2" t="str">
        <f t="shared" si="7"/>
        <v>Trump</v>
      </c>
      <c r="H495" s="2" t="s">
        <v>922</v>
      </c>
      <c r="I495" s="2" t="s">
        <v>922</v>
      </c>
      <c r="J495">
        <v>290805</v>
      </c>
      <c r="K495" s="1">
        <v>56.884854111861898</v>
      </c>
      <c r="L495" s="1">
        <v>6.9699626897749303</v>
      </c>
      <c r="M495" s="1">
        <v>1.9470091642165701</v>
      </c>
      <c r="N495" s="1">
        <v>1.5859424700400599</v>
      </c>
      <c r="O495" s="1">
        <v>32.612231564106501</v>
      </c>
      <c r="P495" s="1">
        <v>24.502329739859999</v>
      </c>
      <c r="Q495" s="1">
        <v>16.506249892539699</v>
      </c>
      <c r="R495" s="1">
        <v>25.456233558570201</v>
      </c>
      <c r="S495" s="1">
        <v>22.320455287907699</v>
      </c>
      <c r="T495" s="1">
        <v>11.214731521122401</v>
      </c>
      <c r="U495" s="1">
        <v>7.47816019366382</v>
      </c>
      <c r="V495" s="1">
        <v>35.1156018664702</v>
      </c>
      <c r="W495" s="1">
        <v>30.535966974236601</v>
      </c>
      <c r="X495" s="1">
        <v>26.870270965629398</v>
      </c>
      <c r="Y495" s="1">
        <v>22.909700528586701</v>
      </c>
      <c r="Z495" s="1">
        <v>23.289879899962401</v>
      </c>
      <c r="AA495" s="1">
        <v>18.1221887338653</v>
      </c>
      <c r="AB495" s="1">
        <v>19.903077162671</v>
      </c>
      <c r="AC495" s="1">
        <v>15.7751536749146</v>
      </c>
    </row>
    <row r="496" spans="1:29" ht="15" hidden="1" customHeight="1" x14ac:dyDescent="0.25">
      <c r="A496">
        <v>31220</v>
      </c>
      <c r="B496" s="2" t="s">
        <v>515</v>
      </c>
      <c r="C496" s="2" t="s">
        <v>31</v>
      </c>
      <c r="D496" s="2" t="s">
        <v>924</v>
      </c>
      <c r="E496" s="2" t="s">
        <v>927</v>
      </c>
      <c r="F496" s="2" t="s">
        <v>919</v>
      </c>
      <c r="G496" s="2" t="str">
        <f t="shared" si="7"/>
        <v>Trump</v>
      </c>
      <c r="H496" s="2" t="s">
        <v>923</v>
      </c>
      <c r="I496" s="2" t="s">
        <v>923</v>
      </c>
      <c r="J496">
        <v>28705</v>
      </c>
      <c r="K496" s="1">
        <v>92.6493642222609</v>
      </c>
      <c r="L496" s="1">
        <v>0.54345932764326799</v>
      </c>
      <c r="M496" s="1">
        <v>0.45288277303605601</v>
      </c>
      <c r="N496" s="1">
        <v>2.3480229925100198</v>
      </c>
      <c r="O496" s="1">
        <v>4.0062706845497296</v>
      </c>
      <c r="P496" s="1">
        <v>21.738373105730702</v>
      </c>
      <c r="Q496" s="1">
        <v>7.3262497822679</v>
      </c>
      <c r="R496" s="1">
        <v>20.745514718690099</v>
      </c>
      <c r="S496" s="1">
        <v>30.9980839574987</v>
      </c>
      <c r="T496" s="1">
        <v>19.191778435812601</v>
      </c>
      <c r="U496" s="1">
        <v>3.6155808477237001</v>
      </c>
      <c r="V496" s="1">
        <v>42.1016483516484</v>
      </c>
      <c r="W496" s="1">
        <v>34.929356357927801</v>
      </c>
      <c r="X496" s="1">
        <v>19.353414442700199</v>
      </c>
      <c r="Y496" s="1">
        <v>21.1738002594034</v>
      </c>
      <c r="Z496" s="1">
        <v>27.610246433203599</v>
      </c>
      <c r="AA496" s="1">
        <v>18.320363164721101</v>
      </c>
      <c r="AB496" s="1">
        <v>20.768482490272401</v>
      </c>
      <c r="AC496" s="1">
        <v>12.1271076523995</v>
      </c>
    </row>
    <row r="497" spans="1:29" ht="15" hidden="1" customHeight="1" x14ac:dyDescent="0.25">
      <c r="A497">
        <v>31260</v>
      </c>
      <c r="B497" s="2" t="s">
        <v>516</v>
      </c>
      <c r="C497" s="2" t="s">
        <v>27</v>
      </c>
      <c r="D497" s="2" t="s">
        <v>976</v>
      </c>
      <c r="E497" s="2" t="s">
        <v>935</v>
      </c>
      <c r="F497" s="2" t="s">
        <v>919</v>
      </c>
      <c r="G497" s="2" t="str">
        <f t="shared" si="7"/>
        <v>Trump</v>
      </c>
      <c r="H497" s="2" t="s">
        <v>922</v>
      </c>
      <c r="I497" s="2" t="s">
        <v>922</v>
      </c>
      <c r="J497">
        <v>86771</v>
      </c>
      <c r="K497" s="1">
        <v>63.2573094697537</v>
      </c>
      <c r="L497" s="1">
        <v>14.7975706169112</v>
      </c>
      <c r="M497" s="1">
        <v>0.85742932546588102</v>
      </c>
      <c r="N497" s="1">
        <v>1.32878496271796</v>
      </c>
      <c r="O497" s="1">
        <v>19.7589056251513</v>
      </c>
      <c r="P497" s="1">
        <v>26.743958234894102</v>
      </c>
      <c r="Q497" s="1">
        <v>9.1943160733424794</v>
      </c>
      <c r="R497" s="1">
        <v>25.3160618178885</v>
      </c>
      <c r="S497" s="1">
        <v>25.097094651438798</v>
      </c>
      <c r="T497" s="1">
        <v>13.6485692224361</v>
      </c>
      <c r="U497" s="1">
        <v>9.4781509570241997</v>
      </c>
      <c r="V497" s="1">
        <v>42.038642109064597</v>
      </c>
      <c r="W497" s="1">
        <v>33.364030335861301</v>
      </c>
      <c r="X497" s="1">
        <v>15.119176598049799</v>
      </c>
      <c r="Y497" s="1">
        <v>22.213577125072899</v>
      </c>
      <c r="Z497" s="1">
        <v>27.614601569085099</v>
      </c>
      <c r="AA497" s="1">
        <v>18.099591519159699</v>
      </c>
      <c r="AB497" s="1">
        <v>19.111067885625399</v>
      </c>
      <c r="AC497" s="1">
        <v>12.961161901056901</v>
      </c>
    </row>
    <row r="498" spans="1:29" ht="15" hidden="1" customHeight="1" x14ac:dyDescent="0.25">
      <c r="A498">
        <v>31300</v>
      </c>
      <c r="B498" s="2" t="s">
        <v>517</v>
      </c>
      <c r="C498" s="2" t="s">
        <v>42</v>
      </c>
      <c r="D498" s="2" t="s">
        <v>959</v>
      </c>
      <c r="E498" s="2" t="s">
        <v>931</v>
      </c>
      <c r="F498" s="2" t="s">
        <v>919</v>
      </c>
      <c r="G498" s="2" t="str">
        <f t="shared" si="7"/>
        <v>Trump</v>
      </c>
      <c r="H498" s="2" t="s">
        <v>922</v>
      </c>
      <c r="I498" s="2" t="s">
        <v>923</v>
      </c>
      <c r="J498">
        <v>134168</v>
      </c>
      <c r="K498" s="1">
        <v>26.951284956174302</v>
      </c>
      <c r="L498" s="1">
        <v>24.109325621608701</v>
      </c>
      <c r="M498" s="1">
        <v>0.723719515830899</v>
      </c>
      <c r="N498" s="1">
        <v>40.067676346073597</v>
      </c>
      <c r="O498" s="1">
        <v>8.1479935603124396</v>
      </c>
      <c r="P498" s="1">
        <v>26.7776220857432</v>
      </c>
      <c r="Q498" s="1">
        <v>11.109206368135499</v>
      </c>
      <c r="R498" s="1">
        <v>25.7848369208753</v>
      </c>
      <c r="S498" s="1">
        <v>25.0901854391509</v>
      </c>
      <c r="T498" s="1">
        <v>11.238149186095001</v>
      </c>
      <c r="U498" s="1">
        <v>11.433547534682599</v>
      </c>
      <c r="V498" s="1">
        <v>49.2895321602306</v>
      </c>
      <c r="W498" s="1">
        <v>26.3635817668609</v>
      </c>
      <c r="X498" s="1">
        <v>12.913338538225901</v>
      </c>
      <c r="Y498" s="1">
        <v>35.033008068638999</v>
      </c>
      <c r="Z498" s="1">
        <v>25.906332659094399</v>
      </c>
      <c r="AA498" s="1">
        <v>14.8591878014626</v>
      </c>
      <c r="AB498" s="1">
        <v>16.2306341550157</v>
      </c>
      <c r="AC498" s="1">
        <v>7.9708373157882999</v>
      </c>
    </row>
    <row r="499" spans="1:29" ht="15" hidden="1" customHeight="1" x14ac:dyDescent="0.25">
      <c r="A499">
        <v>31340</v>
      </c>
      <c r="B499" s="2" t="s">
        <v>518</v>
      </c>
      <c r="C499" s="2" t="s">
        <v>135</v>
      </c>
      <c r="D499" s="2" t="s">
        <v>978</v>
      </c>
      <c r="E499" s="2" t="s">
        <v>927</v>
      </c>
      <c r="F499" s="2" t="s">
        <v>919</v>
      </c>
      <c r="G499" s="2" t="str">
        <f t="shared" si="7"/>
        <v>Trump</v>
      </c>
      <c r="H499" s="2" t="s">
        <v>922</v>
      </c>
      <c r="I499" s="2" t="s">
        <v>923</v>
      </c>
      <c r="J499">
        <v>252634</v>
      </c>
      <c r="K499" s="1">
        <v>77.126990033012206</v>
      </c>
      <c r="L499" s="1">
        <v>17.407395679124701</v>
      </c>
      <c r="M499" s="1">
        <v>1.3157373908500001</v>
      </c>
      <c r="N499" s="1">
        <v>2.0781050848262699</v>
      </c>
      <c r="O499" s="1">
        <v>2.0717718121868001</v>
      </c>
      <c r="P499" s="1">
        <v>21.2425880918641</v>
      </c>
      <c r="Q499" s="1">
        <v>12.6063791888661</v>
      </c>
      <c r="R499" s="1">
        <v>22.692511696762899</v>
      </c>
      <c r="S499" s="1">
        <v>27.759129808339299</v>
      </c>
      <c r="T499" s="1">
        <v>15.6993912141675</v>
      </c>
      <c r="U499" s="1">
        <v>5.7128010941820797</v>
      </c>
      <c r="V499" s="1">
        <v>42.615166844849497</v>
      </c>
      <c r="W499" s="1">
        <v>29.086608811988199</v>
      </c>
      <c r="X499" s="1">
        <v>22.585423248980199</v>
      </c>
      <c r="Y499" s="1">
        <v>20.684747692432801</v>
      </c>
      <c r="Z499" s="1">
        <v>22.671085268165701</v>
      </c>
      <c r="AA499" s="1">
        <v>18.633350953523401</v>
      </c>
      <c r="AB499" s="1">
        <v>22.657870125645498</v>
      </c>
      <c r="AC499" s="1">
        <v>15.352945960232599</v>
      </c>
    </row>
    <row r="500" spans="1:29" ht="15" hidden="1" customHeight="1" x14ac:dyDescent="0.25">
      <c r="A500">
        <v>31380</v>
      </c>
      <c r="B500" s="2" t="s">
        <v>519</v>
      </c>
      <c r="C500" s="2" t="s">
        <v>146</v>
      </c>
      <c r="D500" s="2" t="s">
        <v>948</v>
      </c>
      <c r="E500" s="2" t="s">
        <v>927</v>
      </c>
      <c r="F500" s="2" t="s">
        <v>919</v>
      </c>
      <c r="G500" s="2" t="str">
        <f t="shared" si="7"/>
        <v>Trump</v>
      </c>
      <c r="H500" s="2" t="s">
        <v>922</v>
      </c>
      <c r="I500" s="2" t="s">
        <v>923</v>
      </c>
      <c r="J500">
        <v>32612</v>
      </c>
      <c r="K500" s="1">
        <v>88.859928860542098</v>
      </c>
      <c r="L500" s="1">
        <v>4.8877713725009198</v>
      </c>
      <c r="M500" s="1">
        <v>1.7539555991659499</v>
      </c>
      <c r="N500" s="1">
        <v>1.83981356555869</v>
      </c>
      <c r="O500" s="1">
        <v>2.6585306022323101</v>
      </c>
      <c r="P500" s="1">
        <v>16.0769042070404</v>
      </c>
      <c r="Q500" s="1">
        <v>28.6888261989452</v>
      </c>
      <c r="R500" s="1">
        <v>19.416165828529401</v>
      </c>
      <c r="S500" s="1">
        <v>21.577946768060801</v>
      </c>
      <c r="T500" s="1">
        <v>14.2401569974243</v>
      </c>
      <c r="U500" s="1">
        <v>2.2579923988374699</v>
      </c>
      <c r="V500" s="1">
        <v>35.457187569863599</v>
      </c>
      <c r="W500" s="1">
        <v>29.420970266040701</v>
      </c>
      <c r="X500" s="1">
        <v>32.863849765258202</v>
      </c>
      <c r="Y500" s="1">
        <v>30.786060321925302</v>
      </c>
      <c r="Z500" s="1">
        <v>22.706672917643399</v>
      </c>
      <c r="AA500" s="1">
        <v>15.6196280668855</v>
      </c>
      <c r="AB500" s="1">
        <v>20.4797624628848</v>
      </c>
      <c r="AC500" s="1">
        <v>10.407876230661</v>
      </c>
    </row>
    <row r="501" spans="1:29" ht="15" hidden="1" customHeight="1" x14ac:dyDescent="0.25">
      <c r="A501">
        <v>31420</v>
      </c>
      <c r="B501" s="2" t="s">
        <v>520</v>
      </c>
      <c r="C501" s="2" t="s">
        <v>37</v>
      </c>
      <c r="D501" s="2" t="s">
        <v>943</v>
      </c>
      <c r="E501" s="2" t="s">
        <v>931</v>
      </c>
      <c r="F501" s="2" t="s">
        <v>920</v>
      </c>
      <c r="G501" s="2" t="str">
        <f t="shared" si="7"/>
        <v>Clinton</v>
      </c>
      <c r="H501" s="2" t="s">
        <v>922</v>
      </c>
      <c r="I501" s="2" t="s">
        <v>923</v>
      </c>
      <c r="J501">
        <v>232293</v>
      </c>
      <c r="K501" s="1">
        <v>51.558161459880402</v>
      </c>
      <c r="L501" s="1">
        <v>43.255285350828501</v>
      </c>
      <c r="M501" s="1">
        <v>1.2626295239202201</v>
      </c>
      <c r="N501" s="1">
        <v>1.4856237596483799</v>
      </c>
      <c r="O501" s="1">
        <v>2.4382999057225101</v>
      </c>
      <c r="P501" s="1">
        <v>25.0842685746019</v>
      </c>
      <c r="Q501" s="1">
        <v>9.7863474146874907</v>
      </c>
      <c r="R501" s="1">
        <v>24.898727038696801</v>
      </c>
      <c r="S501" s="1">
        <v>27.287950992927001</v>
      </c>
      <c r="T501" s="1">
        <v>12.942705979086799</v>
      </c>
      <c r="U501" s="1">
        <v>5.4604759263661098</v>
      </c>
      <c r="V501" s="1">
        <v>46.664949951139597</v>
      </c>
      <c r="W501" s="1">
        <v>27.065340834059601</v>
      </c>
      <c r="X501" s="1">
        <v>20.809233288434601</v>
      </c>
      <c r="Y501" s="1">
        <v>26.1583011583012</v>
      </c>
      <c r="Z501" s="1">
        <v>23.605094641680001</v>
      </c>
      <c r="AA501" s="1">
        <v>16.5022600998211</v>
      </c>
      <c r="AB501" s="1">
        <v>18.7235144552218</v>
      </c>
      <c r="AC501" s="1">
        <v>15.010829644976001</v>
      </c>
    </row>
    <row r="502" spans="1:29" ht="15" customHeight="1" x14ac:dyDescent="0.25">
      <c r="A502">
        <v>31460</v>
      </c>
      <c r="B502" s="2" t="s">
        <v>521</v>
      </c>
      <c r="C502" s="2" t="s">
        <v>98</v>
      </c>
      <c r="D502" s="2" t="s">
        <v>936</v>
      </c>
      <c r="E502" s="2" t="s">
        <v>935</v>
      </c>
      <c r="F502" s="2" t="s">
        <v>919</v>
      </c>
      <c r="G502" s="2" t="str">
        <f t="shared" si="7"/>
        <v>Trump</v>
      </c>
      <c r="H502" s="2" t="s">
        <v>922</v>
      </c>
      <c r="I502" s="2" t="s">
        <v>923</v>
      </c>
      <c r="J502">
        <v>150865</v>
      </c>
      <c r="K502" s="1">
        <v>38.034003910781202</v>
      </c>
      <c r="L502" s="1">
        <v>3.3201869220826601</v>
      </c>
      <c r="M502" s="1">
        <v>1.6789845225864199</v>
      </c>
      <c r="N502" s="1">
        <v>3.2817419547277402</v>
      </c>
      <c r="O502" s="1">
        <v>53.685082689822003</v>
      </c>
      <c r="P502" s="1">
        <v>28.402213899844199</v>
      </c>
      <c r="Q502" s="1">
        <v>10.539886653630701</v>
      </c>
      <c r="R502" s="1">
        <v>26.3341397938554</v>
      </c>
      <c r="S502" s="1">
        <v>23.2817419547277</v>
      </c>
      <c r="T502" s="1">
        <v>11.4420176979419</v>
      </c>
      <c r="U502" s="1">
        <v>18.378331546400702</v>
      </c>
      <c r="V502" s="1">
        <v>36.820559472367499</v>
      </c>
      <c r="W502" s="1">
        <v>30.887943078072698</v>
      </c>
      <c r="X502" s="1">
        <v>13.913165903159101</v>
      </c>
      <c r="Y502" s="1">
        <v>17.880322373582501</v>
      </c>
      <c r="Z502" s="1">
        <v>23.322159617716299</v>
      </c>
      <c r="AA502" s="1">
        <v>20.390842307966601</v>
      </c>
      <c r="AB502" s="1">
        <v>21.719801250505199</v>
      </c>
      <c r="AC502" s="1">
        <v>16.6868744502294</v>
      </c>
    </row>
    <row r="503" spans="1:29" ht="15" hidden="1" customHeight="1" x14ac:dyDescent="0.25">
      <c r="A503">
        <v>31540</v>
      </c>
      <c r="B503" s="2" t="s">
        <v>522</v>
      </c>
      <c r="C503" s="2" t="s">
        <v>70</v>
      </c>
      <c r="D503" s="2" t="s">
        <v>980</v>
      </c>
      <c r="E503" s="2" t="s">
        <v>927</v>
      </c>
      <c r="F503" s="2" t="s">
        <v>920</v>
      </c>
      <c r="G503" s="2" t="str">
        <f t="shared" si="7"/>
        <v>Clinton</v>
      </c>
      <c r="H503" s="2" t="s">
        <v>922</v>
      </c>
      <c r="I503" s="2" t="s">
        <v>922</v>
      </c>
      <c r="J503">
        <v>605435</v>
      </c>
      <c r="K503" s="1">
        <v>84.424091768728303</v>
      </c>
      <c r="L503" s="1">
        <v>4.2344760378901096</v>
      </c>
      <c r="M503" s="1">
        <v>3.8851404362152802</v>
      </c>
      <c r="N503" s="1">
        <v>2.2141105155797098</v>
      </c>
      <c r="O503" s="1">
        <v>5.2421812415866302</v>
      </c>
      <c r="P503" s="1">
        <v>22.164724536903201</v>
      </c>
      <c r="Q503" s="1">
        <v>11.688125067100501</v>
      </c>
      <c r="R503" s="1">
        <v>28.5702015905919</v>
      </c>
      <c r="S503" s="1">
        <v>26.476830708498799</v>
      </c>
      <c r="T503" s="1">
        <v>11.100118096905501</v>
      </c>
      <c r="U503" s="1">
        <v>2.1790510608242499</v>
      </c>
      <c r="V503" s="1">
        <v>27.7843360894881</v>
      </c>
      <c r="W503" s="1">
        <v>29.370144180254002</v>
      </c>
      <c r="X503" s="1">
        <v>40.666468669433598</v>
      </c>
      <c r="Y503" s="1">
        <v>13.8614137359837</v>
      </c>
      <c r="Z503" s="1">
        <v>18.507900101936801</v>
      </c>
      <c r="AA503" s="1">
        <v>17.170377803261999</v>
      </c>
      <c r="AB503" s="1">
        <v>26.005033129459701</v>
      </c>
      <c r="AC503" s="1">
        <v>24.455275229357799</v>
      </c>
    </row>
    <row r="504" spans="1:29" ht="15" hidden="1" customHeight="1" x14ac:dyDescent="0.25">
      <c r="A504">
        <v>31500</v>
      </c>
      <c r="B504" s="2" t="s">
        <v>522</v>
      </c>
      <c r="C504" s="2" t="s">
        <v>66</v>
      </c>
      <c r="D504" s="2" t="s">
        <v>425</v>
      </c>
      <c r="E504" s="2" t="s">
        <v>927</v>
      </c>
      <c r="F504" s="2" t="s">
        <v>919</v>
      </c>
      <c r="G504" s="2" t="str">
        <f t="shared" si="7"/>
        <v>Trump</v>
      </c>
      <c r="H504" s="2" t="s">
        <v>922</v>
      </c>
      <c r="I504" s="2" t="s">
        <v>923</v>
      </c>
      <c r="J504">
        <v>32428</v>
      </c>
      <c r="K504" s="1">
        <v>93.940421857653902</v>
      </c>
      <c r="L504" s="1">
        <v>1.63439003330455</v>
      </c>
      <c r="M504" s="1">
        <v>0.65067225854200095</v>
      </c>
      <c r="N504" s="1">
        <v>1.4462809917355399</v>
      </c>
      <c r="O504" s="1">
        <v>2.3282348587640298</v>
      </c>
      <c r="P504" s="1">
        <v>22.616257555199201</v>
      </c>
      <c r="Q504" s="1">
        <v>9.8772665597631697</v>
      </c>
      <c r="R504" s="1">
        <v>24.485012951770099</v>
      </c>
      <c r="S504" s="1">
        <v>28.398297767361498</v>
      </c>
      <c r="T504" s="1">
        <v>14.623165165906</v>
      </c>
      <c r="U504" s="1">
        <v>4.9250240748383503</v>
      </c>
      <c r="V504" s="1">
        <v>50.369147521438101</v>
      </c>
      <c r="W504" s="1">
        <v>27.747970835053</v>
      </c>
      <c r="X504" s="1">
        <v>16.957857568670601</v>
      </c>
      <c r="Y504" s="1">
        <v>18.746537944132299</v>
      </c>
      <c r="Z504" s="1">
        <v>27.6014876948643</v>
      </c>
      <c r="AA504" s="1">
        <v>19.727783492917599</v>
      </c>
      <c r="AB504" s="1">
        <v>22.6477803276094</v>
      </c>
      <c r="AC504" s="1">
        <v>11.2764105404764</v>
      </c>
    </row>
    <row r="505" spans="1:29" ht="15" hidden="1" customHeight="1" x14ac:dyDescent="0.25">
      <c r="A505">
        <v>31580</v>
      </c>
      <c r="B505" s="2" t="s">
        <v>523</v>
      </c>
      <c r="C505" s="2" t="s">
        <v>104</v>
      </c>
      <c r="D505" s="2" t="s">
        <v>950</v>
      </c>
      <c r="E505" s="2" t="s">
        <v>927</v>
      </c>
      <c r="F505" s="2" t="s">
        <v>919</v>
      </c>
      <c r="G505" s="2" t="str">
        <f t="shared" si="7"/>
        <v>Trump</v>
      </c>
      <c r="H505" s="2" t="s">
        <v>922</v>
      </c>
      <c r="I505" s="2" t="s">
        <v>923</v>
      </c>
      <c r="J505">
        <v>46920</v>
      </c>
      <c r="K505" s="1">
        <v>89.386189258312001</v>
      </c>
      <c r="L505" s="1">
        <v>6.54092071611253</v>
      </c>
      <c r="M505" s="1">
        <v>0.54774083546462105</v>
      </c>
      <c r="N505" s="1">
        <v>1.9607843137254899</v>
      </c>
      <c r="O505" s="1">
        <v>1.5643648763853399</v>
      </c>
      <c r="P505" s="1">
        <v>23.211849957374302</v>
      </c>
      <c r="Q505" s="1">
        <v>7.7898550724637703</v>
      </c>
      <c r="R505" s="1">
        <v>25.1236146632566</v>
      </c>
      <c r="S505" s="1">
        <v>28.435635123614698</v>
      </c>
      <c r="T505" s="1">
        <v>15.4390451832907</v>
      </c>
      <c r="U505" s="1">
        <v>7.2438867241432199</v>
      </c>
      <c r="V505" s="1">
        <v>48.762004111312201</v>
      </c>
      <c r="W505" s="1">
        <v>29.721105758905299</v>
      </c>
      <c r="X505" s="1">
        <v>14.2730034056392</v>
      </c>
      <c r="Y505" s="1">
        <v>25.673636559603398</v>
      </c>
      <c r="Z505" s="1">
        <v>23.604225048501799</v>
      </c>
      <c r="AA505" s="1">
        <v>16.2966156499246</v>
      </c>
      <c r="AB505" s="1">
        <v>22.364733778831599</v>
      </c>
      <c r="AC505" s="1">
        <v>12.0607889631386</v>
      </c>
    </row>
    <row r="506" spans="1:29" ht="15" hidden="1" customHeight="1" x14ac:dyDescent="0.25">
      <c r="A506">
        <v>31620</v>
      </c>
      <c r="B506" s="2" t="s">
        <v>524</v>
      </c>
      <c r="C506" s="2" t="s">
        <v>75</v>
      </c>
      <c r="D506" s="2" t="s">
        <v>932</v>
      </c>
      <c r="E506" s="2" t="s">
        <v>931</v>
      </c>
      <c r="F506" s="2" t="s">
        <v>920</v>
      </c>
      <c r="G506" s="2" t="str">
        <f t="shared" si="7"/>
        <v>Clinton</v>
      </c>
      <c r="H506" s="2" t="s">
        <v>922</v>
      </c>
      <c r="I506" s="2" t="s">
        <v>923</v>
      </c>
      <c r="J506">
        <v>24552</v>
      </c>
      <c r="K506" s="1">
        <v>59.2416096448354</v>
      </c>
      <c r="L506" s="1">
        <v>36.681329423264899</v>
      </c>
      <c r="M506" s="1">
        <v>0.696480938416422</v>
      </c>
      <c r="N506" s="1">
        <v>1.2096774193548401</v>
      </c>
      <c r="O506" s="1">
        <v>2.1709025741283798</v>
      </c>
      <c r="P506" s="1">
        <v>22.784294558488099</v>
      </c>
      <c r="Q506" s="1">
        <v>14.2350928641251</v>
      </c>
      <c r="R506" s="1">
        <v>22.238514173997999</v>
      </c>
      <c r="S506" s="1">
        <v>24.743401759530801</v>
      </c>
      <c r="T506" s="1">
        <v>15.998696643857899</v>
      </c>
      <c r="U506" s="1">
        <v>4.0419161676646702</v>
      </c>
      <c r="V506" s="1">
        <v>48.249153866180698</v>
      </c>
      <c r="W506" s="1">
        <v>28.657901588128102</v>
      </c>
      <c r="X506" s="1">
        <v>19.051028378026601</v>
      </c>
      <c r="Y506" s="1">
        <v>29.153506001263398</v>
      </c>
      <c r="Z506" s="1">
        <v>25.826489787323599</v>
      </c>
      <c r="AA506" s="1">
        <v>16.1297115182144</v>
      </c>
      <c r="AB506" s="1">
        <v>16.098125921246599</v>
      </c>
      <c r="AC506" s="1">
        <v>12.792166771951999</v>
      </c>
    </row>
    <row r="507" spans="1:29" ht="15" hidden="1" customHeight="1" x14ac:dyDescent="0.25">
      <c r="A507">
        <v>31660</v>
      </c>
      <c r="B507" s="2" t="s">
        <v>525</v>
      </c>
      <c r="C507" s="2" t="s">
        <v>40</v>
      </c>
      <c r="D507" s="2" t="s">
        <v>966</v>
      </c>
      <c r="E507" s="2" t="s">
        <v>927</v>
      </c>
      <c r="F507" s="2" t="s">
        <v>919</v>
      </c>
      <c r="G507" s="2" t="str">
        <f t="shared" si="7"/>
        <v>Trump</v>
      </c>
      <c r="H507" s="2" t="s">
        <v>922</v>
      </c>
      <c r="I507" s="2" t="s">
        <v>922</v>
      </c>
      <c r="J507">
        <v>51599</v>
      </c>
      <c r="K507" s="1">
        <v>82.637260412023494</v>
      </c>
      <c r="L507" s="1">
        <v>5.4923545029942398</v>
      </c>
      <c r="M507" s="1">
        <v>0.41667474175856101</v>
      </c>
      <c r="N507" s="1">
        <v>8.5350491288590895</v>
      </c>
      <c r="O507" s="1">
        <v>2.91866121436462</v>
      </c>
      <c r="P507" s="1">
        <v>20.775596426287301</v>
      </c>
      <c r="Q507" s="1">
        <v>10.391674257252999</v>
      </c>
      <c r="R507" s="1">
        <v>27.023779530611101</v>
      </c>
      <c r="S507" s="1">
        <v>28.475358049574599</v>
      </c>
      <c r="T507" s="1">
        <v>13.333591736274</v>
      </c>
      <c r="U507" s="1">
        <v>5.4259222947421497</v>
      </c>
      <c r="V507" s="1">
        <v>48.850107846158203</v>
      </c>
      <c r="W507" s="1">
        <v>27.857923191125799</v>
      </c>
      <c r="X507" s="1">
        <v>17.866046667973901</v>
      </c>
      <c r="Y507" s="1">
        <v>21.8101199791341</v>
      </c>
      <c r="Z507" s="1">
        <v>23.067292644757401</v>
      </c>
      <c r="AA507" s="1">
        <v>17.892540427751701</v>
      </c>
      <c r="AB507" s="1">
        <v>23.463745435576399</v>
      </c>
      <c r="AC507" s="1">
        <v>13.7663015127804</v>
      </c>
    </row>
    <row r="508" spans="1:29" ht="15" hidden="1" customHeight="1" x14ac:dyDescent="0.25">
      <c r="A508">
        <v>31680</v>
      </c>
      <c r="B508" s="2" t="s">
        <v>526</v>
      </c>
      <c r="C508" s="2" t="s">
        <v>75</v>
      </c>
      <c r="D508" s="2" t="s">
        <v>932</v>
      </c>
      <c r="E508" s="2" t="s">
        <v>931</v>
      </c>
      <c r="F508" s="2" t="s">
        <v>919</v>
      </c>
      <c r="G508" s="2" t="str">
        <f t="shared" si="7"/>
        <v>Trump</v>
      </c>
      <c r="H508" s="2" t="s">
        <v>922</v>
      </c>
      <c r="I508" s="2" t="s">
        <v>923</v>
      </c>
      <c r="J508">
        <v>32923</v>
      </c>
      <c r="K508" s="1">
        <v>84.144822768277507</v>
      </c>
      <c r="L508" s="1">
        <v>10.7645111320354</v>
      </c>
      <c r="M508" s="1">
        <v>0.28247729550770001</v>
      </c>
      <c r="N508" s="1">
        <v>2.0168271421194901</v>
      </c>
      <c r="O508" s="1">
        <v>2.7913616620599599</v>
      </c>
      <c r="P508" s="1">
        <v>23.345381648088001</v>
      </c>
      <c r="Q508" s="1">
        <v>8.30726240014579</v>
      </c>
      <c r="R508" s="1">
        <v>24.3689821705191</v>
      </c>
      <c r="S508" s="1">
        <v>28.2932904048841</v>
      </c>
      <c r="T508" s="1">
        <v>15.685083376363</v>
      </c>
      <c r="U508" s="1">
        <v>5.1913536498936903</v>
      </c>
      <c r="V508" s="1">
        <v>52.055279943302601</v>
      </c>
      <c r="W508" s="1">
        <v>29.9433026222537</v>
      </c>
      <c r="X508" s="1">
        <v>12.81006378455</v>
      </c>
      <c r="Y508" s="1">
        <v>23.062505093309401</v>
      </c>
      <c r="Z508" s="1">
        <v>27.422377964306101</v>
      </c>
      <c r="AA508" s="1">
        <v>18.7433786977426</v>
      </c>
      <c r="AB508" s="1">
        <v>22.1253361584223</v>
      </c>
      <c r="AC508" s="1">
        <v>8.6464020862195401</v>
      </c>
    </row>
    <row r="509" spans="1:29" ht="15" hidden="1" customHeight="1" x14ac:dyDescent="0.25">
      <c r="A509">
        <v>31700</v>
      </c>
      <c r="B509" s="2" t="s">
        <v>527</v>
      </c>
      <c r="C509" s="2" t="s">
        <v>235</v>
      </c>
      <c r="D509" s="2" t="s">
        <v>962</v>
      </c>
      <c r="E509" s="2" t="s">
        <v>927</v>
      </c>
      <c r="F509" s="2" t="s">
        <v>920</v>
      </c>
      <c r="G509" s="2" t="str">
        <f t="shared" si="7"/>
        <v>Clinton</v>
      </c>
      <c r="H509" s="2" t="s">
        <v>922</v>
      </c>
      <c r="I509" s="2" t="s">
        <v>923</v>
      </c>
      <c r="J509">
        <v>400721</v>
      </c>
      <c r="K509" s="1">
        <v>87.6480144539468</v>
      </c>
      <c r="L509" s="1">
        <v>1.8479191257757901</v>
      </c>
      <c r="M509" s="1">
        <v>3.2186982963208801</v>
      </c>
      <c r="N509" s="1">
        <v>1.9846726275887701</v>
      </c>
      <c r="O509" s="1">
        <v>5.3006954963678004</v>
      </c>
      <c r="P509" s="1">
        <v>23.478180579505398</v>
      </c>
      <c r="Q509" s="1">
        <v>8.5955065993546604</v>
      </c>
      <c r="R509" s="1">
        <v>26.621265169531899</v>
      </c>
      <c r="S509" s="1">
        <v>29.444675971561299</v>
      </c>
      <c r="T509" s="1">
        <v>11.860371680046701</v>
      </c>
      <c r="U509" s="1">
        <v>3.6025736856761799</v>
      </c>
      <c r="V509" s="1">
        <v>32.976446965366598</v>
      </c>
      <c r="W509" s="1">
        <v>28.125503818024601</v>
      </c>
      <c r="X509" s="1">
        <v>35.295475530932599</v>
      </c>
      <c r="Y509" s="1">
        <v>11.509167658555899</v>
      </c>
      <c r="Z509" s="1">
        <v>15.518351577591799</v>
      </c>
      <c r="AA509" s="1">
        <v>15.679655537994201</v>
      </c>
      <c r="AB509" s="1">
        <v>24.913656851841001</v>
      </c>
      <c r="AC509" s="1">
        <v>32.379168374017098</v>
      </c>
    </row>
    <row r="510" spans="1:29" ht="15" hidden="1" customHeight="1" x14ac:dyDescent="0.25">
      <c r="A510">
        <v>31740</v>
      </c>
      <c r="B510" s="2" t="s">
        <v>528</v>
      </c>
      <c r="C510" s="2" t="s">
        <v>77</v>
      </c>
      <c r="D510" s="2" t="s">
        <v>949</v>
      </c>
      <c r="E510" s="2" t="s">
        <v>935</v>
      </c>
      <c r="F510" s="2" t="s">
        <v>920</v>
      </c>
      <c r="G510" s="2" t="str">
        <f t="shared" si="7"/>
        <v>Clinton</v>
      </c>
      <c r="H510" s="2" t="s">
        <v>922</v>
      </c>
      <c r="I510" s="2" t="s">
        <v>923</v>
      </c>
      <c r="J510">
        <v>31687</v>
      </c>
      <c r="K510" s="1">
        <v>82.2495928558332</v>
      </c>
      <c r="L510" s="1">
        <v>4.9159287740376802</v>
      </c>
      <c r="M510" s="1">
        <v>3.3466711245807201</v>
      </c>
      <c r="N510" s="1">
        <v>3.4836441290350399</v>
      </c>
      <c r="O510" s="1">
        <v>6.0041631165133396</v>
      </c>
      <c r="P510" s="1">
        <v>21.116491765441801</v>
      </c>
      <c r="Q510" s="1">
        <v>27.696588617219799</v>
      </c>
      <c r="R510" s="1">
        <v>25.478057356097501</v>
      </c>
      <c r="S510" s="1">
        <v>17.223007150637901</v>
      </c>
      <c r="T510" s="1">
        <v>8.4858551106029996</v>
      </c>
      <c r="U510" s="1">
        <v>1.3290692362005201</v>
      </c>
      <c r="V510" s="1">
        <v>26.897038667608101</v>
      </c>
      <c r="W510" s="1">
        <v>31.160443576857599</v>
      </c>
      <c r="X510" s="1">
        <v>40.613448519333801</v>
      </c>
      <c r="Y510" s="1">
        <v>22.290966417799499</v>
      </c>
      <c r="Z510" s="1">
        <v>21.928076385377299</v>
      </c>
      <c r="AA510" s="1">
        <v>17.1063981677028</v>
      </c>
      <c r="AB510" s="1">
        <v>22.856123025670001</v>
      </c>
      <c r="AC510" s="1">
        <v>15.818436003450399</v>
      </c>
    </row>
    <row r="511" spans="1:29" ht="15" hidden="1" customHeight="1" x14ac:dyDescent="0.25">
      <c r="A511">
        <v>31820</v>
      </c>
      <c r="B511" s="2" t="s">
        <v>529</v>
      </c>
      <c r="C511" s="2" t="s">
        <v>70</v>
      </c>
      <c r="D511" s="2" t="s">
        <v>980</v>
      </c>
      <c r="E511" s="2" t="s">
        <v>927</v>
      </c>
      <c r="F511" s="2" t="s">
        <v>919</v>
      </c>
      <c r="G511" s="2" t="str">
        <f t="shared" si="7"/>
        <v>Trump</v>
      </c>
      <c r="H511" s="2" t="s">
        <v>923</v>
      </c>
      <c r="I511" s="2" t="s">
        <v>922</v>
      </c>
      <c r="J511">
        <v>81442</v>
      </c>
      <c r="K511" s="1">
        <v>92.347928587215407</v>
      </c>
      <c r="L511" s="1">
        <v>0.50588148621104601</v>
      </c>
      <c r="M511" s="1">
        <v>2.4888877974509498</v>
      </c>
      <c r="N511" s="1">
        <v>1.50782151715331</v>
      </c>
      <c r="O511" s="1">
        <v>3.14948061196925</v>
      </c>
      <c r="P511" s="1">
        <v>22.359470543454201</v>
      </c>
      <c r="Q511" s="1">
        <v>7.34878809459493</v>
      </c>
      <c r="R511" s="1">
        <v>23.1416222587854</v>
      </c>
      <c r="S511" s="1">
        <v>30.311141671373498</v>
      </c>
      <c r="T511" s="1">
        <v>16.8389774317919</v>
      </c>
      <c r="U511" s="1">
        <v>3.28458824149009</v>
      </c>
      <c r="V511" s="1">
        <v>47.845092428418397</v>
      </c>
      <c r="W511" s="1">
        <v>30.409212997910899</v>
      </c>
      <c r="X511" s="1">
        <v>18.461106332180499</v>
      </c>
      <c r="Y511" s="1">
        <v>15.097592332865799</v>
      </c>
      <c r="Z511" s="1">
        <v>24.6318373071529</v>
      </c>
      <c r="AA511" s="1">
        <v>19.004207573632499</v>
      </c>
      <c r="AB511" s="1">
        <v>26.674263674614298</v>
      </c>
      <c r="AC511" s="1">
        <v>14.5920991117345</v>
      </c>
    </row>
    <row r="512" spans="1:29" ht="15" hidden="1" customHeight="1" x14ac:dyDescent="0.25">
      <c r="A512">
        <v>31860</v>
      </c>
      <c r="B512" s="2" t="s">
        <v>530</v>
      </c>
      <c r="C512" s="2" t="s">
        <v>44</v>
      </c>
      <c r="D512" s="2" t="s">
        <v>955</v>
      </c>
      <c r="E512" s="2" t="s">
        <v>947</v>
      </c>
      <c r="F512" s="2" t="s">
        <v>919</v>
      </c>
      <c r="G512" s="2" t="str">
        <f t="shared" si="7"/>
        <v>Trump</v>
      </c>
      <c r="H512" s="2" t="s">
        <v>922</v>
      </c>
      <c r="I512" s="2" t="s">
        <v>922</v>
      </c>
      <c r="J512">
        <v>96740</v>
      </c>
      <c r="K512" s="1">
        <v>91.314864585486902</v>
      </c>
      <c r="L512" s="1">
        <v>2.45503411205293</v>
      </c>
      <c r="M512" s="1">
        <v>1.73247880917924</v>
      </c>
      <c r="N512" s="1">
        <v>1.5908621046103</v>
      </c>
      <c r="O512" s="1">
        <v>2.9067603886706599</v>
      </c>
      <c r="P512" s="1">
        <v>20.430018606574301</v>
      </c>
      <c r="Q512" s="1">
        <v>20.266694231961999</v>
      </c>
      <c r="R512" s="1">
        <v>24.137895389704401</v>
      </c>
      <c r="S512" s="1">
        <v>23.299565846599101</v>
      </c>
      <c r="T512" s="1">
        <v>11.8658259251602</v>
      </c>
      <c r="U512" s="1">
        <v>2.3423863715701998</v>
      </c>
      <c r="V512" s="1">
        <v>31.959086783495099</v>
      </c>
      <c r="W512" s="1">
        <v>34.104237938979303</v>
      </c>
      <c r="X512" s="1">
        <v>31.594288905955501</v>
      </c>
      <c r="Y512" s="1">
        <v>17.212124540113098</v>
      </c>
      <c r="Z512" s="1">
        <v>19.787491076821698</v>
      </c>
      <c r="AA512" s="1">
        <v>19.282301905441798</v>
      </c>
      <c r="AB512" s="1">
        <v>26.478502004283101</v>
      </c>
      <c r="AC512" s="1">
        <v>17.2395804733403</v>
      </c>
    </row>
    <row r="513" spans="1:29" ht="15" hidden="1" customHeight="1" x14ac:dyDescent="0.25">
      <c r="A513">
        <v>31900</v>
      </c>
      <c r="B513" s="2" t="s">
        <v>531</v>
      </c>
      <c r="C513" s="2" t="s">
        <v>33</v>
      </c>
      <c r="D513" s="2" t="s">
        <v>967</v>
      </c>
      <c r="E513" s="2" t="s">
        <v>927</v>
      </c>
      <c r="F513" s="2" t="s">
        <v>919</v>
      </c>
      <c r="G513" s="2" t="str">
        <f t="shared" si="7"/>
        <v>Trump</v>
      </c>
      <c r="H513" s="2" t="s">
        <v>922</v>
      </c>
      <c r="I513" s="2" t="s">
        <v>922</v>
      </c>
      <c r="J513">
        <v>124475</v>
      </c>
      <c r="K513" s="1">
        <v>86.544286001205094</v>
      </c>
      <c r="L513" s="1">
        <v>9.3287808796947207</v>
      </c>
      <c r="M513" s="1">
        <v>0.64269933721630801</v>
      </c>
      <c r="N513" s="1">
        <v>2.0927897168106</v>
      </c>
      <c r="O513" s="1">
        <v>1.39144406507331</v>
      </c>
      <c r="P513" s="1">
        <v>22.509740911829699</v>
      </c>
      <c r="Q513" s="1">
        <v>8.4426591685077295</v>
      </c>
      <c r="R513" s="1">
        <v>24.429805181763399</v>
      </c>
      <c r="S513" s="1">
        <v>28.341434022896198</v>
      </c>
      <c r="T513" s="1">
        <v>16.276360715003001</v>
      </c>
      <c r="U513" s="1">
        <v>3.6150452751334998</v>
      </c>
      <c r="V513" s="1">
        <v>52.145344787555103</v>
      </c>
      <c r="W513" s="1">
        <v>29.232644532157</v>
      </c>
      <c r="X513" s="1">
        <v>15.0069654051544</v>
      </c>
      <c r="Y513" s="1">
        <v>20.943334155769399</v>
      </c>
      <c r="Z513" s="1">
        <v>25.752528990870999</v>
      </c>
      <c r="AA513" s="1">
        <v>19.212106258738402</v>
      </c>
      <c r="AB513" s="1">
        <v>21.7596019409491</v>
      </c>
      <c r="AC513" s="1">
        <v>12.332428653672199</v>
      </c>
    </row>
    <row r="514" spans="1:29" ht="15" hidden="1" customHeight="1" x14ac:dyDescent="0.25">
      <c r="A514">
        <v>31930</v>
      </c>
      <c r="B514" s="2" t="s">
        <v>532</v>
      </c>
      <c r="C514" s="2" t="s">
        <v>33</v>
      </c>
      <c r="D514" s="2" t="s">
        <v>967</v>
      </c>
      <c r="E514" s="2" t="s">
        <v>927</v>
      </c>
      <c r="F514" s="2" t="s">
        <v>919</v>
      </c>
      <c r="G514" s="2" t="str">
        <f t="shared" si="7"/>
        <v>Trump</v>
      </c>
      <c r="H514" s="2" t="s">
        <v>922</v>
      </c>
      <c r="I514" s="2" t="s">
        <v>922</v>
      </c>
      <c r="J514">
        <v>61778</v>
      </c>
      <c r="K514" s="1">
        <v>95.958108064359493</v>
      </c>
      <c r="L514" s="1">
        <v>1.0634853831461</v>
      </c>
      <c r="M514" s="1">
        <v>0.55197643173945399</v>
      </c>
      <c r="N514" s="1">
        <v>1.6802097834180501</v>
      </c>
      <c r="O514" s="1">
        <v>0.74622033733691595</v>
      </c>
      <c r="P514" s="1">
        <v>20.947586519472999</v>
      </c>
      <c r="Q514" s="1">
        <v>8.8559033960309499</v>
      </c>
      <c r="R514" s="1">
        <v>22.689306872996902</v>
      </c>
      <c r="S514" s="1">
        <v>30.034963903007501</v>
      </c>
      <c r="T514" s="1">
        <v>17.472239308491702</v>
      </c>
      <c r="U514" s="1">
        <v>3.20458061090204</v>
      </c>
      <c r="V514" s="1">
        <v>51.984392676563601</v>
      </c>
      <c r="W514" s="1">
        <v>28.928958973056599</v>
      </c>
      <c r="X514" s="1">
        <v>15.882067739477799</v>
      </c>
      <c r="Y514" s="1">
        <v>21.557557557557601</v>
      </c>
      <c r="Z514" s="1">
        <v>24.4564564564565</v>
      </c>
      <c r="AA514" s="1">
        <v>19.607607607607601</v>
      </c>
      <c r="AB514" s="1">
        <v>20.984984984985001</v>
      </c>
      <c r="AC514" s="1">
        <v>13.393393393393399</v>
      </c>
    </row>
    <row r="515" spans="1:29" ht="15" hidden="1" customHeight="1" x14ac:dyDescent="0.25">
      <c r="A515">
        <v>31940</v>
      </c>
      <c r="B515" s="2" t="s">
        <v>533</v>
      </c>
      <c r="C515" s="2" t="s">
        <v>70</v>
      </c>
      <c r="D515" s="2" t="s">
        <v>980</v>
      </c>
      <c r="E515" s="2" t="s">
        <v>927</v>
      </c>
      <c r="F515" s="2" t="s">
        <v>919</v>
      </c>
      <c r="G515" s="2" t="str">
        <f t="shared" si="7"/>
        <v>Trump</v>
      </c>
      <c r="H515" s="2" t="s">
        <v>923</v>
      </c>
      <c r="I515" s="2" t="s">
        <v>922</v>
      </c>
      <c r="J515">
        <v>65778</v>
      </c>
      <c r="K515" s="1">
        <v>95.738696828726901</v>
      </c>
      <c r="L515" s="1">
        <v>0.26452613335765801</v>
      </c>
      <c r="M515" s="1">
        <v>0.43631609352671102</v>
      </c>
      <c r="N515" s="1">
        <v>2.3442488369971701</v>
      </c>
      <c r="O515" s="1">
        <v>1.21621210739153</v>
      </c>
      <c r="P515" s="1">
        <v>20.689288211864099</v>
      </c>
      <c r="Q515" s="1">
        <v>7.21669859223449</v>
      </c>
      <c r="R515" s="1">
        <v>20.765301468576101</v>
      </c>
      <c r="S515" s="1">
        <v>31.806987138557002</v>
      </c>
      <c r="T515" s="1">
        <v>19.521724588768301</v>
      </c>
      <c r="U515" s="1">
        <v>3.26896377634734</v>
      </c>
      <c r="V515" s="1">
        <v>50.178804324961099</v>
      </c>
      <c r="W515" s="1">
        <v>32.725398628465598</v>
      </c>
      <c r="X515" s="1">
        <v>13.826833270225899</v>
      </c>
      <c r="Y515" s="1">
        <v>23.041986273718202</v>
      </c>
      <c r="Z515" s="1">
        <v>25.682949804871502</v>
      </c>
      <c r="AA515" s="1">
        <v>20.232808504911901</v>
      </c>
      <c r="AB515" s="1">
        <v>21.995693715516101</v>
      </c>
      <c r="AC515" s="1">
        <v>9.0465617009823696</v>
      </c>
    </row>
    <row r="516" spans="1:29" ht="15" hidden="1" customHeight="1" x14ac:dyDescent="0.25">
      <c r="A516">
        <v>31980</v>
      </c>
      <c r="B516" s="2" t="s">
        <v>534</v>
      </c>
      <c r="C516" s="2" t="s">
        <v>66</v>
      </c>
      <c r="D516" s="2" t="s">
        <v>425</v>
      </c>
      <c r="E516" s="2" t="s">
        <v>927</v>
      </c>
      <c r="F516" s="2" t="s">
        <v>919</v>
      </c>
      <c r="G516" s="2" t="str">
        <f t="shared" si="7"/>
        <v>Trump</v>
      </c>
      <c r="H516" s="2" t="s">
        <v>922</v>
      </c>
      <c r="I516" s="2" t="s">
        <v>923</v>
      </c>
      <c r="J516">
        <v>70061</v>
      </c>
      <c r="K516" s="1">
        <v>86.543155250424604</v>
      </c>
      <c r="L516" s="1">
        <v>6.8583091877078504</v>
      </c>
      <c r="M516" s="1">
        <v>0.58234966671900201</v>
      </c>
      <c r="N516" s="1">
        <v>2.4236022894334899</v>
      </c>
      <c r="O516" s="1">
        <v>3.5925836057150198</v>
      </c>
      <c r="P516" s="1">
        <v>21.651132584462101</v>
      </c>
      <c r="Q516" s="1">
        <v>13.331239919498699</v>
      </c>
      <c r="R516" s="1">
        <v>21.549792323832101</v>
      </c>
      <c r="S516" s="1">
        <v>27.2348382124149</v>
      </c>
      <c r="T516" s="1">
        <v>16.232996959792199</v>
      </c>
      <c r="U516" s="1">
        <v>4.0263736263736298</v>
      </c>
      <c r="V516" s="1">
        <v>52.8</v>
      </c>
      <c r="W516" s="1">
        <v>25.927472527472499</v>
      </c>
      <c r="X516" s="1">
        <v>17.246153846153799</v>
      </c>
      <c r="Y516" s="1">
        <v>23.5427172945713</v>
      </c>
      <c r="Z516" s="1">
        <v>26.7168495995254</v>
      </c>
      <c r="AA516" s="1">
        <v>19.337733610204701</v>
      </c>
      <c r="AB516" s="1">
        <v>20.5243251260754</v>
      </c>
      <c r="AC516" s="1">
        <v>9.8783743696232609</v>
      </c>
    </row>
    <row r="517" spans="1:29" ht="15" hidden="1" customHeight="1" x14ac:dyDescent="0.25">
      <c r="A517">
        <v>32000</v>
      </c>
      <c r="B517" s="2" t="s">
        <v>534</v>
      </c>
      <c r="C517" s="2" t="s">
        <v>42</v>
      </c>
      <c r="D517" s="2" t="s">
        <v>959</v>
      </c>
      <c r="E517" s="2" t="s">
        <v>931</v>
      </c>
      <c r="F517" s="2" t="s">
        <v>919</v>
      </c>
      <c r="G517" s="2" t="str">
        <f t="shared" si="7"/>
        <v>Trump</v>
      </c>
      <c r="H517" s="2" t="s">
        <v>922</v>
      </c>
      <c r="I517" s="2" t="s">
        <v>923</v>
      </c>
      <c r="J517">
        <v>44996</v>
      </c>
      <c r="K517" s="1">
        <v>88.856787269979506</v>
      </c>
      <c r="L517" s="1">
        <v>3.69588407858476</v>
      </c>
      <c r="M517" s="1">
        <v>0.76451240110231999</v>
      </c>
      <c r="N517" s="1">
        <v>1.36678815894746</v>
      </c>
      <c r="O517" s="1">
        <v>5.3160280913858999</v>
      </c>
      <c r="P517" s="1">
        <v>21.7463774557738</v>
      </c>
      <c r="Q517" s="1">
        <v>7.3673215396924201</v>
      </c>
      <c r="R517" s="1">
        <v>25.646724153258099</v>
      </c>
      <c r="S517" s="1">
        <v>28.844786203218099</v>
      </c>
      <c r="T517" s="1">
        <v>16.394790648057601</v>
      </c>
      <c r="U517" s="1">
        <v>6.87706076307113</v>
      </c>
      <c r="V517" s="1">
        <v>49.5085570733239</v>
      </c>
      <c r="W517" s="1">
        <v>29.2793217145549</v>
      </c>
      <c r="X517" s="1">
        <v>14.335060449050101</v>
      </c>
      <c r="Y517" s="1">
        <v>27.127103888566499</v>
      </c>
      <c r="Z517" s="1">
        <v>27.254788160185701</v>
      </c>
      <c r="AA517" s="1">
        <v>19.756239117817799</v>
      </c>
      <c r="AB517" s="1">
        <v>17.3418456181079</v>
      </c>
      <c r="AC517" s="1">
        <v>8.5200232153221105</v>
      </c>
    </row>
    <row r="518" spans="1:29" ht="15" hidden="1" customHeight="1" x14ac:dyDescent="0.25">
      <c r="A518">
        <v>32020</v>
      </c>
      <c r="B518" s="2" t="s">
        <v>534</v>
      </c>
      <c r="C518" s="2" t="s">
        <v>33</v>
      </c>
      <c r="D518" s="2" t="s">
        <v>967</v>
      </c>
      <c r="E518" s="2" t="s">
        <v>927</v>
      </c>
      <c r="F518" s="2" t="s">
        <v>919</v>
      </c>
      <c r="G518" s="2" t="str">
        <f t="shared" ref="G518:G581" si="8">IF(F518="Republicain","Trump","Clinton")</f>
        <v>Trump</v>
      </c>
      <c r="H518" s="2" t="s">
        <v>922</v>
      </c>
      <c r="I518" s="2" t="s">
        <v>922</v>
      </c>
      <c r="J518">
        <v>66501</v>
      </c>
      <c r="K518" s="1">
        <v>89.822709432940897</v>
      </c>
      <c r="L518" s="1">
        <v>5.6450278943173799</v>
      </c>
      <c r="M518" s="1">
        <v>0.49021819220763602</v>
      </c>
      <c r="N518" s="1">
        <v>1.7819280913069</v>
      </c>
      <c r="O518" s="1">
        <v>2.26011638922723</v>
      </c>
      <c r="P518" s="1">
        <v>22.148539119712499</v>
      </c>
      <c r="Q518" s="1">
        <v>8.8675358265289201</v>
      </c>
      <c r="R518" s="1">
        <v>25.909384821280899</v>
      </c>
      <c r="S518" s="1">
        <v>28.837160343453501</v>
      </c>
      <c r="T518" s="1">
        <v>14.237379889024201</v>
      </c>
      <c r="U518" s="1">
        <v>3.6237554888917902</v>
      </c>
      <c r="V518" s="1">
        <v>55.567149254380197</v>
      </c>
      <c r="W518" s="1">
        <v>28.659623494630701</v>
      </c>
      <c r="X518" s="1">
        <v>12.149471762097299</v>
      </c>
      <c r="Y518" s="1">
        <v>23.091849935316901</v>
      </c>
      <c r="Z518" s="1">
        <v>25.998544631306601</v>
      </c>
      <c r="AA518" s="1">
        <v>17.262289780077602</v>
      </c>
      <c r="AB518" s="1">
        <v>22.505659767141001</v>
      </c>
      <c r="AC518" s="1">
        <v>11.1416558861578</v>
      </c>
    </row>
    <row r="519" spans="1:29" ht="15" hidden="1" customHeight="1" x14ac:dyDescent="0.25">
      <c r="A519">
        <v>32100</v>
      </c>
      <c r="B519" s="2" t="s">
        <v>535</v>
      </c>
      <c r="C519" s="2" t="s">
        <v>31</v>
      </c>
      <c r="D519" s="2" t="s">
        <v>924</v>
      </c>
      <c r="E519" s="2" t="s">
        <v>927</v>
      </c>
      <c r="F519" s="2" t="s">
        <v>920</v>
      </c>
      <c r="G519" s="2" t="str">
        <f t="shared" si="8"/>
        <v>Clinton</v>
      </c>
      <c r="H519" s="2" t="s">
        <v>923</v>
      </c>
      <c r="I519" s="2" t="s">
        <v>922</v>
      </c>
      <c r="J519">
        <v>67077</v>
      </c>
      <c r="K519" s="1">
        <v>93.045306140704</v>
      </c>
      <c r="L519" s="1">
        <v>1.67866779969289</v>
      </c>
      <c r="M519" s="1">
        <v>0.57247640771054198</v>
      </c>
      <c r="N519" s="1">
        <v>3.5600876604499301</v>
      </c>
      <c r="O519" s="1">
        <v>1.14346199144267</v>
      </c>
      <c r="P519" s="1">
        <v>18.680024449513201</v>
      </c>
      <c r="Q519" s="1">
        <v>14.7472307944601</v>
      </c>
      <c r="R519" s="1">
        <v>22.9706158593855</v>
      </c>
      <c r="S519" s="1">
        <v>28.9518016607779</v>
      </c>
      <c r="T519" s="1">
        <v>14.650327235863299</v>
      </c>
      <c r="U519" s="1">
        <v>2.0767919619628601</v>
      </c>
      <c r="V519" s="1">
        <v>38.380281690140798</v>
      </c>
      <c r="W519" s="1">
        <v>31.138422894052201</v>
      </c>
      <c r="X519" s="1">
        <v>28.4045034538441</v>
      </c>
      <c r="Y519" s="1">
        <v>22.5763561768728</v>
      </c>
      <c r="Z519" s="1">
        <v>21.5734690776478</v>
      </c>
      <c r="AA519" s="1">
        <v>19.415742288406001</v>
      </c>
      <c r="AB519" s="1">
        <v>21.9837410727853</v>
      </c>
      <c r="AC519" s="1">
        <v>14.450691384288101</v>
      </c>
    </row>
    <row r="520" spans="1:29" ht="15" hidden="1" customHeight="1" x14ac:dyDescent="0.25">
      <c r="A520">
        <v>32140</v>
      </c>
      <c r="B520" s="2" t="s">
        <v>536</v>
      </c>
      <c r="C520" s="2" t="s">
        <v>44</v>
      </c>
      <c r="D520" s="2" t="s">
        <v>955</v>
      </c>
      <c r="E520" s="2" t="s">
        <v>947</v>
      </c>
      <c r="F520" s="2" t="s">
        <v>919</v>
      </c>
      <c r="G520" s="2" t="str">
        <f t="shared" si="8"/>
        <v>Trump</v>
      </c>
      <c r="H520" s="2" t="s">
        <v>922</v>
      </c>
      <c r="I520" s="2" t="s">
        <v>922</v>
      </c>
      <c r="J520">
        <v>25857</v>
      </c>
      <c r="K520" s="1">
        <v>87.546892524268102</v>
      </c>
      <c r="L520" s="1">
        <v>2.2237691920949798</v>
      </c>
      <c r="M520" s="1">
        <v>2.6182465096492198</v>
      </c>
      <c r="N520" s="1">
        <v>1.6513903391731399</v>
      </c>
      <c r="O520" s="1">
        <v>5.9597014348145603</v>
      </c>
      <c r="P520" s="1">
        <v>24.2294156321306</v>
      </c>
      <c r="Q520" s="1">
        <v>13.419963646208</v>
      </c>
      <c r="R520" s="1">
        <v>24.190741385311501</v>
      </c>
      <c r="S520" s="1">
        <v>24.5504118807286</v>
      </c>
      <c r="T520" s="1">
        <v>13.609467455621299</v>
      </c>
      <c r="U520" s="1">
        <v>5.73236553136051</v>
      </c>
      <c r="V520" s="1">
        <v>37.471307153049203</v>
      </c>
      <c r="W520" s="1">
        <v>30.7401203548607</v>
      </c>
      <c r="X520" s="1">
        <v>26.0562069607296</v>
      </c>
      <c r="Y520" s="1">
        <v>20.763418702776999</v>
      </c>
      <c r="Z520" s="1">
        <v>21.1657344715926</v>
      </c>
      <c r="AA520" s="1">
        <v>18.948091453243102</v>
      </c>
      <c r="AB520" s="1">
        <v>22.107742125404801</v>
      </c>
      <c r="AC520" s="1">
        <v>17.015013246982601</v>
      </c>
    </row>
    <row r="521" spans="1:29" ht="15" hidden="1" customHeight="1" x14ac:dyDescent="0.25">
      <c r="A521">
        <v>32180</v>
      </c>
      <c r="B521" s="2" t="s">
        <v>536</v>
      </c>
      <c r="C521" s="2" t="s">
        <v>162</v>
      </c>
      <c r="D521" s="2" t="s">
        <v>956</v>
      </c>
      <c r="E521" s="2" t="s">
        <v>927</v>
      </c>
      <c r="F521" s="2" t="s">
        <v>919</v>
      </c>
      <c r="G521" s="2" t="str">
        <f t="shared" si="8"/>
        <v>Trump</v>
      </c>
      <c r="H521" s="2" t="s">
        <v>922</v>
      </c>
      <c r="I521" s="2" t="s">
        <v>922</v>
      </c>
      <c r="J521">
        <v>23370</v>
      </c>
      <c r="K521" s="1">
        <v>83.187847667950393</v>
      </c>
      <c r="L521" s="1">
        <v>5.2075310226786504</v>
      </c>
      <c r="M521" s="1">
        <v>0.52631578947368396</v>
      </c>
      <c r="N521" s="1">
        <v>2.8412494651262299</v>
      </c>
      <c r="O521" s="1">
        <v>8.2370560547710703</v>
      </c>
      <c r="P521" s="1">
        <v>23.089430894308901</v>
      </c>
      <c r="Q521" s="1">
        <v>11.720154043645699</v>
      </c>
      <c r="R521" s="1">
        <v>22.836970474967899</v>
      </c>
      <c r="S521" s="1">
        <v>26.525459991441998</v>
      </c>
      <c r="T521" s="1">
        <v>15.8279845956354</v>
      </c>
      <c r="U521" s="1">
        <v>7.4181434877132899</v>
      </c>
      <c r="V521" s="1">
        <v>50.135055010211502</v>
      </c>
      <c r="W521" s="1">
        <v>26.6815995783648</v>
      </c>
      <c r="X521" s="1">
        <v>15.7652019237104</v>
      </c>
      <c r="Y521" s="1">
        <v>24.049483600045399</v>
      </c>
      <c r="Z521" s="1">
        <v>27.0003404834865</v>
      </c>
      <c r="AA521" s="1">
        <v>19.713993871297198</v>
      </c>
      <c r="AB521" s="1">
        <v>20.860288276018601</v>
      </c>
      <c r="AC521" s="1">
        <v>8.3758937691521993</v>
      </c>
    </row>
    <row r="522" spans="1:29" ht="15" hidden="1" customHeight="1" x14ac:dyDescent="0.25">
      <c r="A522">
        <v>32220</v>
      </c>
      <c r="B522" s="2" t="s">
        <v>536</v>
      </c>
      <c r="C522" s="2" t="s">
        <v>27</v>
      </c>
      <c r="D522" s="2" t="s">
        <v>976</v>
      </c>
      <c r="E522" s="2" t="s">
        <v>935</v>
      </c>
      <c r="F522" s="2" t="s">
        <v>919</v>
      </c>
      <c r="G522" s="2" t="str">
        <f t="shared" si="8"/>
        <v>Trump</v>
      </c>
      <c r="H522" s="2" t="s">
        <v>922</v>
      </c>
      <c r="I522" s="2" t="s">
        <v>922</v>
      </c>
      <c r="J522">
        <v>65631</v>
      </c>
      <c r="K522" s="1">
        <v>64.990629428166599</v>
      </c>
      <c r="L522" s="1">
        <v>21.793055111151698</v>
      </c>
      <c r="M522" s="1">
        <v>0.50433484176684795</v>
      </c>
      <c r="N522" s="1">
        <v>1.6592768661151001</v>
      </c>
      <c r="O522" s="1">
        <v>11.052703752799699</v>
      </c>
      <c r="P522" s="1">
        <v>25.873443951791099</v>
      </c>
      <c r="Q522" s="1">
        <v>9.1801130563300894</v>
      </c>
      <c r="R522" s="1">
        <v>24.255306181530099</v>
      </c>
      <c r="S522" s="1">
        <v>27.4108272005607</v>
      </c>
      <c r="T522" s="1">
        <v>13.2803096097881</v>
      </c>
      <c r="U522" s="1">
        <v>5.3278304099052596</v>
      </c>
      <c r="V522" s="1">
        <v>43.992120814182499</v>
      </c>
      <c r="W522" s="1">
        <v>32.508676484382299</v>
      </c>
      <c r="X522" s="1">
        <v>18.171372291529899</v>
      </c>
      <c r="Y522" s="1">
        <v>21.5751501274463</v>
      </c>
      <c r="Z522" s="1">
        <v>21.233853199118698</v>
      </c>
      <c r="AA522" s="1">
        <v>17.254935844817901</v>
      </c>
      <c r="AB522" s="1">
        <v>21.592430984576801</v>
      </c>
      <c r="AC522" s="1">
        <v>18.343629844040301</v>
      </c>
    </row>
    <row r="523" spans="1:29" ht="15" hidden="1" customHeight="1" x14ac:dyDescent="0.25">
      <c r="A523">
        <v>32260</v>
      </c>
      <c r="B523" s="2" t="s">
        <v>537</v>
      </c>
      <c r="C523" s="2" t="s">
        <v>60</v>
      </c>
      <c r="D523" s="2" t="s">
        <v>945</v>
      </c>
      <c r="E523" s="2" t="s">
        <v>927</v>
      </c>
      <c r="F523" s="2" t="s">
        <v>920</v>
      </c>
      <c r="G523" s="2" t="str">
        <f t="shared" si="8"/>
        <v>Clinton</v>
      </c>
      <c r="H523" s="2" t="s">
        <v>922</v>
      </c>
      <c r="I523" s="2" t="s">
        <v>923</v>
      </c>
      <c r="J523">
        <v>40648</v>
      </c>
      <c r="K523" s="1">
        <v>78.249852391261598</v>
      </c>
      <c r="L523" s="1">
        <v>1.5474316079511901</v>
      </c>
      <c r="M523" s="1">
        <v>1.2940366069671301</v>
      </c>
      <c r="N523" s="1">
        <v>1.6458374335760699</v>
      </c>
      <c r="O523" s="1">
        <v>17.262841960244</v>
      </c>
      <c r="P523" s="1">
        <v>25.3493406809683</v>
      </c>
      <c r="Q523" s="1">
        <v>8.2956111001771298</v>
      </c>
      <c r="R523" s="1">
        <v>22.704684117299699</v>
      </c>
      <c r="S523" s="1">
        <v>27.223971659122199</v>
      </c>
      <c r="T523" s="1">
        <v>16.426392442432601</v>
      </c>
      <c r="U523" s="1">
        <v>8.2121661721068193</v>
      </c>
      <c r="V523" s="1">
        <v>41.324183976261097</v>
      </c>
      <c r="W523" s="1">
        <v>32.010385756676598</v>
      </c>
      <c r="X523" s="1">
        <v>18.4532640949555</v>
      </c>
      <c r="Y523" s="1">
        <v>16.2515445145347</v>
      </c>
      <c r="Z523" s="1">
        <v>24.1204396176107</v>
      </c>
      <c r="AA523" s="1">
        <v>20.127463094231601</v>
      </c>
      <c r="AB523" s="1">
        <v>26.5981660922156</v>
      </c>
      <c r="AC523" s="1">
        <v>12.9023866814073</v>
      </c>
    </row>
    <row r="524" spans="1:29" ht="15" hidden="1" customHeight="1" x14ac:dyDescent="0.25">
      <c r="A524">
        <v>32280</v>
      </c>
      <c r="B524" s="2" t="s">
        <v>538</v>
      </c>
      <c r="C524" s="2" t="s">
        <v>84</v>
      </c>
      <c r="D524" s="2" t="s">
        <v>975</v>
      </c>
      <c r="E524" s="2" t="s">
        <v>931</v>
      </c>
      <c r="F524" s="2" t="s">
        <v>919</v>
      </c>
      <c r="G524" s="2" t="str">
        <f t="shared" si="8"/>
        <v>Trump</v>
      </c>
      <c r="H524" s="2" t="s">
        <v>922</v>
      </c>
      <c r="I524" s="2" t="s">
        <v>922</v>
      </c>
      <c r="J524">
        <v>35021</v>
      </c>
      <c r="K524" s="1">
        <v>87.650266982667503</v>
      </c>
      <c r="L524" s="1">
        <v>7.7582022215242299</v>
      </c>
      <c r="M524" s="1">
        <v>1.0422318037748799</v>
      </c>
      <c r="N524" s="1">
        <v>1.55049827246509</v>
      </c>
      <c r="O524" s="1">
        <v>1.99880071956826</v>
      </c>
      <c r="P524" s="1">
        <v>20.073670083664101</v>
      </c>
      <c r="Q524" s="1">
        <v>17.269638217069801</v>
      </c>
      <c r="R524" s="1">
        <v>22.103880528825599</v>
      </c>
      <c r="S524" s="1">
        <v>25.287684532137899</v>
      </c>
      <c r="T524" s="1">
        <v>15.2651266383027</v>
      </c>
      <c r="U524" s="1">
        <v>6.25485447982821</v>
      </c>
      <c r="V524" s="1">
        <v>48.6407456481016</v>
      </c>
      <c r="W524" s="1">
        <v>24.544250011422299</v>
      </c>
      <c r="X524" s="1">
        <v>20.560149860647901</v>
      </c>
      <c r="Y524" s="1">
        <v>30.376924183570701</v>
      </c>
      <c r="Z524" s="1">
        <v>23.370738023306</v>
      </c>
      <c r="AA524" s="1">
        <v>15.7962883038412</v>
      </c>
      <c r="AB524" s="1">
        <v>19.457631995396302</v>
      </c>
      <c r="AC524" s="1">
        <v>10.9984174938858</v>
      </c>
    </row>
    <row r="525" spans="1:29" ht="15" hidden="1" customHeight="1" x14ac:dyDescent="0.25">
      <c r="A525">
        <v>32300</v>
      </c>
      <c r="B525" s="2" t="s">
        <v>539</v>
      </c>
      <c r="C525" s="2" t="s">
        <v>135</v>
      </c>
      <c r="D525" s="2" t="s">
        <v>978</v>
      </c>
      <c r="E525" s="2" t="s">
        <v>927</v>
      </c>
      <c r="F525" s="2" t="s">
        <v>920</v>
      </c>
      <c r="G525" s="2" t="str">
        <f t="shared" si="8"/>
        <v>Clinton</v>
      </c>
      <c r="H525" s="2" t="s">
        <v>922</v>
      </c>
      <c r="I525" s="2" t="s">
        <v>923</v>
      </c>
      <c r="J525">
        <v>67972</v>
      </c>
      <c r="K525" s="1">
        <v>66.856941093391399</v>
      </c>
      <c r="L525" s="1">
        <v>26.4476549167304</v>
      </c>
      <c r="M525" s="1">
        <v>0.53404342964750195</v>
      </c>
      <c r="N525" s="1">
        <v>1.60507267698464</v>
      </c>
      <c r="O525" s="1">
        <v>4.5562878832460401</v>
      </c>
      <c r="P525" s="1">
        <v>20.689401518272199</v>
      </c>
      <c r="Q525" s="1">
        <v>7.3103630906844002</v>
      </c>
      <c r="R525" s="1">
        <v>22.713764491261099</v>
      </c>
      <c r="S525" s="1">
        <v>29.712234449479201</v>
      </c>
      <c r="T525" s="1">
        <v>19.574236450303101</v>
      </c>
      <c r="U525" s="1">
        <v>9.9346298079878697</v>
      </c>
      <c r="V525" s="1">
        <v>47.654665054611797</v>
      </c>
      <c r="W525" s="1">
        <v>29.8182339802045</v>
      </c>
      <c r="X525" s="1">
        <v>12.592471157195799</v>
      </c>
      <c r="Y525" s="1">
        <v>28.748390688611298</v>
      </c>
      <c r="Z525" s="1">
        <v>29.4129927972442</v>
      </c>
      <c r="AA525" s="1">
        <v>18.2608998225408</v>
      </c>
      <c r="AB525" s="1">
        <v>16.2740526810258</v>
      </c>
      <c r="AC525" s="1">
        <v>7.3036640105779602</v>
      </c>
    </row>
    <row r="526" spans="1:29" ht="15" hidden="1" customHeight="1" x14ac:dyDescent="0.25">
      <c r="A526">
        <v>32340</v>
      </c>
      <c r="B526" s="2" t="s">
        <v>540</v>
      </c>
      <c r="C526" s="2" t="s">
        <v>162</v>
      </c>
      <c r="D526" s="2" t="s">
        <v>956</v>
      </c>
      <c r="E526" s="2" t="s">
        <v>927</v>
      </c>
      <c r="F526" s="2" t="s">
        <v>919</v>
      </c>
      <c r="G526" s="2" t="str">
        <f t="shared" si="8"/>
        <v>Trump</v>
      </c>
      <c r="H526" s="2" t="s">
        <v>922</v>
      </c>
      <c r="I526" s="2" t="s">
        <v>922</v>
      </c>
      <c r="J526">
        <v>23370</v>
      </c>
      <c r="K526" s="1">
        <v>93.628583654257596</v>
      </c>
      <c r="L526" s="1">
        <v>2.4090714591356401</v>
      </c>
      <c r="M526" s="1">
        <v>1.61317928968763</v>
      </c>
      <c r="N526" s="1">
        <v>1.0569105691056899</v>
      </c>
      <c r="O526" s="1">
        <v>1.2922550278134399</v>
      </c>
      <c r="P526" s="1">
        <v>18.2413350449294</v>
      </c>
      <c r="Q526" s="1">
        <v>27.419768934531501</v>
      </c>
      <c r="R526" s="1">
        <v>20.231065468549399</v>
      </c>
      <c r="S526" s="1">
        <v>20.941377834830998</v>
      </c>
      <c r="T526" s="1">
        <v>13.1664527171587</v>
      </c>
      <c r="U526" s="1">
        <v>3.6288397262454199</v>
      </c>
      <c r="V526" s="1">
        <v>47.724017189240797</v>
      </c>
      <c r="W526" s="1">
        <v>25.171096609899699</v>
      </c>
      <c r="X526" s="1">
        <v>23.476046474614002</v>
      </c>
      <c r="Y526" s="1">
        <v>27.133757961783399</v>
      </c>
      <c r="Z526" s="1">
        <v>25.964099594672799</v>
      </c>
      <c r="AA526" s="1">
        <v>18.413433700057901</v>
      </c>
      <c r="AB526" s="1">
        <v>18.158656629994201</v>
      </c>
      <c r="AC526" s="1">
        <v>10.3300521134916</v>
      </c>
    </row>
    <row r="527" spans="1:29" ht="15" hidden="1" customHeight="1" x14ac:dyDescent="0.25">
      <c r="A527">
        <v>32380</v>
      </c>
      <c r="B527" s="2" t="s">
        <v>541</v>
      </c>
      <c r="C527" s="2" t="s">
        <v>60</v>
      </c>
      <c r="D527" s="2" t="s">
        <v>945</v>
      </c>
      <c r="E527" s="2" t="s">
        <v>927</v>
      </c>
      <c r="F527" s="2" t="s">
        <v>919</v>
      </c>
      <c r="G527" s="2" t="str">
        <f t="shared" si="8"/>
        <v>Trump</v>
      </c>
      <c r="H527" s="2" t="s">
        <v>922</v>
      </c>
      <c r="I527" s="2" t="s">
        <v>923</v>
      </c>
      <c r="J527">
        <v>51749</v>
      </c>
      <c r="K527" s="1">
        <v>93.163152911167401</v>
      </c>
      <c r="L527" s="1">
        <v>1.11306498676303</v>
      </c>
      <c r="M527" s="1">
        <v>0.75750256043594999</v>
      </c>
      <c r="N527" s="1">
        <v>1.4087228738719599</v>
      </c>
      <c r="O527" s="1">
        <v>3.5575566677617001</v>
      </c>
      <c r="P527" s="1">
        <v>21.735685713733599</v>
      </c>
      <c r="Q527" s="1">
        <v>8.1064368393592101</v>
      </c>
      <c r="R527" s="1">
        <v>22.081586117606101</v>
      </c>
      <c r="S527" s="1">
        <v>30.087537923438099</v>
      </c>
      <c r="T527" s="1">
        <v>17.988753405862902</v>
      </c>
      <c r="U527" s="1">
        <v>2.5946569286949801</v>
      </c>
      <c r="V527" s="1">
        <v>37.692540018121399</v>
      </c>
      <c r="W527" s="1">
        <v>39.370143598473398</v>
      </c>
      <c r="X527" s="1">
        <v>20.342659454710201</v>
      </c>
      <c r="Y527" s="1">
        <v>20.276299982838498</v>
      </c>
      <c r="Z527" s="1">
        <v>23.391110348378199</v>
      </c>
      <c r="AA527" s="1">
        <v>19.143641668096802</v>
      </c>
      <c r="AB527" s="1">
        <v>22.541616612321899</v>
      </c>
      <c r="AC527" s="1">
        <v>14.647331388364501</v>
      </c>
    </row>
    <row r="528" spans="1:29" ht="15" hidden="1" customHeight="1" x14ac:dyDescent="0.25">
      <c r="A528">
        <v>32460</v>
      </c>
      <c r="B528" s="2" t="s">
        <v>542</v>
      </c>
      <c r="C528" s="2" t="s">
        <v>104</v>
      </c>
      <c r="D528" s="2" t="s">
        <v>950</v>
      </c>
      <c r="E528" s="2" t="s">
        <v>927</v>
      </c>
      <c r="F528" s="2" t="s">
        <v>919</v>
      </c>
      <c r="G528" s="2" t="str">
        <f t="shared" si="8"/>
        <v>Trump</v>
      </c>
      <c r="H528" s="2" t="s">
        <v>922</v>
      </c>
      <c r="I528" s="2" t="s">
        <v>923</v>
      </c>
      <c r="J528">
        <v>37121</v>
      </c>
      <c r="K528" s="1">
        <v>87.842461140594295</v>
      </c>
      <c r="L528" s="1">
        <v>4.3021470326769196</v>
      </c>
      <c r="M528" s="1">
        <v>0.33404272514210298</v>
      </c>
      <c r="N528" s="1">
        <v>1.8668678106732</v>
      </c>
      <c r="O528" s="1">
        <v>5.6544812909135</v>
      </c>
      <c r="P528" s="1">
        <v>24.385118935373502</v>
      </c>
      <c r="Q528" s="1">
        <v>7.9873925810188302</v>
      </c>
      <c r="R528" s="1">
        <v>24.021443387839799</v>
      </c>
      <c r="S528" s="1">
        <v>27.0520729506209</v>
      </c>
      <c r="T528" s="1">
        <v>16.553972145147</v>
      </c>
      <c r="U528" s="1">
        <v>7.7667976346390404</v>
      </c>
      <c r="V528" s="1">
        <v>49.172520538159297</v>
      </c>
      <c r="W528" s="1">
        <v>27.5191491050522</v>
      </c>
      <c r="X528" s="1">
        <v>15.541532722149499</v>
      </c>
      <c r="Y528" s="1">
        <v>27.015443227430399</v>
      </c>
      <c r="Z528" s="1">
        <v>25.892917885570402</v>
      </c>
      <c r="AA528" s="1">
        <v>16.361657255595599</v>
      </c>
      <c r="AB528" s="1">
        <v>19.688414177835199</v>
      </c>
      <c r="AC528" s="1">
        <v>11.0415674535683</v>
      </c>
    </row>
    <row r="529" spans="1:29" ht="15" hidden="1" customHeight="1" x14ac:dyDescent="0.25">
      <c r="A529">
        <v>32500</v>
      </c>
      <c r="B529" s="2" t="s">
        <v>543</v>
      </c>
      <c r="C529" s="2" t="s">
        <v>104</v>
      </c>
      <c r="D529" s="2" t="s">
        <v>950</v>
      </c>
      <c r="E529" s="2" t="s">
        <v>927</v>
      </c>
      <c r="F529" s="2" t="s">
        <v>919</v>
      </c>
      <c r="G529" s="2" t="str">
        <f t="shared" si="8"/>
        <v>Trump</v>
      </c>
      <c r="H529" s="2" t="s">
        <v>922</v>
      </c>
      <c r="I529" s="2" t="s">
        <v>923</v>
      </c>
      <c r="J529">
        <v>17490</v>
      </c>
      <c r="K529" s="1">
        <v>89.685534591194994</v>
      </c>
      <c r="L529" s="1">
        <v>6.3865065751858197</v>
      </c>
      <c r="M529" s="1">
        <v>0.56603773584905703</v>
      </c>
      <c r="N529" s="1">
        <v>1.94396798170383</v>
      </c>
      <c r="O529" s="1">
        <v>1.4179531160663199</v>
      </c>
      <c r="P529" s="1">
        <v>24.385363064608299</v>
      </c>
      <c r="Q529" s="1">
        <v>7.9016580903373397</v>
      </c>
      <c r="R529" s="1">
        <v>24.3910806174957</v>
      </c>
      <c r="S529" s="1">
        <v>28.1989708404803</v>
      </c>
      <c r="T529" s="1">
        <v>15.122927387078301</v>
      </c>
      <c r="U529" s="1">
        <v>7.4782167329329203</v>
      </c>
      <c r="V529" s="1">
        <v>50.706370019456898</v>
      </c>
      <c r="W529" s="1">
        <v>27.544200998223499</v>
      </c>
      <c r="X529" s="1">
        <v>14.2712122493867</v>
      </c>
      <c r="Y529" s="1">
        <v>24.7027348394768</v>
      </c>
      <c r="Z529" s="1">
        <v>26.263376932223501</v>
      </c>
      <c r="AA529" s="1">
        <v>16.825208085612399</v>
      </c>
      <c r="AB529" s="1">
        <v>19.039833531510101</v>
      </c>
      <c r="AC529" s="1">
        <v>13.1688466111772</v>
      </c>
    </row>
    <row r="530" spans="1:29" ht="15" hidden="1" customHeight="1" x14ac:dyDescent="0.25">
      <c r="A530">
        <v>32540</v>
      </c>
      <c r="B530" s="2" t="s">
        <v>544</v>
      </c>
      <c r="C530" s="2" t="s">
        <v>29</v>
      </c>
      <c r="D530" s="2" t="s">
        <v>968</v>
      </c>
      <c r="E530" s="2" t="s">
        <v>935</v>
      </c>
      <c r="F530" s="2" t="s">
        <v>919</v>
      </c>
      <c r="G530" s="2" t="str">
        <f t="shared" si="8"/>
        <v>Trump</v>
      </c>
      <c r="H530" s="2" t="s">
        <v>922</v>
      </c>
      <c r="I530" s="2" t="s">
        <v>922</v>
      </c>
      <c r="J530">
        <v>45837</v>
      </c>
      <c r="K530" s="1">
        <v>71.904793071099803</v>
      </c>
      <c r="L530" s="1">
        <v>3.2659205445382602</v>
      </c>
      <c r="M530" s="1">
        <v>0.40360407531033898</v>
      </c>
      <c r="N530" s="1">
        <v>20.5292667495691</v>
      </c>
      <c r="O530" s="1">
        <v>3.8964155594825098</v>
      </c>
      <c r="P530" s="1">
        <v>22.0782337413007</v>
      </c>
      <c r="Q530" s="1">
        <v>8.0306302768505802</v>
      </c>
      <c r="R530" s="1">
        <v>24.484586687610399</v>
      </c>
      <c r="S530" s="1">
        <v>27.874860920217301</v>
      </c>
      <c r="T530" s="1">
        <v>17.531688374021002</v>
      </c>
      <c r="U530" s="1">
        <v>5.2779776616713097</v>
      </c>
      <c r="V530" s="1">
        <v>48.5373713356068</v>
      </c>
      <c r="W530" s="1">
        <v>31.204830585364299</v>
      </c>
      <c r="X530" s="1">
        <v>14.979820417357599</v>
      </c>
      <c r="Y530" s="1">
        <v>24.392864818396699</v>
      </c>
      <c r="Z530" s="1">
        <v>23.984526112185701</v>
      </c>
      <c r="AA530" s="1">
        <v>18.670750053728799</v>
      </c>
      <c r="AB530" s="1">
        <v>20.5512572533849</v>
      </c>
      <c r="AC530" s="1">
        <v>12.4006017623039</v>
      </c>
    </row>
    <row r="531" spans="1:29" ht="15" customHeight="1" x14ac:dyDescent="0.25">
      <c r="A531">
        <v>32580</v>
      </c>
      <c r="B531" s="2" t="s">
        <v>545</v>
      </c>
      <c r="C531" s="2" t="s">
        <v>27</v>
      </c>
      <c r="D531" s="2" t="s">
        <v>976</v>
      </c>
      <c r="E531" s="2" t="s">
        <v>935</v>
      </c>
      <c r="F531" s="2" t="s">
        <v>920</v>
      </c>
      <c r="G531" s="2" t="str">
        <f t="shared" si="8"/>
        <v>Clinton</v>
      </c>
      <c r="H531" s="2" t="s">
        <v>922</v>
      </c>
      <c r="I531" s="2" t="s">
        <v>922</v>
      </c>
      <c r="J531">
        <v>774769</v>
      </c>
      <c r="K531" s="1">
        <v>7.8156198815388898</v>
      </c>
      <c r="L531" s="1">
        <v>0.358429415735529</v>
      </c>
      <c r="M531" s="1">
        <v>0.91924173527851505</v>
      </c>
      <c r="N531" s="1">
        <v>0.272468309909147</v>
      </c>
      <c r="O531" s="1">
        <v>90.634240657537902</v>
      </c>
      <c r="P531" s="1">
        <v>34.653425730766202</v>
      </c>
      <c r="Q531" s="1">
        <v>10.721905496993299</v>
      </c>
      <c r="R531" s="1">
        <v>27.170679260528001</v>
      </c>
      <c r="S531" s="1">
        <v>18.128887449033201</v>
      </c>
      <c r="T531" s="1">
        <v>9.3251020626793295</v>
      </c>
      <c r="U531" s="1">
        <v>25.088370094190601</v>
      </c>
      <c r="V531" s="1">
        <v>37.768563622925903</v>
      </c>
      <c r="W531" s="1">
        <v>21.516022318613999</v>
      </c>
      <c r="X531" s="1">
        <v>15.627043964269401</v>
      </c>
      <c r="Y531" s="1">
        <v>32.106475867087099</v>
      </c>
      <c r="Z531" s="1">
        <v>25.433776749566199</v>
      </c>
      <c r="AA531" s="1">
        <v>15.554394671542401</v>
      </c>
      <c r="AB531" s="1">
        <v>16.032481949290101</v>
      </c>
      <c r="AC531" s="1">
        <v>10.8728707625142</v>
      </c>
    </row>
    <row r="532" spans="1:29" ht="15" hidden="1" customHeight="1" x14ac:dyDescent="0.25">
      <c r="A532">
        <v>32620</v>
      </c>
      <c r="B532" s="2" t="s">
        <v>546</v>
      </c>
      <c r="C532" s="2" t="s">
        <v>170</v>
      </c>
      <c r="D532" s="2" t="s">
        <v>957</v>
      </c>
      <c r="E532" s="2" t="s">
        <v>931</v>
      </c>
      <c r="F532" s="2" t="s">
        <v>919</v>
      </c>
      <c r="G532" s="2" t="str">
        <f t="shared" si="8"/>
        <v>Trump</v>
      </c>
      <c r="H532" s="2" t="s">
        <v>922</v>
      </c>
      <c r="I532" s="2" t="s">
        <v>922</v>
      </c>
      <c r="J532">
        <v>53535</v>
      </c>
      <c r="K532" s="1">
        <v>48.715793406182897</v>
      </c>
      <c r="L532" s="1">
        <v>48.820397870552</v>
      </c>
      <c r="M532" s="1">
        <v>0.45017278415989498</v>
      </c>
      <c r="N532" s="1">
        <v>0.89474175772858899</v>
      </c>
      <c r="O532" s="1">
        <v>1.11889418137667</v>
      </c>
      <c r="P532" s="1">
        <v>26.012888764359801</v>
      </c>
      <c r="Q532" s="1">
        <v>8.4542822452601101</v>
      </c>
      <c r="R532" s="1">
        <v>23.2632857009433</v>
      </c>
      <c r="S532" s="1">
        <v>27.100028019052999</v>
      </c>
      <c r="T532" s="1">
        <v>15.169515270383901</v>
      </c>
      <c r="U532" s="1">
        <v>7.77612111480674</v>
      </c>
      <c r="V532" s="1">
        <v>47.149902511755897</v>
      </c>
      <c r="W532" s="1">
        <v>30.5912375272394</v>
      </c>
      <c r="X532" s="1">
        <v>14.482738846198</v>
      </c>
      <c r="Y532" s="1">
        <v>33.288463455977698</v>
      </c>
      <c r="Z532" s="1">
        <v>24.374314487984801</v>
      </c>
      <c r="AA532" s="1">
        <v>17.070495562867698</v>
      </c>
      <c r="AB532" s="1">
        <v>16.487187157244001</v>
      </c>
      <c r="AC532" s="1">
        <v>8.7795393359258096</v>
      </c>
    </row>
    <row r="533" spans="1:29" ht="15" hidden="1" customHeight="1" x14ac:dyDescent="0.25">
      <c r="A533">
        <v>32660</v>
      </c>
      <c r="B533" s="2" t="s">
        <v>547</v>
      </c>
      <c r="C533" s="2" t="s">
        <v>84</v>
      </c>
      <c r="D533" s="2" t="s">
        <v>975</v>
      </c>
      <c r="E533" s="2" t="s">
        <v>931</v>
      </c>
      <c r="F533" s="2" t="s">
        <v>919</v>
      </c>
      <c r="G533" s="2" t="str">
        <f t="shared" si="8"/>
        <v>Trump</v>
      </c>
      <c r="H533" s="2" t="s">
        <v>922</v>
      </c>
      <c r="I533" s="2" t="s">
        <v>922</v>
      </c>
      <c r="J533">
        <v>39839</v>
      </c>
      <c r="K533" s="1">
        <v>87.198473857275502</v>
      </c>
      <c r="L533" s="1">
        <v>2.7234619342855</v>
      </c>
      <c r="M533" s="1">
        <v>0.47691960139561701</v>
      </c>
      <c r="N533" s="1">
        <v>1.5085720023093001</v>
      </c>
      <c r="O533" s="1">
        <v>8.0925726047340607</v>
      </c>
      <c r="P533" s="1">
        <v>24.345490599663599</v>
      </c>
      <c r="Q533" s="1">
        <v>7.7260975426089997</v>
      </c>
      <c r="R533" s="1">
        <v>25.7059665152238</v>
      </c>
      <c r="S533" s="1">
        <v>27.099073771932002</v>
      </c>
      <c r="T533" s="1">
        <v>15.1233715705715</v>
      </c>
      <c r="U533" s="1">
        <v>9.5931525122276593</v>
      </c>
      <c r="V533" s="1">
        <v>56.777086112346197</v>
      </c>
      <c r="W533" s="1">
        <v>21.742996887505601</v>
      </c>
      <c r="X533" s="1">
        <v>11.886764487920599</v>
      </c>
      <c r="Y533" s="1">
        <v>31.007044090790501</v>
      </c>
      <c r="Z533" s="1">
        <v>25.750065223062901</v>
      </c>
      <c r="AA533" s="1">
        <v>17.205843986433599</v>
      </c>
      <c r="AB533" s="1">
        <v>18.288546830159099</v>
      </c>
      <c r="AC533" s="1">
        <v>7.7484998695538696</v>
      </c>
    </row>
    <row r="534" spans="1:29" ht="15" hidden="1" customHeight="1" x14ac:dyDescent="0.25">
      <c r="A534">
        <v>32700</v>
      </c>
      <c r="B534" s="2" t="s">
        <v>548</v>
      </c>
      <c r="C534" s="2" t="s">
        <v>77</v>
      </c>
      <c r="D534" s="2" t="s">
        <v>949</v>
      </c>
      <c r="E534" s="2" t="s">
        <v>935</v>
      </c>
      <c r="F534" s="2" t="s">
        <v>919</v>
      </c>
      <c r="G534" s="2" t="str">
        <f t="shared" si="8"/>
        <v>Trump</v>
      </c>
      <c r="H534" s="2" t="s">
        <v>922</v>
      </c>
      <c r="I534" s="2" t="s">
        <v>923</v>
      </c>
      <c r="J534">
        <v>29180</v>
      </c>
      <c r="K534" s="1">
        <v>93.132282385195296</v>
      </c>
      <c r="L534" s="1">
        <v>0.95613433858807395</v>
      </c>
      <c r="M534" s="1">
        <v>0.49348869088416702</v>
      </c>
      <c r="N534" s="1">
        <v>1.9054146675805299</v>
      </c>
      <c r="O534" s="1">
        <v>3.5126799177518802</v>
      </c>
      <c r="P534" s="1">
        <v>23.5023989033585</v>
      </c>
      <c r="Q534" s="1">
        <v>8.7148732008224794</v>
      </c>
      <c r="R534" s="1">
        <v>21.648389307744999</v>
      </c>
      <c r="S534" s="1">
        <v>27.837559972584</v>
      </c>
      <c r="T534" s="1">
        <v>18.296778615490101</v>
      </c>
      <c r="U534" s="1">
        <v>6.2049498462624104</v>
      </c>
      <c r="V534" s="1">
        <v>36.282070668884501</v>
      </c>
      <c r="W534" s="1">
        <v>32.864559705630299</v>
      </c>
      <c r="X534" s="1">
        <v>24.648419779222699</v>
      </c>
      <c r="Y534" s="1">
        <v>12.1703678001388</v>
      </c>
      <c r="Z534" s="1">
        <v>23.612074947952799</v>
      </c>
      <c r="AA534" s="1">
        <v>19.196738376127701</v>
      </c>
      <c r="AB534" s="1">
        <v>24.982650936849399</v>
      </c>
      <c r="AC534" s="1">
        <v>20.038167938931299</v>
      </c>
    </row>
    <row r="535" spans="1:29" ht="15" hidden="1" customHeight="1" x14ac:dyDescent="0.25">
      <c r="A535">
        <v>32740</v>
      </c>
      <c r="B535" s="2" t="s">
        <v>549</v>
      </c>
      <c r="C535" s="2" t="s">
        <v>55</v>
      </c>
      <c r="D535" s="2" t="s">
        <v>970</v>
      </c>
      <c r="E535" s="2" t="s">
        <v>927</v>
      </c>
      <c r="F535" s="2" t="s">
        <v>919</v>
      </c>
      <c r="G535" s="2" t="str">
        <f t="shared" si="8"/>
        <v>Trump</v>
      </c>
      <c r="H535" s="2" t="s">
        <v>922</v>
      </c>
      <c r="I535" s="2" t="s">
        <v>922</v>
      </c>
      <c r="J535">
        <v>88765</v>
      </c>
      <c r="K535" s="1">
        <v>95.6796034473047</v>
      </c>
      <c r="L535" s="1">
        <v>1.6932349462062699</v>
      </c>
      <c r="M535" s="1">
        <v>0.44724835239114502</v>
      </c>
      <c r="N535" s="1">
        <v>1.25274601475807</v>
      </c>
      <c r="O535" s="1">
        <v>0.92716723933983003</v>
      </c>
      <c r="P535" s="1">
        <v>22.431138399143801</v>
      </c>
      <c r="Q535" s="1">
        <v>9.3741902776995403</v>
      </c>
      <c r="R535" s="1">
        <v>22.5697065284741</v>
      </c>
      <c r="S535" s="1">
        <v>29.050864642595599</v>
      </c>
      <c r="T535" s="1">
        <v>16.574100152086999</v>
      </c>
      <c r="U535" s="1">
        <v>4.6780508121616</v>
      </c>
      <c r="V535" s="1">
        <v>54.330695543523497</v>
      </c>
      <c r="W535" s="1">
        <v>22.4406497292795</v>
      </c>
      <c r="X535" s="1">
        <v>18.550603915035399</v>
      </c>
      <c r="Y535" s="1">
        <v>22.811648501362399</v>
      </c>
      <c r="Z535" s="1">
        <v>25.635785649409598</v>
      </c>
      <c r="AA535" s="1">
        <v>19.0735694822888</v>
      </c>
      <c r="AB535" s="1">
        <v>21.324364214350599</v>
      </c>
      <c r="AC535" s="1">
        <v>11.154632152588601</v>
      </c>
    </row>
    <row r="536" spans="1:29" ht="15" hidden="1" customHeight="1" x14ac:dyDescent="0.25">
      <c r="A536">
        <v>32780</v>
      </c>
      <c r="B536" s="2" t="s">
        <v>550</v>
      </c>
      <c r="C536" s="2" t="s">
        <v>38</v>
      </c>
      <c r="D536" t="s">
        <v>969</v>
      </c>
      <c r="E536" s="2" t="s">
        <v>947</v>
      </c>
      <c r="F536" s="2" t="s">
        <v>919</v>
      </c>
      <c r="G536" s="2" t="str">
        <f t="shared" si="8"/>
        <v>Trump</v>
      </c>
      <c r="H536" s="2" t="s">
        <v>922</v>
      </c>
      <c r="I536" s="2" t="s">
        <v>922</v>
      </c>
      <c r="J536">
        <v>203206</v>
      </c>
      <c r="K536" s="1">
        <v>83.670265641762498</v>
      </c>
      <c r="L536" s="1">
        <v>0.60382075332421303</v>
      </c>
      <c r="M536" s="1">
        <v>1.1338247886381301</v>
      </c>
      <c r="N536" s="1">
        <v>3.8911252620493499</v>
      </c>
      <c r="O536" s="1">
        <v>10.700963554225799</v>
      </c>
      <c r="P536" s="1">
        <v>21.806442723147899</v>
      </c>
      <c r="Q536" s="1">
        <v>8.5834079702371007</v>
      </c>
      <c r="R536" s="1">
        <v>22.915661939115999</v>
      </c>
      <c r="S536" s="1">
        <v>29.0601655462929</v>
      </c>
      <c r="T536" s="1">
        <v>17.6343218212061</v>
      </c>
      <c r="U536" s="1">
        <v>3.3412500969040102</v>
      </c>
      <c r="V536" s="1">
        <v>35.210334547863503</v>
      </c>
      <c r="W536" s="1">
        <v>37.082872305187699</v>
      </c>
      <c r="X536" s="1">
        <v>24.365543050044799</v>
      </c>
      <c r="Y536" s="1">
        <v>20.939186757826601</v>
      </c>
      <c r="Z536" s="1">
        <v>25.059373875494799</v>
      </c>
      <c r="AA536" s="1">
        <v>17.807364759505798</v>
      </c>
      <c r="AB536" s="1">
        <v>22.7096077725801</v>
      </c>
      <c r="AC536" s="1">
        <v>13.4844668345928</v>
      </c>
    </row>
    <row r="537" spans="1:29" ht="15" hidden="1" customHeight="1" x14ac:dyDescent="0.25">
      <c r="A537">
        <v>32820</v>
      </c>
      <c r="B537" s="2" t="s">
        <v>551</v>
      </c>
      <c r="C537" s="2" t="s">
        <v>84</v>
      </c>
      <c r="D537" s="2" t="s">
        <v>975</v>
      </c>
      <c r="E537" s="2" t="s">
        <v>931</v>
      </c>
      <c r="F537" s="2" t="s">
        <v>920</v>
      </c>
      <c r="G537" s="2" t="str">
        <f t="shared" si="8"/>
        <v>Clinton</v>
      </c>
      <c r="H537" s="2" t="s">
        <v>922</v>
      </c>
      <c r="I537" s="2" t="s">
        <v>922</v>
      </c>
      <c r="J537">
        <v>1324829</v>
      </c>
      <c r="K537" s="1">
        <v>46.3212988242256</v>
      </c>
      <c r="L537" s="1">
        <v>45.430240431029198</v>
      </c>
      <c r="M537" s="1">
        <v>1.83450090539987</v>
      </c>
      <c r="N537" s="1">
        <v>1.4666798507581</v>
      </c>
      <c r="O537" s="1">
        <v>4.9472799885872103</v>
      </c>
      <c r="P537" s="1">
        <v>26.586148099113199</v>
      </c>
      <c r="Q537" s="1">
        <v>9.70940400610192</v>
      </c>
      <c r="R537" s="1">
        <v>27.280199935236901</v>
      </c>
      <c r="S537" s="1">
        <v>25.843108808759499</v>
      </c>
      <c r="T537" s="1">
        <v>10.5811391507885</v>
      </c>
      <c r="U537" s="1">
        <v>5.1336768014619301</v>
      </c>
      <c r="V537" s="1">
        <v>38.827403122932502</v>
      </c>
      <c r="W537" s="1">
        <v>30.7181466450313</v>
      </c>
      <c r="X537" s="1">
        <v>25.320773430574299</v>
      </c>
      <c r="Y537" s="1">
        <v>20.906065844998398</v>
      </c>
      <c r="Z537" s="1">
        <v>22.166039777996701</v>
      </c>
      <c r="AA537" s="1">
        <v>17.290973422812101</v>
      </c>
      <c r="AB537" s="1">
        <v>21.219820009625401</v>
      </c>
      <c r="AC537" s="1">
        <v>18.417100944567299</v>
      </c>
    </row>
    <row r="538" spans="1:29" ht="15" hidden="1" customHeight="1" x14ac:dyDescent="0.25">
      <c r="A538">
        <v>32860</v>
      </c>
      <c r="B538" s="2" t="s">
        <v>552</v>
      </c>
      <c r="C538" s="2" t="s">
        <v>70</v>
      </c>
      <c r="D538" s="2" t="s">
        <v>980</v>
      </c>
      <c r="E538" s="2" t="s">
        <v>927</v>
      </c>
      <c r="F538" s="2" t="s">
        <v>919</v>
      </c>
      <c r="G538" s="2" t="str">
        <f t="shared" si="8"/>
        <v>Trump</v>
      </c>
      <c r="H538" s="2" t="s">
        <v>922</v>
      </c>
      <c r="I538" s="2" t="s">
        <v>922</v>
      </c>
      <c r="J538">
        <v>43857</v>
      </c>
      <c r="K538" s="1">
        <v>93.9986775201222</v>
      </c>
      <c r="L538" s="1">
        <v>0.490229609868436</v>
      </c>
      <c r="M538" s="1">
        <v>2.60163713888319</v>
      </c>
      <c r="N538" s="1">
        <v>1.4820895182069</v>
      </c>
      <c r="O538" s="1">
        <v>1.4273662129192599</v>
      </c>
      <c r="P538" s="1">
        <v>20.655767608363501</v>
      </c>
      <c r="Q538" s="1">
        <v>19.629705634220301</v>
      </c>
      <c r="R538" s="1">
        <v>22.641767562760801</v>
      </c>
      <c r="S538" s="1">
        <v>24.935586109401001</v>
      </c>
      <c r="T538" s="1">
        <v>12.1371730852544</v>
      </c>
      <c r="U538" s="1">
        <v>3.2973782196460801</v>
      </c>
      <c r="V538" s="1">
        <v>41.100149706345199</v>
      </c>
      <c r="W538" s="1">
        <v>31.507427737898698</v>
      </c>
      <c r="X538" s="1">
        <v>24.0950443361099</v>
      </c>
      <c r="Y538" s="1">
        <v>18.320283826767799</v>
      </c>
      <c r="Z538" s="1">
        <v>21.806948862246099</v>
      </c>
      <c r="AA538" s="1">
        <v>21.140200636163399</v>
      </c>
      <c r="AB538" s="1">
        <v>24.504526547589901</v>
      </c>
      <c r="AC538" s="1">
        <v>14.228040127232701</v>
      </c>
    </row>
    <row r="539" spans="1:29" ht="15" customHeight="1" x14ac:dyDescent="0.25">
      <c r="A539">
        <v>32900</v>
      </c>
      <c r="B539" s="2" t="s">
        <v>553</v>
      </c>
      <c r="C539" s="2" t="s">
        <v>98</v>
      </c>
      <c r="D539" s="2" t="s">
        <v>936</v>
      </c>
      <c r="E539" s="2" t="s">
        <v>935</v>
      </c>
      <c r="F539" s="2" t="s">
        <v>920</v>
      </c>
      <c r="G539" s="2" t="str">
        <f t="shared" si="8"/>
        <v>Clinton</v>
      </c>
      <c r="H539" s="2" t="s">
        <v>922</v>
      </c>
      <c r="I539" s="2" t="s">
        <v>923</v>
      </c>
      <c r="J539">
        <v>255793</v>
      </c>
      <c r="K539" s="1">
        <v>31.9004038421693</v>
      </c>
      <c r="L539" s="1">
        <v>3.4344176736658198</v>
      </c>
      <c r="M539" s="1">
        <v>7.10848224931879</v>
      </c>
      <c r="N539" s="1">
        <v>2.63533403963361</v>
      </c>
      <c r="O539" s="1">
        <v>54.921362195212502</v>
      </c>
      <c r="P539" s="1">
        <v>31.548165899770499</v>
      </c>
      <c r="Q539" s="1">
        <v>11.9065025235249</v>
      </c>
      <c r="R539" s="1">
        <v>26.203609950233201</v>
      </c>
      <c r="S539" s="1">
        <v>20.974772570007801</v>
      </c>
      <c r="T539" s="1">
        <v>9.3669490564636195</v>
      </c>
      <c r="U539" s="1">
        <v>20.891734639138399</v>
      </c>
      <c r="V539" s="1">
        <v>36.908708270862903</v>
      </c>
      <c r="W539" s="1">
        <v>29.681847567433699</v>
      </c>
      <c r="X539" s="1">
        <v>12.517709522564999</v>
      </c>
      <c r="Y539" s="1">
        <v>21.746134020618602</v>
      </c>
      <c r="Z539" s="1">
        <v>24.514067869415801</v>
      </c>
      <c r="AA539" s="1">
        <v>17.501610824742301</v>
      </c>
      <c r="AB539" s="1">
        <v>20.728629725085899</v>
      </c>
      <c r="AC539" s="1">
        <v>15.5095575601375</v>
      </c>
    </row>
    <row r="540" spans="1:29" ht="15" hidden="1" customHeight="1" x14ac:dyDescent="0.25">
      <c r="A540">
        <v>32940</v>
      </c>
      <c r="B540" s="2" t="s">
        <v>554</v>
      </c>
      <c r="C540" s="2" t="s">
        <v>170</v>
      </c>
      <c r="D540" s="2" t="s">
        <v>957</v>
      </c>
      <c r="E540" s="2" t="s">
        <v>931</v>
      </c>
      <c r="F540" s="2" t="s">
        <v>920</v>
      </c>
      <c r="G540" s="2" t="str">
        <f t="shared" si="8"/>
        <v>Clinton</v>
      </c>
      <c r="H540" s="2" t="s">
        <v>922</v>
      </c>
      <c r="I540" s="2" t="s">
        <v>922</v>
      </c>
      <c r="J540">
        <v>107449</v>
      </c>
      <c r="K540" s="1">
        <v>53.654291803553299</v>
      </c>
      <c r="L540" s="1">
        <v>42.978529348807299</v>
      </c>
      <c r="M540" s="1">
        <v>0.56584984504276403</v>
      </c>
      <c r="N540" s="1">
        <v>1.28246889221863</v>
      </c>
      <c r="O540" s="1">
        <v>1.51886011037795</v>
      </c>
      <c r="P540" s="1">
        <v>24.8015337508958</v>
      </c>
      <c r="Q540" s="1">
        <v>9.6278234325121694</v>
      </c>
      <c r="R540" s="1">
        <v>24.830384647600301</v>
      </c>
      <c r="S540" s="1">
        <v>26.134259043825399</v>
      </c>
      <c r="T540" s="1">
        <v>14.605999125166401</v>
      </c>
      <c r="U540" s="1">
        <v>5.6760819011967598</v>
      </c>
      <c r="V540" s="1">
        <v>43.783676478929202</v>
      </c>
      <c r="W540" s="1">
        <v>33.948726674607201</v>
      </c>
      <c r="X540" s="1">
        <v>16.591514945266901</v>
      </c>
      <c r="Y540" s="1">
        <v>29.529126092072001</v>
      </c>
      <c r="Z540" s="1">
        <v>25.846746939695102</v>
      </c>
      <c r="AA540" s="1">
        <v>15.135053946479101</v>
      </c>
      <c r="AB540" s="1">
        <v>17.282899842290998</v>
      </c>
      <c r="AC540" s="1">
        <v>12.2061731794628</v>
      </c>
    </row>
    <row r="541" spans="1:29" ht="15" hidden="1" customHeight="1" x14ac:dyDescent="0.25">
      <c r="A541">
        <v>32980</v>
      </c>
      <c r="B541" s="2" t="s">
        <v>555</v>
      </c>
      <c r="C541" s="2" t="s">
        <v>70</v>
      </c>
      <c r="D541" s="2" t="s">
        <v>980</v>
      </c>
      <c r="E541" s="2" t="s">
        <v>927</v>
      </c>
      <c r="F541" s="2" t="s">
        <v>919</v>
      </c>
      <c r="G541" s="2" t="str">
        <f t="shared" si="8"/>
        <v>Trump</v>
      </c>
      <c r="H541" s="2" t="s">
        <v>922</v>
      </c>
      <c r="I541" s="2" t="s">
        <v>922</v>
      </c>
      <c r="J541">
        <v>28743</v>
      </c>
      <c r="K541" s="1">
        <v>96.590474202414498</v>
      </c>
      <c r="L541" s="1">
        <v>0.52882440942142395</v>
      </c>
      <c r="M541" s="1">
        <v>0.431409386633267</v>
      </c>
      <c r="N541" s="1">
        <v>1.2663952962460401</v>
      </c>
      <c r="O541" s="1">
        <v>1.1828967052847601</v>
      </c>
      <c r="P541" s="1">
        <v>21.9253383432488</v>
      </c>
      <c r="Q541" s="1">
        <v>6.2832689698361301</v>
      </c>
      <c r="R541" s="1">
        <v>22.175834116132599</v>
      </c>
      <c r="S541" s="1">
        <v>31.284138746825299</v>
      </c>
      <c r="T541" s="1">
        <v>18.331419823957098</v>
      </c>
      <c r="U541" s="1">
        <v>4.2779713511420798</v>
      </c>
      <c r="V541" s="1">
        <v>49.230545876887298</v>
      </c>
      <c r="W541" s="1">
        <v>31.436314363143602</v>
      </c>
      <c r="X541" s="1">
        <v>15.0551684088269</v>
      </c>
      <c r="Y541" s="1">
        <v>18.480476713188001</v>
      </c>
      <c r="Z541" s="1">
        <v>21.601066332131101</v>
      </c>
      <c r="AA541" s="1">
        <v>21.271757879880798</v>
      </c>
      <c r="AB541" s="1">
        <v>26.940567665046299</v>
      </c>
      <c r="AC541" s="1">
        <v>11.7061314097538</v>
      </c>
    </row>
    <row r="542" spans="1:29" ht="15" hidden="1" customHeight="1" x14ac:dyDescent="0.25">
      <c r="A542">
        <v>33020</v>
      </c>
      <c r="B542" s="2" t="s">
        <v>556</v>
      </c>
      <c r="C542" s="2" t="s">
        <v>162</v>
      </c>
      <c r="D542" s="2" t="s">
        <v>956</v>
      </c>
      <c r="E542" s="2" t="s">
        <v>927</v>
      </c>
      <c r="F542" s="2" t="s">
        <v>919</v>
      </c>
      <c r="G542" s="2" t="str">
        <f t="shared" si="8"/>
        <v>Trump</v>
      </c>
      <c r="H542" s="2" t="s">
        <v>922</v>
      </c>
      <c r="I542" s="2" t="s">
        <v>922</v>
      </c>
      <c r="J542">
        <v>25529</v>
      </c>
      <c r="K542" s="1">
        <v>88.577695953621401</v>
      </c>
      <c r="L542" s="1">
        <v>6.4123154060088501</v>
      </c>
      <c r="M542" s="1">
        <v>0.450468095107525</v>
      </c>
      <c r="N542" s="1">
        <v>1.9546398213796099</v>
      </c>
      <c r="O542" s="1">
        <v>2.6048807238826401</v>
      </c>
      <c r="P542" s="1">
        <v>24.948098241215899</v>
      </c>
      <c r="Q542" s="1">
        <v>8.1358455090289503</v>
      </c>
      <c r="R542" s="1">
        <v>24.955932468956899</v>
      </c>
      <c r="S542" s="1">
        <v>25.9626307336754</v>
      </c>
      <c r="T542" s="1">
        <v>15.9974930471229</v>
      </c>
      <c r="U542" s="1">
        <v>4.7907647907647899</v>
      </c>
      <c r="V542" s="1">
        <v>56.479076479076497</v>
      </c>
      <c r="W542" s="1">
        <v>25.391053391053401</v>
      </c>
      <c r="X542" s="1">
        <v>13.3391053391053</v>
      </c>
      <c r="Y542" s="1">
        <v>20.183288409703501</v>
      </c>
      <c r="Z542" s="1">
        <v>28.2911051212938</v>
      </c>
      <c r="AA542" s="1">
        <v>19.805929919137501</v>
      </c>
      <c r="AB542" s="1">
        <v>23.223719676549901</v>
      </c>
      <c r="AC542" s="1">
        <v>8.4959568733153592</v>
      </c>
    </row>
    <row r="543" spans="1:29" ht="15" hidden="1" customHeight="1" x14ac:dyDescent="0.25">
      <c r="A543">
        <v>33060</v>
      </c>
      <c r="B543" s="2" t="s">
        <v>557</v>
      </c>
      <c r="C543" s="2" t="s">
        <v>29</v>
      </c>
      <c r="D543" s="2" t="s">
        <v>968</v>
      </c>
      <c r="E543" s="2" t="s">
        <v>935</v>
      </c>
      <c r="F543" s="2" t="s">
        <v>919</v>
      </c>
      <c r="G543" s="2" t="str">
        <f t="shared" si="8"/>
        <v>Trump</v>
      </c>
      <c r="H543" s="2" t="s">
        <v>922</v>
      </c>
      <c r="I543" s="2" t="s">
        <v>922</v>
      </c>
      <c r="J543">
        <v>31848</v>
      </c>
      <c r="K543" s="1">
        <v>67.363727706606397</v>
      </c>
      <c r="L543" s="1">
        <v>0.73474001507159004</v>
      </c>
      <c r="M543" s="1">
        <v>0.49610650590303901</v>
      </c>
      <c r="N543" s="1">
        <v>26.698693795528801</v>
      </c>
      <c r="O543" s="1">
        <v>4.7067319768902296</v>
      </c>
      <c r="P543" s="1">
        <v>24.6671690530018</v>
      </c>
      <c r="Q543" s="1">
        <v>9.8059532780708398</v>
      </c>
      <c r="R543" s="1">
        <v>22.814619442351201</v>
      </c>
      <c r="S543" s="1">
        <v>25.700200954534001</v>
      </c>
      <c r="T543" s="1">
        <v>17.012057272042199</v>
      </c>
      <c r="U543" s="1">
        <v>4.7762191048764198</v>
      </c>
      <c r="V543" s="1">
        <v>47.953048955052999</v>
      </c>
      <c r="W543" s="1">
        <v>34.106307853802797</v>
      </c>
      <c r="X543" s="1">
        <v>13.1644240862678</v>
      </c>
      <c r="Y543" s="1">
        <v>26.085523605503798</v>
      </c>
      <c r="Z543" s="1">
        <v>28.524347037982999</v>
      </c>
      <c r="AA543" s="1">
        <v>19.667133558540002</v>
      </c>
      <c r="AB543" s="1">
        <v>17.9121693993573</v>
      </c>
      <c r="AC543" s="1">
        <v>7.8108263986158004</v>
      </c>
    </row>
    <row r="544" spans="1:29" ht="15" hidden="1" customHeight="1" x14ac:dyDescent="0.25">
      <c r="A544">
        <v>33100</v>
      </c>
      <c r="B544" s="2" t="s">
        <v>558</v>
      </c>
      <c r="C544" s="2" t="s">
        <v>72</v>
      </c>
      <c r="D544" s="2" t="s">
        <v>942</v>
      </c>
      <c r="E544" s="2" t="s">
        <v>931</v>
      </c>
      <c r="F544" s="2" t="s">
        <v>920</v>
      </c>
      <c r="G544" s="2" t="str">
        <f t="shared" si="8"/>
        <v>Clinton</v>
      </c>
      <c r="H544" s="2" t="s">
        <v>923</v>
      </c>
      <c r="I544" s="2" t="s">
        <v>923</v>
      </c>
      <c r="J544">
        <v>5564635</v>
      </c>
      <c r="K544" s="1">
        <v>34.825985891257901</v>
      </c>
      <c r="L544" s="1">
        <v>19.705443393861401</v>
      </c>
      <c r="M544" s="1">
        <v>2.1938905247154601</v>
      </c>
      <c r="N544" s="1">
        <v>1.7098875308084001</v>
      </c>
      <c r="O544" s="1">
        <v>41.564792659356797</v>
      </c>
      <c r="P544" s="1">
        <v>21.671879647092801</v>
      </c>
      <c r="Q544" s="1">
        <v>8.9837877956056396</v>
      </c>
      <c r="R544" s="1">
        <v>26.974599412180702</v>
      </c>
      <c r="S544" s="1">
        <v>26.4371158216127</v>
      </c>
      <c r="T544" s="1">
        <v>15.9326173235082</v>
      </c>
      <c r="U544" s="1">
        <v>8.2408165386430099</v>
      </c>
      <c r="V544" s="1">
        <v>35.8713386683241</v>
      </c>
      <c r="W544" s="1">
        <v>26.927674051373799</v>
      </c>
      <c r="X544" s="1">
        <v>28.960170741659098</v>
      </c>
      <c r="Y544" s="1">
        <v>20.066687070277901</v>
      </c>
      <c r="Z544" s="1">
        <v>21.911791914912001</v>
      </c>
      <c r="AA544" s="1">
        <v>17.066413754481101</v>
      </c>
      <c r="AB544" s="1">
        <v>20.371302734199599</v>
      </c>
      <c r="AC544" s="1">
        <v>20.583804526129398</v>
      </c>
    </row>
    <row r="545" spans="1:29" ht="15" hidden="1" customHeight="1" x14ac:dyDescent="0.25">
      <c r="A545">
        <v>33140</v>
      </c>
      <c r="B545" s="2" t="s">
        <v>559</v>
      </c>
      <c r="C545" s="2" t="s">
        <v>66</v>
      </c>
      <c r="D545" s="2" t="s">
        <v>425</v>
      </c>
      <c r="E545" s="2" t="s">
        <v>927</v>
      </c>
      <c r="F545" s="2" t="s">
        <v>919</v>
      </c>
      <c r="G545" s="2" t="str">
        <f t="shared" si="8"/>
        <v>Trump</v>
      </c>
      <c r="H545" s="2" t="s">
        <v>923</v>
      </c>
      <c r="I545" s="2" t="s">
        <v>923</v>
      </c>
      <c r="J545">
        <v>111467</v>
      </c>
      <c r="K545" s="1">
        <v>81.364888262893999</v>
      </c>
      <c r="L545" s="1">
        <v>10.6174921725713</v>
      </c>
      <c r="M545" s="1">
        <v>0.51136210717073205</v>
      </c>
      <c r="N545" s="1">
        <v>2.0400656696600801</v>
      </c>
      <c r="O545" s="1">
        <v>5.4661917877039796</v>
      </c>
      <c r="P545" s="1">
        <v>22.770864919662301</v>
      </c>
      <c r="Q545" s="1">
        <v>8.3639103950047993</v>
      </c>
      <c r="R545" s="1">
        <v>26.078570339203502</v>
      </c>
      <c r="S545" s="1">
        <v>28.551948110203</v>
      </c>
      <c r="T545" s="1">
        <v>14.2347062359263</v>
      </c>
      <c r="U545" s="1">
        <v>3.59423772643567</v>
      </c>
      <c r="V545" s="1">
        <v>49.755116433972901</v>
      </c>
      <c r="W545" s="1">
        <v>29.874489009625599</v>
      </c>
      <c r="X545" s="1">
        <v>16.776156829965899</v>
      </c>
      <c r="Y545" s="1">
        <v>19.096055815264599</v>
      </c>
      <c r="Z545" s="1">
        <v>23.263407644060202</v>
      </c>
      <c r="AA545" s="1">
        <v>18.107073222297899</v>
      </c>
      <c r="AB545" s="1">
        <v>24.670534896286</v>
      </c>
      <c r="AC545" s="1">
        <v>14.862928422091199</v>
      </c>
    </row>
    <row r="546" spans="1:29" ht="15" hidden="1" customHeight="1" x14ac:dyDescent="0.25">
      <c r="A546">
        <v>33180</v>
      </c>
      <c r="B546" s="2" t="s">
        <v>560</v>
      </c>
      <c r="C546" s="2" t="s">
        <v>104</v>
      </c>
      <c r="D546" s="2" t="s">
        <v>950</v>
      </c>
      <c r="E546" s="2" t="s">
        <v>927</v>
      </c>
      <c r="F546" s="2" t="s">
        <v>919</v>
      </c>
      <c r="G546" s="2" t="str">
        <f t="shared" si="8"/>
        <v>Trump</v>
      </c>
      <c r="H546" s="2" t="s">
        <v>922</v>
      </c>
      <c r="I546" s="2" t="s">
        <v>923</v>
      </c>
      <c r="J546">
        <v>28691</v>
      </c>
      <c r="K546" s="1">
        <v>95.141333519222101</v>
      </c>
      <c r="L546" s="1">
        <v>2.20626677355268</v>
      </c>
      <c r="M546" s="1">
        <v>0.26837684291241198</v>
      </c>
      <c r="N546" s="1">
        <v>1.69391098253808</v>
      </c>
      <c r="O546" s="1">
        <v>0.69011188177477301</v>
      </c>
      <c r="P546" s="1">
        <v>21.710640967550798</v>
      </c>
      <c r="Q546" s="1">
        <v>8.9052316057300196</v>
      </c>
      <c r="R546" s="1">
        <v>24.878881879335001</v>
      </c>
      <c r="S546" s="1">
        <v>28.793001289603001</v>
      </c>
      <c r="T546" s="1">
        <v>15.712244257781199</v>
      </c>
      <c r="U546" s="1">
        <v>15.6482559611198</v>
      </c>
      <c r="V546" s="1">
        <v>52.974231762263997</v>
      </c>
      <c r="W546" s="1">
        <v>20.650027843871801</v>
      </c>
      <c r="X546" s="1">
        <v>10.727484432744401</v>
      </c>
      <c r="Y546" s="1">
        <v>40.8142633949086</v>
      </c>
      <c r="Z546" s="1">
        <v>25.9902582483228</v>
      </c>
      <c r="AA546" s="1">
        <v>16.0463192721257</v>
      </c>
      <c r="AB546" s="1">
        <v>12.3242349048801</v>
      </c>
      <c r="AC546" s="1">
        <v>4.8249241797628901</v>
      </c>
    </row>
    <row r="547" spans="1:29" ht="15" hidden="1" customHeight="1" x14ac:dyDescent="0.25">
      <c r="A547">
        <v>33220</v>
      </c>
      <c r="B547" s="2" t="s">
        <v>561</v>
      </c>
      <c r="C547" s="2" t="s">
        <v>31</v>
      </c>
      <c r="D547" s="2" t="s">
        <v>924</v>
      </c>
      <c r="E547" s="2" t="s">
        <v>927</v>
      </c>
      <c r="F547" s="2" t="s">
        <v>919</v>
      </c>
      <c r="G547" s="2" t="str">
        <f t="shared" si="8"/>
        <v>Trump</v>
      </c>
      <c r="H547" s="2" t="s">
        <v>922</v>
      </c>
      <c r="I547" s="2" t="s">
        <v>922</v>
      </c>
      <c r="J547">
        <v>83629</v>
      </c>
      <c r="K547" s="1">
        <v>93.084934651855207</v>
      </c>
      <c r="L547" s="1">
        <v>1.1754295758648301</v>
      </c>
      <c r="M547" s="1">
        <v>1.85940283872819</v>
      </c>
      <c r="N547" s="1">
        <v>1.84266223439238</v>
      </c>
      <c r="O547" s="1">
        <v>2.0375706991593798</v>
      </c>
      <c r="P547" s="1">
        <v>23.741764220545502</v>
      </c>
      <c r="Q547" s="1">
        <v>9.2145069294144406</v>
      </c>
      <c r="R547" s="1">
        <v>23.4822848533403</v>
      </c>
      <c r="S547" s="1">
        <v>28.753183704217399</v>
      </c>
      <c r="T547" s="1">
        <v>14.8082602924823</v>
      </c>
      <c r="U547" s="1">
        <v>2.21128911939185</v>
      </c>
      <c r="V547" s="1">
        <v>34.1391069589002</v>
      </c>
      <c r="W547" s="1">
        <v>31.663173599516899</v>
      </c>
      <c r="X547" s="1">
        <v>31.986430322191001</v>
      </c>
      <c r="Y547" s="1">
        <v>16.411443494776801</v>
      </c>
      <c r="Z547" s="1">
        <v>20.8481718898386</v>
      </c>
      <c r="AA547" s="1">
        <v>18.7885802469136</v>
      </c>
      <c r="AB547" s="1">
        <v>22.400284900284898</v>
      </c>
      <c r="AC547" s="1">
        <v>21.5515194681861</v>
      </c>
    </row>
    <row r="548" spans="1:29" ht="15" hidden="1" customHeight="1" x14ac:dyDescent="0.25">
      <c r="A548">
        <v>33260</v>
      </c>
      <c r="B548" s="2" t="s">
        <v>561</v>
      </c>
      <c r="C548" s="2" t="s">
        <v>27</v>
      </c>
      <c r="D548" s="2" t="s">
        <v>976</v>
      </c>
      <c r="E548" s="2" t="s">
        <v>935</v>
      </c>
      <c r="F548" s="2" t="s">
        <v>919</v>
      </c>
      <c r="G548" s="2" t="str">
        <f t="shared" si="8"/>
        <v>Trump</v>
      </c>
      <c r="H548" s="2" t="s">
        <v>922</v>
      </c>
      <c r="I548" s="2" t="s">
        <v>922</v>
      </c>
      <c r="J548">
        <v>141671</v>
      </c>
      <c r="K548" s="1">
        <v>53.221901447720398</v>
      </c>
      <c r="L548" s="1">
        <v>6.17063478058318</v>
      </c>
      <c r="M548" s="1">
        <v>1.16467025714508</v>
      </c>
      <c r="N548" s="1">
        <v>1.54795265086009</v>
      </c>
      <c r="O548" s="1">
        <v>37.894840863691201</v>
      </c>
      <c r="P548" s="1">
        <v>27.517981802909599</v>
      </c>
      <c r="Q548" s="1">
        <v>9.9745184264951892</v>
      </c>
      <c r="R548" s="1">
        <v>26.1930811528118</v>
      </c>
      <c r="S548" s="1">
        <v>25.2288753520481</v>
      </c>
      <c r="T548" s="1">
        <v>11.085543265735399</v>
      </c>
      <c r="U548" s="1">
        <v>8.6021625735968996</v>
      </c>
      <c r="V548" s="1">
        <v>34.910116635698103</v>
      </c>
      <c r="W548" s="1">
        <v>33.953077078063103</v>
      </c>
      <c r="X548" s="1">
        <v>22.534643712641898</v>
      </c>
      <c r="Y548" s="1">
        <v>13.523498415291</v>
      </c>
      <c r="Z548" s="1">
        <v>20.595383927356199</v>
      </c>
      <c r="AA548" s="1">
        <v>16.794026716444002</v>
      </c>
      <c r="AB548" s="1">
        <v>22.9831418071516</v>
      </c>
      <c r="AC548" s="1">
        <v>26.103949133757201</v>
      </c>
    </row>
    <row r="549" spans="1:29" ht="15" hidden="1" customHeight="1" x14ac:dyDescent="0.25">
      <c r="A549">
        <v>33300</v>
      </c>
      <c r="B549" s="2" t="s">
        <v>562</v>
      </c>
      <c r="C549" s="2" t="s">
        <v>37</v>
      </c>
      <c r="D549" s="2" t="s">
        <v>943</v>
      </c>
      <c r="E549" s="2" t="s">
        <v>931</v>
      </c>
      <c r="F549" s="2" t="s">
        <v>920</v>
      </c>
      <c r="G549" s="2" t="str">
        <f t="shared" si="8"/>
        <v>Clinton</v>
      </c>
      <c r="H549" s="2" t="s">
        <v>922</v>
      </c>
      <c r="I549" s="2" t="s">
        <v>923</v>
      </c>
      <c r="J549">
        <v>55149</v>
      </c>
      <c r="K549" s="1">
        <v>48.805962030136499</v>
      </c>
      <c r="L549" s="1">
        <v>46.827684998821397</v>
      </c>
      <c r="M549" s="1">
        <v>1.1369199804166901</v>
      </c>
      <c r="N549" s="1">
        <v>1.3109938530163701</v>
      </c>
      <c r="O549" s="1">
        <v>1.91843913760902</v>
      </c>
      <c r="P549" s="1">
        <v>20.072893434151101</v>
      </c>
      <c r="Q549" s="1">
        <v>16.783622549819601</v>
      </c>
      <c r="R549" s="1">
        <v>23.793722460969398</v>
      </c>
      <c r="S549" s="1">
        <v>26.700393479482901</v>
      </c>
      <c r="T549" s="1">
        <v>12.649368075577099</v>
      </c>
      <c r="U549" s="1">
        <v>7.5751917497342802</v>
      </c>
      <c r="V549" s="1">
        <v>50.966648473183803</v>
      </c>
      <c r="W549" s="1">
        <v>23.782712361035301</v>
      </c>
      <c r="X549" s="1">
        <v>17.675447416046701</v>
      </c>
      <c r="Y549" s="1">
        <v>33.820556678588098</v>
      </c>
      <c r="Z549" s="1">
        <v>23.174208262063999</v>
      </c>
      <c r="AA549" s="1">
        <v>15.000259161353901</v>
      </c>
      <c r="AB549" s="1">
        <v>17.4156429793189</v>
      </c>
      <c r="AC549" s="1">
        <v>10.589332918675201</v>
      </c>
    </row>
    <row r="550" spans="1:29" ht="15" hidden="1" customHeight="1" x14ac:dyDescent="0.25">
      <c r="A550">
        <v>33340</v>
      </c>
      <c r="B550" s="2" t="s">
        <v>563</v>
      </c>
      <c r="C550" s="2" t="s">
        <v>70</v>
      </c>
      <c r="D550" s="2" t="s">
        <v>980</v>
      </c>
      <c r="E550" s="2" t="s">
        <v>927</v>
      </c>
      <c r="F550" s="2" t="s">
        <v>919</v>
      </c>
      <c r="G550" s="2" t="str">
        <f t="shared" si="8"/>
        <v>Trump</v>
      </c>
      <c r="H550" s="2" t="s">
        <v>923</v>
      </c>
      <c r="I550" s="2" t="s">
        <v>922</v>
      </c>
      <c r="J550">
        <v>1555908</v>
      </c>
      <c r="K550" s="1">
        <v>68.969951950886596</v>
      </c>
      <c r="L550" s="1">
        <v>16.4392110587515</v>
      </c>
      <c r="M550" s="1">
        <v>2.9299932900917001</v>
      </c>
      <c r="N550" s="1">
        <v>2.1806559256717</v>
      </c>
      <c r="O550" s="1">
        <v>9.4801877745984999</v>
      </c>
      <c r="P550" s="1">
        <v>24.611737969082998</v>
      </c>
      <c r="Q550" s="1">
        <v>9.6602755432840492</v>
      </c>
      <c r="R550" s="1">
        <v>26.351558061273501</v>
      </c>
      <c r="S550" s="1">
        <v>26.790080133272699</v>
      </c>
      <c r="T550" s="1">
        <v>12.586348293086701</v>
      </c>
      <c r="U550" s="1">
        <v>3.70397148596575</v>
      </c>
      <c r="V550" s="1">
        <v>34.882793875110401</v>
      </c>
      <c r="W550" s="1">
        <v>29.721562175133101</v>
      </c>
      <c r="X550" s="1">
        <v>31.691672463790798</v>
      </c>
      <c r="Y550" s="1">
        <v>17.663412426456301</v>
      </c>
      <c r="Z550" s="1">
        <v>20.145955906122701</v>
      </c>
      <c r="AA550" s="1">
        <v>16.861382297795299</v>
      </c>
      <c r="AB550" s="1">
        <v>23.0524665416694</v>
      </c>
      <c r="AC550" s="1">
        <v>22.2767828279563</v>
      </c>
    </row>
    <row r="551" spans="1:29" ht="15" hidden="1" customHeight="1" x14ac:dyDescent="0.25">
      <c r="A551">
        <v>33420</v>
      </c>
      <c r="B551" s="2" t="s">
        <v>564</v>
      </c>
      <c r="C551" s="2" t="s">
        <v>27</v>
      </c>
      <c r="D551" s="2" t="s">
        <v>976</v>
      </c>
      <c r="E551" s="2" t="s">
        <v>935</v>
      </c>
      <c r="F551" s="2" t="s">
        <v>919</v>
      </c>
      <c r="G551" s="2" t="str">
        <f t="shared" si="8"/>
        <v>Trump</v>
      </c>
      <c r="H551" s="2" t="s">
        <v>922</v>
      </c>
      <c r="I551" s="2" t="s">
        <v>922</v>
      </c>
      <c r="J551">
        <v>28111</v>
      </c>
      <c r="K551" s="1">
        <v>78.111771192771499</v>
      </c>
      <c r="L551" s="1">
        <v>2.1237238091850199</v>
      </c>
      <c r="M551" s="1">
        <v>0.46956707338764198</v>
      </c>
      <c r="N551" s="1">
        <v>1.56166625164526</v>
      </c>
      <c r="O551" s="1">
        <v>17.733271673010599</v>
      </c>
      <c r="P551" s="1">
        <v>25.011561310518999</v>
      </c>
      <c r="Q551" s="1">
        <v>7.9292803528867699</v>
      </c>
      <c r="R551" s="1">
        <v>22.581907438369299</v>
      </c>
      <c r="S551" s="1">
        <v>28.1775817295721</v>
      </c>
      <c r="T551" s="1">
        <v>16.299669168652802</v>
      </c>
      <c r="U551" s="1">
        <v>9.7928235796668108</v>
      </c>
      <c r="V551" s="1">
        <v>47.121956428876601</v>
      </c>
      <c r="W551" s="1">
        <v>28.476078598889401</v>
      </c>
      <c r="X551" s="1">
        <v>14.609141392567301</v>
      </c>
      <c r="Y551" s="1">
        <v>20.9454338764684</v>
      </c>
      <c r="Z551" s="1">
        <v>25.331564986737401</v>
      </c>
      <c r="AA551" s="1">
        <v>16.796134899583201</v>
      </c>
      <c r="AB551" s="1">
        <v>22.7927245168624</v>
      </c>
      <c r="AC551" s="1">
        <v>14.1341417203486</v>
      </c>
    </row>
    <row r="552" spans="1:29" ht="15" hidden="1" customHeight="1" x14ac:dyDescent="0.25">
      <c r="A552">
        <v>33460</v>
      </c>
      <c r="B552" s="2" t="s">
        <v>565</v>
      </c>
      <c r="C552" s="2" t="s">
        <v>44</v>
      </c>
      <c r="D552" s="2" t="s">
        <v>955</v>
      </c>
      <c r="E552" s="2" t="s">
        <v>947</v>
      </c>
      <c r="F552" s="2" t="s">
        <v>920</v>
      </c>
      <c r="G552" s="2" t="str">
        <f t="shared" si="8"/>
        <v>Clinton</v>
      </c>
      <c r="H552" s="2" t="s">
        <v>922</v>
      </c>
      <c r="I552" s="2" t="s">
        <v>922</v>
      </c>
      <c r="J552">
        <v>3348859</v>
      </c>
      <c r="K552" s="1">
        <v>78.869399995640293</v>
      </c>
      <c r="L552" s="1">
        <v>7.1402827052437896</v>
      </c>
      <c r="M552" s="1">
        <v>5.5948906776905201</v>
      </c>
      <c r="N552" s="1">
        <v>3.0442906076368099</v>
      </c>
      <c r="O552" s="1">
        <v>5.3511360137885804</v>
      </c>
      <c r="P552" s="1">
        <v>25.004397019999899</v>
      </c>
      <c r="Q552" s="1">
        <v>9.0637139395836002</v>
      </c>
      <c r="R552" s="1">
        <v>28.359808519857101</v>
      </c>
      <c r="S552" s="1">
        <v>26.812296367210401</v>
      </c>
      <c r="T552" s="1">
        <v>10.7597841533489</v>
      </c>
      <c r="U552" s="1">
        <v>2.9375490677521698</v>
      </c>
      <c r="V552" s="1">
        <v>27.809696712251998</v>
      </c>
      <c r="W552" s="1">
        <v>31.294234254465501</v>
      </c>
      <c r="X552" s="1">
        <v>37.9585199655303</v>
      </c>
      <c r="Y552" s="1">
        <v>12.657983834817101</v>
      </c>
      <c r="Z552" s="1">
        <v>16.369733808425899</v>
      </c>
      <c r="AA552" s="1">
        <v>16.1696961722817</v>
      </c>
      <c r="AB552" s="1">
        <v>25.667391340933001</v>
      </c>
      <c r="AC552" s="1">
        <v>29.135194843542301</v>
      </c>
    </row>
    <row r="553" spans="1:29" ht="15" hidden="1" customHeight="1" x14ac:dyDescent="0.25">
      <c r="A553">
        <v>33500</v>
      </c>
      <c r="B553" s="2" t="s">
        <v>566</v>
      </c>
      <c r="C553" s="2" t="s">
        <v>141</v>
      </c>
      <c r="D553" s="2" t="s">
        <v>960</v>
      </c>
      <c r="E553" s="2" t="s">
        <v>947</v>
      </c>
      <c r="F553" s="2" t="s">
        <v>919</v>
      </c>
      <c r="G553" s="2" t="str">
        <f t="shared" si="8"/>
        <v>Trump</v>
      </c>
      <c r="H553" s="2" t="s">
        <v>922</v>
      </c>
      <c r="I553" s="2" t="s">
        <v>923</v>
      </c>
      <c r="J553">
        <v>69540</v>
      </c>
      <c r="K553" s="1">
        <v>89.640494679321307</v>
      </c>
      <c r="L553" s="1">
        <v>2.12683347713546</v>
      </c>
      <c r="M553" s="1">
        <v>0.82111015243025598</v>
      </c>
      <c r="N553" s="1">
        <v>4.5743457003163597</v>
      </c>
      <c r="O553" s="1">
        <v>2.8372159907966599</v>
      </c>
      <c r="P553" s="1">
        <v>23.317515099223499</v>
      </c>
      <c r="Q553" s="1">
        <v>12.8674144377337</v>
      </c>
      <c r="R553" s="1">
        <v>25.9519700891573</v>
      </c>
      <c r="S553" s="1">
        <v>23.9919470808168</v>
      </c>
      <c r="T553" s="1">
        <v>13.8711532930687</v>
      </c>
      <c r="U553" s="1">
        <v>3.6863543788187401</v>
      </c>
      <c r="V553" s="1">
        <v>33.0572527721204</v>
      </c>
      <c r="W553" s="1">
        <v>38.318624123104797</v>
      </c>
      <c r="X553" s="1">
        <v>24.937768725956101</v>
      </c>
      <c r="Y553" s="1">
        <v>14.120394946385</v>
      </c>
      <c r="Z553" s="1">
        <v>25.034504724493001</v>
      </c>
      <c r="AA553" s="1">
        <v>17.666418940439499</v>
      </c>
      <c r="AB553" s="1">
        <v>26.485472626251902</v>
      </c>
      <c r="AC553" s="1">
        <v>16.693208762430501</v>
      </c>
    </row>
    <row r="554" spans="1:29" ht="15" hidden="1" customHeight="1" x14ac:dyDescent="0.25">
      <c r="A554">
        <v>33540</v>
      </c>
      <c r="B554" s="2" t="s">
        <v>567</v>
      </c>
      <c r="C554" s="2" t="s">
        <v>137</v>
      </c>
      <c r="D554" s="2" t="s">
        <v>958</v>
      </c>
      <c r="E554" s="2" t="s">
        <v>947</v>
      </c>
      <c r="F554" s="2" t="s">
        <v>920</v>
      </c>
      <c r="G554" s="2" t="str">
        <f t="shared" si="8"/>
        <v>Clinton</v>
      </c>
      <c r="H554" s="2" t="s">
        <v>922</v>
      </c>
      <c r="I554" s="2" t="s">
        <v>922</v>
      </c>
      <c r="J554">
        <v>109299</v>
      </c>
      <c r="K554" s="1">
        <v>91.024620536327006</v>
      </c>
      <c r="L554" s="1">
        <v>0.37694763904518802</v>
      </c>
      <c r="M554" s="1">
        <v>1.1162041738716699</v>
      </c>
      <c r="N554" s="1">
        <v>4.8646373708817103</v>
      </c>
      <c r="O554" s="1">
        <v>2.6175902798744701</v>
      </c>
      <c r="P554" s="1">
        <v>19.970905497762999</v>
      </c>
      <c r="Q554" s="1">
        <v>14.963540380058401</v>
      </c>
      <c r="R554" s="1">
        <v>27.500709064126799</v>
      </c>
      <c r="S554" s="1">
        <v>26.167668505658799</v>
      </c>
      <c r="T554" s="1">
        <v>11.397176552393001</v>
      </c>
      <c r="U554" s="1">
        <v>1.4472865146284899</v>
      </c>
      <c r="V554" s="1">
        <v>28.420859034576399</v>
      </c>
      <c r="W554" s="1">
        <v>31.134344406089099</v>
      </c>
      <c r="X554" s="1">
        <v>38.997510044705997</v>
      </c>
      <c r="Y554" s="1">
        <v>21.731592230878999</v>
      </c>
      <c r="Z554" s="1">
        <v>23.388565785142099</v>
      </c>
      <c r="AA554" s="1">
        <v>18.430813124108401</v>
      </c>
      <c r="AB554" s="1">
        <v>20.122901349720198</v>
      </c>
      <c r="AC554" s="1">
        <v>16.3261275101503</v>
      </c>
    </row>
    <row r="555" spans="1:29" ht="15" hidden="1" customHeight="1" x14ac:dyDescent="0.25">
      <c r="A555">
        <v>33580</v>
      </c>
      <c r="B555" s="2" t="s">
        <v>568</v>
      </c>
      <c r="C555" s="2" t="s">
        <v>24</v>
      </c>
      <c r="D555" s="2" t="s">
        <v>974</v>
      </c>
      <c r="E555" s="2" t="s">
        <v>947</v>
      </c>
      <c r="F555" s="2" t="s">
        <v>919</v>
      </c>
      <c r="G555" s="2" t="str">
        <f t="shared" si="8"/>
        <v>Trump</v>
      </c>
      <c r="H555" s="2" t="s">
        <v>922</v>
      </c>
      <c r="I555" s="2" t="s">
        <v>923</v>
      </c>
      <c r="J555">
        <v>22835</v>
      </c>
      <c r="K555" s="1">
        <v>94.482154587256403</v>
      </c>
      <c r="L555" s="1">
        <v>0.310926209765711</v>
      </c>
      <c r="M555" s="1">
        <v>0.44668272388876701</v>
      </c>
      <c r="N555" s="1">
        <v>3.4070505802496198</v>
      </c>
      <c r="O555" s="1">
        <v>1.3531858988395</v>
      </c>
      <c r="P555" s="1">
        <v>24.812787387781899</v>
      </c>
      <c r="Q555" s="1">
        <v>10.260564922268401</v>
      </c>
      <c r="R555" s="1">
        <v>22.938471644405499</v>
      </c>
      <c r="S555" s="1">
        <v>25.487190716006101</v>
      </c>
      <c r="T555" s="1">
        <v>16.500985329538</v>
      </c>
      <c r="U555" s="1">
        <v>5.6987879193732001</v>
      </c>
      <c r="V555" s="1">
        <v>35.866872028393502</v>
      </c>
      <c r="W555" s="1">
        <v>32.973950311390901</v>
      </c>
      <c r="X555" s="1">
        <v>25.460389740842398</v>
      </c>
      <c r="Y555" s="1">
        <v>17.266567859411399</v>
      </c>
      <c r="Z555" s="1">
        <v>26.392123650222299</v>
      </c>
      <c r="AA555" s="1">
        <v>15.742113063730701</v>
      </c>
      <c r="AB555" s="1">
        <v>25.873385560025401</v>
      </c>
      <c r="AC555" s="1">
        <v>14.7258098666102</v>
      </c>
    </row>
    <row r="556" spans="1:29" ht="15" hidden="1" customHeight="1" x14ac:dyDescent="0.25">
      <c r="A556">
        <v>33620</v>
      </c>
      <c r="B556" s="2" t="s">
        <v>569</v>
      </c>
      <c r="C556" s="2" t="s">
        <v>162</v>
      </c>
      <c r="D556" s="2" t="s">
        <v>956</v>
      </c>
      <c r="E556" s="2" t="s">
        <v>927</v>
      </c>
      <c r="F556" s="2" t="s">
        <v>919</v>
      </c>
      <c r="G556" s="2" t="str">
        <f t="shared" si="8"/>
        <v>Trump</v>
      </c>
      <c r="H556" s="2" t="s">
        <v>922</v>
      </c>
      <c r="I556" s="2" t="s">
        <v>922</v>
      </c>
      <c r="J556">
        <v>25414</v>
      </c>
      <c r="K556" s="1">
        <v>89.970095223105403</v>
      </c>
      <c r="L556" s="1">
        <v>5.8117572991264703</v>
      </c>
      <c r="M556" s="1">
        <v>0.41315810183363499</v>
      </c>
      <c r="N556" s="1">
        <v>2.1799008420555599</v>
      </c>
      <c r="O556" s="1">
        <v>1.62508853387896</v>
      </c>
      <c r="P556" s="1">
        <v>23.132918863618499</v>
      </c>
      <c r="Q556" s="1">
        <v>9.4082002046116298</v>
      </c>
      <c r="R556" s="1">
        <v>26.851341780121199</v>
      </c>
      <c r="S556" s="1">
        <v>26.4224443220272</v>
      </c>
      <c r="T556" s="1">
        <v>14.1850948296215</v>
      </c>
      <c r="U556" s="1">
        <v>5.4096455549099396</v>
      </c>
      <c r="V556" s="1">
        <v>49.3608367228356</v>
      </c>
      <c r="W556" s="1">
        <v>31.958163858222001</v>
      </c>
      <c r="X556" s="1">
        <v>13.2713538640325</v>
      </c>
      <c r="Y556" s="1">
        <v>23.123190020049002</v>
      </c>
      <c r="Z556" s="1">
        <v>28.926264201381201</v>
      </c>
      <c r="AA556" s="1">
        <v>19.4141234127868</v>
      </c>
      <c r="AB556" s="1">
        <v>20.461127199821799</v>
      </c>
      <c r="AC556" s="1">
        <v>8.07529516596124</v>
      </c>
    </row>
    <row r="557" spans="1:29" ht="15" hidden="1" customHeight="1" x14ac:dyDescent="0.25">
      <c r="A557">
        <v>33660</v>
      </c>
      <c r="B557" s="2" t="s">
        <v>570</v>
      </c>
      <c r="C557" s="2" t="s">
        <v>46</v>
      </c>
      <c r="D557" s="2" t="s">
        <v>930</v>
      </c>
      <c r="E557" s="2" t="s">
        <v>931</v>
      </c>
      <c r="F557" s="2" t="s">
        <v>919</v>
      </c>
      <c r="G557" s="2" t="str">
        <f t="shared" si="8"/>
        <v>Trump</v>
      </c>
      <c r="H557" s="2" t="s">
        <v>923</v>
      </c>
      <c r="I557" s="2" t="s">
        <v>923</v>
      </c>
      <c r="J557">
        <v>412992</v>
      </c>
      <c r="K557" s="1">
        <v>59.057802572446903</v>
      </c>
      <c r="L557" s="1">
        <v>34.449093444909302</v>
      </c>
      <c r="M557" s="1">
        <v>1.81771075468774</v>
      </c>
      <c r="N557" s="1">
        <v>2.26953548737022</v>
      </c>
      <c r="O557" s="1">
        <v>2.4058577405857702</v>
      </c>
      <c r="P557" s="1">
        <v>25.080631101813101</v>
      </c>
      <c r="Q557" s="1">
        <v>9.9946245932124604</v>
      </c>
      <c r="R557" s="1">
        <v>25.4358437935844</v>
      </c>
      <c r="S557" s="1">
        <v>26.577996668216301</v>
      </c>
      <c r="T557" s="1">
        <v>12.910903843173701</v>
      </c>
      <c r="U557" s="1">
        <v>4.5863403409685199</v>
      </c>
      <c r="V557" s="1">
        <v>45.268725626428797</v>
      </c>
      <c r="W557" s="1">
        <v>29.856784257474601</v>
      </c>
      <c r="X557" s="1">
        <v>20.288149775128101</v>
      </c>
      <c r="Y557" s="1">
        <v>24.575817110198301</v>
      </c>
      <c r="Z557" s="1">
        <v>22.478503814456701</v>
      </c>
      <c r="AA557" s="1">
        <v>18.322787232414001</v>
      </c>
      <c r="AB557" s="1">
        <v>20.596152374148399</v>
      </c>
      <c r="AC557" s="1">
        <v>14.026739468782701</v>
      </c>
    </row>
    <row r="558" spans="1:29" ht="15" hidden="1" customHeight="1" x14ac:dyDescent="0.25">
      <c r="A558">
        <v>33700</v>
      </c>
      <c r="B558" s="2" t="s">
        <v>571</v>
      </c>
      <c r="C558" s="2" t="s">
        <v>98</v>
      </c>
      <c r="D558" s="2" t="s">
        <v>936</v>
      </c>
      <c r="E558" s="2" t="s">
        <v>935</v>
      </c>
      <c r="F558" s="2" t="s">
        <v>920</v>
      </c>
      <c r="G558" s="2" t="str">
        <f t="shared" si="8"/>
        <v>Clinton</v>
      </c>
      <c r="H558" s="2" t="s">
        <v>922</v>
      </c>
      <c r="I558" s="2" t="s">
        <v>923</v>
      </c>
      <c r="J558">
        <v>514453</v>
      </c>
      <c r="K558" s="1">
        <v>46.7337152276301</v>
      </c>
      <c r="L558" s="1">
        <v>2.5395905942816901</v>
      </c>
      <c r="M558" s="1">
        <v>4.8035486234894096</v>
      </c>
      <c r="N558" s="1">
        <v>4.0032811549354399</v>
      </c>
      <c r="O558" s="1">
        <v>41.919864399663297</v>
      </c>
      <c r="P558" s="1">
        <v>28.604751065695002</v>
      </c>
      <c r="Q558" s="1">
        <v>10.464707174416301</v>
      </c>
      <c r="R558" s="1">
        <v>26.614676170612299</v>
      </c>
      <c r="S558" s="1">
        <v>23.6577491043885</v>
      </c>
      <c r="T558" s="1">
        <v>10.658116484887801</v>
      </c>
      <c r="U558" s="1">
        <v>13.2507450141362</v>
      </c>
      <c r="V558" s="1">
        <v>38.430630905988103</v>
      </c>
      <c r="W558" s="1">
        <v>32.047069611064401</v>
      </c>
      <c r="X558" s="1">
        <v>16.271554468811299</v>
      </c>
      <c r="Y558" s="1">
        <v>18.6344496051181</v>
      </c>
      <c r="Z558" s="1">
        <v>22.399532527304402</v>
      </c>
      <c r="AA558" s="1">
        <v>17.243477370345602</v>
      </c>
      <c r="AB558" s="1">
        <v>22.666401604828899</v>
      </c>
      <c r="AC558" s="1">
        <v>19.056138892402998</v>
      </c>
    </row>
    <row r="559" spans="1:29" ht="15" hidden="1" customHeight="1" x14ac:dyDescent="0.25">
      <c r="A559">
        <v>33740</v>
      </c>
      <c r="B559" s="2" t="s">
        <v>572</v>
      </c>
      <c r="C559" s="2" t="s">
        <v>49</v>
      </c>
      <c r="D559" s="2" t="s">
        <v>951</v>
      </c>
      <c r="E559" s="2" t="s">
        <v>931</v>
      </c>
      <c r="F559" s="2" t="s">
        <v>919</v>
      </c>
      <c r="G559" s="2" t="str">
        <f t="shared" si="8"/>
        <v>Trump</v>
      </c>
      <c r="H559" s="2" t="s">
        <v>922</v>
      </c>
      <c r="I559" s="2" t="s">
        <v>923</v>
      </c>
      <c r="J559">
        <v>176441</v>
      </c>
      <c r="K559" s="1">
        <v>60.627065137921498</v>
      </c>
      <c r="L559" s="1">
        <v>35.195334417737399</v>
      </c>
      <c r="M559" s="1">
        <v>0.82747207281754198</v>
      </c>
      <c r="N559" s="1">
        <v>1.25140981971311</v>
      </c>
      <c r="O559" s="1">
        <v>2.0987185518105198</v>
      </c>
      <c r="P559" s="1">
        <v>25.844899994899102</v>
      </c>
      <c r="Q559" s="1">
        <v>10.960604394670201</v>
      </c>
      <c r="R559" s="1">
        <v>25.411894060904199</v>
      </c>
      <c r="S559" s="1">
        <v>24.934113953106099</v>
      </c>
      <c r="T559" s="1">
        <v>12.8484875964203</v>
      </c>
      <c r="U559" s="1">
        <v>5.1009289031797103</v>
      </c>
      <c r="V559" s="1">
        <v>46.112897463379802</v>
      </c>
      <c r="W559" s="1">
        <v>27.3213647731333</v>
      </c>
      <c r="X559" s="1">
        <v>21.464808860307301</v>
      </c>
      <c r="Y559" s="1">
        <v>27.412150316335101</v>
      </c>
      <c r="Z559" s="1">
        <v>23.9118835277079</v>
      </c>
      <c r="AA559" s="1">
        <v>14.856315267932001</v>
      </c>
      <c r="AB559" s="1">
        <v>18.6431892674747</v>
      </c>
      <c r="AC559" s="1">
        <v>15.176461620550301</v>
      </c>
    </row>
    <row r="560" spans="1:29" ht="15" hidden="1" customHeight="1" x14ac:dyDescent="0.25">
      <c r="A560">
        <v>33780</v>
      </c>
      <c r="B560" s="2" t="s">
        <v>572</v>
      </c>
      <c r="C560" s="2" t="s">
        <v>31</v>
      </c>
      <c r="D560" s="2" t="s">
        <v>924</v>
      </c>
      <c r="E560" s="2" t="s">
        <v>927</v>
      </c>
      <c r="F560" s="2" t="s">
        <v>919</v>
      </c>
      <c r="G560" s="2" t="str">
        <f t="shared" si="8"/>
        <v>Trump</v>
      </c>
      <c r="H560" s="2" t="s">
        <v>923</v>
      </c>
      <c r="I560" s="2" t="s">
        <v>922</v>
      </c>
      <c r="J560">
        <v>152021</v>
      </c>
      <c r="K560" s="1">
        <v>92.493142394800699</v>
      </c>
      <c r="L560" s="1">
        <v>2.0681353234092699</v>
      </c>
      <c r="M560" s="1">
        <v>0.55058182751067297</v>
      </c>
      <c r="N560" s="1">
        <v>1.8181698581117101</v>
      </c>
      <c r="O560" s="1">
        <v>3.06997059616763</v>
      </c>
      <c r="P560" s="1">
        <v>24.1262720282066</v>
      </c>
      <c r="Q560" s="1">
        <v>8.3955506147177008</v>
      </c>
      <c r="R560" s="1">
        <v>24.146663947744099</v>
      </c>
      <c r="S560" s="1">
        <v>29.917577176837401</v>
      </c>
      <c r="T560" s="1">
        <v>13.4139362324942</v>
      </c>
      <c r="U560" s="1">
        <v>2.8135784896757499</v>
      </c>
      <c r="V560" s="1">
        <v>45.543705032464402</v>
      </c>
      <c r="W560" s="1">
        <v>34.059313276268803</v>
      </c>
      <c r="X560" s="1">
        <v>17.583403201591</v>
      </c>
      <c r="Y560" s="1">
        <v>16.515130721196702</v>
      </c>
      <c r="Z560" s="1">
        <v>19.867220201742899</v>
      </c>
      <c r="AA560" s="1">
        <v>18.300967542715998</v>
      </c>
      <c r="AB560" s="1">
        <v>25.969258217251099</v>
      </c>
      <c r="AC560" s="1">
        <v>19.347423317093298</v>
      </c>
    </row>
    <row r="561" spans="1:29" ht="15" hidden="1" customHeight="1" x14ac:dyDescent="0.25">
      <c r="A561">
        <v>33860</v>
      </c>
      <c r="B561" s="2" t="s">
        <v>573</v>
      </c>
      <c r="C561" s="2" t="s">
        <v>46</v>
      </c>
      <c r="D561" s="2" t="s">
        <v>930</v>
      </c>
      <c r="E561" s="2" t="s">
        <v>931</v>
      </c>
      <c r="F561" s="2" t="s">
        <v>920</v>
      </c>
      <c r="G561" s="2" t="str">
        <f t="shared" si="8"/>
        <v>Clinton</v>
      </c>
      <c r="H561" s="2" t="s">
        <v>922</v>
      </c>
      <c r="I561" s="2" t="s">
        <v>923</v>
      </c>
      <c r="J561">
        <v>374536</v>
      </c>
      <c r="K561" s="1">
        <v>51.408409338488198</v>
      </c>
      <c r="L561" s="1">
        <v>42.351069056112102</v>
      </c>
      <c r="M561" s="1">
        <v>1.54511181835658</v>
      </c>
      <c r="N561" s="1">
        <v>1.5341649400858699</v>
      </c>
      <c r="O561" s="1">
        <v>3.1612448469572998</v>
      </c>
      <c r="P561" s="1">
        <v>24.622199201144898</v>
      </c>
      <c r="Q561" s="1">
        <v>10.448127816818699</v>
      </c>
      <c r="R561" s="1">
        <v>27.132238289510202</v>
      </c>
      <c r="S561" s="1">
        <v>25.767082470042901</v>
      </c>
      <c r="T561" s="1">
        <v>12.0303522224833</v>
      </c>
      <c r="U561" s="1">
        <v>4.8952406923080103</v>
      </c>
      <c r="V561" s="1">
        <v>39.557329433006501</v>
      </c>
      <c r="W561" s="1">
        <v>28.6314563010523</v>
      </c>
      <c r="X561" s="1">
        <v>26.915973573633099</v>
      </c>
      <c r="Y561" s="1">
        <v>20.850167992174502</v>
      </c>
      <c r="Z561" s="1">
        <v>21.639802095294801</v>
      </c>
      <c r="AA561" s="1">
        <v>17.633507704957498</v>
      </c>
      <c r="AB561" s="1">
        <v>21.9892541714513</v>
      </c>
      <c r="AC561" s="1">
        <v>17.887268036121899</v>
      </c>
    </row>
    <row r="562" spans="1:29" ht="15" hidden="1" customHeight="1" x14ac:dyDescent="0.25">
      <c r="A562">
        <v>33940</v>
      </c>
      <c r="B562" s="2" t="s">
        <v>574</v>
      </c>
      <c r="C562" s="2" t="s">
        <v>156</v>
      </c>
      <c r="D562" s="2" t="s">
        <v>937</v>
      </c>
      <c r="E562" s="2" t="s">
        <v>935</v>
      </c>
      <c r="F562" s="2" t="s">
        <v>919</v>
      </c>
      <c r="G562" s="2" t="str">
        <f t="shared" si="8"/>
        <v>Trump</v>
      </c>
      <c r="H562" s="2" t="s">
        <v>922</v>
      </c>
      <c r="I562" s="2" t="s">
        <v>922</v>
      </c>
      <c r="J562">
        <v>41276</v>
      </c>
      <c r="K562" s="1">
        <v>77.5002422715379</v>
      </c>
      <c r="L562" s="1">
        <v>0.28588041476887299</v>
      </c>
      <c r="M562" s="1">
        <v>0.57176082953774598</v>
      </c>
      <c r="N562" s="1">
        <v>1.9527085957941701</v>
      </c>
      <c r="O562" s="1">
        <v>19.689407888361298</v>
      </c>
      <c r="P562" s="1">
        <v>24.660819846884401</v>
      </c>
      <c r="Q562" s="1">
        <v>6.4516910553348197</v>
      </c>
      <c r="R562" s="1">
        <v>22.448880705494702</v>
      </c>
      <c r="S562" s="1">
        <v>28.634073069095798</v>
      </c>
      <c r="T562" s="1">
        <v>17.804535323190201</v>
      </c>
      <c r="U562" s="1">
        <v>7.2045703001022696</v>
      </c>
      <c r="V562" s="1">
        <v>39.866699580350499</v>
      </c>
      <c r="W562" s="1">
        <v>29.844482843742298</v>
      </c>
      <c r="X562" s="1">
        <v>23.084247275804898</v>
      </c>
      <c r="Y562" s="1">
        <v>18.921826440353801</v>
      </c>
      <c r="Z562" s="1">
        <v>22.7109729858953</v>
      </c>
      <c r="AA562" s="1">
        <v>22.047573511833601</v>
      </c>
      <c r="AB562" s="1">
        <v>24.211092517332101</v>
      </c>
      <c r="AC562" s="1">
        <v>12.108534544585201</v>
      </c>
    </row>
    <row r="563" spans="1:29" ht="15" hidden="1" customHeight="1" x14ac:dyDescent="0.25">
      <c r="A563">
        <v>33980</v>
      </c>
      <c r="B563" s="2" t="s">
        <v>575</v>
      </c>
      <c r="C563" s="2" t="s">
        <v>42</v>
      </c>
      <c r="D563" s="2" t="s">
        <v>959</v>
      </c>
      <c r="E563" s="2" t="s">
        <v>931</v>
      </c>
      <c r="F563" s="2" t="s">
        <v>919</v>
      </c>
      <c r="G563" s="2" t="str">
        <f t="shared" si="8"/>
        <v>Trump</v>
      </c>
      <c r="H563" s="2" t="s">
        <v>923</v>
      </c>
      <c r="I563" s="2" t="s">
        <v>923</v>
      </c>
      <c r="J563">
        <v>66469</v>
      </c>
      <c r="K563" s="1">
        <v>87.410672644390601</v>
      </c>
      <c r="L563" s="1">
        <v>5.9967804540462497</v>
      </c>
      <c r="M563" s="1">
        <v>0.86656937820638202</v>
      </c>
      <c r="N563" s="1">
        <v>2.3544810362725501</v>
      </c>
      <c r="O563" s="1">
        <v>3.3714964870842001</v>
      </c>
      <c r="P563" s="1">
        <v>18.9185936301133</v>
      </c>
      <c r="Q563" s="1">
        <v>7.1522062916547604</v>
      </c>
      <c r="R563" s="1">
        <v>22.786562156794901</v>
      </c>
      <c r="S563" s="1">
        <v>32.0976695903353</v>
      </c>
      <c r="T563" s="1">
        <v>19.0449683311017</v>
      </c>
      <c r="U563" s="1">
        <v>3.1540457173207002</v>
      </c>
      <c r="V563" s="1">
        <v>37.260229199436203</v>
      </c>
      <c r="W563" s="1">
        <v>35.7424468367618</v>
      </c>
      <c r="X563" s="1">
        <v>23.843278246481301</v>
      </c>
      <c r="Y563" s="1">
        <v>18.817071011156401</v>
      </c>
      <c r="Z563" s="1">
        <v>23.7329555516203</v>
      </c>
      <c r="AA563" s="1">
        <v>18.7639454577652</v>
      </c>
      <c r="AB563" s="1">
        <v>23.368160085000898</v>
      </c>
      <c r="AC563" s="1">
        <v>15.3178678944572</v>
      </c>
    </row>
    <row r="564" spans="1:29" ht="15" hidden="1" customHeight="1" x14ac:dyDescent="0.25">
      <c r="A564">
        <v>34020</v>
      </c>
      <c r="B564" s="2" t="s">
        <v>576</v>
      </c>
      <c r="C564" s="2" t="s">
        <v>49</v>
      </c>
      <c r="D564" s="2" t="s">
        <v>951</v>
      </c>
      <c r="E564" s="2" t="s">
        <v>931</v>
      </c>
      <c r="F564" s="2" t="s">
        <v>919</v>
      </c>
      <c r="G564" s="2" t="str">
        <f t="shared" si="8"/>
        <v>Trump</v>
      </c>
      <c r="H564" s="2" t="s">
        <v>922</v>
      </c>
      <c r="I564" s="2" t="s">
        <v>923</v>
      </c>
      <c r="J564">
        <v>54650</v>
      </c>
      <c r="K564" s="1">
        <v>57.213174748398899</v>
      </c>
      <c r="L564" s="1">
        <v>32.292772186642303</v>
      </c>
      <c r="M564" s="1">
        <v>1.71088746569076</v>
      </c>
      <c r="N564" s="1">
        <v>3.4400731930466599</v>
      </c>
      <c r="O564" s="1">
        <v>5.3430924062214098</v>
      </c>
      <c r="P564" s="1">
        <v>25.4419030192132</v>
      </c>
      <c r="Q564" s="1">
        <v>9.3833485818847198</v>
      </c>
      <c r="R564" s="1">
        <v>24.8124428179323</v>
      </c>
      <c r="S564" s="1">
        <v>27.458371454711799</v>
      </c>
      <c r="T564" s="1">
        <v>12.903934126257999</v>
      </c>
      <c r="U564" s="1">
        <v>11.571089243298299</v>
      </c>
      <c r="V564" s="1">
        <v>55.536703992760998</v>
      </c>
      <c r="W564" s="1">
        <v>22.2203370659428</v>
      </c>
      <c r="X564" s="1">
        <v>10.671869697998</v>
      </c>
      <c r="Y564" s="1">
        <v>25.4909740130926</v>
      </c>
      <c r="Z564" s="1">
        <v>23.7006546320175</v>
      </c>
      <c r="AA564" s="1">
        <v>17.615552469748099</v>
      </c>
      <c r="AB564" s="1">
        <v>19.911723864312599</v>
      </c>
      <c r="AC564" s="1">
        <v>13.2810950208292</v>
      </c>
    </row>
    <row r="565" spans="1:29" ht="15" hidden="1" customHeight="1" x14ac:dyDescent="0.25">
      <c r="A565">
        <v>34060</v>
      </c>
      <c r="B565" s="2" t="s">
        <v>577</v>
      </c>
      <c r="C565" s="2" t="s">
        <v>121</v>
      </c>
      <c r="D565" s="2" t="s">
        <v>981</v>
      </c>
      <c r="E565" s="2" t="s">
        <v>927</v>
      </c>
      <c r="F565" s="2" t="s">
        <v>919</v>
      </c>
      <c r="G565" s="2" t="str">
        <f t="shared" si="8"/>
        <v>Trump</v>
      </c>
      <c r="H565" s="2" t="s">
        <v>922</v>
      </c>
      <c r="I565" s="2" t="s">
        <v>922</v>
      </c>
      <c r="J565">
        <v>129709</v>
      </c>
      <c r="K565" s="1">
        <v>91.632037869384504</v>
      </c>
      <c r="L565" s="1">
        <v>2.9265509717907001</v>
      </c>
      <c r="M565" s="1">
        <v>2.2951375771920199</v>
      </c>
      <c r="N565" s="1">
        <v>1.6652660956448699</v>
      </c>
      <c r="O565" s="1">
        <v>1.4810074859878699</v>
      </c>
      <c r="P565" s="1">
        <v>16.809936087703999</v>
      </c>
      <c r="Q565" s="1">
        <v>21.734806374268601</v>
      </c>
      <c r="R565" s="1">
        <v>26.1153813536455</v>
      </c>
      <c r="S565" s="1">
        <v>23.711538906321099</v>
      </c>
      <c r="T565" s="1">
        <v>11.628337278060901</v>
      </c>
      <c r="U565" s="1">
        <v>4.0494501365264703</v>
      </c>
      <c r="V565" s="1">
        <v>45.087552293394097</v>
      </c>
      <c r="W565" s="1">
        <v>21.117763471028798</v>
      </c>
      <c r="X565" s="1">
        <v>29.745234099050599</v>
      </c>
      <c r="Y565" s="1">
        <v>27.102168585373899</v>
      </c>
      <c r="Z565" s="1">
        <v>20.343101921453101</v>
      </c>
      <c r="AA565" s="1">
        <v>16.792635459357001</v>
      </c>
      <c r="AB565" s="1">
        <v>20.5572831929485</v>
      </c>
      <c r="AC565" s="1">
        <v>15.204810840867401</v>
      </c>
    </row>
    <row r="566" spans="1:29" ht="15" hidden="1" customHeight="1" x14ac:dyDescent="0.25">
      <c r="A566">
        <v>34100</v>
      </c>
      <c r="B566" s="2" t="s">
        <v>578</v>
      </c>
      <c r="C566" s="2" t="s">
        <v>84</v>
      </c>
      <c r="D566" s="2" t="s">
        <v>975</v>
      </c>
      <c r="E566" s="2" t="s">
        <v>931</v>
      </c>
      <c r="F566" s="2" t="s">
        <v>919</v>
      </c>
      <c r="G566" s="2" t="str">
        <f t="shared" si="8"/>
        <v>Trump</v>
      </c>
      <c r="H566" s="2" t="s">
        <v>922</v>
      </c>
      <c r="I566" s="2" t="s">
        <v>922</v>
      </c>
      <c r="J566">
        <v>113951</v>
      </c>
      <c r="K566" s="1">
        <v>87.391949171134996</v>
      </c>
      <c r="L566" s="1">
        <v>3.0056778790883798</v>
      </c>
      <c r="M566" s="1">
        <v>0.57919632122579001</v>
      </c>
      <c r="N566" s="1">
        <v>1.7130169985344601</v>
      </c>
      <c r="O566" s="1">
        <v>7.3101596300164102</v>
      </c>
      <c r="P566" s="1">
        <v>22.903704223745301</v>
      </c>
      <c r="Q566" s="1">
        <v>8.9617467156935895</v>
      </c>
      <c r="R566" s="1">
        <v>24.793990399382199</v>
      </c>
      <c r="S566" s="1">
        <v>27.323147668734801</v>
      </c>
      <c r="T566" s="1">
        <v>16.017410992444098</v>
      </c>
      <c r="U566" s="1">
        <v>9.0799419910419807</v>
      </c>
      <c r="V566" s="1">
        <v>49.274246332730101</v>
      </c>
      <c r="W566" s="1">
        <v>27.080686353777601</v>
      </c>
      <c r="X566" s="1">
        <v>14.5651253224502</v>
      </c>
      <c r="Y566" s="1">
        <v>25.229681978798599</v>
      </c>
      <c r="Z566" s="1">
        <v>25.968311865952401</v>
      </c>
      <c r="AA566" s="1">
        <v>18.089593069645499</v>
      </c>
      <c r="AB566" s="1">
        <v>20.1276644249402</v>
      </c>
      <c r="AC566" s="1">
        <v>10.584748660663401</v>
      </c>
    </row>
    <row r="567" spans="1:29" ht="15" hidden="1" customHeight="1" x14ac:dyDescent="0.25">
      <c r="A567">
        <v>34140</v>
      </c>
      <c r="B567" s="2" t="s">
        <v>579</v>
      </c>
      <c r="C567" s="2" t="s">
        <v>143</v>
      </c>
      <c r="D567" s="2" t="s">
        <v>946</v>
      </c>
      <c r="E567" s="2" t="s">
        <v>947</v>
      </c>
      <c r="F567" s="2" t="s">
        <v>919</v>
      </c>
      <c r="G567" s="2" t="str">
        <f t="shared" si="8"/>
        <v>Trump</v>
      </c>
      <c r="H567" s="2" t="s">
        <v>922</v>
      </c>
      <c r="I567" s="2" t="s">
        <v>923</v>
      </c>
      <c r="J567">
        <v>37244</v>
      </c>
      <c r="K567" s="1">
        <v>90.607883148963595</v>
      </c>
      <c r="L567" s="1">
        <v>0.77327891740951604</v>
      </c>
      <c r="M567" s="1">
        <v>2.0755020942970699</v>
      </c>
      <c r="N567" s="1">
        <v>2.9830308237568501</v>
      </c>
      <c r="O567" s="1">
        <v>3.5603050155729798</v>
      </c>
      <c r="P567" s="1">
        <v>18.711738803565702</v>
      </c>
      <c r="Q567" s="1">
        <v>25.375899473740699</v>
      </c>
      <c r="R567" s="1">
        <v>23.756846740414598</v>
      </c>
      <c r="S567" s="1">
        <v>21.796799484480701</v>
      </c>
      <c r="T567" s="1">
        <v>10.3587154977983</v>
      </c>
      <c r="U567" s="1">
        <v>1.31655372700871</v>
      </c>
      <c r="V567" s="1">
        <v>26.340755082284598</v>
      </c>
      <c r="W567" s="1">
        <v>29.453049370764798</v>
      </c>
      <c r="X567" s="1">
        <v>42.8896418199419</v>
      </c>
      <c r="Y567" s="1">
        <v>24.2389928728435</v>
      </c>
      <c r="Z567" s="1">
        <v>26.250582828215499</v>
      </c>
      <c r="AA567" s="1">
        <v>16.119363218543899</v>
      </c>
      <c r="AB567" s="1">
        <v>20.282421901019099</v>
      </c>
      <c r="AC567" s="1">
        <v>13.108639179377899</v>
      </c>
    </row>
    <row r="568" spans="1:29" ht="15" hidden="1" customHeight="1" x14ac:dyDescent="0.25">
      <c r="A568">
        <v>34180</v>
      </c>
      <c r="B568" s="2" t="s">
        <v>580</v>
      </c>
      <c r="C568" s="2" t="s">
        <v>25</v>
      </c>
      <c r="D568" s="2" t="s">
        <v>878</v>
      </c>
      <c r="E568" s="2" t="s">
        <v>927</v>
      </c>
      <c r="F568" s="2" t="s">
        <v>919</v>
      </c>
      <c r="G568" s="2" t="str">
        <f t="shared" si="8"/>
        <v>Trump</v>
      </c>
      <c r="H568" s="2" t="s">
        <v>922</v>
      </c>
      <c r="I568" s="2" t="s">
        <v>922</v>
      </c>
      <c r="J568">
        <v>89120</v>
      </c>
      <c r="K568" s="1">
        <v>57.300269299820499</v>
      </c>
      <c r="L568" s="1">
        <v>0.79667863554757601</v>
      </c>
      <c r="M568" s="1">
        <v>0.87859066427289001</v>
      </c>
      <c r="N568" s="1">
        <v>2.69075403949731</v>
      </c>
      <c r="O568" s="1">
        <v>38.333707360861801</v>
      </c>
      <c r="P568" s="1">
        <v>30.548698384201099</v>
      </c>
      <c r="Q568" s="1">
        <v>10.0033662477558</v>
      </c>
      <c r="R568" s="1">
        <v>25.0908886894075</v>
      </c>
      <c r="S568" s="1">
        <v>22.540394973070001</v>
      </c>
      <c r="T568" s="1">
        <v>11.8166517055655</v>
      </c>
      <c r="U568" s="1">
        <v>14.702712921826301</v>
      </c>
      <c r="V568" s="1">
        <v>37.827772001134299</v>
      </c>
      <c r="W568" s="1">
        <v>32.842423669534</v>
      </c>
      <c r="X568" s="1">
        <v>14.6270914075054</v>
      </c>
      <c r="Y568" s="1">
        <v>18.5652043768916</v>
      </c>
      <c r="Z568" s="1">
        <v>25.8655669005887</v>
      </c>
      <c r="AA568" s="1">
        <v>18.156118003126402</v>
      </c>
      <c r="AB568" s="1">
        <v>24.116140619283598</v>
      </c>
      <c r="AC568" s="1">
        <v>13.2969701001098</v>
      </c>
    </row>
    <row r="569" spans="1:29" ht="15" hidden="1" customHeight="1" x14ac:dyDescent="0.25">
      <c r="A569">
        <v>34220</v>
      </c>
      <c r="B569" s="2" t="s">
        <v>581</v>
      </c>
      <c r="C569" s="2" t="s">
        <v>37</v>
      </c>
      <c r="D569" s="2" t="s">
        <v>943</v>
      </c>
      <c r="E569" s="2" t="s">
        <v>931</v>
      </c>
      <c r="F569" s="2" t="s">
        <v>919</v>
      </c>
      <c r="G569" s="2" t="str">
        <f t="shared" si="8"/>
        <v>Trump</v>
      </c>
      <c r="H569" s="2" t="s">
        <v>922</v>
      </c>
      <c r="I569" s="2" t="s">
        <v>923</v>
      </c>
      <c r="J569">
        <v>45498</v>
      </c>
      <c r="K569" s="1">
        <v>58.813574223042799</v>
      </c>
      <c r="L569" s="1">
        <v>22.2932876170381</v>
      </c>
      <c r="M569" s="1">
        <v>0.63519275572552603</v>
      </c>
      <c r="N569" s="1">
        <v>1.19565695195393</v>
      </c>
      <c r="O569" s="1">
        <v>17.062288452239699</v>
      </c>
      <c r="P569" s="1">
        <v>27.6583586091696</v>
      </c>
      <c r="Q569" s="1">
        <v>9.5586619192052407</v>
      </c>
      <c r="R569" s="1">
        <v>26.187964306123298</v>
      </c>
      <c r="S569" s="1">
        <v>23.708734449865901</v>
      </c>
      <c r="T569" s="1">
        <v>12.8862807156359</v>
      </c>
      <c r="U569" s="1">
        <v>9.9535987161148505</v>
      </c>
      <c r="V569" s="1">
        <v>55.234971915012402</v>
      </c>
      <c r="W569" s="1">
        <v>21.557408505739101</v>
      </c>
      <c r="X569" s="1">
        <v>13.2540208631337</v>
      </c>
      <c r="Y569" s="1">
        <v>29.709501458835501</v>
      </c>
      <c r="Z569" s="1">
        <v>27.032855511861001</v>
      </c>
      <c r="AA569" s="1">
        <v>15.4002283394647</v>
      </c>
      <c r="AB569" s="1">
        <v>17.138145376125799</v>
      </c>
      <c r="AC569" s="1">
        <v>10.719269313713101</v>
      </c>
    </row>
    <row r="570" spans="1:29" ht="15" hidden="1" customHeight="1" x14ac:dyDescent="0.25">
      <c r="A570">
        <v>34340</v>
      </c>
      <c r="B570" s="2" t="s">
        <v>583</v>
      </c>
      <c r="C570" s="2" t="s">
        <v>42</v>
      </c>
      <c r="D570" s="2" t="s">
        <v>959</v>
      </c>
      <c r="E570" s="2" t="s">
        <v>931</v>
      </c>
      <c r="F570" s="2" t="s">
        <v>919</v>
      </c>
      <c r="G570" s="2" t="str">
        <f t="shared" si="8"/>
        <v>Trump</v>
      </c>
      <c r="H570" s="2" t="s">
        <v>922</v>
      </c>
      <c r="I570" s="2" t="s">
        <v>923</v>
      </c>
      <c r="J570">
        <v>73673</v>
      </c>
      <c r="K570" s="1">
        <v>84.9850012894819</v>
      </c>
      <c r="L570" s="1">
        <v>3.5888317293988301</v>
      </c>
      <c r="M570" s="1">
        <v>0.460141435804162</v>
      </c>
      <c r="N570" s="1">
        <v>1.2541908161741799</v>
      </c>
      <c r="O570" s="1">
        <v>9.7118347291409304</v>
      </c>
      <c r="P570" s="1">
        <v>23.369484071505202</v>
      </c>
      <c r="Q570" s="1">
        <v>7.4518480311647401</v>
      </c>
      <c r="R570" s="1">
        <v>24.523231034436002</v>
      </c>
      <c r="S570" s="1">
        <v>28.027907103009198</v>
      </c>
      <c r="T570" s="1">
        <v>16.627529759884901</v>
      </c>
      <c r="U570" s="1">
        <v>9.9601749946049907</v>
      </c>
      <c r="V570" s="1">
        <v>44.468640260530101</v>
      </c>
      <c r="W570" s="1">
        <v>30.7574598316756</v>
      </c>
      <c r="X570" s="1">
        <v>14.813724913189301</v>
      </c>
      <c r="Y570" s="1">
        <v>26.507554485893799</v>
      </c>
      <c r="Z570" s="1">
        <v>27.741008156170601</v>
      </c>
      <c r="AA570" s="1">
        <v>16.382537772429501</v>
      </c>
      <c r="AB570" s="1">
        <v>19.1970851718144</v>
      </c>
      <c r="AC570" s="1">
        <v>10.171814413691701</v>
      </c>
    </row>
    <row r="571" spans="1:29" ht="15" hidden="1" customHeight="1" x14ac:dyDescent="0.25">
      <c r="A571">
        <v>34380</v>
      </c>
      <c r="B571" s="2" t="s">
        <v>584</v>
      </c>
      <c r="C571" s="2" t="s">
        <v>31</v>
      </c>
      <c r="D571" s="2" t="s">
        <v>924</v>
      </c>
      <c r="E571" s="2" t="s">
        <v>927</v>
      </c>
      <c r="F571" s="2" t="s">
        <v>919</v>
      </c>
      <c r="G571" s="2" t="str">
        <f t="shared" si="8"/>
        <v>Trump</v>
      </c>
      <c r="H571" s="2" t="s">
        <v>922</v>
      </c>
      <c r="I571" s="2" t="s">
        <v>922</v>
      </c>
      <c r="J571">
        <v>70311</v>
      </c>
      <c r="K571" s="1">
        <v>87.4884441979207</v>
      </c>
      <c r="L571" s="1">
        <v>2.3367609620116299</v>
      </c>
      <c r="M571" s="1">
        <v>1.6227901750792899</v>
      </c>
      <c r="N571" s="1">
        <v>5.4273157827366996</v>
      </c>
      <c r="O571" s="1">
        <v>3.1246888822517098</v>
      </c>
      <c r="P571" s="1">
        <v>17.968738888651799</v>
      </c>
      <c r="Q571" s="1">
        <v>31.865568687687599</v>
      </c>
      <c r="R571" s="1">
        <v>20.440613844206499</v>
      </c>
      <c r="S571" s="1">
        <v>20.015360327686999</v>
      </c>
      <c r="T571" s="1">
        <v>9.7097182517671499</v>
      </c>
      <c r="U571" s="1">
        <v>2.5166836330731801</v>
      </c>
      <c r="V571" s="1">
        <v>41.183124080986303</v>
      </c>
      <c r="W571" s="1">
        <v>31.0796290012442</v>
      </c>
      <c r="X571" s="1">
        <v>25.220563284696301</v>
      </c>
      <c r="Y571" s="1">
        <v>30.1066580478345</v>
      </c>
      <c r="Z571" s="1">
        <v>23.8728183581125</v>
      </c>
      <c r="AA571" s="1">
        <v>16.014867485455699</v>
      </c>
      <c r="AB571" s="1">
        <v>18.471234647705199</v>
      </c>
      <c r="AC571" s="1">
        <v>11.534421460892</v>
      </c>
    </row>
    <row r="572" spans="1:29" ht="15" hidden="1" customHeight="1" x14ac:dyDescent="0.25">
      <c r="A572">
        <v>34420</v>
      </c>
      <c r="B572" s="2" t="s">
        <v>584</v>
      </c>
      <c r="C572" s="2" t="s">
        <v>27</v>
      </c>
      <c r="D572" s="2" t="s">
        <v>976</v>
      </c>
      <c r="E572" s="2" t="s">
        <v>935</v>
      </c>
      <c r="F572" s="2" t="s">
        <v>919</v>
      </c>
      <c r="G572" s="2" t="str">
        <f t="shared" si="8"/>
        <v>Trump</v>
      </c>
      <c r="H572" s="2" t="s">
        <v>922</v>
      </c>
      <c r="I572" s="2" t="s">
        <v>922</v>
      </c>
      <c r="J572">
        <v>32334</v>
      </c>
      <c r="K572" s="1">
        <v>49.1866147089751</v>
      </c>
      <c r="L572" s="1">
        <v>9.2781592132120991</v>
      </c>
      <c r="M572" s="1">
        <v>0.70823281994185705</v>
      </c>
      <c r="N572" s="1">
        <v>1.2432733345704201</v>
      </c>
      <c r="O572" s="1">
        <v>39.583719923300599</v>
      </c>
      <c r="P572" s="1">
        <v>30.5653491680584</v>
      </c>
      <c r="Q572" s="1">
        <v>9.78227253046329</v>
      </c>
      <c r="R572" s="1">
        <v>25.765448135090001</v>
      </c>
      <c r="S572" s="1">
        <v>22.347992824890198</v>
      </c>
      <c r="T572" s="1">
        <v>11.5389373414981</v>
      </c>
      <c r="U572" s="1">
        <v>13.7931034482759</v>
      </c>
      <c r="V572" s="1">
        <v>41.770079738078898</v>
      </c>
      <c r="W572" s="1">
        <v>30.6014680255584</v>
      </c>
      <c r="X572" s="1">
        <v>13.835348788086799</v>
      </c>
      <c r="Y572" s="1">
        <v>20.459034897940001</v>
      </c>
      <c r="Z572" s="1">
        <v>28.2852036497037</v>
      </c>
      <c r="AA572" s="1">
        <v>18.314363653466302</v>
      </c>
      <c r="AB572" s="1">
        <v>20.722415577085901</v>
      </c>
      <c r="AC572" s="1">
        <v>12.2189822218042</v>
      </c>
    </row>
    <row r="573" spans="1:29" ht="15" hidden="1" customHeight="1" x14ac:dyDescent="0.25">
      <c r="A573">
        <v>34460</v>
      </c>
      <c r="B573" s="2" t="s">
        <v>585</v>
      </c>
      <c r="C573" s="2" t="s">
        <v>104</v>
      </c>
      <c r="D573" s="2" t="s">
        <v>950</v>
      </c>
      <c r="E573" s="2" t="s">
        <v>927</v>
      </c>
      <c r="F573" s="2" t="s">
        <v>919</v>
      </c>
      <c r="G573" s="2" t="str">
        <f t="shared" si="8"/>
        <v>Trump</v>
      </c>
      <c r="H573" s="2" t="s">
        <v>922</v>
      </c>
      <c r="I573" s="2" t="s">
        <v>923</v>
      </c>
      <c r="J573">
        <v>44396</v>
      </c>
      <c r="K573" s="1">
        <v>94.380124335525693</v>
      </c>
      <c r="L573" s="1">
        <v>2.1983962519145899</v>
      </c>
      <c r="M573" s="1">
        <v>0.241012703847193</v>
      </c>
      <c r="N573" s="1">
        <v>1.2253356158212501</v>
      </c>
      <c r="O573" s="1">
        <v>1.95513109289125</v>
      </c>
      <c r="P573" s="1">
        <v>24.3940895576178</v>
      </c>
      <c r="Q573" s="1">
        <v>7.96468150283809</v>
      </c>
      <c r="R573" s="1">
        <v>26.2974141814578</v>
      </c>
      <c r="S573" s="1">
        <v>27.594828362915599</v>
      </c>
      <c r="T573" s="1">
        <v>13.7489863951707</v>
      </c>
      <c r="U573" s="1">
        <v>9.9056917048548794</v>
      </c>
      <c r="V573" s="1">
        <v>52.603440260344001</v>
      </c>
      <c r="W573" s="1">
        <v>23.361227336122699</v>
      </c>
      <c r="X573" s="1">
        <v>14.129640698678401</v>
      </c>
      <c r="Y573" s="1">
        <v>31.465670579864799</v>
      </c>
      <c r="Z573" s="1">
        <v>27.101861733665402</v>
      </c>
      <c r="AA573" s="1">
        <v>15.125103759041901</v>
      </c>
      <c r="AB573" s="1">
        <v>17.218071860547798</v>
      </c>
      <c r="AC573" s="1">
        <v>9.0892920668801107</v>
      </c>
    </row>
    <row r="574" spans="1:29" ht="15" hidden="1" customHeight="1" x14ac:dyDescent="0.25">
      <c r="A574">
        <v>34500</v>
      </c>
      <c r="B574" s="2" t="s">
        <v>586</v>
      </c>
      <c r="C574" s="2" t="s">
        <v>146</v>
      </c>
      <c r="D574" s="2" t="s">
        <v>948</v>
      </c>
      <c r="E574" s="2" t="s">
        <v>927</v>
      </c>
      <c r="F574" s="2" t="s">
        <v>919</v>
      </c>
      <c r="G574" s="2" t="str">
        <f t="shared" si="8"/>
        <v>Trump</v>
      </c>
      <c r="H574" s="2" t="s">
        <v>922</v>
      </c>
      <c r="I574" s="2" t="s">
        <v>923</v>
      </c>
      <c r="J574">
        <v>38827</v>
      </c>
      <c r="K574" s="1">
        <v>87.359311819094998</v>
      </c>
      <c r="L574" s="1">
        <v>8.2262343214773193</v>
      </c>
      <c r="M574" s="1">
        <v>0.63357972544878605</v>
      </c>
      <c r="N574" s="1">
        <v>1.72302778993999</v>
      </c>
      <c r="O574" s="1">
        <v>2.0578463440389401</v>
      </c>
      <c r="P574" s="1">
        <v>22.139233007958399</v>
      </c>
      <c r="Q574" s="1">
        <v>8.5275710201663806</v>
      </c>
      <c r="R574" s="1">
        <v>25.165477631545102</v>
      </c>
      <c r="S574" s="1">
        <v>27.972802431297801</v>
      </c>
      <c r="T574" s="1">
        <v>16.1949159090324</v>
      </c>
      <c r="U574" s="1">
        <v>4.57627746692852</v>
      </c>
      <c r="V574" s="1">
        <v>43.102234409159998</v>
      </c>
      <c r="W574" s="1">
        <v>36.3990069292622</v>
      </c>
      <c r="X574" s="1">
        <v>15.922481194649301</v>
      </c>
      <c r="Y574" s="1">
        <v>23.408881275530401</v>
      </c>
      <c r="Z574" s="1">
        <v>24.2917380419028</v>
      </c>
      <c r="AA574" s="1">
        <v>18.592699960469101</v>
      </c>
      <c r="AB574" s="1">
        <v>20.727368559757501</v>
      </c>
      <c r="AC574" s="1">
        <v>12.9793121623402</v>
      </c>
    </row>
    <row r="575" spans="1:29" ht="15" hidden="1" customHeight="1" x14ac:dyDescent="0.25">
      <c r="A575">
        <v>34540</v>
      </c>
      <c r="B575" s="2" t="s">
        <v>586</v>
      </c>
      <c r="C575" s="2" t="s">
        <v>33</v>
      </c>
      <c r="D575" s="2" t="s">
        <v>967</v>
      </c>
      <c r="E575" s="2" t="s">
        <v>927</v>
      </c>
      <c r="F575" s="2" t="s">
        <v>919</v>
      </c>
      <c r="G575" s="2" t="str">
        <f t="shared" si="8"/>
        <v>Trump</v>
      </c>
      <c r="H575" s="2" t="s">
        <v>922</v>
      </c>
      <c r="I575" s="2" t="s">
        <v>922</v>
      </c>
      <c r="J575">
        <v>60921</v>
      </c>
      <c r="K575" s="1">
        <v>96.0227179461926</v>
      </c>
      <c r="L575" s="1">
        <v>0.79611299880172703</v>
      </c>
      <c r="M575" s="1">
        <v>0.57123159501649701</v>
      </c>
      <c r="N575" s="1">
        <v>1.40017399583067</v>
      </c>
      <c r="O575" s="1">
        <v>1.2097634641585</v>
      </c>
      <c r="P575" s="1">
        <v>24.131251949245701</v>
      </c>
      <c r="Q575" s="1">
        <v>11.754567390555</v>
      </c>
      <c r="R575" s="1">
        <v>22.396218052888202</v>
      </c>
      <c r="S575" s="1">
        <v>26.966070813020099</v>
      </c>
      <c r="T575" s="1">
        <v>14.751891794291</v>
      </c>
      <c r="U575" s="1">
        <v>4.2509032208471096</v>
      </c>
      <c r="V575" s="1">
        <v>48.474133292336099</v>
      </c>
      <c r="W575" s="1">
        <v>26.883952135700898</v>
      </c>
      <c r="X575" s="1">
        <v>20.3910113511159</v>
      </c>
      <c r="Y575" s="1">
        <v>18.049192723390998</v>
      </c>
      <c r="Z575" s="1">
        <v>22.070008450829501</v>
      </c>
      <c r="AA575" s="1">
        <v>20.393185962727401</v>
      </c>
      <c r="AB575" s="1">
        <v>25.067829026375499</v>
      </c>
      <c r="AC575" s="1">
        <v>14.419783836676601</v>
      </c>
    </row>
    <row r="576" spans="1:29" ht="15" hidden="1" customHeight="1" x14ac:dyDescent="0.25">
      <c r="A576">
        <v>34580</v>
      </c>
      <c r="B576" s="2" t="s">
        <v>587</v>
      </c>
      <c r="C576" s="2" t="s">
        <v>25</v>
      </c>
      <c r="D576" s="2" t="s">
        <v>878</v>
      </c>
      <c r="E576" s="2" t="s">
        <v>927</v>
      </c>
      <c r="F576" s="2" t="s">
        <v>920</v>
      </c>
      <c r="G576" s="2" t="str">
        <f t="shared" si="8"/>
        <v>Clinton</v>
      </c>
      <c r="H576" s="2" t="s">
        <v>923</v>
      </c>
      <c r="I576" s="2" t="s">
        <v>922</v>
      </c>
      <c r="J576">
        <v>116901</v>
      </c>
      <c r="K576" s="1">
        <v>76.726460851489705</v>
      </c>
      <c r="L576" s="1">
        <v>0.54747179237132304</v>
      </c>
      <c r="M576" s="1">
        <v>1.7322349680498901</v>
      </c>
      <c r="N576" s="1">
        <v>4.1342674570790701</v>
      </c>
      <c r="O576" s="1">
        <v>16.859564931009999</v>
      </c>
      <c r="P576" s="1">
        <v>23.7269142265678</v>
      </c>
      <c r="Q576" s="1">
        <v>8.2137877349210004</v>
      </c>
      <c r="R576" s="1">
        <v>23.893722038305899</v>
      </c>
      <c r="S576" s="1">
        <v>28.018579823953601</v>
      </c>
      <c r="T576" s="1">
        <v>16.146996176251701</v>
      </c>
      <c r="U576" s="1">
        <v>4.59057539060049</v>
      </c>
      <c r="V576" s="1">
        <v>32.280855869988102</v>
      </c>
      <c r="W576" s="1">
        <v>39.5281420593587</v>
      </c>
      <c r="X576" s="1">
        <v>23.600426680052699</v>
      </c>
      <c r="Y576" s="1">
        <v>14.8172582134846</v>
      </c>
      <c r="Z576" s="1">
        <v>20.748119804723601</v>
      </c>
      <c r="AA576" s="1">
        <v>17.6958261863922</v>
      </c>
      <c r="AB576" s="1">
        <v>26.5470378677926</v>
      </c>
      <c r="AC576" s="1">
        <v>20.191757927607</v>
      </c>
    </row>
    <row r="577" spans="1:29" ht="15" hidden="1" customHeight="1" x14ac:dyDescent="0.25">
      <c r="A577">
        <v>34260</v>
      </c>
      <c r="B577" s="2" t="s">
        <v>582</v>
      </c>
      <c r="C577" s="2" t="s">
        <v>75</v>
      </c>
      <c r="D577" s="2" t="s">
        <v>932</v>
      </c>
      <c r="E577" s="2" t="s">
        <v>931</v>
      </c>
      <c r="F577" s="2" t="s">
        <v>919</v>
      </c>
      <c r="G577" s="2" t="str">
        <f t="shared" si="8"/>
        <v>Trump</v>
      </c>
      <c r="H577" s="2" t="s">
        <v>922</v>
      </c>
      <c r="I577" s="2" t="s">
        <v>923</v>
      </c>
      <c r="J577">
        <v>41513</v>
      </c>
      <c r="K577" s="1">
        <v>95.962710476236396</v>
      </c>
      <c r="L577" s="1">
        <v>0.142124153879508</v>
      </c>
      <c r="M577" s="1">
        <v>0.39264808614169</v>
      </c>
      <c r="N577" s="1">
        <v>1.84520511646954</v>
      </c>
      <c r="O577" s="1">
        <v>1.6573121672729001</v>
      </c>
      <c r="P577" s="1">
        <v>18.0810830342302</v>
      </c>
      <c r="Q577" s="1">
        <v>5.9114012478018898</v>
      </c>
      <c r="R577" s="1">
        <v>18.560450943078099</v>
      </c>
      <c r="S577" s="1">
        <v>29.361886637920701</v>
      </c>
      <c r="T577" s="1">
        <v>28.085178136969098</v>
      </c>
      <c r="U577" s="1">
        <v>3.8426058466138602</v>
      </c>
      <c r="V577" s="1">
        <v>46.397557018799503</v>
      </c>
      <c r="W577" s="1">
        <v>34.258994178833902</v>
      </c>
      <c r="X577" s="1">
        <v>15.5008429557528</v>
      </c>
      <c r="Y577" s="1">
        <v>26.619617356784499</v>
      </c>
      <c r="Z577" s="1">
        <v>30.131774824943498</v>
      </c>
      <c r="AA577" s="1">
        <v>17.9026299829079</v>
      </c>
      <c r="AB577" s="1">
        <v>18.034956166951499</v>
      </c>
      <c r="AC577" s="1">
        <v>7.3110216684126401</v>
      </c>
    </row>
    <row r="578" spans="1:29" ht="15" hidden="1" customHeight="1" x14ac:dyDescent="0.25">
      <c r="A578">
        <v>34300</v>
      </c>
      <c r="B578" s="2" t="s">
        <v>582</v>
      </c>
      <c r="C578" s="2" t="s">
        <v>143</v>
      </c>
      <c r="D578" s="2" t="s">
        <v>946</v>
      </c>
      <c r="E578" s="2" t="s">
        <v>947</v>
      </c>
      <c r="F578" s="2" t="s">
        <v>919</v>
      </c>
      <c r="G578" s="2" t="str">
        <f t="shared" si="8"/>
        <v>Trump</v>
      </c>
      <c r="H578" s="2" t="s">
        <v>922</v>
      </c>
      <c r="I578" s="2" t="s">
        <v>923</v>
      </c>
      <c r="J578">
        <v>27038</v>
      </c>
      <c r="K578" s="1">
        <v>75.098010207855594</v>
      </c>
      <c r="L578" s="1">
        <v>2.5741548931134002</v>
      </c>
      <c r="M578" s="1">
        <v>2.7664768104149702</v>
      </c>
      <c r="N578" s="1">
        <v>4.3309416376951004</v>
      </c>
      <c r="O578" s="1">
        <v>15.230416450920901</v>
      </c>
      <c r="P578" s="1">
        <v>28.385975294030601</v>
      </c>
      <c r="Q578" s="1">
        <v>12.7598195132776</v>
      </c>
      <c r="R578" s="1">
        <v>27.357792736149101</v>
      </c>
      <c r="S578" s="1">
        <v>21.451290775945001</v>
      </c>
      <c r="T578" s="1">
        <v>10.045121680597701</v>
      </c>
      <c r="U578" s="1">
        <v>5.7231588287488897</v>
      </c>
      <c r="V578" s="1">
        <v>38.369882114336399</v>
      </c>
      <c r="W578" s="1">
        <v>40.600836607935101</v>
      </c>
      <c r="X578" s="1">
        <v>15.3061224489796</v>
      </c>
      <c r="Y578" s="1">
        <v>16.0037680552648</v>
      </c>
      <c r="Z578" s="1">
        <v>29.1291605610216</v>
      </c>
      <c r="AA578" s="1">
        <v>20.902239899518499</v>
      </c>
      <c r="AB578" s="1">
        <v>24.366757379108201</v>
      </c>
      <c r="AC578" s="1">
        <v>9.5980741050868694</v>
      </c>
    </row>
    <row r="579" spans="1:29" ht="15" hidden="1" customHeight="1" x14ac:dyDescent="0.25">
      <c r="A579">
        <v>34620</v>
      </c>
      <c r="B579" s="2" t="s">
        <v>588</v>
      </c>
      <c r="C579" s="2" t="s">
        <v>66</v>
      </c>
      <c r="D579" s="2" t="s">
        <v>425</v>
      </c>
      <c r="E579" s="2" t="s">
        <v>927</v>
      </c>
      <c r="F579" s="2" t="s">
        <v>919</v>
      </c>
      <c r="G579" s="2" t="str">
        <f t="shared" si="8"/>
        <v>Trump</v>
      </c>
      <c r="H579" s="2" t="s">
        <v>922</v>
      </c>
      <c r="I579" s="2" t="s">
        <v>923</v>
      </c>
      <c r="J579">
        <v>117671</v>
      </c>
      <c r="K579" s="1">
        <v>88.144912510304195</v>
      </c>
      <c r="L579" s="1">
        <v>6.8419576616158597</v>
      </c>
      <c r="M579" s="1">
        <v>0.95860492389798702</v>
      </c>
      <c r="N579" s="1">
        <v>2.2800860024984901</v>
      </c>
      <c r="O579" s="1">
        <v>1.77443890168351</v>
      </c>
      <c r="P579" s="1">
        <v>20.032973289935502</v>
      </c>
      <c r="Q579" s="1">
        <v>19.247733086316899</v>
      </c>
      <c r="R579" s="1">
        <v>21.926387980046101</v>
      </c>
      <c r="S579" s="1">
        <v>24.110443524742699</v>
      </c>
      <c r="T579" s="1">
        <v>14.682462118958799</v>
      </c>
      <c r="U579" s="1">
        <v>3.7352472539093902</v>
      </c>
      <c r="V579" s="1">
        <v>46.574260776378701</v>
      </c>
      <c r="W579" s="1">
        <v>27.489107291417</v>
      </c>
      <c r="X579" s="1">
        <v>22.201384678295</v>
      </c>
      <c r="Y579" s="1">
        <v>25.164973517408999</v>
      </c>
      <c r="Z579" s="1">
        <v>26.7951723539116</v>
      </c>
      <c r="AA579" s="1">
        <v>18.1015021272901</v>
      </c>
      <c r="AB579" s="1">
        <v>19.2237561865069</v>
      </c>
      <c r="AC579" s="1">
        <v>10.7145958148823</v>
      </c>
    </row>
    <row r="580" spans="1:29" ht="15" hidden="1" customHeight="1" x14ac:dyDescent="0.25">
      <c r="A580">
        <v>34660</v>
      </c>
      <c r="B580" s="2" t="s">
        <v>589</v>
      </c>
      <c r="C580" s="2" t="s">
        <v>104</v>
      </c>
      <c r="D580" s="2" t="s">
        <v>950</v>
      </c>
      <c r="E580" s="2" t="s">
        <v>927</v>
      </c>
      <c r="F580" s="2" t="s">
        <v>919</v>
      </c>
      <c r="G580" s="2" t="str">
        <f t="shared" si="8"/>
        <v>Trump</v>
      </c>
      <c r="H580" s="2" t="s">
        <v>922</v>
      </c>
      <c r="I580" s="2" t="s">
        <v>923</v>
      </c>
      <c r="J580">
        <v>37191</v>
      </c>
      <c r="K580" s="1">
        <v>90.538033395176299</v>
      </c>
      <c r="L580" s="1">
        <v>3.6971310263235702</v>
      </c>
      <c r="M580" s="1">
        <v>1.7477346669893301</v>
      </c>
      <c r="N580" s="1">
        <v>1.6240488290177699</v>
      </c>
      <c r="O580" s="1">
        <v>2.3930520824930799</v>
      </c>
      <c r="P580" s="1">
        <v>18.0473770535882</v>
      </c>
      <c r="Q580" s="1">
        <v>20.924417197709101</v>
      </c>
      <c r="R580" s="1">
        <v>22.250006722056401</v>
      </c>
      <c r="S580" s="1">
        <v>23.6670162136001</v>
      </c>
      <c r="T580" s="1">
        <v>15.1111828130462</v>
      </c>
      <c r="U580" s="1">
        <v>5.5233853006681501</v>
      </c>
      <c r="V580" s="1">
        <v>40.467706013362999</v>
      </c>
      <c r="W580" s="1">
        <v>25.893095768374199</v>
      </c>
      <c r="X580" s="1">
        <v>28.115812917594699</v>
      </c>
      <c r="Y580" s="1">
        <v>26.4501933591146</v>
      </c>
      <c r="Z580" s="1">
        <v>24.689958661154801</v>
      </c>
      <c r="AA580" s="1">
        <v>19.115882117615701</v>
      </c>
      <c r="AB580" s="1">
        <v>18.629150553407101</v>
      </c>
      <c r="AC580" s="1">
        <v>11.114815308707801</v>
      </c>
    </row>
    <row r="581" spans="1:29" ht="15" hidden="1" customHeight="1" x14ac:dyDescent="0.25">
      <c r="A581">
        <v>34700</v>
      </c>
      <c r="B581" s="2" t="s">
        <v>590</v>
      </c>
      <c r="C581" s="2" t="s">
        <v>60</v>
      </c>
      <c r="D581" s="2" t="s">
        <v>945</v>
      </c>
      <c r="E581" s="2" t="s">
        <v>927</v>
      </c>
      <c r="F581" s="2" t="s">
        <v>919</v>
      </c>
      <c r="G581" s="2" t="str">
        <f t="shared" si="8"/>
        <v>Trump</v>
      </c>
      <c r="H581" s="2" t="s">
        <v>922</v>
      </c>
      <c r="I581" s="2" t="s">
        <v>923</v>
      </c>
      <c r="J581">
        <v>42745</v>
      </c>
      <c r="K581" s="1">
        <v>80.753304480056102</v>
      </c>
      <c r="L581" s="1">
        <v>1.27500292431863</v>
      </c>
      <c r="M581" s="1">
        <v>0.781377938940227</v>
      </c>
      <c r="N581" s="1">
        <v>1.27500292431863</v>
      </c>
      <c r="O581" s="1">
        <v>15.9153117323664</v>
      </c>
      <c r="P581" s="1">
        <v>26.117674581822399</v>
      </c>
      <c r="Q581" s="1">
        <v>8.0056146917768203</v>
      </c>
      <c r="R581" s="1">
        <v>24.798222014270699</v>
      </c>
      <c r="S581" s="1">
        <v>27.409053690490101</v>
      </c>
      <c r="T581" s="1">
        <v>13.66943502164</v>
      </c>
      <c r="U581" s="1">
        <v>6.7019275141102597</v>
      </c>
      <c r="V581" s="1">
        <v>42.224273188740199</v>
      </c>
      <c r="W581" s="1">
        <v>34.152142273969702</v>
      </c>
      <c r="X581" s="1">
        <v>16.9216570231799</v>
      </c>
      <c r="Y581" s="1">
        <v>17.442563482466699</v>
      </c>
      <c r="Z581" s="1">
        <v>21.130592503022999</v>
      </c>
      <c r="AA581" s="1">
        <v>19.981862152357898</v>
      </c>
      <c r="AB581" s="1">
        <v>25.961305925030199</v>
      </c>
      <c r="AC581" s="1">
        <v>15.483675937122101</v>
      </c>
    </row>
    <row r="582" spans="1:29" ht="15" hidden="1" customHeight="1" x14ac:dyDescent="0.25">
      <c r="A582">
        <v>34740</v>
      </c>
      <c r="B582" s="2" t="s">
        <v>591</v>
      </c>
      <c r="C582" s="2" t="s">
        <v>31</v>
      </c>
      <c r="D582" s="2" t="s">
        <v>924</v>
      </c>
      <c r="E582" s="2" t="s">
        <v>927</v>
      </c>
      <c r="F582" s="2" t="s">
        <v>920</v>
      </c>
      <c r="G582" s="2" t="str">
        <f t="shared" ref="G582:G645" si="9">IF(F582="Republicain","Trump","Clinton")</f>
        <v>Clinton</v>
      </c>
      <c r="H582" s="2" t="s">
        <v>923</v>
      </c>
      <c r="I582" s="2" t="s">
        <v>922</v>
      </c>
      <c r="J582">
        <v>172188</v>
      </c>
      <c r="K582" s="1">
        <v>77.317815411062298</v>
      </c>
      <c r="L582" s="1">
        <v>14.286129114688601</v>
      </c>
      <c r="M582" s="1">
        <v>0.53371895834785199</v>
      </c>
      <c r="N582" s="1">
        <v>3.0646734964108999</v>
      </c>
      <c r="O582" s="1">
        <v>4.7976630194903196</v>
      </c>
      <c r="P582" s="1">
        <v>24.849002253350999</v>
      </c>
      <c r="Q582" s="1">
        <v>9.0377958975073796</v>
      </c>
      <c r="R582" s="1">
        <v>24.8071874927405</v>
      </c>
      <c r="S582" s="1">
        <v>27.744093665063801</v>
      </c>
      <c r="T582" s="1">
        <v>13.5619206913374</v>
      </c>
      <c r="U582" s="1">
        <v>3.4082694172617498</v>
      </c>
      <c r="V582" s="1">
        <v>44.016574098562998</v>
      </c>
      <c r="W582" s="1">
        <v>35.815040112844898</v>
      </c>
      <c r="X582" s="1">
        <v>16.760116371330302</v>
      </c>
      <c r="Y582" s="1">
        <v>23.512192131439001</v>
      </c>
      <c r="Z582" s="1">
        <v>25.590448603000901</v>
      </c>
      <c r="AA582" s="1">
        <v>19.066010697809901</v>
      </c>
      <c r="AB582" s="1">
        <v>20.315110273269301</v>
      </c>
      <c r="AC582" s="1">
        <v>11.516238294480999</v>
      </c>
    </row>
    <row r="583" spans="1:29" ht="15" hidden="1" customHeight="1" x14ac:dyDescent="0.25">
      <c r="A583">
        <v>34780</v>
      </c>
      <c r="B583" s="2" t="s">
        <v>592</v>
      </c>
      <c r="C583" s="2" t="s">
        <v>29</v>
      </c>
      <c r="D583" s="2" t="s">
        <v>968</v>
      </c>
      <c r="E583" s="2" t="s">
        <v>935</v>
      </c>
      <c r="F583" s="2" t="s">
        <v>919</v>
      </c>
      <c r="G583" s="2" t="str">
        <f t="shared" si="9"/>
        <v>Trump</v>
      </c>
      <c r="H583" s="2" t="s">
        <v>922</v>
      </c>
      <c r="I583" s="2" t="s">
        <v>922</v>
      </c>
      <c r="J583">
        <v>70990</v>
      </c>
      <c r="K583" s="1">
        <v>58.2645443020144</v>
      </c>
      <c r="L583" s="1">
        <v>11.2128468798422</v>
      </c>
      <c r="M583" s="1">
        <v>0.53669530919847896</v>
      </c>
      <c r="N583" s="1">
        <v>24.790815607832101</v>
      </c>
      <c r="O583" s="1">
        <v>5.1950979011128302</v>
      </c>
      <c r="P583" s="1">
        <v>24.6668544865474</v>
      </c>
      <c r="Q583" s="1">
        <v>9.2858149035075392</v>
      </c>
      <c r="R583" s="1">
        <v>24.8964642907452</v>
      </c>
      <c r="S583" s="1">
        <v>26.489646429074501</v>
      </c>
      <c r="T583" s="1">
        <v>14.6612198901254</v>
      </c>
      <c r="U583" s="1">
        <v>4.7872912143425301</v>
      </c>
      <c r="V583" s="1">
        <v>43.8165050839442</v>
      </c>
      <c r="W583" s="1">
        <v>33.659364990649003</v>
      </c>
      <c r="X583" s="1">
        <v>17.736838711064301</v>
      </c>
      <c r="Y583" s="1">
        <v>27.0895715500351</v>
      </c>
      <c r="Z583" s="1">
        <v>25.651547077741998</v>
      </c>
      <c r="AA583" s="1">
        <v>18.265498502827999</v>
      </c>
      <c r="AB583" s="1">
        <v>19.5445639717571</v>
      </c>
      <c r="AC583" s="1">
        <v>9.4488188976377891</v>
      </c>
    </row>
    <row r="584" spans="1:29" ht="15" hidden="1" customHeight="1" x14ac:dyDescent="0.25">
      <c r="A584">
        <v>34820</v>
      </c>
      <c r="B584" s="2" t="s">
        <v>593</v>
      </c>
      <c r="C584" s="2" t="s">
        <v>129</v>
      </c>
      <c r="D584" s="2" t="s">
        <v>973</v>
      </c>
      <c r="E584" s="2" t="s">
        <v>931</v>
      </c>
      <c r="F584" s="2" t="s">
        <v>919</v>
      </c>
      <c r="G584" s="2" t="str">
        <f t="shared" si="9"/>
        <v>Trump</v>
      </c>
      <c r="H584" s="2" t="s">
        <v>923</v>
      </c>
      <c r="I584" s="2" t="s">
        <v>923</v>
      </c>
      <c r="J584">
        <v>376722</v>
      </c>
      <c r="K584" s="1">
        <v>78.284252047929201</v>
      </c>
      <c r="L584" s="1">
        <v>12.707779211195501</v>
      </c>
      <c r="M584" s="1">
        <v>0.885002734111626</v>
      </c>
      <c r="N584" s="1">
        <v>2.22153205812244</v>
      </c>
      <c r="O584" s="1">
        <v>5.90143394864117</v>
      </c>
      <c r="P584" s="1">
        <v>19.750107506330899</v>
      </c>
      <c r="Q584" s="1">
        <v>8.6780172116308592</v>
      </c>
      <c r="R584" s="1">
        <v>24.140612971899699</v>
      </c>
      <c r="S584" s="1">
        <v>29.0898859105654</v>
      </c>
      <c r="T584" s="1">
        <v>18.3413763995732</v>
      </c>
      <c r="U584" s="1">
        <v>4.1865443537560099</v>
      </c>
      <c r="V584" s="1">
        <v>40.6479543607078</v>
      </c>
      <c r="W584" s="1">
        <v>32.221163713673</v>
      </c>
      <c r="X584" s="1">
        <v>22.944337571863102</v>
      </c>
      <c r="Y584" s="1">
        <v>20.758688112184199</v>
      </c>
      <c r="Z584" s="1">
        <v>25.6418399307566</v>
      </c>
      <c r="AA584" s="1">
        <v>18.848891296631901</v>
      </c>
      <c r="AB584" s="1">
        <v>21.0258230433456</v>
      </c>
      <c r="AC584" s="1">
        <v>13.7247576170817</v>
      </c>
    </row>
    <row r="585" spans="1:29" ht="15" hidden="1" customHeight="1" x14ac:dyDescent="0.25">
      <c r="A585">
        <v>34860</v>
      </c>
      <c r="B585" s="2" t="s">
        <v>594</v>
      </c>
      <c r="C585" s="2" t="s">
        <v>27</v>
      </c>
      <c r="D585" s="2" t="s">
        <v>976</v>
      </c>
      <c r="E585" s="2" t="s">
        <v>935</v>
      </c>
      <c r="F585" s="2" t="s">
        <v>919</v>
      </c>
      <c r="G585" s="2" t="str">
        <f t="shared" si="9"/>
        <v>Trump</v>
      </c>
      <c r="H585" s="2" t="s">
        <v>922</v>
      </c>
      <c r="I585" s="2" t="s">
        <v>922</v>
      </c>
      <c r="J585">
        <v>64524</v>
      </c>
      <c r="K585" s="1">
        <v>61.5259438348521</v>
      </c>
      <c r="L585" s="1">
        <v>17.935961812658899</v>
      </c>
      <c r="M585" s="1">
        <v>1.2011034653772199</v>
      </c>
      <c r="N585" s="1">
        <v>1.73733804475854</v>
      </c>
      <c r="O585" s="1">
        <v>17.599652842353201</v>
      </c>
      <c r="P585" s="1">
        <v>23.341702312317899</v>
      </c>
      <c r="Q585" s="1">
        <v>20.122745025106902</v>
      </c>
      <c r="R585" s="1">
        <v>22.593143636476398</v>
      </c>
      <c r="S585" s="1">
        <v>22.129750170479198</v>
      </c>
      <c r="T585" s="1">
        <v>11.812658855619601</v>
      </c>
      <c r="U585" s="1">
        <v>7.9590770330848999</v>
      </c>
      <c r="V585" s="1">
        <v>39.330601468606503</v>
      </c>
      <c r="W585" s="1">
        <v>28.162041748026699</v>
      </c>
      <c r="X585" s="1">
        <v>24.5482797502819</v>
      </c>
      <c r="Y585" s="1">
        <v>29.005893233535499</v>
      </c>
      <c r="Z585" s="1">
        <v>25.5860971308126</v>
      </c>
      <c r="AA585" s="1">
        <v>14.530907213834</v>
      </c>
      <c r="AB585" s="1">
        <v>19.512195121951201</v>
      </c>
      <c r="AC585" s="1">
        <v>11.3649072998666</v>
      </c>
    </row>
    <row r="586" spans="1:29" ht="15" hidden="1" customHeight="1" x14ac:dyDescent="0.25">
      <c r="A586">
        <v>34900</v>
      </c>
      <c r="B586" s="2" t="s">
        <v>595</v>
      </c>
      <c r="C586" s="2" t="s">
        <v>98</v>
      </c>
      <c r="D586" s="2" t="s">
        <v>936</v>
      </c>
      <c r="E586" s="2" t="s">
        <v>935</v>
      </c>
      <c r="F586" s="2" t="s">
        <v>920</v>
      </c>
      <c r="G586" s="2" t="str">
        <f t="shared" si="9"/>
        <v>Clinton</v>
      </c>
      <c r="H586" s="2" t="s">
        <v>922</v>
      </c>
      <c r="I586" s="2" t="s">
        <v>923</v>
      </c>
      <c r="J586">
        <v>136484</v>
      </c>
      <c r="K586" s="1">
        <v>56.392690718326001</v>
      </c>
      <c r="L586" s="1">
        <v>1.7877553412854299</v>
      </c>
      <c r="M586" s="1">
        <v>6.5839219249142804</v>
      </c>
      <c r="N586" s="1">
        <v>2.9900940769613999</v>
      </c>
      <c r="O586" s="1">
        <v>32.245537938512904</v>
      </c>
      <c r="P586" s="1">
        <v>23.0693707687348</v>
      </c>
      <c r="Q586" s="1">
        <v>8.8090911755224095</v>
      </c>
      <c r="R586" s="1">
        <v>25.3553530084112</v>
      </c>
      <c r="S586" s="1">
        <v>27.6772368922365</v>
      </c>
      <c r="T586" s="1">
        <v>15.0889481550951</v>
      </c>
      <c r="U586" s="1">
        <v>10.129372923096801</v>
      </c>
      <c r="V586" s="1">
        <v>26.598341703679001</v>
      </c>
      <c r="W586" s="1">
        <v>32.048565928570703</v>
      </c>
      <c r="X586" s="1">
        <v>31.2237194446536</v>
      </c>
      <c r="Y586" s="1">
        <v>11.1564957629702</v>
      </c>
      <c r="Z586" s="1">
        <v>16.360828303765601</v>
      </c>
      <c r="AA586" s="1">
        <v>15.8121481842752</v>
      </c>
      <c r="AB586" s="1">
        <v>22.922636103151898</v>
      </c>
      <c r="AC586" s="1">
        <v>33.7478916458371</v>
      </c>
    </row>
    <row r="587" spans="1:29" ht="15" hidden="1" customHeight="1" x14ac:dyDescent="0.25">
      <c r="A587">
        <v>34940</v>
      </c>
      <c r="B587" s="2" t="s">
        <v>596</v>
      </c>
      <c r="C587" s="2" t="s">
        <v>72</v>
      </c>
      <c r="D587" s="2" t="s">
        <v>942</v>
      </c>
      <c r="E587" s="2" t="s">
        <v>931</v>
      </c>
      <c r="F587" s="2" t="s">
        <v>919</v>
      </c>
      <c r="G587" s="2" t="str">
        <f t="shared" si="9"/>
        <v>Trump</v>
      </c>
      <c r="H587" s="2" t="s">
        <v>923</v>
      </c>
      <c r="I587" s="2" t="s">
        <v>923</v>
      </c>
      <c r="J587">
        <v>321520</v>
      </c>
      <c r="K587" s="1">
        <v>65.674297088828098</v>
      </c>
      <c r="L587" s="1">
        <v>6.1887285394376699</v>
      </c>
      <c r="M587" s="1">
        <v>1.05436675789998</v>
      </c>
      <c r="N587" s="1">
        <v>1.2126772829062</v>
      </c>
      <c r="O587" s="1">
        <v>25.869930330928099</v>
      </c>
      <c r="P587" s="1">
        <v>19.484635481463101</v>
      </c>
      <c r="Q587" s="1">
        <v>6.8568051754167696</v>
      </c>
      <c r="R587" s="1">
        <v>21.1828191092312</v>
      </c>
      <c r="S587" s="1">
        <v>26.054055735257499</v>
      </c>
      <c r="T587" s="1">
        <v>26.4216844986315</v>
      </c>
      <c r="U587" s="1">
        <v>7.4904103610068899</v>
      </c>
      <c r="V587" s="1">
        <v>34.545362979377003</v>
      </c>
      <c r="W587" s="1">
        <v>26.524479809298398</v>
      </c>
      <c r="X587" s="1">
        <v>31.4397468503177</v>
      </c>
      <c r="Y587" s="1">
        <v>13.5201508210819</v>
      </c>
      <c r="Z587" s="1">
        <v>21.1339694719608</v>
      </c>
      <c r="AA587" s="1">
        <v>18.1373927136219</v>
      </c>
      <c r="AB587" s="1">
        <v>21.7574294266484</v>
      </c>
      <c r="AC587" s="1">
        <v>25.451057566687101</v>
      </c>
    </row>
    <row r="588" spans="1:29" ht="15" hidden="1" customHeight="1" x14ac:dyDescent="0.25">
      <c r="A588">
        <v>34980</v>
      </c>
      <c r="B588" s="2" t="s">
        <v>597</v>
      </c>
      <c r="C588" s="2" t="s">
        <v>84</v>
      </c>
      <c r="D588" s="2" t="s">
        <v>975</v>
      </c>
      <c r="E588" s="2" t="s">
        <v>931</v>
      </c>
      <c r="F588" s="2" t="s">
        <v>920</v>
      </c>
      <c r="G588" s="2" t="str">
        <f t="shared" si="9"/>
        <v>Clinton</v>
      </c>
      <c r="H588" s="2" t="s">
        <v>922</v>
      </c>
      <c r="I588" s="2" t="s">
        <v>922</v>
      </c>
      <c r="J588">
        <v>1670890</v>
      </c>
      <c r="K588" s="1">
        <v>74.271077090652298</v>
      </c>
      <c r="L588" s="1">
        <v>14.957597448066601</v>
      </c>
      <c r="M588" s="1">
        <v>2.1818312396387598</v>
      </c>
      <c r="N588" s="1">
        <v>2.0495065504012802</v>
      </c>
      <c r="O588" s="1">
        <v>6.5399876712410796</v>
      </c>
      <c r="P588" s="1">
        <v>24.395441950098501</v>
      </c>
      <c r="Q588" s="1">
        <v>9.7594096559318704</v>
      </c>
      <c r="R588" s="1">
        <v>28.959835776143301</v>
      </c>
      <c r="S588" s="1">
        <v>26.083763742676101</v>
      </c>
      <c r="T588" s="1">
        <v>10.801548875150401</v>
      </c>
      <c r="U588" s="1">
        <v>4.6825778591139704</v>
      </c>
      <c r="V588" s="1">
        <v>37.604297396317399</v>
      </c>
      <c r="W588" s="1">
        <v>27.590029403999399</v>
      </c>
      <c r="X588" s="1">
        <v>30.123095340569201</v>
      </c>
      <c r="Y588" s="1">
        <v>17.011186296358101</v>
      </c>
      <c r="Z588" s="1">
        <v>20.7901676618878</v>
      </c>
      <c r="AA588" s="1">
        <v>18.6506890652511</v>
      </c>
      <c r="AB588" s="1">
        <v>23.203650478532701</v>
      </c>
      <c r="AC588" s="1">
        <v>20.344306497970301</v>
      </c>
    </row>
    <row r="589" spans="1:29" ht="15" hidden="1" customHeight="1" x14ac:dyDescent="0.25">
      <c r="A589">
        <v>35020</v>
      </c>
      <c r="B589" s="2" t="s">
        <v>598</v>
      </c>
      <c r="C589" s="2" t="s">
        <v>170</v>
      </c>
      <c r="D589" s="2" t="s">
        <v>957</v>
      </c>
      <c r="E589" s="2" t="s">
        <v>931</v>
      </c>
      <c r="F589" s="2" t="s">
        <v>920</v>
      </c>
      <c r="G589" s="2" t="str">
        <f t="shared" si="9"/>
        <v>Clinton</v>
      </c>
      <c r="H589" s="2" t="s">
        <v>922</v>
      </c>
      <c r="I589" s="2" t="s">
        <v>922</v>
      </c>
      <c r="J589">
        <v>53119</v>
      </c>
      <c r="K589" s="1">
        <v>45.7726990342439</v>
      </c>
      <c r="L589" s="1">
        <v>48.293454319546697</v>
      </c>
      <c r="M589" s="1">
        <v>0.32944897306048698</v>
      </c>
      <c r="N589" s="1">
        <v>1.1634255162936</v>
      </c>
      <c r="O589" s="1">
        <v>4.4409721568553602</v>
      </c>
      <c r="P589" s="1">
        <v>23.3965247839756</v>
      </c>
      <c r="Q589" s="1">
        <v>8.4037726613829307</v>
      </c>
      <c r="R589" s="1">
        <v>24.4036973587605</v>
      </c>
      <c r="S589" s="1">
        <v>28.4681564035468</v>
      </c>
      <c r="T589" s="1">
        <v>15.3278487923342</v>
      </c>
      <c r="U589" s="1">
        <v>7.6221534379836404</v>
      </c>
      <c r="V589" s="1">
        <v>50.892659739111203</v>
      </c>
      <c r="W589" s="1">
        <v>26.0722971479107</v>
      </c>
      <c r="X589" s="1">
        <v>15.412889674994499</v>
      </c>
      <c r="Y589" s="1">
        <v>37.969812075169898</v>
      </c>
      <c r="Z589" s="1">
        <v>25.374850059976001</v>
      </c>
      <c r="AA589" s="1">
        <v>13.1447421031587</v>
      </c>
      <c r="AB589" s="1">
        <v>14.3642542982807</v>
      </c>
      <c r="AC589" s="1">
        <v>9.1463414634146307</v>
      </c>
    </row>
    <row r="590" spans="1:29" ht="15" hidden="1" customHeight="1" x14ac:dyDescent="0.25">
      <c r="A590">
        <v>35060</v>
      </c>
      <c r="B590" s="2" t="s">
        <v>599</v>
      </c>
      <c r="C590" s="2" t="s">
        <v>49</v>
      </c>
      <c r="D590" s="2" t="s">
        <v>951</v>
      </c>
      <c r="E590" s="2" t="s">
        <v>931</v>
      </c>
      <c r="F590" s="2" t="s">
        <v>919</v>
      </c>
      <c r="G590" s="2" t="str">
        <f t="shared" si="9"/>
        <v>Trump</v>
      </c>
      <c r="H590" s="2" t="s">
        <v>922</v>
      </c>
      <c r="I590" s="2" t="s">
        <v>923</v>
      </c>
      <c r="J590">
        <v>39566</v>
      </c>
      <c r="K590" s="1">
        <v>53.351362280746102</v>
      </c>
      <c r="L590" s="1">
        <v>41.186877622200903</v>
      </c>
      <c r="M590" s="1">
        <v>0.33867461962290901</v>
      </c>
      <c r="N590" s="1">
        <v>3.26542991457312</v>
      </c>
      <c r="O590" s="1">
        <v>1.857655562857</v>
      </c>
      <c r="P590" s="1">
        <v>24.2632563311934</v>
      </c>
      <c r="Q590" s="1">
        <v>15.3743112773593</v>
      </c>
      <c r="R590" s="1">
        <v>22.9565788808573</v>
      </c>
      <c r="S590" s="1">
        <v>23.937218824243001</v>
      </c>
      <c r="T590" s="1">
        <v>13.468634686346901</v>
      </c>
      <c r="U590" s="1">
        <v>6.0722586097612501</v>
      </c>
      <c r="V590" s="1">
        <v>49.799281639552099</v>
      </c>
      <c r="W590" s="1">
        <v>23.507289245721498</v>
      </c>
      <c r="X590" s="1">
        <v>20.6211705049651</v>
      </c>
      <c r="Y590" s="1">
        <v>34.559407250595399</v>
      </c>
      <c r="Z590" s="1">
        <v>22.869806827203</v>
      </c>
      <c r="AA590" s="1">
        <v>12.7017729558084</v>
      </c>
      <c r="AB590" s="1">
        <v>17.630325482932001</v>
      </c>
      <c r="AC590" s="1">
        <v>12.238687483461201</v>
      </c>
    </row>
    <row r="591" spans="1:29" ht="15" hidden="1" customHeight="1" x14ac:dyDescent="0.25">
      <c r="A591">
        <v>35100</v>
      </c>
      <c r="B591" s="2" t="s">
        <v>600</v>
      </c>
      <c r="C591" s="2" t="s">
        <v>42</v>
      </c>
      <c r="D591" s="2" t="s">
        <v>959</v>
      </c>
      <c r="E591" s="2" t="s">
        <v>931</v>
      </c>
      <c r="F591" s="2" t="s">
        <v>919</v>
      </c>
      <c r="G591" s="2" t="str">
        <f t="shared" si="9"/>
        <v>Trump</v>
      </c>
      <c r="H591" s="2" t="s">
        <v>923</v>
      </c>
      <c r="I591" s="2" t="s">
        <v>923</v>
      </c>
      <c r="J591">
        <v>126802</v>
      </c>
      <c r="K591" s="1">
        <v>67.404299616725297</v>
      </c>
      <c r="L591" s="1">
        <v>22.682607529849701</v>
      </c>
      <c r="M591" s="1">
        <v>1.6860932792858201</v>
      </c>
      <c r="N591" s="1">
        <v>2.64191416539171</v>
      </c>
      <c r="O591" s="1">
        <v>5.5850854087475001</v>
      </c>
      <c r="P591" s="1">
        <v>22.684973423132099</v>
      </c>
      <c r="Q591" s="1">
        <v>11.235627198309199</v>
      </c>
      <c r="R591" s="1">
        <v>23.576126559517999</v>
      </c>
      <c r="S591" s="1">
        <v>26.397059983281</v>
      </c>
      <c r="T591" s="1">
        <v>16.106212835759699</v>
      </c>
      <c r="U591" s="1">
        <v>4.3219129621412904</v>
      </c>
      <c r="V591" s="1">
        <v>38.176498099269701</v>
      </c>
      <c r="W591" s="1">
        <v>37.026466320497903</v>
      </c>
      <c r="X591" s="1">
        <v>20.475122618091099</v>
      </c>
      <c r="Y591" s="1">
        <v>20.199616896864601</v>
      </c>
      <c r="Z591" s="1">
        <v>23.687871761266301</v>
      </c>
      <c r="AA591" s="1">
        <v>19.546325234398601</v>
      </c>
      <c r="AB591" s="1">
        <v>23.054743421715902</v>
      </c>
      <c r="AC591" s="1">
        <v>13.5114426857546</v>
      </c>
    </row>
    <row r="592" spans="1:29" ht="15" hidden="1" customHeight="1" x14ac:dyDescent="0.25">
      <c r="A592">
        <v>35220</v>
      </c>
      <c r="B592" s="2" t="s">
        <v>602</v>
      </c>
      <c r="C592" s="2" t="s">
        <v>66</v>
      </c>
      <c r="D592" s="2" t="s">
        <v>425</v>
      </c>
      <c r="E592" s="2" t="s">
        <v>927</v>
      </c>
      <c r="F592" s="2" t="s">
        <v>919</v>
      </c>
      <c r="G592" s="2" t="str">
        <f t="shared" si="9"/>
        <v>Trump</v>
      </c>
      <c r="H592" s="2" t="s">
        <v>922</v>
      </c>
      <c r="I592" s="2" t="s">
        <v>923</v>
      </c>
      <c r="J592">
        <v>49462</v>
      </c>
      <c r="K592" s="1">
        <v>94.886983947272697</v>
      </c>
      <c r="L592" s="1">
        <v>2.15114633455986</v>
      </c>
      <c r="M592" s="1">
        <v>0.31135012737050699</v>
      </c>
      <c r="N592" s="1">
        <v>1.2534875257773599</v>
      </c>
      <c r="O592" s="1">
        <v>1.39703206501961</v>
      </c>
      <c r="P592" s="1">
        <v>22.328251991427798</v>
      </c>
      <c r="Q592" s="1">
        <v>7.76555739759816</v>
      </c>
      <c r="R592" s="1">
        <v>24.940358254821898</v>
      </c>
      <c r="S592" s="1">
        <v>28.789778011402699</v>
      </c>
      <c r="T592" s="1">
        <v>16.176054344749499</v>
      </c>
      <c r="U592" s="1">
        <v>4.7219186748720299</v>
      </c>
      <c r="V592" s="1">
        <v>55.202162535227501</v>
      </c>
      <c r="W592" s="1">
        <v>26.062575487433101</v>
      </c>
      <c r="X592" s="1">
        <v>14.013343302467399</v>
      </c>
      <c r="Y592" s="1">
        <v>23.1844618750333</v>
      </c>
      <c r="Z592" s="1">
        <v>26.631449762552698</v>
      </c>
      <c r="AA592" s="1">
        <v>18.174056880636002</v>
      </c>
      <c r="AB592" s="1">
        <v>22.336054639560299</v>
      </c>
      <c r="AC592" s="1">
        <v>9.6739768422176002</v>
      </c>
    </row>
    <row r="593" spans="1:29" ht="15" hidden="1" customHeight="1" x14ac:dyDescent="0.25">
      <c r="A593">
        <v>35260</v>
      </c>
      <c r="B593" s="2" t="s">
        <v>602</v>
      </c>
      <c r="C593" s="2" t="s">
        <v>55</v>
      </c>
      <c r="D593" s="2" t="s">
        <v>970</v>
      </c>
      <c r="E593" s="2" t="s">
        <v>927</v>
      </c>
      <c r="F593" s="2" t="s">
        <v>919</v>
      </c>
      <c r="G593" s="2" t="str">
        <f t="shared" si="9"/>
        <v>Trump</v>
      </c>
      <c r="H593" s="2" t="s">
        <v>922</v>
      </c>
      <c r="I593" s="2" t="s">
        <v>922</v>
      </c>
      <c r="J593">
        <v>91108</v>
      </c>
      <c r="K593" s="1">
        <v>93.155376037230496</v>
      </c>
      <c r="L593" s="1">
        <v>3.78451947139658</v>
      </c>
      <c r="M593" s="1">
        <v>0.40062343592220201</v>
      </c>
      <c r="N593" s="1">
        <v>1.6376168942354099</v>
      </c>
      <c r="O593" s="1">
        <v>1.0218641612152599</v>
      </c>
      <c r="P593" s="1">
        <v>21.240725293058802</v>
      </c>
      <c r="Q593" s="1">
        <v>8.1924748649953898</v>
      </c>
      <c r="R593" s="1">
        <v>22.383325284278001</v>
      </c>
      <c r="S593" s="1">
        <v>29.383808227597999</v>
      </c>
      <c r="T593" s="1">
        <v>18.799666330069801</v>
      </c>
      <c r="U593" s="1">
        <v>3.3929239985024302</v>
      </c>
      <c r="V593" s="1">
        <v>53.319605640833601</v>
      </c>
      <c r="W593" s="1">
        <v>23.914264320479202</v>
      </c>
      <c r="X593" s="1">
        <v>19.373206040184701</v>
      </c>
      <c r="Y593" s="1">
        <v>21.883852691218099</v>
      </c>
      <c r="Z593" s="1">
        <v>24.234582697755499</v>
      </c>
      <c r="AA593" s="1">
        <v>18.3100893440837</v>
      </c>
      <c r="AB593" s="1">
        <v>22.4259097842667</v>
      </c>
      <c r="AC593" s="1">
        <v>13.145565482676</v>
      </c>
    </row>
    <row r="594" spans="1:29" ht="15" hidden="1" customHeight="1" x14ac:dyDescent="0.25">
      <c r="A594">
        <v>35300</v>
      </c>
      <c r="B594" s="2" t="s">
        <v>603</v>
      </c>
      <c r="C594" s="2" t="s">
        <v>168</v>
      </c>
      <c r="D594" s="2" t="s">
        <v>938</v>
      </c>
      <c r="E594" s="2" t="s">
        <v>927</v>
      </c>
      <c r="F594" s="2" t="s">
        <v>920</v>
      </c>
      <c r="G594" s="2" t="str">
        <f t="shared" si="9"/>
        <v>Clinton</v>
      </c>
      <c r="H594" s="2" t="s">
        <v>923</v>
      </c>
      <c r="I594" s="2" t="s">
        <v>922</v>
      </c>
      <c r="J594">
        <v>862477</v>
      </c>
      <c r="K594" s="1">
        <v>67.524583264249401</v>
      </c>
      <c r="L594" s="1">
        <v>11.7989233336077</v>
      </c>
      <c r="M594" s="1">
        <v>3.4705853025645901</v>
      </c>
      <c r="N594" s="1">
        <v>2.1628402844365699</v>
      </c>
      <c r="O594" s="1">
        <v>15.043067815141701</v>
      </c>
      <c r="P594" s="1">
        <v>22.374393751949299</v>
      </c>
      <c r="Q594" s="1">
        <v>9.9355692963406597</v>
      </c>
      <c r="R594" s="1">
        <v>25.727990427570798</v>
      </c>
      <c r="S594" s="1">
        <v>27.588098001454</v>
      </c>
      <c r="T594" s="1">
        <v>14.3739485226852</v>
      </c>
      <c r="U594" s="1">
        <v>4.6723273951629203</v>
      </c>
      <c r="V594" s="1">
        <v>37.480519124653597</v>
      </c>
      <c r="W594" s="1">
        <v>25.1543912890088</v>
      </c>
      <c r="X594" s="1">
        <v>32.692762191174602</v>
      </c>
      <c r="Y594" s="1">
        <v>16.237013419971099</v>
      </c>
      <c r="Z594" s="1">
        <v>17.211991901950601</v>
      </c>
      <c r="AA594" s="1">
        <v>15.094739904714601</v>
      </c>
      <c r="AB594" s="1">
        <v>22.5993768866152</v>
      </c>
      <c r="AC594" s="1">
        <v>28.856877886748499</v>
      </c>
    </row>
    <row r="595" spans="1:29" ht="15" hidden="1" customHeight="1" x14ac:dyDescent="0.25">
      <c r="A595">
        <v>35380</v>
      </c>
      <c r="B595" s="2" t="s">
        <v>604</v>
      </c>
      <c r="C595" s="2" t="s">
        <v>49</v>
      </c>
      <c r="D595" s="2" t="s">
        <v>951</v>
      </c>
      <c r="E595" s="2" t="s">
        <v>931</v>
      </c>
      <c r="F595" s="2" t="s">
        <v>920</v>
      </c>
      <c r="G595" s="2" t="str">
        <f t="shared" si="9"/>
        <v>Clinton</v>
      </c>
      <c r="H595" s="2" t="s">
        <v>923</v>
      </c>
      <c r="I595" s="2" t="s">
        <v>923</v>
      </c>
      <c r="J595">
        <v>1189866</v>
      </c>
      <c r="K595" s="1">
        <v>53.733445614884403</v>
      </c>
      <c r="L595" s="1">
        <v>33.930795568576599</v>
      </c>
      <c r="M595" s="1">
        <v>2.6489537477329401</v>
      </c>
      <c r="N595" s="1">
        <v>1.9398823060748001</v>
      </c>
      <c r="O595" s="1">
        <v>7.7469227627312698</v>
      </c>
      <c r="P595" s="1">
        <v>23.407593796276199</v>
      </c>
      <c r="Q595" s="1">
        <v>9.8754817769395906</v>
      </c>
      <c r="R595" s="1">
        <v>26.971356438456102</v>
      </c>
      <c r="S595" s="1">
        <v>27.565036735229</v>
      </c>
      <c r="T595" s="1">
        <v>12.180531253099099</v>
      </c>
      <c r="U595" s="1">
        <v>5.4574576187951802</v>
      </c>
      <c r="V595" s="1">
        <v>39.857912942086003</v>
      </c>
      <c r="W595" s="1">
        <v>28.440958445453798</v>
      </c>
      <c r="X595" s="1">
        <v>26.243670993664999</v>
      </c>
      <c r="Y595" s="1">
        <v>21.797549308468199</v>
      </c>
      <c r="Z595" s="1">
        <v>21.4537332316545</v>
      </c>
      <c r="AA595" s="1">
        <v>16.463308953516599</v>
      </c>
      <c r="AB595" s="1">
        <v>20.5784862560227</v>
      </c>
      <c r="AC595" s="1">
        <v>19.706922250338</v>
      </c>
    </row>
    <row r="596" spans="1:29" ht="15" hidden="1" customHeight="1" x14ac:dyDescent="0.25">
      <c r="A596">
        <v>35420</v>
      </c>
      <c r="B596" s="2" t="s">
        <v>605</v>
      </c>
      <c r="C596" s="2" t="s">
        <v>33</v>
      </c>
      <c r="D596" s="2" t="s">
        <v>967</v>
      </c>
      <c r="E596" s="2" t="s">
        <v>927</v>
      </c>
      <c r="F596" s="2" t="s">
        <v>919</v>
      </c>
      <c r="G596" s="2" t="str">
        <f t="shared" si="9"/>
        <v>Trump</v>
      </c>
      <c r="H596" s="2" t="s">
        <v>922</v>
      </c>
      <c r="I596" s="2" t="s">
        <v>922</v>
      </c>
      <c r="J596">
        <v>92582</v>
      </c>
      <c r="K596" s="1">
        <v>95.714069689572497</v>
      </c>
      <c r="L596" s="1">
        <v>0.75176600203063204</v>
      </c>
      <c r="M596" s="1">
        <v>0.30891533991488601</v>
      </c>
      <c r="N596" s="1">
        <v>1.3166706271197399</v>
      </c>
      <c r="O596" s="1">
        <v>1.9085783413622499</v>
      </c>
      <c r="P596" s="1">
        <v>23.723834006610399</v>
      </c>
      <c r="Q596" s="1">
        <v>7.6407941068458198</v>
      </c>
      <c r="R596" s="1">
        <v>23.7583979607267</v>
      </c>
      <c r="S596" s="1">
        <v>28.489339180402201</v>
      </c>
      <c r="T596" s="1">
        <v>16.3876347454149</v>
      </c>
      <c r="U596" s="1">
        <v>4.8086467409286398</v>
      </c>
      <c r="V596" s="1">
        <v>58.234728765223998</v>
      </c>
      <c r="W596" s="1">
        <v>22.2880461327577</v>
      </c>
      <c r="X596" s="1">
        <v>14.6685783610897</v>
      </c>
      <c r="Y596" s="1">
        <v>20.4501625433908</v>
      </c>
      <c r="Z596" s="1">
        <v>25.3292192407295</v>
      </c>
      <c r="AA596" s="1">
        <v>20.888203206788301</v>
      </c>
      <c r="AB596" s="1">
        <v>22.279464433302099</v>
      </c>
      <c r="AC596" s="1">
        <v>11.0529505757893</v>
      </c>
    </row>
    <row r="597" spans="1:29" ht="15" hidden="1" customHeight="1" x14ac:dyDescent="0.25">
      <c r="A597">
        <v>35580</v>
      </c>
      <c r="B597" s="2" t="s">
        <v>608</v>
      </c>
      <c r="C597" s="2" t="s">
        <v>44</v>
      </c>
      <c r="D597" s="2" t="s">
        <v>955</v>
      </c>
      <c r="E597" s="2" t="s">
        <v>947</v>
      </c>
      <c r="F597" s="2" t="s">
        <v>919</v>
      </c>
      <c r="G597" s="2" t="str">
        <f t="shared" si="9"/>
        <v>Trump</v>
      </c>
      <c r="H597" s="2" t="s">
        <v>922</v>
      </c>
      <c r="I597" s="2" t="s">
        <v>922</v>
      </c>
      <c r="J597">
        <v>25893</v>
      </c>
      <c r="K597" s="1">
        <v>95.245819333410594</v>
      </c>
      <c r="L597" s="1">
        <v>0.21627466882941301</v>
      </c>
      <c r="M597" s="1">
        <v>0.58703124396555095</v>
      </c>
      <c r="N597" s="1">
        <v>0.62951376819990001</v>
      </c>
      <c r="O597" s="1">
        <v>3.3213609855945601</v>
      </c>
      <c r="P597" s="1">
        <v>22.005947553392801</v>
      </c>
      <c r="Q597" s="1">
        <v>9.1028463291237003</v>
      </c>
      <c r="R597" s="1">
        <v>21.098366353840799</v>
      </c>
      <c r="S597" s="1">
        <v>28.8726682887267</v>
      </c>
      <c r="T597" s="1">
        <v>18.920171474916</v>
      </c>
      <c r="U597" s="1">
        <v>4.6408714399182998</v>
      </c>
      <c r="V597" s="1">
        <v>44.559173947577399</v>
      </c>
      <c r="W597" s="1">
        <v>31.283331442187698</v>
      </c>
      <c r="X597" s="1">
        <v>19.516623170316599</v>
      </c>
      <c r="Y597" s="1">
        <v>17.5448326862636</v>
      </c>
      <c r="Z597" s="1">
        <v>23.997041967091899</v>
      </c>
      <c r="AA597" s="1">
        <v>19.3658716953226</v>
      </c>
      <c r="AB597" s="1">
        <v>25.374376039933399</v>
      </c>
      <c r="AC597" s="1">
        <v>13.717877611388399</v>
      </c>
    </row>
    <row r="598" spans="1:29" ht="15" hidden="1" customHeight="1" x14ac:dyDescent="0.25">
      <c r="A598">
        <v>35620</v>
      </c>
      <c r="B598" s="2" t="s">
        <v>609</v>
      </c>
      <c r="C598" s="2" t="s">
        <v>40</v>
      </c>
      <c r="D598" s="2" t="s">
        <v>966</v>
      </c>
      <c r="E598" s="2" t="s">
        <v>927</v>
      </c>
      <c r="F598" s="2" t="s">
        <v>920</v>
      </c>
      <c r="G598" s="2" t="str">
        <f t="shared" si="9"/>
        <v>Clinton</v>
      </c>
      <c r="H598" s="2" t="s">
        <v>923</v>
      </c>
      <c r="I598" s="2" t="s">
        <v>922</v>
      </c>
      <c r="J598">
        <v>19567410</v>
      </c>
      <c r="K598" s="1">
        <v>49.622729834965398</v>
      </c>
      <c r="L598" s="1">
        <v>15.870194369106599</v>
      </c>
      <c r="M598" s="1">
        <v>9.6070711453380895</v>
      </c>
      <c r="N598" s="1">
        <v>2.2807004095074399</v>
      </c>
      <c r="O598" s="1">
        <v>22.619304241082499</v>
      </c>
      <c r="P598" s="1">
        <v>22.8900912282208</v>
      </c>
      <c r="Q598" s="1">
        <v>9.45917216432834</v>
      </c>
      <c r="R598" s="1">
        <v>28.1855595605141</v>
      </c>
      <c r="S598" s="1">
        <v>26.409013763190899</v>
      </c>
      <c r="T598" s="1">
        <v>13.0561632837458</v>
      </c>
      <c r="U598" s="1">
        <v>7.6114773004371896</v>
      </c>
      <c r="V598" s="1">
        <v>33.918918287959997</v>
      </c>
      <c r="W598" s="1">
        <v>22.397766003288499</v>
      </c>
      <c r="X598" s="1">
        <v>36.0718384083142</v>
      </c>
      <c r="Y598" s="1">
        <v>16.2001999425907</v>
      </c>
      <c r="Z598" s="1">
        <v>16.092324268986399</v>
      </c>
      <c r="AA598" s="1">
        <v>13.894341511560301</v>
      </c>
      <c r="AB598" s="1">
        <v>20.9818821469932</v>
      </c>
      <c r="AC598" s="1">
        <v>32.831252129869398</v>
      </c>
    </row>
    <row r="599" spans="1:29" ht="15" hidden="1" customHeight="1" x14ac:dyDescent="0.25">
      <c r="A599">
        <v>35140</v>
      </c>
      <c r="B599" s="2" t="s">
        <v>601</v>
      </c>
      <c r="C599" s="2" t="s">
        <v>129</v>
      </c>
      <c r="D599" s="2" t="s">
        <v>973</v>
      </c>
      <c r="E599" s="2" t="s">
        <v>931</v>
      </c>
      <c r="F599" s="2" t="s">
        <v>919</v>
      </c>
      <c r="G599" s="2" t="str">
        <f t="shared" si="9"/>
        <v>Trump</v>
      </c>
      <c r="H599" s="2" t="s">
        <v>922</v>
      </c>
      <c r="I599" s="2" t="s">
        <v>923</v>
      </c>
      <c r="J599">
        <v>37508</v>
      </c>
      <c r="K599" s="1">
        <v>60.493761330916101</v>
      </c>
      <c r="L599" s="1">
        <v>30.748107070491599</v>
      </c>
      <c r="M599" s="1">
        <v>0.30926735629732299</v>
      </c>
      <c r="N599" s="1">
        <v>1.2770608936760199</v>
      </c>
      <c r="O599" s="1">
        <v>7.1718033486189601</v>
      </c>
      <c r="P599" s="1">
        <v>22.7791404500373</v>
      </c>
      <c r="Q599" s="1">
        <v>9.9925349258824792</v>
      </c>
      <c r="R599" s="1">
        <v>23.432334435320499</v>
      </c>
      <c r="S599" s="1">
        <v>27.9087128079343</v>
      </c>
      <c r="T599" s="1">
        <v>15.887277380825401</v>
      </c>
      <c r="U599" s="1">
        <v>9.7775129121970608</v>
      </c>
      <c r="V599" s="1">
        <v>46.293206197854602</v>
      </c>
      <c r="W599" s="1">
        <v>24.9702026221692</v>
      </c>
      <c r="X599" s="1">
        <v>18.959078267779098</v>
      </c>
      <c r="Y599" s="1">
        <v>22.136004514672699</v>
      </c>
      <c r="Z599" s="1">
        <v>26.1780474040632</v>
      </c>
      <c r="AA599" s="1">
        <v>17.593115124153499</v>
      </c>
      <c r="AB599" s="1">
        <v>20.753386004514699</v>
      </c>
      <c r="AC599" s="1">
        <v>13.3394469525959</v>
      </c>
    </row>
    <row r="600" spans="1:29" ht="15" hidden="1" customHeight="1" x14ac:dyDescent="0.25">
      <c r="A600">
        <v>35440</v>
      </c>
      <c r="B600" s="2" t="s">
        <v>606</v>
      </c>
      <c r="C600" s="2" t="s">
        <v>38</v>
      </c>
      <c r="D600" t="s">
        <v>969</v>
      </c>
      <c r="E600" s="2" t="s">
        <v>947</v>
      </c>
      <c r="F600" s="2" t="s">
        <v>919</v>
      </c>
      <c r="G600" s="2" t="str">
        <f t="shared" si="9"/>
        <v>Trump</v>
      </c>
      <c r="H600" s="2" t="s">
        <v>922</v>
      </c>
      <c r="I600" s="2" t="s">
        <v>922</v>
      </c>
      <c r="J600">
        <v>46034</v>
      </c>
      <c r="K600" s="1">
        <v>84.422383455706694</v>
      </c>
      <c r="L600" s="1">
        <v>0.345396880566538</v>
      </c>
      <c r="M600" s="1">
        <v>1.0470521788243501</v>
      </c>
      <c r="N600" s="1">
        <v>6.2453838467219898</v>
      </c>
      <c r="O600" s="1">
        <v>7.9397836381804803</v>
      </c>
      <c r="P600" s="1">
        <v>17.276360950601699</v>
      </c>
      <c r="Q600" s="1">
        <v>6.68418994656124</v>
      </c>
      <c r="R600" s="1">
        <v>19.935265238736601</v>
      </c>
      <c r="S600" s="1">
        <v>34.441934222531202</v>
      </c>
      <c r="T600" s="1">
        <v>21.6622496415693</v>
      </c>
      <c r="U600" s="1">
        <v>3.5338818420751901</v>
      </c>
      <c r="V600" s="1">
        <v>35.084561764369802</v>
      </c>
      <c r="W600" s="1">
        <v>37.3871557536282</v>
      </c>
      <c r="X600" s="1">
        <v>23.994400639926901</v>
      </c>
      <c r="Y600" s="1">
        <v>23.323351870336001</v>
      </c>
      <c r="Z600" s="1">
        <v>24.8776082513427</v>
      </c>
      <c r="AA600" s="1">
        <v>17.006511716336298</v>
      </c>
      <c r="AB600" s="1">
        <v>21.750083178858301</v>
      </c>
      <c r="AC600" s="1">
        <v>13.0424449831266</v>
      </c>
    </row>
    <row r="601" spans="1:29" ht="15" hidden="1" customHeight="1" x14ac:dyDescent="0.25">
      <c r="A601">
        <v>35460</v>
      </c>
      <c r="B601" s="2" t="s">
        <v>606</v>
      </c>
      <c r="C601" s="2" t="s">
        <v>84</v>
      </c>
      <c r="D601" s="2" t="s">
        <v>975</v>
      </c>
      <c r="E601" s="2" t="s">
        <v>931</v>
      </c>
      <c r="F601" s="2" t="s">
        <v>919</v>
      </c>
      <c r="G601" s="2" t="str">
        <f t="shared" si="9"/>
        <v>Trump</v>
      </c>
      <c r="H601" s="2" t="s">
        <v>922</v>
      </c>
      <c r="I601" s="2" t="s">
        <v>922</v>
      </c>
      <c r="J601">
        <v>35662</v>
      </c>
      <c r="K601" s="1">
        <v>94.212326846503302</v>
      </c>
      <c r="L601" s="1">
        <v>1.8479053334081099</v>
      </c>
      <c r="M601" s="1">
        <v>0.29443104705288498</v>
      </c>
      <c r="N601" s="1">
        <v>1.8843587011384699</v>
      </c>
      <c r="O601" s="1">
        <v>1.7609780718972601</v>
      </c>
      <c r="P601" s="1">
        <v>21.454208961920301</v>
      </c>
      <c r="Q601" s="1">
        <v>7.5430430149739198</v>
      </c>
      <c r="R601" s="1">
        <v>23.868543547753902</v>
      </c>
      <c r="S601" s="1">
        <v>30.407716897537998</v>
      </c>
      <c r="T601" s="1">
        <v>16.726487577813899</v>
      </c>
      <c r="U601" s="1">
        <v>11.949759823608201</v>
      </c>
      <c r="V601" s="1">
        <v>58.851090637058</v>
      </c>
      <c r="W601" s="1">
        <v>20.560674068824301</v>
      </c>
      <c r="X601" s="1">
        <v>8.6384754705094906</v>
      </c>
      <c r="Y601" s="1">
        <v>35.940774795483698</v>
      </c>
      <c r="Z601" s="1">
        <v>25.867081333243199</v>
      </c>
      <c r="AA601" s="1">
        <v>16.753431140558401</v>
      </c>
      <c r="AB601" s="1">
        <v>15.6581705090934</v>
      </c>
      <c r="AC601" s="1">
        <v>5.7805422216212596</v>
      </c>
    </row>
    <row r="602" spans="1:29" ht="15" hidden="1" customHeight="1" x14ac:dyDescent="0.25">
      <c r="A602">
        <v>35500</v>
      </c>
      <c r="B602" s="2" t="s">
        <v>607</v>
      </c>
      <c r="C602" s="2" t="s">
        <v>60</v>
      </c>
      <c r="D602" s="2" t="s">
        <v>945</v>
      </c>
      <c r="E602" s="2" t="s">
        <v>927</v>
      </c>
      <c r="F602" s="2" t="s">
        <v>919</v>
      </c>
      <c r="G602" s="2" t="str">
        <f t="shared" si="9"/>
        <v>Trump</v>
      </c>
      <c r="H602" s="2" t="s">
        <v>922</v>
      </c>
      <c r="I602" s="2" t="s">
        <v>923</v>
      </c>
      <c r="J602">
        <v>36842</v>
      </c>
      <c r="K602" s="1">
        <v>95.771130774659397</v>
      </c>
      <c r="L602" s="1">
        <v>1.2594321698062001</v>
      </c>
      <c r="M602" s="1">
        <v>0.44242983551381598</v>
      </c>
      <c r="N602" s="1">
        <v>1.0694316269475099</v>
      </c>
      <c r="O602" s="1">
        <v>1.45757559307312</v>
      </c>
      <c r="P602" s="1">
        <v>22.8462081320232</v>
      </c>
      <c r="Q602" s="1">
        <v>7.0083057380163902</v>
      </c>
      <c r="R602" s="1">
        <v>24.683784810813702</v>
      </c>
      <c r="S602" s="1">
        <v>28.9343683839097</v>
      </c>
      <c r="T602" s="1">
        <v>16.527332935236998</v>
      </c>
      <c r="U602" s="1">
        <v>2.9998453687954201</v>
      </c>
      <c r="V602" s="1">
        <v>46.752744703881199</v>
      </c>
      <c r="W602" s="1">
        <v>33.044688418122803</v>
      </c>
      <c r="X602" s="1">
        <v>17.2027215092006</v>
      </c>
      <c r="Y602" s="1">
        <v>17.3067836652042</v>
      </c>
      <c r="Z602" s="1">
        <v>23.381707728653399</v>
      </c>
      <c r="AA602" s="1">
        <v>19.824502193722601</v>
      </c>
      <c r="AB602" s="1">
        <v>24.542693216334801</v>
      </c>
      <c r="AC602" s="1">
        <v>14.944313196085</v>
      </c>
    </row>
    <row r="603" spans="1:29" ht="15" hidden="1" customHeight="1" x14ac:dyDescent="0.25">
      <c r="A603">
        <v>35660</v>
      </c>
      <c r="B603" s="2" t="s">
        <v>610</v>
      </c>
      <c r="C603" s="2" t="s">
        <v>31</v>
      </c>
      <c r="D603" s="2" t="s">
        <v>924</v>
      </c>
      <c r="E603" s="2" t="s">
        <v>927</v>
      </c>
      <c r="F603" s="2" t="s">
        <v>919</v>
      </c>
      <c r="G603" s="2" t="str">
        <f t="shared" si="9"/>
        <v>Trump</v>
      </c>
      <c r="H603" s="2" t="s">
        <v>923</v>
      </c>
      <c r="I603" s="2" t="s">
        <v>922</v>
      </c>
      <c r="J603">
        <v>156813</v>
      </c>
      <c r="K603" s="1">
        <v>76.134631695076294</v>
      </c>
      <c r="L603" s="1">
        <v>15.1556312295537</v>
      </c>
      <c r="M603" s="1">
        <v>1.53686237748146</v>
      </c>
      <c r="N603" s="1">
        <v>2.6745231581565299</v>
      </c>
      <c r="O603" s="1">
        <v>4.4983515397320399</v>
      </c>
      <c r="P603" s="1">
        <v>23.385816226970999</v>
      </c>
      <c r="Q603" s="1">
        <v>8.4814396765574305</v>
      </c>
      <c r="R603" s="1">
        <v>23.227666073603601</v>
      </c>
      <c r="S603" s="1">
        <v>28.612423714870602</v>
      </c>
      <c r="T603" s="1">
        <v>16.292654307997399</v>
      </c>
      <c r="U603" s="1">
        <v>4.4829619369390397</v>
      </c>
      <c r="V603" s="1">
        <v>39.145897481492597</v>
      </c>
      <c r="W603" s="1">
        <v>32.185607726792</v>
      </c>
      <c r="X603" s="1">
        <v>24.185532854776401</v>
      </c>
      <c r="Y603" s="1">
        <v>22.1306660575009</v>
      </c>
      <c r="Z603" s="1">
        <v>24.158861730248301</v>
      </c>
      <c r="AA603" s="1">
        <v>17.6875632281435</v>
      </c>
      <c r="AB603" s="1">
        <v>21.063538165323202</v>
      </c>
      <c r="AC603" s="1">
        <v>14.9593708187841</v>
      </c>
    </row>
    <row r="604" spans="1:29" ht="15" customHeight="1" x14ac:dyDescent="0.25">
      <c r="A604">
        <v>35700</v>
      </c>
      <c r="B604" s="2" t="s">
        <v>611</v>
      </c>
      <c r="C604" s="2" t="s">
        <v>330</v>
      </c>
      <c r="D604" s="2" t="s">
        <v>934</v>
      </c>
      <c r="E604" s="2" t="s">
        <v>935</v>
      </c>
      <c r="F604" s="2" t="s">
        <v>920</v>
      </c>
      <c r="G604" s="2" t="str">
        <f t="shared" si="9"/>
        <v>Clinton</v>
      </c>
      <c r="H604" s="2" t="s">
        <v>922</v>
      </c>
      <c r="I604" s="2" t="s">
        <v>923</v>
      </c>
      <c r="J604">
        <v>47420</v>
      </c>
      <c r="K604" s="1">
        <v>15.9510754955715</v>
      </c>
      <c r="L604" s="1">
        <v>0.18768452129902999</v>
      </c>
      <c r="M604" s="1">
        <v>0.495571488823281</v>
      </c>
      <c r="N604" s="1">
        <v>0.54618304512863802</v>
      </c>
      <c r="O604" s="1">
        <v>82.819485449177606</v>
      </c>
      <c r="P604" s="1">
        <v>30.704344158582899</v>
      </c>
      <c r="Q604" s="1">
        <v>8.4605651623787406</v>
      </c>
      <c r="R604" s="1">
        <v>22.271193589202898</v>
      </c>
      <c r="S604" s="1">
        <v>25.4386334879798</v>
      </c>
      <c r="T604" s="1">
        <v>13.125263601855799</v>
      </c>
      <c r="U604" s="1">
        <v>15.4372063670149</v>
      </c>
      <c r="V604" s="1">
        <v>41.385597082953502</v>
      </c>
      <c r="W604" s="1">
        <v>23.8798120748896</v>
      </c>
      <c r="X604" s="1">
        <v>19.297384475142</v>
      </c>
      <c r="Y604" s="1">
        <v>27.769794510705601</v>
      </c>
      <c r="Z604" s="1">
        <v>24.816784020692602</v>
      </c>
      <c r="AA604" s="1">
        <v>15.8715332662739</v>
      </c>
      <c r="AB604" s="1">
        <v>17.480959908032801</v>
      </c>
      <c r="AC604" s="1">
        <v>14.0609282942952</v>
      </c>
    </row>
    <row r="605" spans="1:29" ht="15" hidden="1" customHeight="1" x14ac:dyDescent="0.25">
      <c r="A605">
        <v>35740</v>
      </c>
      <c r="B605" s="2" t="s">
        <v>612</v>
      </c>
      <c r="C605" s="2" t="s">
        <v>117</v>
      </c>
      <c r="D605" s="2" t="s">
        <v>961</v>
      </c>
      <c r="E605" s="2" t="s">
        <v>935</v>
      </c>
      <c r="F605" s="2" t="s">
        <v>919</v>
      </c>
      <c r="G605" s="2" t="str">
        <f t="shared" si="9"/>
        <v>Trump</v>
      </c>
      <c r="H605" s="2" t="s">
        <v>922</v>
      </c>
      <c r="I605" s="2" t="s">
        <v>923</v>
      </c>
      <c r="J605">
        <v>48271</v>
      </c>
      <c r="K605" s="1">
        <v>86.778811294566097</v>
      </c>
      <c r="L605" s="1">
        <v>0.94466656999026299</v>
      </c>
      <c r="M605" s="1">
        <v>0.36253651260591202</v>
      </c>
      <c r="N605" s="1">
        <v>1.80853928859978</v>
      </c>
      <c r="O605" s="1">
        <v>10.1054463342379</v>
      </c>
      <c r="P605" s="1">
        <v>25.472851194298901</v>
      </c>
      <c r="Q605" s="1">
        <v>9.2312154295539806</v>
      </c>
      <c r="R605" s="1">
        <v>22.937167243272398</v>
      </c>
      <c r="S605" s="1">
        <v>27.250315924675299</v>
      </c>
      <c r="T605" s="1">
        <v>15.1084502081995</v>
      </c>
      <c r="U605" s="1">
        <v>5.7591789903110699</v>
      </c>
      <c r="V605" s="1">
        <v>36.645843957164701</v>
      </c>
      <c r="W605" s="1">
        <v>37.9589495155533</v>
      </c>
      <c r="X605" s="1">
        <v>19.6360275369709</v>
      </c>
      <c r="Y605" s="1">
        <v>19.324675324675301</v>
      </c>
      <c r="Z605" s="1">
        <v>21.890909090909101</v>
      </c>
      <c r="AA605" s="1">
        <v>20.919480519480501</v>
      </c>
      <c r="AB605" s="1">
        <v>24.4675324675325</v>
      </c>
      <c r="AC605" s="1">
        <v>13.3974025974026</v>
      </c>
    </row>
    <row r="606" spans="1:29" ht="15" hidden="1" customHeight="1" x14ac:dyDescent="0.25">
      <c r="A606">
        <v>35820</v>
      </c>
      <c r="B606" s="2" t="s">
        <v>613</v>
      </c>
      <c r="C606" s="2" t="s">
        <v>117</v>
      </c>
      <c r="D606" s="2" t="s">
        <v>961</v>
      </c>
      <c r="E606" s="2" t="s">
        <v>935</v>
      </c>
      <c r="F606" s="2" t="s">
        <v>919</v>
      </c>
      <c r="G606" s="2" t="str">
        <f t="shared" si="9"/>
        <v>Trump</v>
      </c>
      <c r="H606" s="2" t="s">
        <v>922</v>
      </c>
      <c r="I606" s="2" t="s">
        <v>923</v>
      </c>
      <c r="J606">
        <v>37590</v>
      </c>
      <c r="K606" s="1">
        <v>90.470869912210702</v>
      </c>
      <c r="L606" s="1">
        <v>0.63314711359404097</v>
      </c>
      <c r="M606" s="1">
        <v>0.51343442404894901</v>
      </c>
      <c r="N606" s="1">
        <v>1.42059058260176</v>
      </c>
      <c r="O606" s="1">
        <v>6.96195796754456</v>
      </c>
      <c r="P606" s="1">
        <v>25.081138600691698</v>
      </c>
      <c r="Q606" s="1">
        <v>7.7121574886937996</v>
      </c>
      <c r="R606" s="1">
        <v>23.828145783452999</v>
      </c>
      <c r="S606" s="1">
        <v>27.7254588986433</v>
      </c>
      <c r="T606" s="1">
        <v>15.653099228518199</v>
      </c>
      <c r="U606" s="1">
        <v>3.09257939336343</v>
      </c>
      <c r="V606" s="1">
        <v>38.706739526411702</v>
      </c>
      <c r="W606" s="1">
        <v>39.811515007523603</v>
      </c>
      <c r="X606" s="1">
        <v>18.3891660727014</v>
      </c>
      <c r="Y606" s="1">
        <v>18.321741370427599</v>
      </c>
      <c r="Z606" s="1">
        <v>23.003606388459598</v>
      </c>
      <c r="AA606" s="1">
        <v>18.456980937661001</v>
      </c>
      <c r="AB606" s="1">
        <v>25.405718701700199</v>
      </c>
      <c r="AC606" s="1">
        <v>14.811952601751701</v>
      </c>
    </row>
    <row r="607" spans="1:29" ht="15" hidden="1" customHeight="1" x14ac:dyDescent="0.25">
      <c r="A607">
        <v>35840</v>
      </c>
      <c r="B607" s="2" t="s">
        <v>614</v>
      </c>
      <c r="C607" s="2" t="s">
        <v>72</v>
      </c>
      <c r="D607" s="2" t="s">
        <v>942</v>
      </c>
      <c r="E607" s="2" t="s">
        <v>931</v>
      </c>
      <c r="F607" s="2" t="s">
        <v>919</v>
      </c>
      <c r="G607" s="2" t="str">
        <f t="shared" si="9"/>
        <v>Trump</v>
      </c>
      <c r="H607" s="2" t="s">
        <v>923</v>
      </c>
      <c r="I607" s="2" t="s">
        <v>923</v>
      </c>
      <c r="J607">
        <v>702281</v>
      </c>
      <c r="K607" s="1">
        <v>79.5875155386519</v>
      </c>
      <c r="L607" s="1">
        <v>6.3028901536564401</v>
      </c>
      <c r="M607" s="1">
        <v>1.4269217022815699</v>
      </c>
      <c r="N607" s="1">
        <v>1.5777160424388501</v>
      </c>
      <c r="O607" s="1">
        <v>11.1049565629712</v>
      </c>
      <c r="P607" s="1">
        <v>17.944099299283302</v>
      </c>
      <c r="Q607" s="1">
        <v>6.4153807379097501</v>
      </c>
      <c r="R607" s="1">
        <v>19.761035824691302</v>
      </c>
      <c r="S607" s="1">
        <v>28.3497631290039</v>
      </c>
      <c r="T607" s="1">
        <v>27.5297210091117</v>
      </c>
      <c r="U607" s="1">
        <v>3.55914701908319</v>
      </c>
      <c r="V607" s="1">
        <v>37.8095653950162</v>
      </c>
      <c r="W607" s="1">
        <v>30.4307819741347</v>
      </c>
      <c r="X607" s="1">
        <v>28.200505611765902</v>
      </c>
      <c r="Y607" s="1">
        <v>17.894390273103401</v>
      </c>
      <c r="Z607" s="1">
        <v>23.455229936280301</v>
      </c>
      <c r="AA607" s="1">
        <v>18.8435342476687</v>
      </c>
      <c r="AB607" s="1">
        <v>21.4225852367206</v>
      </c>
      <c r="AC607" s="1">
        <v>18.384260306226999</v>
      </c>
    </row>
    <row r="608" spans="1:29" ht="15" hidden="1" customHeight="1" x14ac:dyDescent="0.25">
      <c r="A608">
        <v>35860</v>
      </c>
      <c r="B608" s="2" t="s">
        <v>615</v>
      </c>
      <c r="C608" s="2" t="s">
        <v>66</v>
      </c>
      <c r="D608" s="2" t="s">
        <v>425</v>
      </c>
      <c r="E608" s="2" t="s">
        <v>927</v>
      </c>
      <c r="F608" s="2" t="s">
        <v>919</v>
      </c>
      <c r="G608" s="2" t="str">
        <f t="shared" si="9"/>
        <v>Trump</v>
      </c>
      <c r="H608" s="2" t="s">
        <v>922</v>
      </c>
      <c r="I608" s="2" t="s">
        <v>923</v>
      </c>
      <c r="J608">
        <v>28525</v>
      </c>
      <c r="K608" s="1">
        <v>95.919368974583705</v>
      </c>
      <c r="L608" s="1">
        <v>0.72217353198948298</v>
      </c>
      <c r="M608" s="1">
        <v>0.217353198948291</v>
      </c>
      <c r="N608" s="1">
        <v>1.1393514460999099</v>
      </c>
      <c r="O608" s="1">
        <v>2.00175284837862</v>
      </c>
      <c r="P608" s="1">
        <v>26.397896581945702</v>
      </c>
      <c r="Q608" s="1">
        <v>8.2489044697633709</v>
      </c>
      <c r="R608" s="1">
        <v>25.216476774758998</v>
      </c>
      <c r="S608" s="1">
        <v>27.512708150744999</v>
      </c>
      <c r="T608" s="1">
        <v>12.624014022787</v>
      </c>
      <c r="U608" s="1">
        <v>4.0066688178982499</v>
      </c>
      <c r="V608" s="1">
        <v>57.185113477465897</v>
      </c>
      <c r="W608" s="1">
        <v>29.864472410455001</v>
      </c>
      <c r="X608" s="1">
        <v>8.9437452941809195</v>
      </c>
      <c r="Y608" s="1">
        <v>18.1317141522653</v>
      </c>
      <c r="Z608" s="1">
        <v>24.1662774404484</v>
      </c>
      <c r="AA608" s="1">
        <v>24.9602989257356</v>
      </c>
      <c r="AB608" s="1">
        <v>21.625408687529202</v>
      </c>
      <c r="AC608" s="1">
        <v>11.1163007940215</v>
      </c>
    </row>
    <row r="609" spans="1:29" ht="15" hidden="1" customHeight="1" x14ac:dyDescent="0.25">
      <c r="A609">
        <v>35900</v>
      </c>
      <c r="B609" s="2" t="s">
        <v>616</v>
      </c>
      <c r="C609" s="2" t="s">
        <v>42</v>
      </c>
      <c r="D609" s="2" t="s">
        <v>959</v>
      </c>
      <c r="E609" s="2" t="s">
        <v>931</v>
      </c>
      <c r="F609" s="2" t="s">
        <v>919</v>
      </c>
      <c r="G609" s="2" t="str">
        <f t="shared" si="9"/>
        <v>Trump</v>
      </c>
      <c r="H609" s="2" t="s">
        <v>922</v>
      </c>
      <c r="I609" s="2" t="s">
        <v>923</v>
      </c>
      <c r="J609">
        <v>69340</v>
      </c>
      <c r="K609" s="1">
        <v>88.818863570810507</v>
      </c>
      <c r="L609" s="1">
        <v>4.0164407268531903</v>
      </c>
      <c r="M609" s="1">
        <v>0.42543986155177399</v>
      </c>
      <c r="N609" s="1">
        <v>1.29939428901067</v>
      </c>
      <c r="O609" s="1">
        <v>5.4398615517738698</v>
      </c>
      <c r="P609" s="1">
        <v>22.405537929045298</v>
      </c>
      <c r="Q609" s="1">
        <v>7.1574848572252696</v>
      </c>
      <c r="R609" s="1">
        <v>23.957311796942601</v>
      </c>
      <c r="S609" s="1">
        <v>29.493798673204498</v>
      </c>
      <c r="T609" s="1">
        <v>16.985866743582299</v>
      </c>
      <c r="U609" s="1">
        <v>10.110633066994501</v>
      </c>
      <c r="V609" s="1">
        <v>48.664208154066799</v>
      </c>
      <c r="W609" s="1">
        <v>29.160008195042</v>
      </c>
      <c r="X609" s="1">
        <v>12.065150583896701</v>
      </c>
      <c r="Y609" s="1">
        <v>30.853994490358101</v>
      </c>
      <c r="Z609" s="1">
        <v>28.031197452685099</v>
      </c>
      <c r="AA609" s="1">
        <v>17.076312117634401</v>
      </c>
      <c r="AB609" s="1">
        <v>16.482415655969401</v>
      </c>
      <c r="AC609" s="1">
        <v>7.5560802833530101</v>
      </c>
    </row>
    <row r="610" spans="1:29" ht="15" hidden="1" customHeight="1" x14ac:dyDescent="0.25">
      <c r="A610">
        <v>35940</v>
      </c>
      <c r="B610" s="2" t="s">
        <v>617</v>
      </c>
      <c r="C610" s="2" t="s">
        <v>33</v>
      </c>
      <c r="D610" s="2" t="s">
        <v>967</v>
      </c>
      <c r="E610" s="2" t="s">
        <v>927</v>
      </c>
      <c r="F610" s="2" t="s">
        <v>919</v>
      </c>
      <c r="G610" s="2" t="str">
        <f t="shared" si="9"/>
        <v>Trump</v>
      </c>
      <c r="H610" s="2" t="s">
        <v>922</v>
      </c>
      <c r="I610" s="2" t="s">
        <v>922</v>
      </c>
      <c r="J610">
        <v>59626</v>
      </c>
      <c r="K610" s="1">
        <v>91.652970180793602</v>
      </c>
      <c r="L610" s="1">
        <v>0.93918760272364399</v>
      </c>
      <c r="M610" s="1">
        <v>0.28511052225539202</v>
      </c>
      <c r="N610" s="1">
        <v>1.5328883373025199</v>
      </c>
      <c r="O610" s="1">
        <v>5.5898433569248303</v>
      </c>
      <c r="P610" s="1">
        <v>26.2754503069131</v>
      </c>
      <c r="Q610" s="1">
        <v>7.8120283097977401</v>
      </c>
      <c r="R610" s="1">
        <v>24.7459162110489</v>
      </c>
      <c r="S610" s="1">
        <v>27.608761278636798</v>
      </c>
      <c r="T610" s="1">
        <v>13.557843893603501</v>
      </c>
      <c r="U610" s="1">
        <v>4.6680681846964402</v>
      </c>
      <c r="V610" s="1">
        <v>56.8754590815835</v>
      </c>
      <c r="W610" s="1">
        <v>26.085965401079001</v>
      </c>
      <c r="X610" s="1">
        <v>12.370507332641001</v>
      </c>
      <c r="Y610" s="1">
        <v>17.915582410797001</v>
      </c>
      <c r="Z610" s="1">
        <v>23.022978873549999</v>
      </c>
      <c r="AA610" s="1">
        <v>20.0458695364531</v>
      </c>
      <c r="AB610" s="1">
        <v>26.110351519428399</v>
      </c>
      <c r="AC610" s="1">
        <v>12.9052176597715</v>
      </c>
    </row>
    <row r="611" spans="1:29" ht="15" hidden="1" customHeight="1" x14ac:dyDescent="0.25">
      <c r="A611">
        <v>35980</v>
      </c>
      <c r="B611" s="2" t="s">
        <v>618</v>
      </c>
      <c r="C611" s="2" t="s">
        <v>168</v>
      </c>
      <c r="D611" s="2" t="s">
        <v>938</v>
      </c>
      <c r="E611" s="2" t="s">
        <v>927</v>
      </c>
      <c r="F611" s="2" t="s">
        <v>920</v>
      </c>
      <c r="G611" s="2" t="str">
        <f t="shared" si="9"/>
        <v>Clinton</v>
      </c>
      <c r="H611" s="2" t="s">
        <v>923</v>
      </c>
      <c r="I611" s="2" t="s">
        <v>922</v>
      </c>
      <c r="J611">
        <v>274055</v>
      </c>
      <c r="K611" s="1">
        <v>78.307274087318206</v>
      </c>
      <c r="L611" s="1">
        <v>5.2865300760796199</v>
      </c>
      <c r="M611" s="1">
        <v>4.1042856360949402</v>
      </c>
      <c r="N611" s="1">
        <v>3.83134772217256</v>
      </c>
      <c r="O611" s="1">
        <v>8.4705624783346405</v>
      </c>
      <c r="P611" s="1">
        <v>21.7470945613107</v>
      </c>
      <c r="Q611" s="1">
        <v>9.79183010709529</v>
      </c>
      <c r="R611" s="1">
        <v>25.127437923044599</v>
      </c>
      <c r="S611" s="1">
        <v>29.104741748919</v>
      </c>
      <c r="T611" s="1">
        <v>14.2288956596304</v>
      </c>
      <c r="U611" s="1">
        <v>2.95347175566007</v>
      </c>
      <c r="V611" s="1">
        <v>37.858719646799102</v>
      </c>
      <c r="W611" s="1">
        <v>27.989996907359401</v>
      </c>
      <c r="X611" s="1">
        <v>31.1978116901814</v>
      </c>
      <c r="Y611" s="1">
        <v>11.7752792158552</v>
      </c>
      <c r="Z611" s="1">
        <v>16.0086877556943</v>
      </c>
      <c r="AA611" s="1">
        <v>16.1987324115075</v>
      </c>
      <c r="AB611" s="1">
        <v>25.465983878970601</v>
      </c>
      <c r="AC611" s="1">
        <v>30.5513167379724</v>
      </c>
    </row>
    <row r="612" spans="1:29" ht="15" hidden="1" customHeight="1" x14ac:dyDescent="0.25">
      <c r="A612">
        <v>36020</v>
      </c>
      <c r="B612" s="2" t="s">
        <v>619</v>
      </c>
      <c r="C612" s="2" t="s">
        <v>25</v>
      </c>
      <c r="D612" s="2" t="s">
        <v>878</v>
      </c>
      <c r="E612" s="2" t="s">
        <v>927</v>
      </c>
      <c r="F612" s="2" t="s">
        <v>919</v>
      </c>
      <c r="G612" s="2" t="str">
        <f t="shared" si="9"/>
        <v>Trump</v>
      </c>
      <c r="H612" s="2" t="s">
        <v>922</v>
      </c>
      <c r="I612" s="2" t="s">
        <v>922</v>
      </c>
      <c r="J612">
        <v>78506</v>
      </c>
      <c r="K612" s="1">
        <v>83.062441087305402</v>
      </c>
      <c r="L612" s="1">
        <v>2.09028609278272</v>
      </c>
      <c r="M612" s="1">
        <v>4.3015820446844799</v>
      </c>
      <c r="N612" s="1">
        <v>5.0747713550556703</v>
      </c>
      <c r="O612" s="1">
        <v>5.4709194201717102</v>
      </c>
      <c r="P612" s="1">
        <v>20.755101520902901</v>
      </c>
      <c r="Q612" s="1">
        <v>8.7585662242376401</v>
      </c>
      <c r="R612" s="1">
        <v>22.4301327287086</v>
      </c>
      <c r="S612" s="1">
        <v>29.663974728046298</v>
      </c>
      <c r="T612" s="1">
        <v>18.3922247981046</v>
      </c>
      <c r="U612" s="1">
        <v>1.5979557682964101</v>
      </c>
      <c r="V612" s="1">
        <v>28.203559410483901</v>
      </c>
      <c r="W612" s="1">
        <v>39.446833780209097</v>
      </c>
      <c r="X612" s="1">
        <v>30.7516510410106</v>
      </c>
      <c r="Y612" s="1">
        <v>12.527869840313301</v>
      </c>
      <c r="Z612" s="1">
        <v>19.707743296173501</v>
      </c>
      <c r="AA612" s="1">
        <v>18.216330219945799</v>
      </c>
      <c r="AB612" s="1">
        <v>27.625790900873799</v>
      </c>
      <c r="AC612" s="1">
        <v>21.9222657426936</v>
      </c>
    </row>
    <row r="613" spans="1:29" ht="15" hidden="1" customHeight="1" x14ac:dyDescent="0.25">
      <c r="A613">
        <v>36100</v>
      </c>
      <c r="B613" s="2" t="s">
        <v>620</v>
      </c>
      <c r="C613" s="2" t="s">
        <v>72</v>
      </c>
      <c r="D613" s="2" t="s">
        <v>942</v>
      </c>
      <c r="E613" s="2" t="s">
        <v>931</v>
      </c>
      <c r="F613" s="2" t="s">
        <v>919</v>
      </c>
      <c r="G613" s="2" t="str">
        <f t="shared" si="9"/>
        <v>Trump</v>
      </c>
      <c r="H613" s="2" t="s">
        <v>922</v>
      </c>
      <c r="I613" s="2" t="s">
        <v>923</v>
      </c>
      <c r="J613">
        <v>331298</v>
      </c>
      <c r="K613" s="1">
        <v>73.992598808323606</v>
      </c>
      <c r="L613" s="1">
        <v>11.873600202838499</v>
      </c>
      <c r="M613" s="1">
        <v>1.3090933238353399</v>
      </c>
      <c r="N613" s="1">
        <v>1.9170052339585499</v>
      </c>
      <c r="O613" s="1">
        <v>10.907702431043999</v>
      </c>
      <c r="P613" s="1">
        <v>19.372589028608701</v>
      </c>
      <c r="Q613" s="1">
        <v>7.16635778060839</v>
      </c>
      <c r="R613" s="1">
        <v>20.424210227650001</v>
      </c>
      <c r="S613" s="1">
        <v>27.2841973087673</v>
      </c>
      <c r="T613" s="1">
        <v>25.752645654365601</v>
      </c>
      <c r="U613" s="1">
        <v>4.6875256429192698</v>
      </c>
      <c r="V613" s="1">
        <v>46.8124825628149</v>
      </c>
      <c r="W613" s="1">
        <v>31.3582131193278</v>
      </c>
      <c r="X613" s="1">
        <v>17.141778674937999</v>
      </c>
      <c r="Y613" s="1">
        <v>21.820192528927599</v>
      </c>
      <c r="Z613" s="1">
        <v>28.457022407279599</v>
      </c>
      <c r="AA613" s="1">
        <v>20.453786377502201</v>
      </c>
      <c r="AB613" s="1">
        <v>19.101482190703098</v>
      </c>
      <c r="AC613" s="1">
        <v>10.1675164955876</v>
      </c>
    </row>
    <row r="614" spans="1:29" ht="15" hidden="1" customHeight="1" x14ac:dyDescent="0.25">
      <c r="A614">
        <v>36140</v>
      </c>
      <c r="B614" s="2" t="s">
        <v>621</v>
      </c>
      <c r="C614" s="2" t="s">
        <v>88</v>
      </c>
      <c r="D614" s="2" t="s">
        <v>963</v>
      </c>
      <c r="E614" s="2" t="s">
        <v>947</v>
      </c>
      <c r="F614" s="2" t="s">
        <v>919</v>
      </c>
      <c r="G614" s="2" t="str">
        <f t="shared" si="9"/>
        <v>Trump</v>
      </c>
      <c r="H614" s="2" t="s">
        <v>923</v>
      </c>
      <c r="I614" s="2" t="s">
        <v>922</v>
      </c>
      <c r="J614">
        <v>97265</v>
      </c>
      <c r="K614" s="1">
        <v>86.898678867012805</v>
      </c>
      <c r="L614" s="1">
        <v>4.3633372744563799</v>
      </c>
      <c r="M614" s="1">
        <v>0.84100138796072599</v>
      </c>
      <c r="N614" s="1">
        <v>1.67274970441577</v>
      </c>
      <c r="O614" s="1">
        <v>6.2242327661543202</v>
      </c>
      <c r="P614" s="1">
        <v>18.864956561969901</v>
      </c>
      <c r="Q614" s="1">
        <v>7.95352901866036</v>
      </c>
      <c r="R614" s="1">
        <v>20.063743381483601</v>
      </c>
      <c r="S614" s="1">
        <v>31.550917596257602</v>
      </c>
      <c r="T614" s="1">
        <v>21.566853441628499</v>
      </c>
      <c r="U614" s="1">
        <v>3.0996735704637599</v>
      </c>
      <c r="V614" s="1">
        <v>44.0398469158037</v>
      </c>
      <c r="W614" s="1">
        <v>25.2898469158037</v>
      </c>
      <c r="X614" s="1">
        <v>27.570632597928899</v>
      </c>
      <c r="Y614" s="1">
        <v>14.797536425058601</v>
      </c>
      <c r="Z614" s="1">
        <v>19.6166750930735</v>
      </c>
      <c r="AA614" s="1">
        <v>18.338925403318498</v>
      </c>
      <c r="AB614" s="1">
        <v>22.709932435538001</v>
      </c>
      <c r="AC614" s="1">
        <v>24.536930643011399</v>
      </c>
    </row>
    <row r="615" spans="1:29" ht="15" customHeight="1" x14ac:dyDescent="0.25">
      <c r="A615">
        <v>36220</v>
      </c>
      <c r="B615" s="2" t="s">
        <v>622</v>
      </c>
      <c r="C615" s="2" t="s">
        <v>27</v>
      </c>
      <c r="D615" s="2" t="s">
        <v>976</v>
      </c>
      <c r="E615" s="2" t="s">
        <v>935</v>
      </c>
      <c r="F615" s="2" t="s">
        <v>919</v>
      </c>
      <c r="G615" s="2" t="str">
        <f t="shared" si="9"/>
        <v>Trump</v>
      </c>
      <c r="H615" s="2" t="s">
        <v>922</v>
      </c>
      <c r="I615" s="2" t="s">
        <v>922</v>
      </c>
      <c r="J615">
        <v>137130</v>
      </c>
      <c r="K615" s="1">
        <v>41.060307737183699</v>
      </c>
      <c r="L615" s="1">
        <v>4.0807992415955701</v>
      </c>
      <c r="M615" s="1">
        <v>0.73215197258076303</v>
      </c>
      <c r="N615" s="1">
        <v>1.38044191642967</v>
      </c>
      <c r="O615" s="1">
        <v>52.746299132210297</v>
      </c>
      <c r="P615" s="1">
        <v>29.029388171807799</v>
      </c>
      <c r="Q615" s="1">
        <v>11.2098009188361</v>
      </c>
      <c r="R615" s="1">
        <v>26.3319477867717</v>
      </c>
      <c r="S615" s="1">
        <v>23.253117479763699</v>
      </c>
      <c r="T615" s="1">
        <v>10.175745642820701</v>
      </c>
      <c r="U615" s="1">
        <v>13.027442797175601</v>
      </c>
      <c r="V615" s="1">
        <v>42.364059884017202</v>
      </c>
      <c r="W615" s="1">
        <v>31.422124087059899</v>
      </c>
      <c r="X615" s="1">
        <v>13.1863732317473</v>
      </c>
      <c r="Y615" s="1">
        <v>18.925914603077601</v>
      </c>
      <c r="Z615" s="1">
        <v>21.5245083053093</v>
      </c>
      <c r="AA615" s="1">
        <v>16.977478854580699</v>
      </c>
      <c r="AB615" s="1">
        <v>24.981147457454401</v>
      </c>
      <c r="AC615" s="1">
        <v>17.590950779578101</v>
      </c>
    </row>
    <row r="616" spans="1:29" ht="15" hidden="1" customHeight="1" x14ac:dyDescent="0.25">
      <c r="A616">
        <v>36260</v>
      </c>
      <c r="B616" s="2" t="s">
        <v>623</v>
      </c>
      <c r="C616" s="2" t="s">
        <v>199</v>
      </c>
      <c r="D616" s="2" t="s">
        <v>977</v>
      </c>
      <c r="E616" s="2" t="s">
        <v>947</v>
      </c>
      <c r="F616" s="2" t="s">
        <v>919</v>
      </c>
      <c r="G616" s="2" t="str">
        <f t="shared" si="9"/>
        <v>Trump</v>
      </c>
      <c r="H616" s="2" t="s">
        <v>922</v>
      </c>
      <c r="I616" s="2" t="s">
        <v>923</v>
      </c>
      <c r="J616">
        <v>22969</v>
      </c>
      <c r="K616" s="1">
        <v>83.209664427731994</v>
      </c>
      <c r="L616" s="1">
        <v>1.0611914079834699</v>
      </c>
      <c r="M616" s="1">
        <v>1.4220668197247299</v>
      </c>
      <c r="N616" s="1">
        <v>2.77882440020162</v>
      </c>
      <c r="O616" s="1">
        <v>11.528252944358201</v>
      </c>
      <c r="P616" s="1">
        <v>32.650768053399503</v>
      </c>
      <c r="Q616" s="1">
        <v>9.7354305972111295</v>
      </c>
      <c r="R616" s="1">
        <v>27.658797740635201</v>
      </c>
      <c r="S616" s="1">
        <v>20.754773854199598</v>
      </c>
      <c r="T616" s="1">
        <v>9.2002297545544796</v>
      </c>
      <c r="U616" s="1">
        <v>2.5909604847360299</v>
      </c>
      <c r="V616" s="1">
        <v>30.900472559649799</v>
      </c>
      <c r="W616" s="1">
        <v>38.313860783347302</v>
      </c>
      <c r="X616" s="1">
        <v>28.194706172266802</v>
      </c>
      <c r="Y616" s="1">
        <v>11.001655672104301</v>
      </c>
      <c r="Z616" s="1">
        <v>17.424002574336601</v>
      </c>
      <c r="AA616" s="1">
        <v>19.793845467143498</v>
      </c>
      <c r="AB616" s="1">
        <v>28.942082617518999</v>
      </c>
      <c r="AC616" s="1">
        <v>22.838413668896699</v>
      </c>
    </row>
    <row r="617" spans="1:29" ht="15" hidden="1" customHeight="1" x14ac:dyDescent="0.25">
      <c r="A617">
        <v>36300</v>
      </c>
      <c r="B617" s="2" t="s">
        <v>624</v>
      </c>
      <c r="C617" s="2" t="s">
        <v>40</v>
      </c>
      <c r="D617" s="2" t="s">
        <v>966</v>
      </c>
      <c r="E617" s="2" t="s">
        <v>927</v>
      </c>
      <c r="F617" s="2" t="s">
        <v>919</v>
      </c>
      <c r="G617" s="2" t="str">
        <f t="shared" si="9"/>
        <v>Trump</v>
      </c>
      <c r="H617" s="2" t="s">
        <v>922</v>
      </c>
      <c r="I617" s="2" t="s">
        <v>922</v>
      </c>
      <c r="J617">
        <v>111944</v>
      </c>
      <c r="K617" s="1">
        <v>92.852676338169104</v>
      </c>
      <c r="L617" s="1">
        <v>2.01797327235046</v>
      </c>
      <c r="M617" s="1">
        <v>0.959408275566355</v>
      </c>
      <c r="N617" s="1">
        <v>2.2529121703708999</v>
      </c>
      <c r="O617" s="1">
        <v>1.9170299435432001</v>
      </c>
      <c r="P617" s="1">
        <v>21.265096834131299</v>
      </c>
      <c r="Q617" s="1">
        <v>14.978024726649</v>
      </c>
      <c r="R617" s="1">
        <v>23.050811119845601</v>
      </c>
      <c r="S617" s="1">
        <v>26.812513399556899</v>
      </c>
      <c r="T617" s="1">
        <v>13.893553919817</v>
      </c>
      <c r="U617" s="1">
        <v>4.6475600309837297</v>
      </c>
      <c r="V617" s="1">
        <v>45.510879515527101</v>
      </c>
      <c r="W617" s="1">
        <v>29.731709034575001</v>
      </c>
      <c r="X617" s="1">
        <v>20.1098514189142</v>
      </c>
      <c r="Y617" s="1">
        <v>22.380929746173599</v>
      </c>
      <c r="Z617" s="1">
        <v>23.863960452514501</v>
      </c>
      <c r="AA617" s="1">
        <v>18.559273695218199</v>
      </c>
      <c r="AB617" s="1">
        <v>21.6798174731438</v>
      </c>
      <c r="AC617" s="1">
        <v>13.516018632949899</v>
      </c>
    </row>
    <row r="618" spans="1:29" ht="15" hidden="1" customHeight="1" x14ac:dyDescent="0.25">
      <c r="A618">
        <v>36340</v>
      </c>
      <c r="B618" s="2" t="s">
        <v>625</v>
      </c>
      <c r="C618" s="2" t="s">
        <v>55</v>
      </c>
      <c r="D618" s="2" t="s">
        <v>970</v>
      </c>
      <c r="E618" s="2" t="s">
        <v>927</v>
      </c>
      <c r="F618" s="2" t="s">
        <v>919</v>
      </c>
      <c r="G618" s="2" t="str">
        <f t="shared" si="9"/>
        <v>Trump</v>
      </c>
      <c r="H618" s="2" t="s">
        <v>922</v>
      </c>
      <c r="I618" s="2" t="s">
        <v>922</v>
      </c>
      <c r="J618">
        <v>54984</v>
      </c>
      <c r="K618" s="1">
        <v>96.486250545613302</v>
      </c>
      <c r="L618" s="1">
        <v>1.0312090790048001</v>
      </c>
      <c r="M618" s="1">
        <v>0.35646733595227698</v>
      </c>
      <c r="N618" s="1">
        <v>1.25672923032155</v>
      </c>
      <c r="O618" s="1">
        <v>0.86934380910810405</v>
      </c>
      <c r="P618" s="1">
        <v>21.518987341772199</v>
      </c>
      <c r="Q618" s="1">
        <v>7.2730248799650798</v>
      </c>
      <c r="R618" s="1">
        <v>22.046413502109701</v>
      </c>
      <c r="S618" s="1">
        <v>31.1854357631311</v>
      </c>
      <c r="T618" s="1">
        <v>17.976138513022001</v>
      </c>
      <c r="U618" s="1">
        <v>3.3925272018066099</v>
      </c>
      <c r="V618" s="1">
        <v>57.128926298501298</v>
      </c>
      <c r="W618" s="1">
        <v>24.761342640115</v>
      </c>
      <c r="X618" s="1">
        <v>14.717203859577101</v>
      </c>
      <c r="Y618" s="1">
        <v>21.660377358490599</v>
      </c>
      <c r="Z618" s="1">
        <v>26.184239733629301</v>
      </c>
      <c r="AA618" s="1">
        <v>19.964483906770301</v>
      </c>
      <c r="AB618" s="1">
        <v>23.032186459489498</v>
      </c>
      <c r="AC618" s="1">
        <v>9.1587125416204191</v>
      </c>
    </row>
    <row r="619" spans="1:29" ht="15" hidden="1" customHeight="1" x14ac:dyDescent="0.25">
      <c r="A619">
        <v>36380</v>
      </c>
      <c r="B619" s="2" t="s">
        <v>626</v>
      </c>
      <c r="C619" s="2" t="s">
        <v>72</v>
      </c>
      <c r="D619" s="2" t="s">
        <v>942</v>
      </c>
      <c r="E619" s="2" t="s">
        <v>931</v>
      </c>
      <c r="F619" s="2" t="s">
        <v>919</v>
      </c>
      <c r="G619" s="2" t="str">
        <f t="shared" si="9"/>
        <v>Trump</v>
      </c>
      <c r="H619" s="2" t="s">
        <v>922</v>
      </c>
      <c r="I619" s="2" t="s">
        <v>923</v>
      </c>
      <c r="J619">
        <v>39996</v>
      </c>
      <c r="K619" s="1">
        <v>65.651565156515701</v>
      </c>
      <c r="L619" s="1">
        <v>7.7932793279327903</v>
      </c>
      <c r="M619" s="1">
        <v>0.86258625862586302</v>
      </c>
      <c r="N619" s="1">
        <v>1.78767876787679</v>
      </c>
      <c r="O619" s="1">
        <v>23.904890489048899</v>
      </c>
      <c r="P619" s="1">
        <v>23.962396239623999</v>
      </c>
      <c r="Q619" s="1">
        <v>9.1134113411341104</v>
      </c>
      <c r="R619" s="1">
        <v>25.067506750675101</v>
      </c>
      <c r="S619" s="1">
        <v>24.8774877487749</v>
      </c>
      <c r="T619" s="1">
        <v>16.979197919792</v>
      </c>
      <c r="U619" s="1">
        <v>16.210270803307299</v>
      </c>
      <c r="V619" s="1">
        <v>48.862170977774397</v>
      </c>
      <c r="W619" s="1">
        <v>24.6567549116286</v>
      </c>
      <c r="X619" s="1">
        <v>10.2708033072897</v>
      </c>
      <c r="Y619" s="1">
        <v>26.4866482160221</v>
      </c>
      <c r="Z619" s="1">
        <v>29.6880843742988</v>
      </c>
      <c r="AA619" s="1">
        <v>15.3190216171741</v>
      </c>
      <c r="AB619" s="1">
        <v>18.804697434363099</v>
      </c>
      <c r="AC619" s="1">
        <v>9.7015483581419701</v>
      </c>
    </row>
    <row r="620" spans="1:29" ht="15" hidden="1" customHeight="1" x14ac:dyDescent="0.25">
      <c r="A620">
        <v>36420</v>
      </c>
      <c r="B620" s="2" t="s">
        <v>627</v>
      </c>
      <c r="C620" s="2" t="s">
        <v>29</v>
      </c>
      <c r="D620" s="2" t="s">
        <v>968</v>
      </c>
      <c r="E620" s="2" t="s">
        <v>935</v>
      </c>
      <c r="F620" s="2" t="s">
        <v>919</v>
      </c>
      <c r="G620" s="2" t="str">
        <f t="shared" si="9"/>
        <v>Trump</v>
      </c>
      <c r="H620" s="2" t="s">
        <v>922</v>
      </c>
      <c r="I620" s="2" t="s">
        <v>922</v>
      </c>
      <c r="J620">
        <v>1252987</v>
      </c>
      <c r="K620" s="1">
        <v>67.447148294435607</v>
      </c>
      <c r="L620" s="1">
        <v>10.229475644998701</v>
      </c>
      <c r="M620" s="1">
        <v>2.7780016871683402</v>
      </c>
      <c r="N620" s="1">
        <v>8.2091035262137595</v>
      </c>
      <c r="O620" s="1">
        <v>11.3362708471836</v>
      </c>
      <c r="P620" s="1">
        <v>24.977832970334099</v>
      </c>
      <c r="Q620" s="1">
        <v>10.780798204610299</v>
      </c>
      <c r="R620" s="1">
        <v>27.305869893303001</v>
      </c>
      <c r="S620" s="1">
        <v>25.172966678824299</v>
      </c>
      <c r="T620" s="1">
        <v>11.7625322529284</v>
      </c>
      <c r="U620" s="1">
        <v>4.6262843228475798</v>
      </c>
      <c r="V620" s="1">
        <v>35.310959554965997</v>
      </c>
      <c r="W620" s="1">
        <v>32.201735196880001</v>
      </c>
      <c r="X620" s="1">
        <v>27.861020925306399</v>
      </c>
      <c r="Y620" s="1">
        <v>18.559544093081001</v>
      </c>
      <c r="Z620" s="1">
        <v>22.438335506500799</v>
      </c>
      <c r="AA620" s="1">
        <v>17.9257151664868</v>
      </c>
      <c r="AB620" s="1">
        <v>22.3671000504064</v>
      </c>
      <c r="AC620" s="1">
        <v>18.709305183525</v>
      </c>
    </row>
    <row r="621" spans="1:29" ht="15" hidden="1" customHeight="1" x14ac:dyDescent="0.25">
      <c r="A621">
        <v>36460</v>
      </c>
      <c r="B621" s="2" t="s">
        <v>628</v>
      </c>
      <c r="C621" s="2" t="s">
        <v>40</v>
      </c>
      <c r="D621" s="2" t="s">
        <v>966</v>
      </c>
      <c r="E621" s="2" t="s">
        <v>927</v>
      </c>
      <c r="F621" s="2" t="s">
        <v>919</v>
      </c>
      <c r="G621" s="2" t="str">
        <f t="shared" si="9"/>
        <v>Trump</v>
      </c>
      <c r="H621" s="2" t="s">
        <v>922</v>
      </c>
      <c r="I621" s="2" t="s">
        <v>922</v>
      </c>
      <c r="J621">
        <v>80317</v>
      </c>
      <c r="K621" s="1">
        <v>91.946910367668096</v>
      </c>
      <c r="L621" s="1">
        <v>1.2027341658677499</v>
      </c>
      <c r="M621" s="1">
        <v>0.652414806329918</v>
      </c>
      <c r="N621" s="1">
        <v>4.52332631945914</v>
      </c>
      <c r="O621" s="1">
        <v>1.67461434067507</v>
      </c>
      <c r="P621" s="1">
        <v>23.408493843146498</v>
      </c>
      <c r="Q621" s="1">
        <v>9.6318338583363392</v>
      </c>
      <c r="R621" s="1">
        <v>22.401235105892901</v>
      </c>
      <c r="S621" s="1">
        <v>29.095957269320301</v>
      </c>
      <c r="T621" s="1">
        <v>15.462479923303899</v>
      </c>
      <c r="U621" s="1">
        <v>4.2567869928400999</v>
      </c>
      <c r="V621" s="1">
        <v>50.033562052505999</v>
      </c>
      <c r="W621" s="1">
        <v>28.7291169451074</v>
      </c>
      <c r="X621" s="1">
        <v>16.980534009546499</v>
      </c>
      <c r="Y621" s="1">
        <v>21.3609303186403</v>
      </c>
      <c r="Z621" s="1">
        <v>24.988432709213701</v>
      </c>
      <c r="AA621" s="1">
        <v>20.3861932817175</v>
      </c>
      <c r="AB621" s="1">
        <v>22.733582158610702</v>
      </c>
      <c r="AC621" s="1">
        <v>10.5308615318178</v>
      </c>
    </row>
    <row r="622" spans="1:29" ht="15" hidden="1" customHeight="1" x14ac:dyDescent="0.25">
      <c r="A622">
        <v>36500</v>
      </c>
      <c r="B622" s="2" t="s">
        <v>629</v>
      </c>
      <c r="C622" s="2" t="s">
        <v>25</v>
      </c>
      <c r="D622" s="2" t="s">
        <v>878</v>
      </c>
      <c r="E622" s="2" t="s">
        <v>927</v>
      </c>
      <c r="F622" s="2" t="s">
        <v>920</v>
      </c>
      <c r="G622" s="2" t="str">
        <f t="shared" si="9"/>
        <v>Clinton</v>
      </c>
      <c r="H622" s="2" t="s">
        <v>923</v>
      </c>
      <c r="I622" s="2" t="s">
        <v>922</v>
      </c>
      <c r="J622">
        <v>252264</v>
      </c>
      <c r="K622" s="1">
        <v>78.893143690736693</v>
      </c>
      <c r="L622" s="1">
        <v>2.54495290647893</v>
      </c>
      <c r="M622" s="1">
        <v>5.0819776107569803</v>
      </c>
      <c r="N622" s="1">
        <v>6.4289791646846197</v>
      </c>
      <c r="O622" s="1">
        <v>7.0509466273427801</v>
      </c>
      <c r="P622" s="1">
        <v>23.0401484159452</v>
      </c>
      <c r="Q622" s="1">
        <v>9.1126756096787496</v>
      </c>
      <c r="R622" s="1">
        <v>26.568198395331901</v>
      </c>
      <c r="S622" s="1">
        <v>28.290996733580702</v>
      </c>
      <c r="T622" s="1">
        <v>12.9879808454635</v>
      </c>
      <c r="U622" s="1">
        <v>1.9866506412126399</v>
      </c>
      <c r="V622" s="1">
        <v>28.290371891664801</v>
      </c>
      <c r="W622" s="1">
        <v>37.767366418894497</v>
      </c>
      <c r="X622" s="1">
        <v>31.9556110482281</v>
      </c>
      <c r="Y622" s="1">
        <v>13.3120298513387</v>
      </c>
      <c r="Z622" s="1">
        <v>17.517813548220602</v>
      </c>
      <c r="AA622" s="1">
        <v>16.5978603894171</v>
      </c>
      <c r="AB622" s="1">
        <v>27.973721294881202</v>
      </c>
      <c r="AC622" s="1">
        <v>24.5985749161424</v>
      </c>
    </row>
    <row r="623" spans="1:29" ht="15" hidden="1" customHeight="1" x14ac:dyDescent="0.25">
      <c r="A623">
        <v>36540</v>
      </c>
      <c r="B623" s="2" t="s">
        <v>630</v>
      </c>
      <c r="C623" s="2" t="s">
        <v>117</v>
      </c>
      <c r="D623" s="2" t="s">
        <v>961</v>
      </c>
      <c r="E623" s="2" t="s">
        <v>935</v>
      </c>
      <c r="F623" s="2" t="s">
        <v>920</v>
      </c>
      <c r="G623" s="2" t="str">
        <f t="shared" si="9"/>
        <v>Clinton</v>
      </c>
      <c r="H623" s="2" t="s">
        <v>922</v>
      </c>
      <c r="I623" s="2" t="s">
        <v>923</v>
      </c>
      <c r="J623">
        <v>865350</v>
      </c>
      <c r="K623" s="1">
        <v>78.716357543190597</v>
      </c>
      <c r="L623" s="1">
        <v>7.7268157392962404</v>
      </c>
      <c r="M623" s="1">
        <v>2.0560466863119</v>
      </c>
      <c r="N623" s="1">
        <v>2.5439417576703098</v>
      </c>
      <c r="O623" s="1">
        <v>8.9568382735309395</v>
      </c>
      <c r="P623" s="1">
        <v>26.254463511873801</v>
      </c>
      <c r="Q623" s="1">
        <v>9.5278211128445101</v>
      </c>
      <c r="R623" s="1">
        <v>27.7605593112613</v>
      </c>
      <c r="S623" s="1">
        <v>25.352054082163299</v>
      </c>
      <c r="T623" s="1">
        <v>11.1051019818571</v>
      </c>
      <c r="U623" s="1">
        <v>3.6634495238915901</v>
      </c>
      <c r="V623" s="1">
        <v>31.201078604564302</v>
      </c>
      <c r="W623" s="1">
        <v>32.4338977695434</v>
      </c>
      <c r="X623" s="1">
        <v>32.701574102000698</v>
      </c>
      <c r="Y623" s="1">
        <v>15.1572142754629</v>
      </c>
      <c r="Z623" s="1">
        <v>20.024936611969601</v>
      </c>
      <c r="AA623" s="1">
        <v>17.4406783715256</v>
      </c>
      <c r="AB623" s="1">
        <v>25.113321054394099</v>
      </c>
      <c r="AC623" s="1">
        <v>22.263849686647799</v>
      </c>
    </row>
    <row r="624" spans="1:29" ht="15" hidden="1" customHeight="1" x14ac:dyDescent="0.25">
      <c r="A624">
        <v>36580</v>
      </c>
      <c r="B624" s="2" t="s">
        <v>631</v>
      </c>
      <c r="C624" s="2" t="s">
        <v>40</v>
      </c>
      <c r="D624" s="2" t="s">
        <v>966</v>
      </c>
      <c r="E624" s="2" t="s">
        <v>927</v>
      </c>
      <c r="F624" s="2" t="s">
        <v>919</v>
      </c>
      <c r="G624" s="2" t="str">
        <f t="shared" si="9"/>
        <v>Trump</v>
      </c>
      <c r="H624" s="2" t="s">
        <v>922</v>
      </c>
      <c r="I624" s="2" t="s">
        <v>922</v>
      </c>
      <c r="J624">
        <v>62259</v>
      </c>
      <c r="K624" s="1">
        <v>92.731974493647499</v>
      </c>
      <c r="L624" s="1">
        <v>1.53873335582004</v>
      </c>
      <c r="M624" s="1">
        <v>1.0600876981641201</v>
      </c>
      <c r="N624" s="1">
        <v>1.58370677331791</v>
      </c>
      <c r="O624" s="1">
        <v>3.0854976790504201</v>
      </c>
      <c r="P624" s="1">
        <v>18.6607558746527</v>
      </c>
      <c r="Q624" s="1">
        <v>16.212917007982799</v>
      </c>
      <c r="R624" s="1">
        <v>19.9971088517323</v>
      </c>
      <c r="S624" s="1">
        <v>28.615943076503001</v>
      </c>
      <c r="T624" s="1">
        <v>16.513275189129299</v>
      </c>
      <c r="U624" s="1">
        <v>3.49377531496161</v>
      </c>
      <c r="V624" s="1">
        <v>41.473051213875699</v>
      </c>
      <c r="W624" s="1">
        <v>28.511790870461901</v>
      </c>
      <c r="X624" s="1">
        <v>26.521382600700701</v>
      </c>
      <c r="Y624" s="1">
        <v>20.5655841245263</v>
      </c>
      <c r="Z624" s="1">
        <v>23.104192983171</v>
      </c>
      <c r="AA624" s="1">
        <v>18.442606250764001</v>
      </c>
      <c r="AB624" s="1">
        <v>23.079744101707298</v>
      </c>
      <c r="AC624" s="1">
        <v>14.807872539831299</v>
      </c>
    </row>
    <row r="625" spans="1:29" ht="15" hidden="1" customHeight="1" x14ac:dyDescent="0.25">
      <c r="A625">
        <v>36620</v>
      </c>
      <c r="B625" s="2" t="s">
        <v>632</v>
      </c>
      <c r="C625" s="2" t="s">
        <v>38</v>
      </c>
      <c r="D625" t="s">
        <v>969</v>
      </c>
      <c r="E625" s="2" t="s">
        <v>947</v>
      </c>
      <c r="F625" s="2" t="s">
        <v>919</v>
      </c>
      <c r="G625" s="2" t="str">
        <f t="shared" si="9"/>
        <v>Trump</v>
      </c>
      <c r="H625" s="2" t="s">
        <v>922</v>
      </c>
      <c r="I625" s="2" t="s">
        <v>922</v>
      </c>
      <c r="J625">
        <v>53936</v>
      </c>
      <c r="K625" s="1">
        <v>70.998961732423595</v>
      </c>
      <c r="L625" s="1">
        <v>0.68970631859982201</v>
      </c>
      <c r="M625" s="1">
        <v>1.29412637199644</v>
      </c>
      <c r="N625" s="1">
        <v>2.4881340848412901</v>
      </c>
      <c r="O625" s="1">
        <v>24.529071492138801</v>
      </c>
      <c r="P625" s="1">
        <v>26.8614654405221</v>
      </c>
      <c r="Q625" s="1">
        <v>8.9532037970928506</v>
      </c>
      <c r="R625" s="1">
        <v>24.525363393651698</v>
      </c>
      <c r="S625" s="1">
        <v>24.5383417383566</v>
      </c>
      <c r="T625" s="1">
        <v>15.1216256303767</v>
      </c>
      <c r="U625" s="1">
        <v>8.5266366671505303</v>
      </c>
      <c r="V625" s="1">
        <v>43.0918856147482</v>
      </c>
      <c r="W625" s="1">
        <v>34.2371897227464</v>
      </c>
      <c r="X625" s="1">
        <v>14.144287995354899</v>
      </c>
      <c r="Y625" s="1">
        <v>25.357181808267001</v>
      </c>
      <c r="Z625" s="1">
        <v>24.8173192278329</v>
      </c>
      <c r="AA625" s="1">
        <v>20.9074053877195</v>
      </c>
      <c r="AB625" s="1">
        <v>19.086050823426799</v>
      </c>
      <c r="AC625" s="1">
        <v>9.8320427527538392</v>
      </c>
    </row>
    <row r="626" spans="1:29" ht="15" hidden="1" customHeight="1" x14ac:dyDescent="0.25">
      <c r="A626">
        <v>36660</v>
      </c>
      <c r="B626" s="2" t="s">
        <v>633</v>
      </c>
      <c r="C626" s="2" t="s">
        <v>49</v>
      </c>
      <c r="D626" s="2" t="s">
        <v>951</v>
      </c>
      <c r="E626" s="2" t="s">
        <v>931</v>
      </c>
      <c r="F626" s="2" t="s">
        <v>919</v>
      </c>
      <c r="G626" s="2" t="str">
        <f t="shared" si="9"/>
        <v>Trump</v>
      </c>
      <c r="H626" s="2" t="s">
        <v>922</v>
      </c>
      <c r="I626" s="2" t="s">
        <v>923</v>
      </c>
      <c r="J626">
        <v>83384</v>
      </c>
      <c r="K626" s="1">
        <v>55.196440564136999</v>
      </c>
      <c r="L626" s="1">
        <v>41.128993571908303</v>
      </c>
      <c r="M626" s="1">
        <v>0.376571044804759</v>
      </c>
      <c r="N626" s="1">
        <v>1.71375803511465</v>
      </c>
      <c r="O626" s="1">
        <v>1.58423678403531</v>
      </c>
      <c r="P626" s="1">
        <v>27.199462726662201</v>
      </c>
      <c r="Q626" s="1">
        <v>8.9069845533915402</v>
      </c>
      <c r="R626" s="1">
        <v>23.604048738367101</v>
      </c>
      <c r="S626" s="1">
        <v>26.555454283795498</v>
      </c>
      <c r="T626" s="1">
        <v>13.7340496977837</v>
      </c>
      <c r="U626" s="1">
        <v>11.0778443113772</v>
      </c>
      <c r="V626" s="1">
        <v>55.595059880239504</v>
      </c>
      <c r="W626" s="1">
        <v>20.147829341317401</v>
      </c>
      <c r="X626" s="1">
        <v>13.179266467065901</v>
      </c>
      <c r="Y626" s="1">
        <v>33.604556550040698</v>
      </c>
      <c r="Z626" s="1">
        <v>20.110659072416599</v>
      </c>
      <c r="AA626" s="1">
        <v>15.694060211554101</v>
      </c>
      <c r="AB626" s="1">
        <v>18.4572823433686</v>
      </c>
      <c r="AC626" s="1">
        <v>12.13344182262</v>
      </c>
    </row>
    <row r="627" spans="1:29" ht="15" hidden="1" customHeight="1" x14ac:dyDescent="0.25">
      <c r="A627">
        <v>36700</v>
      </c>
      <c r="B627" s="2" t="s">
        <v>634</v>
      </c>
      <c r="C627" s="2" t="s">
        <v>129</v>
      </c>
      <c r="D627" s="2" t="s">
        <v>973</v>
      </c>
      <c r="E627" s="2" t="s">
        <v>931</v>
      </c>
      <c r="F627" s="2" t="s">
        <v>920</v>
      </c>
      <c r="G627" s="2" t="str">
        <f t="shared" si="9"/>
        <v>Clinton</v>
      </c>
      <c r="H627" s="2" t="s">
        <v>922</v>
      </c>
      <c r="I627" s="2" t="s">
        <v>923</v>
      </c>
      <c r="J627">
        <v>92501</v>
      </c>
      <c r="K627" s="1">
        <v>33.735851504308101</v>
      </c>
      <c r="L627" s="1">
        <v>61.930141295769801</v>
      </c>
      <c r="M627" s="1">
        <v>0.81188311477713704</v>
      </c>
      <c r="N627" s="1">
        <v>1.6118744662219899</v>
      </c>
      <c r="O627" s="1">
        <v>1.91024961892304</v>
      </c>
      <c r="P627" s="1">
        <v>23.177046734629901</v>
      </c>
      <c r="Q627" s="1">
        <v>12.4074334331521</v>
      </c>
      <c r="R627" s="1">
        <v>22.298137317434399</v>
      </c>
      <c r="S627" s="1">
        <v>27.269975459724801</v>
      </c>
      <c r="T627" s="1">
        <v>14.8474070550589</v>
      </c>
      <c r="U627" s="1">
        <v>7.3263510682865496</v>
      </c>
      <c r="V627" s="1">
        <v>50.108085462924201</v>
      </c>
      <c r="W627" s="1">
        <v>24.7540846250524</v>
      </c>
      <c r="X627" s="1">
        <v>17.8114788437369</v>
      </c>
      <c r="Y627" s="1">
        <v>32.497831743278397</v>
      </c>
      <c r="Z627" s="1">
        <v>24.469499855449602</v>
      </c>
      <c r="AA627" s="1">
        <v>16.605955478462</v>
      </c>
      <c r="AB627" s="1">
        <v>16.5539173171437</v>
      </c>
      <c r="AC627" s="1">
        <v>9.8727956056663793</v>
      </c>
    </row>
    <row r="628" spans="1:29" ht="15" hidden="1" customHeight="1" x14ac:dyDescent="0.25">
      <c r="A628">
        <v>36740</v>
      </c>
      <c r="B628" s="2" t="s">
        <v>635</v>
      </c>
      <c r="C628" s="2" t="s">
        <v>72</v>
      </c>
      <c r="D628" s="2" t="s">
        <v>942</v>
      </c>
      <c r="E628" s="2" t="s">
        <v>931</v>
      </c>
      <c r="F628" s="2" t="s">
        <v>920</v>
      </c>
      <c r="G628" s="2" t="str">
        <f t="shared" si="9"/>
        <v>Clinton</v>
      </c>
      <c r="H628" s="2" t="s">
        <v>922</v>
      </c>
      <c r="I628" s="2" t="s">
        <v>923</v>
      </c>
      <c r="J628">
        <v>2134411</v>
      </c>
      <c r="K628" s="1">
        <v>53.263546711481503</v>
      </c>
      <c r="L628" s="1">
        <v>14.9781368255692</v>
      </c>
      <c r="M628" s="1">
        <v>3.8964847913546201</v>
      </c>
      <c r="N628" s="1">
        <v>2.6157099077918899</v>
      </c>
      <c r="O628" s="1">
        <v>25.246121763802801</v>
      </c>
      <c r="P628" s="1">
        <v>23.401537941849099</v>
      </c>
      <c r="Q628" s="1">
        <v>11.044873738000801</v>
      </c>
      <c r="R628" s="1">
        <v>27.841638747176599</v>
      </c>
      <c r="S628" s="1">
        <v>25.3864415054083</v>
      </c>
      <c r="T628" s="1">
        <v>12.325508067565201</v>
      </c>
      <c r="U628" s="1">
        <v>4.6921068268592698</v>
      </c>
      <c r="V628" s="1">
        <v>36.5323693825706</v>
      </c>
      <c r="W628" s="1">
        <v>31.214185600655</v>
      </c>
      <c r="X628" s="1">
        <v>27.561338189915201</v>
      </c>
      <c r="Y628" s="1">
        <v>17.007698567666001</v>
      </c>
      <c r="Z628" s="1">
        <v>23.580210963113998</v>
      </c>
      <c r="AA628" s="1">
        <v>18.7948010618355</v>
      </c>
      <c r="AB628" s="1">
        <v>22.1728368740851</v>
      </c>
      <c r="AC628" s="1">
        <v>18.444452533299401</v>
      </c>
    </row>
    <row r="629" spans="1:29" ht="15" hidden="1" customHeight="1" x14ac:dyDescent="0.25">
      <c r="A629">
        <v>36780</v>
      </c>
      <c r="B629" s="2" t="s">
        <v>636</v>
      </c>
      <c r="C629" s="2" t="s">
        <v>70</v>
      </c>
      <c r="D629" s="2" t="s">
        <v>980</v>
      </c>
      <c r="E629" s="2" t="s">
        <v>927</v>
      </c>
      <c r="F629" s="2" t="s">
        <v>919</v>
      </c>
      <c r="G629" s="2" t="str">
        <f t="shared" si="9"/>
        <v>Trump</v>
      </c>
      <c r="H629" s="2" t="s">
        <v>922</v>
      </c>
      <c r="I629" s="2" t="s">
        <v>922</v>
      </c>
      <c r="J629">
        <v>166994</v>
      </c>
      <c r="K629" s="1">
        <v>90.727211756111004</v>
      </c>
      <c r="L629" s="1">
        <v>1.7102410865061</v>
      </c>
      <c r="M629" s="1">
        <v>2.2725367378468699</v>
      </c>
      <c r="N629" s="1">
        <v>1.8264129250152701</v>
      </c>
      <c r="O629" s="1">
        <v>3.4635974945207599</v>
      </c>
      <c r="P629" s="1">
        <v>21.636705510377599</v>
      </c>
      <c r="Q629" s="1">
        <v>11.8986310885421</v>
      </c>
      <c r="R629" s="1">
        <v>25.958417667700601</v>
      </c>
      <c r="S629" s="1">
        <v>27.130914883169499</v>
      </c>
      <c r="T629" s="1">
        <v>13.375330850210201</v>
      </c>
      <c r="U629" s="1">
        <v>2.6758252105060198</v>
      </c>
      <c r="V629" s="1">
        <v>41.6734668256858</v>
      </c>
      <c r="W629" s="1">
        <v>30.603405758763198</v>
      </c>
      <c r="X629" s="1">
        <v>25.047302205045</v>
      </c>
      <c r="Y629" s="1">
        <v>15.541706330318901</v>
      </c>
      <c r="Z629" s="1">
        <v>23.0485483103284</v>
      </c>
      <c r="AA629" s="1">
        <v>19.109947643979101</v>
      </c>
      <c r="AB629" s="1">
        <v>25.489350309376501</v>
      </c>
      <c r="AC629" s="1">
        <v>16.810447405997099</v>
      </c>
    </row>
    <row r="630" spans="1:29" ht="15" hidden="1" customHeight="1" x14ac:dyDescent="0.25">
      <c r="A630">
        <v>36820</v>
      </c>
      <c r="B630" s="2" t="s">
        <v>637</v>
      </c>
      <c r="C630" s="2" t="s">
        <v>60</v>
      </c>
      <c r="D630" s="2" t="s">
        <v>945</v>
      </c>
      <c r="E630" s="2" t="s">
        <v>927</v>
      </c>
      <c r="F630" s="2" t="s">
        <v>919</v>
      </c>
      <c r="G630" s="2" t="str">
        <f t="shared" si="9"/>
        <v>Trump</v>
      </c>
      <c r="H630" s="2" t="s">
        <v>922</v>
      </c>
      <c r="I630" s="2" t="s">
        <v>923</v>
      </c>
      <c r="J630">
        <v>22381</v>
      </c>
      <c r="K630" s="1">
        <v>94.910861891783199</v>
      </c>
      <c r="L630" s="1">
        <v>1.12148697555963</v>
      </c>
      <c r="M630" s="1">
        <v>1.1170188999597901</v>
      </c>
      <c r="N630" s="1">
        <v>1.24212501675528</v>
      </c>
      <c r="O630" s="1">
        <v>1.6085072159420899</v>
      </c>
      <c r="P630" s="1">
        <v>24.310799338724799</v>
      </c>
      <c r="Q630" s="1">
        <v>9.6823198248514402</v>
      </c>
      <c r="R630" s="1">
        <v>23.1893123631652</v>
      </c>
      <c r="S630" s="1">
        <v>26.741432465037299</v>
      </c>
      <c r="T630" s="1">
        <v>16.076136008221301</v>
      </c>
      <c r="U630" s="1">
        <v>4.0439679739449002</v>
      </c>
      <c r="V630" s="1">
        <v>46.017098656534102</v>
      </c>
      <c r="W630" s="1">
        <v>29.3798344415796</v>
      </c>
      <c r="X630" s="1">
        <v>20.559098927941399</v>
      </c>
      <c r="Y630" s="1">
        <v>22.592967082350299</v>
      </c>
      <c r="Z630" s="1">
        <v>20.278620379732601</v>
      </c>
      <c r="AA630" s="1">
        <v>19.851702055948799</v>
      </c>
      <c r="AB630" s="1">
        <v>23.9186608246264</v>
      </c>
      <c r="AC630" s="1">
        <v>13.358049657341899</v>
      </c>
    </row>
    <row r="631" spans="1:29" ht="15" customHeight="1" x14ac:dyDescent="0.25">
      <c r="A631">
        <v>36830</v>
      </c>
      <c r="B631" s="2" t="s">
        <v>638</v>
      </c>
      <c r="C631" s="2" t="s">
        <v>25</v>
      </c>
      <c r="D631" s="2" t="s">
        <v>878</v>
      </c>
      <c r="E631" s="2" t="s">
        <v>927</v>
      </c>
      <c r="F631" s="2" t="s">
        <v>919</v>
      </c>
      <c r="G631" s="2" t="str">
        <f t="shared" si="9"/>
        <v>Trump</v>
      </c>
      <c r="H631" s="2" t="s">
        <v>922</v>
      </c>
      <c r="I631" s="2" t="s">
        <v>922</v>
      </c>
      <c r="J631">
        <v>18728</v>
      </c>
      <c r="K631" s="1">
        <v>38.776164032464798</v>
      </c>
      <c r="L631" s="1">
        <v>0.25096112772319501</v>
      </c>
      <c r="M631" s="1">
        <v>0.52862024775736904</v>
      </c>
      <c r="N631" s="1">
        <v>1.18005126014524</v>
      </c>
      <c r="O631" s="1">
        <v>59.2642033319094</v>
      </c>
      <c r="P631" s="1">
        <v>34.771465185818002</v>
      </c>
      <c r="Q631" s="1">
        <v>9.9903887227680492</v>
      </c>
      <c r="R631" s="1">
        <v>25.080093976932901</v>
      </c>
      <c r="S631" s="1">
        <v>19.932721059376298</v>
      </c>
      <c r="T631" s="1">
        <v>10.2253310551047</v>
      </c>
      <c r="U631" s="1">
        <v>24.219737481769599</v>
      </c>
      <c r="V631" s="1">
        <v>34.982984929509001</v>
      </c>
      <c r="W631" s="1">
        <v>28.507535245503199</v>
      </c>
      <c r="X631" s="1">
        <v>12.2897423432183</v>
      </c>
      <c r="Y631" s="1">
        <v>18.979377839916101</v>
      </c>
      <c r="Z631" s="1">
        <v>28.783642083187701</v>
      </c>
      <c r="AA631" s="1">
        <v>20.989164627752501</v>
      </c>
      <c r="AB631" s="1">
        <v>21.705697308633301</v>
      </c>
      <c r="AC631" s="1">
        <v>9.5421181405103095</v>
      </c>
    </row>
    <row r="632" spans="1:29" ht="15" hidden="1" customHeight="1" x14ac:dyDescent="0.25">
      <c r="A632">
        <v>36840</v>
      </c>
      <c r="B632" s="2" t="s">
        <v>639</v>
      </c>
      <c r="C632" s="2" t="s">
        <v>77</v>
      </c>
      <c r="D632" s="2" t="s">
        <v>949</v>
      </c>
      <c r="E632" s="2" t="s">
        <v>935</v>
      </c>
      <c r="F632" s="2" t="s">
        <v>919</v>
      </c>
      <c r="G632" s="2" t="str">
        <f t="shared" si="9"/>
        <v>Trump</v>
      </c>
      <c r="H632" s="2" t="s">
        <v>922</v>
      </c>
      <c r="I632" s="2" t="s">
        <v>923</v>
      </c>
      <c r="J632">
        <v>25992</v>
      </c>
      <c r="K632" s="1">
        <v>91.874422899353604</v>
      </c>
      <c r="L632" s="1">
        <v>1.2311480455524799</v>
      </c>
      <c r="M632" s="1">
        <v>0.38088642659279798</v>
      </c>
      <c r="N632" s="1">
        <v>2.9085872576177301</v>
      </c>
      <c r="O632" s="1">
        <v>3.6049553708833502</v>
      </c>
      <c r="P632" s="1">
        <v>25.969529085872601</v>
      </c>
      <c r="Q632" s="1">
        <v>8.8373345644813792</v>
      </c>
      <c r="R632" s="1">
        <v>23.8881194213604</v>
      </c>
      <c r="S632" s="1">
        <v>27.173745767928601</v>
      </c>
      <c r="T632" s="1">
        <v>14.131271160357</v>
      </c>
      <c r="U632" s="1">
        <v>3.1174778371396701</v>
      </c>
      <c r="V632" s="1">
        <v>42.0712734104386</v>
      </c>
      <c r="W632" s="1">
        <v>35.231609229143402</v>
      </c>
      <c r="X632" s="1">
        <v>19.579639523278299</v>
      </c>
      <c r="Y632" s="1">
        <v>15.7499010684606</v>
      </c>
      <c r="Z632" s="1">
        <v>22.605856747131</v>
      </c>
      <c r="AA632" s="1">
        <v>21.863870201820301</v>
      </c>
      <c r="AB632" s="1">
        <v>25.929956470122701</v>
      </c>
      <c r="AC632" s="1">
        <v>13.8504155124654</v>
      </c>
    </row>
    <row r="633" spans="1:29" ht="15" hidden="1" customHeight="1" x14ac:dyDescent="0.25">
      <c r="A633">
        <v>36860</v>
      </c>
      <c r="B633" s="2" t="s">
        <v>640</v>
      </c>
      <c r="C633" s="2" t="s">
        <v>146</v>
      </c>
      <c r="D633" s="2" t="s">
        <v>948</v>
      </c>
      <c r="E633" s="2" t="s">
        <v>927</v>
      </c>
      <c r="F633" s="2" t="s">
        <v>919</v>
      </c>
      <c r="G633" s="2" t="str">
        <f t="shared" si="9"/>
        <v>Trump</v>
      </c>
      <c r="H633" s="2" t="s">
        <v>922</v>
      </c>
      <c r="I633" s="2" t="s">
        <v>923</v>
      </c>
      <c r="J633">
        <v>154908</v>
      </c>
      <c r="K633" s="1">
        <v>88.873395822036301</v>
      </c>
      <c r="L633" s="1">
        <v>1.50153639579621</v>
      </c>
      <c r="M633" s="1">
        <v>0.63779791876468594</v>
      </c>
      <c r="N633" s="1">
        <v>1.1878017920313999</v>
      </c>
      <c r="O633" s="1">
        <v>7.7994680713713898</v>
      </c>
      <c r="P633" s="1">
        <v>23.014950809512701</v>
      </c>
      <c r="Q633" s="1">
        <v>7.9182482505745302</v>
      </c>
      <c r="R633" s="1">
        <v>23.606915072171901</v>
      </c>
      <c r="S633" s="1">
        <v>28.628605365765502</v>
      </c>
      <c r="T633" s="1">
        <v>16.831280501975399</v>
      </c>
      <c r="U633" s="1">
        <v>3.45873558468878</v>
      </c>
      <c r="V633" s="1">
        <v>46.940385410014599</v>
      </c>
      <c r="W633" s="1">
        <v>33.692385710529301</v>
      </c>
      <c r="X633" s="1">
        <v>15.9084932947673</v>
      </c>
      <c r="Y633" s="1">
        <v>17.365055084538898</v>
      </c>
      <c r="Z633" s="1">
        <v>21.399163561211399</v>
      </c>
      <c r="AA633" s="1">
        <v>18.940293892694999</v>
      </c>
      <c r="AB633" s="1">
        <v>25.356788335421701</v>
      </c>
      <c r="AC633" s="1">
        <v>16.938699126132999</v>
      </c>
    </row>
    <row r="634" spans="1:29" ht="15" hidden="1" customHeight="1" x14ac:dyDescent="0.25">
      <c r="A634">
        <v>36900</v>
      </c>
      <c r="B634" s="2" t="s">
        <v>641</v>
      </c>
      <c r="C634" s="2" t="s">
        <v>60</v>
      </c>
      <c r="D634" s="2" t="s">
        <v>945</v>
      </c>
      <c r="E634" s="2" t="s">
        <v>927</v>
      </c>
      <c r="F634" s="2" t="s">
        <v>919</v>
      </c>
      <c r="G634" s="2" t="str">
        <f t="shared" si="9"/>
        <v>Trump</v>
      </c>
      <c r="H634" s="2" t="s">
        <v>922</v>
      </c>
      <c r="I634" s="2" t="s">
        <v>923</v>
      </c>
      <c r="J634">
        <v>44378</v>
      </c>
      <c r="K634" s="1">
        <v>89.488034611744595</v>
      </c>
      <c r="L634" s="1">
        <v>1.02302942899635</v>
      </c>
      <c r="M634" s="1">
        <v>0.617423047455947</v>
      </c>
      <c r="N634" s="1">
        <v>1.39258190995538</v>
      </c>
      <c r="O634" s="1">
        <v>7.4789310018477604</v>
      </c>
      <c r="P634" s="1">
        <v>24.0411915814142</v>
      </c>
      <c r="Q634" s="1">
        <v>9.2050114921808106</v>
      </c>
      <c r="R634" s="1">
        <v>23.148857542025301</v>
      </c>
      <c r="S634" s="1">
        <v>27.044932173599499</v>
      </c>
      <c r="T634" s="1">
        <v>16.5600072107801</v>
      </c>
      <c r="U634" s="1">
        <v>6.8682344158267998</v>
      </c>
      <c r="V634" s="1">
        <v>46.445417218093603</v>
      </c>
      <c r="W634" s="1">
        <v>31.1378058298551</v>
      </c>
      <c r="X634" s="1">
        <v>15.548542536224501</v>
      </c>
      <c r="Y634" s="1">
        <v>21.7792626989071</v>
      </c>
      <c r="Z634" s="1">
        <v>25.879155105045601</v>
      </c>
      <c r="AA634" s="1">
        <v>19.887875870660899</v>
      </c>
      <c r="AB634" s="1">
        <v>20.323914151424201</v>
      </c>
      <c r="AC634" s="1">
        <v>12.129792173962301</v>
      </c>
    </row>
    <row r="635" spans="1:29" ht="15" hidden="1" customHeight="1" x14ac:dyDescent="0.25">
      <c r="A635">
        <v>36940</v>
      </c>
      <c r="B635" s="2" t="s">
        <v>642</v>
      </c>
      <c r="C635" s="2" t="s">
        <v>44</v>
      </c>
      <c r="D635" s="2" t="s">
        <v>955</v>
      </c>
      <c r="E635" s="2" t="s">
        <v>947</v>
      </c>
      <c r="F635" s="2" t="s">
        <v>919</v>
      </c>
      <c r="G635" s="2" t="str">
        <f t="shared" si="9"/>
        <v>Trump</v>
      </c>
      <c r="H635" s="2" t="s">
        <v>922</v>
      </c>
      <c r="I635" s="2" t="s">
        <v>922</v>
      </c>
      <c r="J635">
        <v>36576</v>
      </c>
      <c r="K635" s="1">
        <v>88.976377952755897</v>
      </c>
      <c r="L635" s="1">
        <v>2.7422353455818</v>
      </c>
      <c r="M635" s="1">
        <v>0.76006124234470696</v>
      </c>
      <c r="N635" s="1">
        <v>1.2822615923009599</v>
      </c>
      <c r="O635" s="1">
        <v>6.2390638670166201</v>
      </c>
      <c r="P635" s="1">
        <v>26.383420822397198</v>
      </c>
      <c r="Q635" s="1">
        <v>7.09755030621172</v>
      </c>
      <c r="R635" s="1">
        <v>25.330818022747199</v>
      </c>
      <c r="S635" s="1">
        <v>26.779855643044598</v>
      </c>
      <c r="T635" s="1">
        <v>14.4083552055993</v>
      </c>
      <c r="U635" s="1">
        <v>4.2940740130223398</v>
      </c>
      <c r="V635" s="1">
        <v>38.535399324157297</v>
      </c>
      <c r="W635" s="1">
        <v>32.382757768070597</v>
      </c>
      <c r="X635" s="1">
        <v>24.787768894749899</v>
      </c>
      <c r="Y635" s="1">
        <v>15.6589147286822</v>
      </c>
      <c r="Z635" s="1">
        <v>18.978153629316399</v>
      </c>
      <c r="AA635" s="1">
        <v>17.195207892882301</v>
      </c>
      <c r="AB635" s="1">
        <v>29.210711768851301</v>
      </c>
      <c r="AC635" s="1">
        <v>18.957011980267801</v>
      </c>
    </row>
    <row r="636" spans="1:29" ht="15" hidden="1" customHeight="1" x14ac:dyDescent="0.25">
      <c r="A636">
        <v>36980</v>
      </c>
      <c r="B636" s="2" t="s">
        <v>643</v>
      </c>
      <c r="C636" s="2" t="s">
        <v>104</v>
      </c>
      <c r="D636" s="2" t="s">
        <v>950</v>
      </c>
      <c r="E636" s="2" t="s">
        <v>927</v>
      </c>
      <c r="F636" s="2" t="s">
        <v>919</v>
      </c>
      <c r="G636" s="2" t="str">
        <f t="shared" si="9"/>
        <v>Trump</v>
      </c>
      <c r="H636" s="2" t="s">
        <v>922</v>
      </c>
      <c r="I636" s="2" t="s">
        <v>923</v>
      </c>
      <c r="J636">
        <v>114752</v>
      </c>
      <c r="K636" s="1">
        <v>91.122594813162294</v>
      </c>
      <c r="L636" s="1">
        <v>4.1010178471834902</v>
      </c>
      <c r="M636" s="1">
        <v>0.60913970998326805</v>
      </c>
      <c r="N636" s="1">
        <v>1.79256134969325</v>
      </c>
      <c r="O636" s="1">
        <v>2.37468627997769</v>
      </c>
      <c r="P636" s="1">
        <v>24.448375627440001</v>
      </c>
      <c r="Q636" s="1">
        <v>8.37806748466258</v>
      </c>
      <c r="R636" s="1">
        <v>24.818739542665899</v>
      </c>
      <c r="S636" s="1">
        <v>27.605619074177401</v>
      </c>
      <c r="T636" s="1">
        <v>14.7491982710541</v>
      </c>
      <c r="U636" s="1">
        <v>4.6850868882457499</v>
      </c>
      <c r="V636" s="1">
        <v>48.648332965621101</v>
      </c>
      <c r="W636" s="1">
        <v>28.924246946906699</v>
      </c>
      <c r="X636" s="1">
        <v>17.742333199226501</v>
      </c>
      <c r="Y636" s="1">
        <v>21.876684030896399</v>
      </c>
      <c r="Z636" s="1">
        <v>22.833213580025099</v>
      </c>
      <c r="AA636" s="1">
        <v>19.0722112448356</v>
      </c>
      <c r="AB636" s="1">
        <v>23.711155020657401</v>
      </c>
      <c r="AC636" s="1">
        <v>12.5067361235854</v>
      </c>
    </row>
    <row r="637" spans="1:29" ht="15" hidden="1" customHeight="1" x14ac:dyDescent="0.25">
      <c r="A637">
        <v>37020</v>
      </c>
      <c r="B637" s="2" t="s">
        <v>644</v>
      </c>
      <c r="C637" s="2" t="s">
        <v>31</v>
      </c>
      <c r="D637" s="2" t="s">
        <v>924</v>
      </c>
      <c r="E637" s="2" t="s">
        <v>927</v>
      </c>
      <c r="F637" s="2" t="s">
        <v>919</v>
      </c>
      <c r="G637" s="2" t="str">
        <f t="shared" si="9"/>
        <v>Trump</v>
      </c>
      <c r="H637" s="2" t="s">
        <v>922</v>
      </c>
      <c r="I637" s="2" t="s">
        <v>922</v>
      </c>
      <c r="J637">
        <v>70648</v>
      </c>
      <c r="K637" s="1">
        <v>95.176084248669497</v>
      </c>
      <c r="L637" s="1">
        <v>0.431717812252293</v>
      </c>
      <c r="M637" s="1">
        <v>0.34962065451251301</v>
      </c>
      <c r="N637" s="1">
        <v>1.6433586230324999</v>
      </c>
      <c r="O637" s="1">
        <v>2.39921866153324</v>
      </c>
      <c r="P637" s="1">
        <v>24.146472653153701</v>
      </c>
      <c r="Q637" s="1">
        <v>8.5211187860944406</v>
      </c>
      <c r="R637" s="1">
        <v>23.890272902276099</v>
      </c>
      <c r="S637" s="1">
        <v>29.138829124674398</v>
      </c>
      <c r="T637" s="1">
        <v>14.3033065338014</v>
      </c>
      <c r="U637" s="1">
        <v>2.7021903959561899</v>
      </c>
      <c r="V637" s="1">
        <v>46.015164279696698</v>
      </c>
      <c r="W637" s="1">
        <v>36.826032013479399</v>
      </c>
      <c r="X637" s="1">
        <v>14.4566133108677</v>
      </c>
      <c r="Y637" s="1">
        <v>18.5915698736212</v>
      </c>
      <c r="Z637" s="1">
        <v>23.683249324275</v>
      </c>
      <c r="AA637" s="1">
        <v>19.9247571042443</v>
      </c>
      <c r="AB637" s="1">
        <v>24.041200964277898</v>
      </c>
      <c r="AC637" s="1">
        <v>13.7592227335817</v>
      </c>
    </row>
    <row r="638" spans="1:29" ht="15" hidden="1" customHeight="1" x14ac:dyDescent="0.25">
      <c r="A638">
        <v>37080</v>
      </c>
      <c r="B638" s="2" t="s">
        <v>645</v>
      </c>
      <c r="C638" s="2" t="s">
        <v>42</v>
      </c>
      <c r="D638" s="2" t="s">
        <v>959</v>
      </c>
      <c r="E638" s="2" t="s">
        <v>931</v>
      </c>
      <c r="F638" s="2" t="s">
        <v>920</v>
      </c>
      <c r="G638" s="2" t="str">
        <f t="shared" si="9"/>
        <v>Clinton</v>
      </c>
      <c r="H638" s="2" t="s">
        <v>922</v>
      </c>
      <c r="I638" s="2" t="s">
        <v>923</v>
      </c>
      <c r="J638">
        <v>59916</v>
      </c>
      <c r="K638" s="1">
        <v>57.6640630215635</v>
      </c>
      <c r="L638" s="1">
        <v>32.468789638827701</v>
      </c>
      <c r="M638" s="1">
        <v>0.53575005007009802</v>
      </c>
      <c r="N638" s="1">
        <v>1.85092462781227</v>
      </c>
      <c r="O638" s="1">
        <v>7.4804726617264201</v>
      </c>
      <c r="P638" s="1">
        <v>22.2528206155284</v>
      </c>
      <c r="Q638" s="1">
        <v>8.5452967487816291</v>
      </c>
      <c r="R638" s="1">
        <v>27.778890446625301</v>
      </c>
      <c r="S638" s="1">
        <v>29.0039388477201</v>
      </c>
      <c r="T638" s="1">
        <v>12.419053341344499</v>
      </c>
      <c r="U638" s="1">
        <v>7.8582209455182799</v>
      </c>
      <c r="V638" s="1">
        <v>44.887774477822703</v>
      </c>
      <c r="W638" s="1">
        <v>31.535128292516699</v>
      </c>
      <c r="X638" s="1">
        <v>15.7188762841424</v>
      </c>
      <c r="Y638" s="1">
        <v>17.889630078835701</v>
      </c>
      <c r="Z638" s="1">
        <v>23.0442692540934</v>
      </c>
      <c r="AA638" s="1">
        <v>18.304022639983799</v>
      </c>
      <c r="AB638" s="1">
        <v>24.747321609056002</v>
      </c>
      <c r="AC638" s="1">
        <v>16.014756418031102</v>
      </c>
    </row>
    <row r="639" spans="1:29" ht="15" hidden="1" customHeight="1" x14ac:dyDescent="0.25">
      <c r="A639">
        <v>37060</v>
      </c>
      <c r="B639" s="2" t="s">
        <v>645</v>
      </c>
      <c r="C639" s="2" t="s">
        <v>170</v>
      </c>
      <c r="D639" s="2" t="s">
        <v>957</v>
      </c>
      <c r="E639" s="2" t="s">
        <v>931</v>
      </c>
      <c r="F639" s="2" t="s">
        <v>919</v>
      </c>
      <c r="G639" s="2" t="str">
        <f t="shared" si="9"/>
        <v>Trump</v>
      </c>
      <c r="H639" s="2" t="s">
        <v>922</v>
      </c>
      <c r="I639" s="2" t="s">
        <v>922</v>
      </c>
      <c r="J639">
        <v>47351</v>
      </c>
      <c r="K639" s="1">
        <v>70.828493590420507</v>
      </c>
      <c r="L639" s="1">
        <v>23.558108593271498</v>
      </c>
      <c r="M639" s="1">
        <v>2.1182234799687398</v>
      </c>
      <c r="N639" s="1">
        <v>1.22911870921417</v>
      </c>
      <c r="O639" s="1">
        <v>2.2660556271250898</v>
      </c>
      <c r="P639" s="1">
        <v>18.500137272708098</v>
      </c>
      <c r="Q639" s="1">
        <v>26.907562670270998</v>
      </c>
      <c r="R639" s="1">
        <v>24.265591011805501</v>
      </c>
      <c r="S639" s="1">
        <v>19.8559692509134</v>
      </c>
      <c r="T639" s="1">
        <v>10.4707397943021</v>
      </c>
      <c r="U639" s="1">
        <v>4.1775152527882504</v>
      </c>
      <c r="V639" s="1">
        <v>29.436909804531101</v>
      </c>
      <c r="W639" s="1">
        <v>27.2296273267788</v>
      </c>
      <c r="X639" s="1">
        <v>39.155947615901802</v>
      </c>
      <c r="Y639" s="1">
        <v>29.004640219593501</v>
      </c>
      <c r="Z639" s="1">
        <v>18.397490360107199</v>
      </c>
      <c r="AA639" s="1">
        <v>17.136134893144199</v>
      </c>
      <c r="AB639" s="1">
        <v>18.0903208940592</v>
      </c>
      <c r="AC639" s="1">
        <v>17.371413633095901</v>
      </c>
    </row>
    <row r="640" spans="1:29" ht="15" hidden="1" customHeight="1" x14ac:dyDescent="0.25">
      <c r="A640">
        <v>37100</v>
      </c>
      <c r="B640" s="2" t="s">
        <v>646</v>
      </c>
      <c r="C640" s="2" t="s">
        <v>98</v>
      </c>
      <c r="D640" s="2" t="s">
        <v>936</v>
      </c>
      <c r="E640" s="2" t="s">
        <v>935</v>
      </c>
      <c r="F640" s="2" t="s">
        <v>920</v>
      </c>
      <c r="G640" s="2" t="str">
        <f t="shared" si="9"/>
        <v>Clinton</v>
      </c>
      <c r="H640" s="2" t="s">
        <v>923</v>
      </c>
      <c r="I640" s="2" t="s">
        <v>923</v>
      </c>
      <c r="J640">
        <v>823318</v>
      </c>
      <c r="K640" s="1">
        <v>48.689327817441097</v>
      </c>
      <c r="L640" s="1">
        <v>1.58893647412057</v>
      </c>
      <c r="M640" s="1">
        <v>6.5708511170653399</v>
      </c>
      <c r="N640" s="1">
        <v>2.8788390391076102</v>
      </c>
      <c r="O640" s="1">
        <v>40.272045552265297</v>
      </c>
      <c r="P640" s="1">
        <v>25.739143320078</v>
      </c>
      <c r="Q640" s="1">
        <v>9.8833014703917605</v>
      </c>
      <c r="R640" s="1">
        <v>26.301259051788001</v>
      </c>
      <c r="S640" s="1">
        <v>26.3786289137369</v>
      </c>
      <c r="T640" s="1">
        <v>11.6976672440054</v>
      </c>
      <c r="U640" s="1">
        <v>9.8032670012504504</v>
      </c>
      <c r="V640" s="1">
        <v>26.409108826486101</v>
      </c>
      <c r="W640" s="1">
        <v>32.6098477775829</v>
      </c>
      <c r="X640" s="1">
        <v>31.177776394680599</v>
      </c>
      <c r="Y640" s="1">
        <v>10.501934566893899</v>
      </c>
      <c r="Z640" s="1">
        <v>14.508311681475201</v>
      </c>
      <c r="AA640" s="1">
        <v>14.391748855992301</v>
      </c>
      <c r="AB640" s="1">
        <v>23.382502791867701</v>
      </c>
      <c r="AC640" s="1">
        <v>37.215502103771001</v>
      </c>
    </row>
    <row r="641" spans="1:29" ht="15" hidden="1" customHeight="1" x14ac:dyDescent="0.25">
      <c r="A641">
        <v>37120</v>
      </c>
      <c r="B641" s="2" t="s">
        <v>647</v>
      </c>
      <c r="C641" s="2" t="s">
        <v>46</v>
      </c>
      <c r="D641" s="2" t="s">
        <v>930</v>
      </c>
      <c r="E641" s="2" t="s">
        <v>931</v>
      </c>
      <c r="F641" s="2" t="s">
        <v>919</v>
      </c>
      <c r="G641" s="2" t="str">
        <f t="shared" si="9"/>
        <v>Trump</v>
      </c>
      <c r="H641" s="2" t="s">
        <v>922</v>
      </c>
      <c r="I641" s="2" t="s">
        <v>923</v>
      </c>
      <c r="J641">
        <v>50251</v>
      </c>
      <c r="K641" s="1">
        <v>71.053312371893099</v>
      </c>
      <c r="L641" s="1">
        <v>18.996636882848101</v>
      </c>
      <c r="M641" s="1">
        <v>1.0487353485502799</v>
      </c>
      <c r="N641" s="1">
        <v>3.2874967662335099</v>
      </c>
      <c r="O641" s="1">
        <v>5.6138186304750199</v>
      </c>
      <c r="P641" s="1">
        <v>24.829356629718799</v>
      </c>
      <c r="Q641" s="1">
        <v>9.4047879644186203</v>
      </c>
      <c r="R641" s="1">
        <v>26.654195936399301</v>
      </c>
      <c r="S641" s="1">
        <v>25.661180872022399</v>
      </c>
      <c r="T641" s="1">
        <v>13.450478597440799</v>
      </c>
      <c r="U641" s="1">
        <v>5.5875227135069698</v>
      </c>
      <c r="V641" s="1">
        <v>40.784373107207799</v>
      </c>
      <c r="W641" s="1">
        <v>36.084191399151997</v>
      </c>
      <c r="X641" s="1">
        <v>17.543912780133301</v>
      </c>
      <c r="Y641" s="1">
        <v>23.239328879596101</v>
      </c>
      <c r="Z641" s="1">
        <v>22.265286348105501</v>
      </c>
      <c r="AA641" s="1">
        <v>17.5327655668316</v>
      </c>
      <c r="AB641" s="1">
        <v>24.611147942271401</v>
      </c>
      <c r="AC641" s="1">
        <v>12.351471263195499</v>
      </c>
    </row>
    <row r="642" spans="1:29" ht="15" hidden="1" customHeight="1" x14ac:dyDescent="0.25">
      <c r="A642">
        <v>37140</v>
      </c>
      <c r="B642" s="2" t="s">
        <v>648</v>
      </c>
      <c r="C642" s="2" t="s">
        <v>104</v>
      </c>
      <c r="D642" s="2" t="s">
        <v>950</v>
      </c>
      <c r="E642" s="2" t="s">
        <v>927</v>
      </c>
      <c r="F642" s="2" t="s">
        <v>919</v>
      </c>
      <c r="G642" s="2" t="str">
        <f t="shared" si="9"/>
        <v>Trump</v>
      </c>
      <c r="H642" s="2" t="s">
        <v>922</v>
      </c>
      <c r="I642" s="2" t="s">
        <v>923</v>
      </c>
      <c r="J642">
        <v>98762</v>
      </c>
      <c r="K642" s="1">
        <v>86.966647090986399</v>
      </c>
      <c r="L642" s="1">
        <v>8.4283428849152493</v>
      </c>
      <c r="M642" s="1">
        <v>0.60043336505943601</v>
      </c>
      <c r="N642" s="1">
        <v>2.0949352990016399</v>
      </c>
      <c r="O642" s="1">
        <v>1.9096413600372599</v>
      </c>
      <c r="P642" s="1">
        <v>22.280836759077399</v>
      </c>
      <c r="Q642" s="1">
        <v>7.2932909418602296</v>
      </c>
      <c r="R642" s="1">
        <v>23.985946011623898</v>
      </c>
      <c r="S642" s="1">
        <v>29.212652639679199</v>
      </c>
      <c r="T642" s="1">
        <v>17.227273647759301</v>
      </c>
      <c r="U642" s="1">
        <v>4.7270632291516597</v>
      </c>
      <c r="V642" s="1">
        <v>42.749531902635702</v>
      </c>
      <c r="W642" s="1">
        <v>33.786547601901198</v>
      </c>
      <c r="X642" s="1">
        <v>18.7368572663114</v>
      </c>
      <c r="Y642" s="1">
        <v>22.1930563122183</v>
      </c>
      <c r="Z642" s="1">
        <v>23.656579664206799</v>
      </c>
      <c r="AA642" s="1">
        <v>19.553266306770301</v>
      </c>
      <c r="AB642" s="1">
        <v>19.4220197117528</v>
      </c>
      <c r="AC642" s="1">
        <v>15.1750780050518</v>
      </c>
    </row>
    <row r="643" spans="1:29" ht="15" hidden="1" customHeight="1" x14ac:dyDescent="0.25">
      <c r="A643">
        <v>37220</v>
      </c>
      <c r="B643" s="2" t="s">
        <v>649</v>
      </c>
      <c r="C643" s="2" t="s">
        <v>195</v>
      </c>
      <c r="D643" s="2" t="s">
        <v>965</v>
      </c>
      <c r="E643" s="2" t="s">
        <v>935</v>
      </c>
      <c r="F643" s="2" t="s">
        <v>919</v>
      </c>
      <c r="G643" s="2" t="str">
        <f t="shared" si="9"/>
        <v>Trump</v>
      </c>
      <c r="H643" s="2" t="s">
        <v>922</v>
      </c>
      <c r="I643" s="2" t="s">
        <v>922</v>
      </c>
      <c r="J643">
        <v>43946</v>
      </c>
      <c r="K643" s="1">
        <v>78.876348245574107</v>
      </c>
      <c r="L643" s="1">
        <v>1.90233468347517</v>
      </c>
      <c r="M643" s="1">
        <v>1.2447094161015799</v>
      </c>
      <c r="N643" s="1">
        <v>4.3985800755472599</v>
      </c>
      <c r="O643" s="1">
        <v>13.578027579301899</v>
      </c>
      <c r="P643" s="1">
        <v>20.679925362945401</v>
      </c>
      <c r="Q643" s="1">
        <v>6.2417512401583801</v>
      </c>
      <c r="R643" s="1">
        <v>18.179128930960701</v>
      </c>
      <c r="S643" s="1">
        <v>31.459063395986</v>
      </c>
      <c r="T643" s="1">
        <v>23.440131069949501</v>
      </c>
      <c r="U643" s="1">
        <v>5.3673284917245896</v>
      </c>
      <c r="V643" s="1">
        <v>48.829598229592001</v>
      </c>
      <c r="W643" s="1">
        <v>34.071003335099597</v>
      </c>
      <c r="X643" s="1">
        <v>11.732069943583801</v>
      </c>
      <c r="Y643" s="1">
        <v>24.8112071795994</v>
      </c>
      <c r="Z643" s="1">
        <v>26.009631169968301</v>
      </c>
      <c r="AA643" s="1">
        <v>15.6615957097516</v>
      </c>
      <c r="AB643" s="1">
        <v>20.515486483528498</v>
      </c>
      <c r="AC643" s="1">
        <v>13.002079457152201</v>
      </c>
    </row>
    <row r="644" spans="1:29" ht="15" hidden="1" customHeight="1" x14ac:dyDescent="0.25">
      <c r="A644">
        <v>37260</v>
      </c>
      <c r="B644" s="2" t="s">
        <v>650</v>
      </c>
      <c r="C644" s="2" t="s">
        <v>72</v>
      </c>
      <c r="D644" s="2" t="s">
        <v>942</v>
      </c>
      <c r="E644" s="2" t="s">
        <v>931</v>
      </c>
      <c r="F644" s="2" t="s">
        <v>919</v>
      </c>
      <c r="G644" s="2" t="str">
        <f t="shared" si="9"/>
        <v>Trump</v>
      </c>
      <c r="H644" s="2" t="s">
        <v>922</v>
      </c>
      <c r="I644" s="2" t="s">
        <v>923</v>
      </c>
      <c r="J644">
        <v>74364</v>
      </c>
      <c r="K644" s="1">
        <v>72.590231832607202</v>
      </c>
      <c r="L644" s="1">
        <v>15.9243720079608</v>
      </c>
      <c r="M644" s="1">
        <v>0.59706309504598998</v>
      </c>
      <c r="N644" s="1">
        <v>1.87052875047066</v>
      </c>
      <c r="O644" s="1">
        <v>9.0178043139153399</v>
      </c>
      <c r="P644" s="1">
        <v>22.571405518799398</v>
      </c>
      <c r="Q644" s="1">
        <v>8.1504491420579797</v>
      </c>
      <c r="R644" s="1">
        <v>21.158087246517098</v>
      </c>
      <c r="S644" s="1">
        <v>29.199612715830199</v>
      </c>
      <c r="T644" s="1">
        <v>18.9204453767952</v>
      </c>
      <c r="U644" s="1">
        <v>7.5818192463066696</v>
      </c>
      <c r="V644" s="1">
        <v>54.179270506040098</v>
      </c>
      <c r="W644" s="1">
        <v>25.9030854198786</v>
      </c>
      <c r="X644" s="1">
        <v>12.3358248277746</v>
      </c>
      <c r="Y644" s="1">
        <v>28.966764010568799</v>
      </c>
      <c r="Z644" s="1">
        <v>27.555277430120999</v>
      </c>
      <c r="AA644" s="1">
        <v>16.565846196634698</v>
      </c>
      <c r="AB644" s="1">
        <v>18.220692532332102</v>
      </c>
      <c r="AC644" s="1">
        <v>8.6914198303434809</v>
      </c>
    </row>
    <row r="645" spans="1:29" ht="15" hidden="1" customHeight="1" x14ac:dyDescent="0.25">
      <c r="A645">
        <v>37300</v>
      </c>
      <c r="B645" s="2" t="s">
        <v>651</v>
      </c>
      <c r="C645" s="2" t="s">
        <v>27</v>
      </c>
      <c r="D645" s="2" t="s">
        <v>976</v>
      </c>
      <c r="E645" s="2" t="s">
        <v>935</v>
      </c>
      <c r="F645" s="2" t="s">
        <v>919</v>
      </c>
      <c r="G645" s="2" t="str">
        <f t="shared" si="9"/>
        <v>Trump</v>
      </c>
      <c r="H645" s="2" t="s">
        <v>922</v>
      </c>
      <c r="I645" s="2" t="s">
        <v>922</v>
      </c>
      <c r="J645">
        <v>58458</v>
      </c>
      <c r="K645" s="1">
        <v>61.226863731225798</v>
      </c>
      <c r="L645" s="1">
        <v>20.907318074515</v>
      </c>
      <c r="M645" s="1">
        <v>0.48410824865715602</v>
      </c>
      <c r="N645" s="1">
        <v>1.49509049231927</v>
      </c>
      <c r="O645" s="1">
        <v>15.8866194532827</v>
      </c>
      <c r="P645" s="1">
        <v>19.6294775736426</v>
      </c>
      <c r="Q645" s="1">
        <v>8.0314071641178302</v>
      </c>
      <c r="R645" s="1">
        <v>32.062335351876598</v>
      </c>
      <c r="S645" s="1">
        <v>27.724178042355199</v>
      </c>
      <c r="T645" s="1">
        <v>12.5526018680078</v>
      </c>
      <c r="U645" s="1">
        <v>7.1982387288216696</v>
      </c>
      <c r="V645" s="1">
        <v>53.9604671197473</v>
      </c>
      <c r="W645" s="1">
        <v>28.771417631856</v>
      </c>
      <c r="X645" s="1">
        <v>10.069876519575001</v>
      </c>
      <c r="Y645" s="1">
        <v>24.622960911049599</v>
      </c>
      <c r="Z645" s="1">
        <v>23.699599876885198</v>
      </c>
      <c r="AA645" s="1">
        <v>16.454293628808902</v>
      </c>
      <c r="AB645" s="1">
        <v>21.120344721452799</v>
      </c>
      <c r="AC645" s="1">
        <v>14.102800861803599</v>
      </c>
    </row>
    <row r="646" spans="1:29" ht="15" hidden="1" customHeight="1" x14ac:dyDescent="0.25">
      <c r="A646">
        <v>37340</v>
      </c>
      <c r="B646" s="2" t="s">
        <v>652</v>
      </c>
      <c r="C646" s="2" t="s">
        <v>72</v>
      </c>
      <c r="D646" s="2" t="s">
        <v>942</v>
      </c>
      <c r="E646" s="2" t="s">
        <v>931</v>
      </c>
      <c r="F646" s="2" t="s">
        <v>919</v>
      </c>
      <c r="G646" s="2" t="str">
        <f t="shared" ref="G646:G709" si="10">IF(F646="Republicain","Trump","Clinton")</f>
        <v>Trump</v>
      </c>
      <c r="H646" s="2" t="s">
        <v>923</v>
      </c>
      <c r="I646" s="2" t="s">
        <v>923</v>
      </c>
      <c r="J646">
        <v>543376</v>
      </c>
      <c r="K646" s="1">
        <v>77.564338505933307</v>
      </c>
      <c r="L646" s="1">
        <v>9.6943920968169408</v>
      </c>
      <c r="M646" s="1">
        <v>2.04241630105121</v>
      </c>
      <c r="N646" s="1">
        <v>2.6118194399458199</v>
      </c>
      <c r="O646" s="1">
        <v>8.0870336562527605</v>
      </c>
      <c r="P646" s="1">
        <v>19.817952946026299</v>
      </c>
      <c r="Q646" s="1">
        <v>7.8731854185683599</v>
      </c>
      <c r="R646" s="1">
        <v>21.521561497011302</v>
      </c>
      <c r="S646" s="1">
        <v>30.4124584081741</v>
      </c>
      <c r="T646" s="1">
        <v>20.374841730219998</v>
      </c>
      <c r="U646" s="1">
        <v>2.7034100726736798</v>
      </c>
      <c r="V646" s="1">
        <v>36.854703460893397</v>
      </c>
      <c r="W646" s="1">
        <v>34.265640087411697</v>
      </c>
      <c r="X646" s="1">
        <v>26.176246379021201</v>
      </c>
      <c r="Y646" s="1">
        <v>17.263876160316499</v>
      </c>
      <c r="Z646" s="1">
        <v>23.5216456304953</v>
      </c>
      <c r="AA646" s="1">
        <v>18.5990908018547</v>
      </c>
      <c r="AB646" s="1">
        <v>22.0743691417061</v>
      </c>
      <c r="AC646" s="1">
        <v>18.5410182656274</v>
      </c>
    </row>
    <row r="647" spans="1:29" ht="15" hidden="1" customHeight="1" x14ac:dyDescent="0.25">
      <c r="A647">
        <v>37420</v>
      </c>
      <c r="B647" s="2" t="s">
        <v>653</v>
      </c>
      <c r="C647" s="2" t="s">
        <v>27</v>
      </c>
      <c r="D647" s="2" t="s">
        <v>976</v>
      </c>
      <c r="E647" s="2" t="s">
        <v>935</v>
      </c>
      <c r="F647" s="2" t="s">
        <v>919</v>
      </c>
      <c r="G647" s="2" t="str">
        <f t="shared" si="10"/>
        <v>Trump</v>
      </c>
      <c r="H647" s="2" t="s">
        <v>922</v>
      </c>
      <c r="I647" s="2" t="s">
        <v>922</v>
      </c>
      <c r="J647">
        <v>22535</v>
      </c>
      <c r="K647" s="1">
        <v>69.065897492789006</v>
      </c>
      <c r="L647" s="1">
        <v>4.6816063900599101</v>
      </c>
      <c r="M647" s="1">
        <v>0.36831595296205899</v>
      </c>
      <c r="N647" s="1">
        <v>2.07676946971378</v>
      </c>
      <c r="O647" s="1">
        <v>23.807410694475301</v>
      </c>
      <c r="P647" s="1">
        <v>24.721544264477501</v>
      </c>
      <c r="Q647" s="1">
        <v>7.6414466385622397</v>
      </c>
      <c r="R647" s="1">
        <v>25.822054581761702</v>
      </c>
      <c r="S647" s="1">
        <v>25.7865542489461</v>
      </c>
      <c r="T647" s="1">
        <v>16.0284002662525</v>
      </c>
      <c r="U647" s="1">
        <v>6.6814418877517801</v>
      </c>
      <c r="V647" s="1">
        <v>46.568020337657302</v>
      </c>
      <c r="W647" s="1">
        <v>32.833583208395801</v>
      </c>
      <c r="X647" s="1">
        <v>13.9169545661952</v>
      </c>
      <c r="Y647" s="1">
        <v>19.586532782043701</v>
      </c>
      <c r="Z647" s="1">
        <v>24.843473124630801</v>
      </c>
      <c r="AA647" s="1">
        <v>19.681039574719399</v>
      </c>
      <c r="AB647" s="1">
        <v>23.378617838157101</v>
      </c>
      <c r="AC647" s="1">
        <v>12.5103366804489</v>
      </c>
    </row>
    <row r="648" spans="1:29" ht="15" hidden="1" customHeight="1" x14ac:dyDescent="0.25">
      <c r="A648">
        <v>37460</v>
      </c>
      <c r="B648" s="2" t="s">
        <v>654</v>
      </c>
      <c r="C648" s="2" t="s">
        <v>72</v>
      </c>
      <c r="D648" s="2" t="s">
        <v>942</v>
      </c>
      <c r="E648" s="2" t="s">
        <v>931</v>
      </c>
      <c r="F648" s="2" t="s">
        <v>919</v>
      </c>
      <c r="G648" s="2" t="str">
        <f t="shared" si="10"/>
        <v>Trump</v>
      </c>
      <c r="H648" s="2" t="s">
        <v>923</v>
      </c>
      <c r="I648" s="2" t="s">
        <v>923</v>
      </c>
      <c r="J648">
        <v>184715</v>
      </c>
      <c r="K648" s="1">
        <v>78.862572070487005</v>
      </c>
      <c r="L648" s="1">
        <v>11.250304523184401</v>
      </c>
      <c r="M648" s="1">
        <v>1.8076496223912499</v>
      </c>
      <c r="N648" s="1">
        <v>3.32349836234199</v>
      </c>
      <c r="O648" s="1">
        <v>4.75597542159543</v>
      </c>
      <c r="P648" s="1">
        <v>21.465500906802401</v>
      </c>
      <c r="Q648" s="1">
        <v>9.3587418455458398</v>
      </c>
      <c r="R648" s="1">
        <v>26.233386568497401</v>
      </c>
      <c r="S648" s="1">
        <v>28.246217145332</v>
      </c>
      <c r="T648" s="1">
        <v>14.6961535338224</v>
      </c>
      <c r="U648" s="1">
        <v>4.1752670365806797</v>
      </c>
      <c r="V648" s="1">
        <v>40.923895555538103</v>
      </c>
      <c r="W648" s="1">
        <v>34.3227355847336</v>
      </c>
      <c r="X648" s="1">
        <v>20.578101823147598</v>
      </c>
      <c r="Y648" s="1">
        <v>18.4844402532669</v>
      </c>
      <c r="Z648" s="1">
        <v>23.6508150343527</v>
      </c>
      <c r="AA648" s="1">
        <v>20.5482958372626</v>
      </c>
      <c r="AB648" s="1">
        <v>23.0863532264583</v>
      </c>
      <c r="AC648" s="1">
        <v>14.230095648659599</v>
      </c>
    </row>
    <row r="649" spans="1:29" ht="15" hidden="1" customHeight="1" x14ac:dyDescent="0.25">
      <c r="A649">
        <v>37500</v>
      </c>
      <c r="B649" s="2" t="s">
        <v>655</v>
      </c>
      <c r="C649" s="2" t="s">
        <v>75</v>
      </c>
      <c r="D649" s="2" t="s">
        <v>932</v>
      </c>
      <c r="E649" s="2" t="s">
        <v>931</v>
      </c>
      <c r="F649" s="2" t="s">
        <v>919</v>
      </c>
      <c r="G649" s="2" t="str">
        <f t="shared" si="10"/>
        <v>Trump</v>
      </c>
      <c r="H649" s="2" t="s">
        <v>922</v>
      </c>
      <c r="I649" s="2" t="s">
        <v>923</v>
      </c>
      <c r="J649">
        <v>42090</v>
      </c>
      <c r="K649" s="1">
        <v>95.428842955571398</v>
      </c>
      <c r="L649" s="1">
        <v>0.55119980993109996</v>
      </c>
      <c r="M649" s="1">
        <v>0.25421715371822301</v>
      </c>
      <c r="N649" s="1">
        <v>1.6250890947968599</v>
      </c>
      <c r="O649" s="1">
        <v>2.1406509859824201</v>
      </c>
      <c r="P649" s="1">
        <v>25.160370634355001</v>
      </c>
      <c r="Q649" s="1">
        <v>8.7004038964124497</v>
      </c>
      <c r="R649" s="1">
        <v>25.8660014255167</v>
      </c>
      <c r="S649" s="1">
        <v>25.9372772630078</v>
      </c>
      <c r="T649" s="1">
        <v>14.335946780707999</v>
      </c>
      <c r="U649" s="1">
        <v>6.9168611959059101</v>
      </c>
      <c r="V649" s="1">
        <v>54.1784880588975</v>
      </c>
      <c r="W649" s="1">
        <v>26.4033040043096</v>
      </c>
      <c r="X649" s="1">
        <v>12.501346740887101</v>
      </c>
      <c r="Y649" s="1">
        <v>25.217232788479102</v>
      </c>
      <c r="Z649" s="1">
        <v>26.876101355046501</v>
      </c>
      <c r="AA649" s="1">
        <v>20.9029592270766</v>
      </c>
      <c r="AB649" s="1">
        <v>17.8465090842802</v>
      </c>
      <c r="AC649" s="1">
        <v>9.1571975451175796</v>
      </c>
    </row>
    <row r="650" spans="1:29" ht="15" hidden="1" customHeight="1" x14ac:dyDescent="0.25">
      <c r="A650">
        <v>37540</v>
      </c>
      <c r="B650" s="2" t="s">
        <v>656</v>
      </c>
      <c r="C650" s="2" t="s">
        <v>84</v>
      </c>
      <c r="D650" s="2" t="s">
        <v>975</v>
      </c>
      <c r="E650" s="2" t="s">
        <v>931</v>
      </c>
      <c r="F650" s="2" t="s">
        <v>919</v>
      </c>
      <c r="G650" s="2" t="str">
        <f t="shared" si="10"/>
        <v>Trump</v>
      </c>
      <c r="H650" s="2" t="s">
        <v>922</v>
      </c>
      <c r="I650" s="2" t="s">
        <v>922</v>
      </c>
      <c r="J650">
        <v>32330</v>
      </c>
      <c r="K650" s="1">
        <v>88.221466130528896</v>
      </c>
      <c r="L650" s="1">
        <v>7.9740179399938098</v>
      </c>
      <c r="M650" s="1">
        <v>0.293844726260439</v>
      </c>
      <c r="N650" s="1">
        <v>1.8001855861428999</v>
      </c>
      <c r="O650" s="1">
        <v>1.71048561707393</v>
      </c>
      <c r="P650" s="1">
        <v>21.7383235385091</v>
      </c>
      <c r="Q650" s="1">
        <v>6.9099907206928499</v>
      </c>
      <c r="R650" s="1">
        <v>22.261057841014502</v>
      </c>
      <c r="S650" s="1">
        <v>29.4061243427157</v>
      </c>
      <c r="T650" s="1">
        <v>19.6845035570677</v>
      </c>
      <c r="U650" s="1">
        <v>5.9899585243396603</v>
      </c>
      <c r="V650" s="1">
        <v>55.869897402313903</v>
      </c>
      <c r="W650" s="1">
        <v>22.401222440515198</v>
      </c>
      <c r="X650" s="1">
        <v>15.7389216328313</v>
      </c>
      <c r="Y650" s="1">
        <v>25.146462370437099</v>
      </c>
      <c r="Z650" s="1">
        <v>29.1047018176356</v>
      </c>
      <c r="AA650" s="1">
        <v>19.933904161033499</v>
      </c>
      <c r="AB650" s="1">
        <v>17.139852786540501</v>
      </c>
      <c r="AC650" s="1">
        <v>8.6750788643533099</v>
      </c>
    </row>
    <row r="651" spans="1:29" ht="15" hidden="1" customHeight="1" x14ac:dyDescent="0.25">
      <c r="A651">
        <v>37580</v>
      </c>
      <c r="B651" s="2" t="s">
        <v>656</v>
      </c>
      <c r="C651" s="2" t="s">
        <v>27</v>
      </c>
      <c r="D651" s="2" t="s">
        <v>976</v>
      </c>
      <c r="E651" s="2" t="s">
        <v>935</v>
      </c>
      <c r="F651" s="2" t="s">
        <v>919</v>
      </c>
      <c r="G651" s="2" t="str">
        <f t="shared" si="10"/>
        <v>Trump</v>
      </c>
      <c r="H651" s="2" t="s">
        <v>922</v>
      </c>
      <c r="I651" s="2" t="s">
        <v>922</v>
      </c>
      <c r="J651">
        <v>49793</v>
      </c>
      <c r="K651" s="1">
        <v>76.097041752856796</v>
      </c>
      <c r="L651" s="1">
        <v>13.311107987066499</v>
      </c>
      <c r="M651" s="1">
        <v>0.610527584198582</v>
      </c>
      <c r="N651" s="1">
        <v>3.50852529472014</v>
      </c>
      <c r="O651" s="1">
        <v>6.4727973811579904</v>
      </c>
      <c r="P651" s="1">
        <v>24.290562930532399</v>
      </c>
      <c r="Q651" s="1">
        <v>9.1398389331833805</v>
      </c>
      <c r="R651" s="1">
        <v>23.659952202116799</v>
      </c>
      <c r="S651" s="1">
        <v>26.288835780129698</v>
      </c>
      <c r="T651" s="1">
        <v>16.620810154037699</v>
      </c>
      <c r="U651" s="1">
        <v>5.2766858179618996</v>
      </c>
      <c r="V651" s="1">
        <v>45.730269126096204</v>
      </c>
      <c r="W651" s="1">
        <v>33.181130934381599</v>
      </c>
      <c r="X651" s="1">
        <v>15.811914121560299</v>
      </c>
      <c r="Y651" s="1">
        <v>24.6832814122534</v>
      </c>
      <c r="Z651" s="1">
        <v>25.6801661474559</v>
      </c>
      <c r="AA651" s="1">
        <v>16.9678089304258</v>
      </c>
      <c r="AB651" s="1">
        <v>20.254413291796499</v>
      </c>
      <c r="AC651" s="1">
        <v>12.4143302180685</v>
      </c>
    </row>
    <row r="652" spans="1:29" ht="15" hidden="1" customHeight="1" x14ac:dyDescent="0.25">
      <c r="A652">
        <v>37620</v>
      </c>
      <c r="B652" s="2" t="s">
        <v>657</v>
      </c>
      <c r="C652" s="2" t="s">
        <v>121</v>
      </c>
      <c r="D652" s="2" t="s">
        <v>981</v>
      </c>
      <c r="E652" s="2" t="s">
        <v>927</v>
      </c>
      <c r="F652" s="2" t="s">
        <v>919</v>
      </c>
      <c r="G652" s="2" t="str">
        <f t="shared" si="10"/>
        <v>Trump</v>
      </c>
      <c r="H652" s="2" t="s">
        <v>922</v>
      </c>
      <c r="I652" s="2" t="s">
        <v>922</v>
      </c>
      <c r="J652">
        <v>92673</v>
      </c>
      <c r="K652" s="1">
        <v>95.995597423197694</v>
      </c>
      <c r="L652" s="1">
        <v>1.0240307317125801</v>
      </c>
      <c r="M652" s="1">
        <v>0.51579208615238503</v>
      </c>
      <c r="N652" s="1">
        <v>1.6337012937964701</v>
      </c>
      <c r="O652" s="1">
        <v>0.83087846514087205</v>
      </c>
      <c r="P652" s="1">
        <v>21.7884389196422</v>
      </c>
      <c r="Q652" s="1">
        <v>7.54804527748104</v>
      </c>
      <c r="R652" s="1">
        <v>24.2562558674047</v>
      </c>
      <c r="S652" s="1">
        <v>29.560929289005401</v>
      </c>
      <c r="T652" s="1">
        <v>16.846330646466601</v>
      </c>
      <c r="U652" s="1">
        <v>3.8721827535521798</v>
      </c>
      <c r="V652" s="1">
        <v>44.687040666340003</v>
      </c>
      <c r="W652" s="1">
        <v>33.186856932875997</v>
      </c>
      <c r="X652" s="1">
        <v>18.253919647231701</v>
      </c>
      <c r="Y652" s="1">
        <v>23.544084440476801</v>
      </c>
      <c r="Z652" s="1">
        <v>23.885417213674302</v>
      </c>
      <c r="AA652" s="1">
        <v>18.592133592396198</v>
      </c>
      <c r="AB652" s="1">
        <v>19.965341595336898</v>
      </c>
      <c r="AC652" s="1">
        <v>14.0130231581158</v>
      </c>
    </row>
    <row r="653" spans="1:29" ht="15" hidden="1" customHeight="1" x14ac:dyDescent="0.25">
      <c r="A653">
        <v>37660</v>
      </c>
      <c r="B653" s="2" t="s">
        <v>658</v>
      </c>
      <c r="C653" s="2" t="s">
        <v>77</v>
      </c>
      <c r="D653" s="2" t="s">
        <v>949</v>
      </c>
      <c r="E653" s="2" t="s">
        <v>935</v>
      </c>
      <c r="F653" s="2" t="s">
        <v>919</v>
      </c>
      <c r="G653" s="2" t="str">
        <f t="shared" si="10"/>
        <v>Trump</v>
      </c>
      <c r="H653" s="2" t="s">
        <v>922</v>
      </c>
      <c r="I653" s="2" t="s">
        <v>923</v>
      </c>
      <c r="J653">
        <v>21607</v>
      </c>
      <c r="K653" s="1">
        <v>85.467672513537295</v>
      </c>
      <c r="L653" s="1">
        <v>4.5679640857129602</v>
      </c>
      <c r="M653" s="1">
        <v>0.351737862729671</v>
      </c>
      <c r="N653" s="1">
        <v>5.5630119868561101</v>
      </c>
      <c r="O653" s="1">
        <v>4.0496135511639704</v>
      </c>
      <c r="P653" s="1">
        <v>24.353218864256998</v>
      </c>
      <c r="Q653" s="1">
        <v>8.9137779423334997</v>
      </c>
      <c r="R653" s="1">
        <v>22.131716573332699</v>
      </c>
      <c r="S653" s="1">
        <v>28.0001851251909</v>
      </c>
      <c r="T653" s="1">
        <v>16.601101494885899</v>
      </c>
      <c r="U653" s="1">
        <v>3.77805660114318</v>
      </c>
      <c r="V653" s="1">
        <v>37.097448766206597</v>
      </c>
      <c r="W653" s="1">
        <v>40.1087411125052</v>
      </c>
      <c r="X653" s="1">
        <v>19.015753520145001</v>
      </c>
      <c r="Y653" s="1">
        <v>22.932458422898499</v>
      </c>
      <c r="Z653" s="1">
        <v>26.937436361579401</v>
      </c>
      <c r="AA653" s="1">
        <v>21.246747369611899</v>
      </c>
      <c r="AB653" s="1">
        <v>21.348568842629302</v>
      </c>
      <c r="AC653" s="1">
        <v>7.5347890032809097</v>
      </c>
    </row>
    <row r="654" spans="1:29" ht="15" hidden="1" customHeight="1" x14ac:dyDescent="0.25">
      <c r="A654">
        <v>37740</v>
      </c>
      <c r="B654" s="2" t="s">
        <v>659</v>
      </c>
      <c r="C654" s="2" t="s">
        <v>330</v>
      </c>
      <c r="D654" s="2" t="s">
        <v>934</v>
      </c>
      <c r="E654" s="2" t="s">
        <v>935</v>
      </c>
      <c r="F654" s="2" t="s">
        <v>919</v>
      </c>
      <c r="G654" s="2" t="str">
        <f t="shared" si="10"/>
        <v>Trump</v>
      </c>
      <c r="H654" s="2" t="s">
        <v>922</v>
      </c>
      <c r="I654" s="2" t="s">
        <v>923</v>
      </c>
      <c r="J654">
        <v>53597</v>
      </c>
      <c r="K654" s="1">
        <v>65.858163703192304</v>
      </c>
      <c r="L654" s="1">
        <v>0.36382633356344601</v>
      </c>
      <c r="M654" s="1">
        <v>0.47763867380636998</v>
      </c>
      <c r="N654" s="1">
        <v>15.411310334533599</v>
      </c>
      <c r="O654" s="1">
        <v>17.889060954904199</v>
      </c>
      <c r="P654" s="1">
        <v>21.402317293878401</v>
      </c>
      <c r="Q654" s="1">
        <v>7.0321100061570601</v>
      </c>
      <c r="R654" s="1">
        <v>18.0177995037036</v>
      </c>
      <c r="S654" s="1">
        <v>30.3188611302871</v>
      </c>
      <c r="T654" s="1">
        <v>23.228912065973802</v>
      </c>
      <c r="U654" s="1">
        <v>4.7230548677179698</v>
      </c>
      <c r="V654" s="1">
        <v>42.124332073504497</v>
      </c>
      <c r="W654" s="1">
        <v>37.5029323602242</v>
      </c>
      <c r="X654" s="1">
        <v>15.6496806985534</v>
      </c>
      <c r="Y654" s="1">
        <v>24.4356631266979</v>
      </c>
      <c r="Z654" s="1">
        <v>27.8784885156829</v>
      </c>
      <c r="AA654" s="1">
        <v>19.2837737713016</v>
      </c>
      <c r="AB654" s="1">
        <v>18.290936033588501</v>
      </c>
      <c r="AC654" s="1">
        <v>10.1111385527291</v>
      </c>
    </row>
    <row r="655" spans="1:29" ht="15" customHeight="1" x14ac:dyDescent="0.25">
      <c r="A655">
        <v>37780</v>
      </c>
      <c r="B655" s="2" t="s">
        <v>660</v>
      </c>
      <c r="C655" s="2" t="s">
        <v>27</v>
      </c>
      <c r="D655" s="2" t="s">
        <v>976</v>
      </c>
      <c r="E655" s="2" t="s">
        <v>935</v>
      </c>
      <c r="F655" s="2" t="s">
        <v>919</v>
      </c>
      <c r="G655" s="2" t="str">
        <f t="shared" si="10"/>
        <v>Trump</v>
      </c>
      <c r="H655" s="2" t="s">
        <v>922</v>
      </c>
      <c r="I655" s="2" t="s">
        <v>922</v>
      </c>
      <c r="J655">
        <v>13783</v>
      </c>
      <c r="K655" s="1">
        <v>19.516796053108902</v>
      </c>
      <c r="L655" s="1">
        <v>4.8755713560182796</v>
      </c>
      <c r="M655" s="1">
        <v>0.85612711311035306</v>
      </c>
      <c r="N655" s="1">
        <v>0.50787201625190403</v>
      </c>
      <c r="O655" s="1">
        <v>74.243633461510598</v>
      </c>
      <c r="P655" s="1">
        <v>22.7961982151926</v>
      </c>
      <c r="Q655" s="1">
        <v>11.3473119059711</v>
      </c>
      <c r="R655" s="1">
        <v>30.087789305666401</v>
      </c>
      <c r="S655" s="1">
        <v>23.768410360589101</v>
      </c>
      <c r="T655" s="1">
        <v>12.000290212580699</v>
      </c>
      <c r="U655" s="1">
        <v>23.844974819356299</v>
      </c>
      <c r="V655" s="1">
        <v>44.788701554630997</v>
      </c>
      <c r="W655" s="1">
        <v>19.8160718195752</v>
      </c>
      <c r="X655" s="1">
        <v>11.550251806437499</v>
      </c>
      <c r="Y655" s="1">
        <v>31.059297639608499</v>
      </c>
      <c r="Z655" s="1">
        <v>19.2573402417962</v>
      </c>
      <c r="AA655" s="1">
        <v>14.421416234887699</v>
      </c>
      <c r="AB655" s="1">
        <v>23.517559009787</v>
      </c>
      <c r="AC655" s="1">
        <v>11.7443868739206</v>
      </c>
    </row>
    <row r="656" spans="1:29" ht="15" hidden="1" customHeight="1" x14ac:dyDescent="0.25">
      <c r="A656">
        <v>37860</v>
      </c>
      <c r="B656" s="2" t="s">
        <v>661</v>
      </c>
      <c r="C656" s="2" t="s">
        <v>72</v>
      </c>
      <c r="D656" s="2" t="s">
        <v>942</v>
      </c>
      <c r="E656" s="2" t="s">
        <v>931</v>
      </c>
      <c r="F656" s="2" t="s">
        <v>919</v>
      </c>
      <c r="G656" s="2" t="str">
        <f t="shared" si="10"/>
        <v>Trump</v>
      </c>
      <c r="H656" s="2" t="s">
        <v>923</v>
      </c>
      <c r="I656" s="2" t="s">
        <v>923</v>
      </c>
      <c r="J656">
        <v>448991</v>
      </c>
      <c r="K656" s="1">
        <v>72.524170863113099</v>
      </c>
      <c r="L656" s="1">
        <v>16.789423396014602</v>
      </c>
      <c r="M656" s="1">
        <v>2.38423487330481</v>
      </c>
      <c r="N656" s="1">
        <v>3.7212327195868098</v>
      </c>
      <c r="O656" s="1">
        <v>4.5809381479806897</v>
      </c>
      <c r="P656" s="1">
        <v>22.353009303081802</v>
      </c>
      <c r="Q656" s="1">
        <v>11.438091186683</v>
      </c>
      <c r="R656" s="1">
        <v>24.858404734170598</v>
      </c>
      <c r="S656" s="1">
        <v>27.455116026824602</v>
      </c>
      <c r="T656" s="1">
        <v>13.895378749240001</v>
      </c>
      <c r="U656" s="1">
        <v>3.46705033665706</v>
      </c>
      <c r="V656" s="1">
        <v>37.339057226693498</v>
      </c>
      <c r="W656" s="1">
        <v>35.084105847517897</v>
      </c>
      <c r="X656" s="1">
        <v>24.109786589131499</v>
      </c>
      <c r="Y656" s="1">
        <v>18.645355428015201</v>
      </c>
      <c r="Z656" s="1">
        <v>22.872981298260399</v>
      </c>
      <c r="AA656" s="1">
        <v>18.309424465982499</v>
      </c>
      <c r="AB656" s="1">
        <v>23.8196418714797</v>
      </c>
      <c r="AC656" s="1">
        <v>16.352596936262099</v>
      </c>
    </row>
    <row r="657" spans="1:29" ht="15" hidden="1" customHeight="1" x14ac:dyDescent="0.25">
      <c r="A657">
        <v>37900</v>
      </c>
      <c r="B657" s="2" t="s">
        <v>662</v>
      </c>
      <c r="C657" s="2" t="s">
        <v>146</v>
      </c>
      <c r="D657" s="2" t="s">
        <v>948</v>
      </c>
      <c r="E657" s="2" t="s">
        <v>927</v>
      </c>
      <c r="F657" s="2" t="s">
        <v>920</v>
      </c>
      <c r="G657" s="2" t="str">
        <f t="shared" si="10"/>
        <v>Clinton</v>
      </c>
      <c r="H657" s="2" t="s">
        <v>922</v>
      </c>
      <c r="I657" s="2" t="s">
        <v>923</v>
      </c>
      <c r="J657">
        <v>379186</v>
      </c>
      <c r="K657" s="1">
        <v>84.257593898508901</v>
      </c>
      <c r="L657" s="1">
        <v>9.0533405769200304</v>
      </c>
      <c r="M657" s="1">
        <v>1.86689381991951</v>
      </c>
      <c r="N657" s="1">
        <v>2.0488625634912698</v>
      </c>
      <c r="O657" s="1">
        <v>2.7733091411602699</v>
      </c>
      <c r="P657" s="1">
        <v>23.965019805583498</v>
      </c>
      <c r="Q657" s="1">
        <v>8.9251712879694907</v>
      </c>
      <c r="R657" s="1">
        <v>25.174980088927299</v>
      </c>
      <c r="S657" s="1">
        <v>27.0381817894121</v>
      </c>
      <c r="T657" s="1">
        <v>14.8966470281076</v>
      </c>
      <c r="U657" s="1">
        <v>2.8094392126652701</v>
      </c>
      <c r="V657" s="1">
        <v>38.093291618846997</v>
      </c>
      <c r="W657" s="1">
        <v>33.122926721901699</v>
      </c>
      <c r="X657" s="1">
        <v>25.9743424465861</v>
      </c>
      <c r="Y657" s="1">
        <v>16.0587352569503</v>
      </c>
      <c r="Z657" s="1">
        <v>20.400036857624301</v>
      </c>
      <c r="AA657" s="1">
        <v>18.364311288963801</v>
      </c>
      <c r="AB657" s="1">
        <v>24.659066975568699</v>
      </c>
      <c r="AC657" s="1">
        <v>20.517849620892999</v>
      </c>
    </row>
    <row r="658" spans="1:29" ht="15" hidden="1" customHeight="1" x14ac:dyDescent="0.25">
      <c r="A658">
        <v>37940</v>
      </c>
      <c r="B658" s="2" t="s">
        <v>663</v>
      </c>
      <c r="C658" s="2" t="s">
        <v>66</v>
      </c>
      <c r="D658" s="2" t="s">
        <v>425</v>
      </c>
      <c r="E658" s="2" t="s">
        <v>927</v>
      </c>
      <c r="F658" s="2" t="s">
        <v>919</v>
      </c>
      <c r="G658" s="2" t="str">
        <f t="shared" si="10"/>
        <v>Trump</v>
      </c>
      <c r="H658" s="2" t="s">
        <v>922</v>
      </c>
      <c r="I658" s="2" t="s">
        <v>923</v>
      </c>
      <c r="J658">
        <v>36903</v>
      </c>
      <c r="K658" s="1">
        <v>90.255534780370198</v>
      </c>
      <c r="L658" s="1">
        <v>4.4684713979893198</v>
      </c>
      <c r="M658" s="1">
        <v>0.34685526921930498</v>
      </c>
      <c r="N658" s="1">
        <v>2.47405359997832</v>
      </c>
      <c r="O658" s="1">
        <v>2.4550849524428902</v>
      </c>
      <c r="P658" s="1">
        <v>22.743408394981401</v>
      </c>
      <c r="Q658" s="1">
        <v>8.3163970408909798</v>
      </c>
      <c r="R658" s="1">
        <v>26.840636262634501</v>
      </c>
      <c r="S658" s="1">
        <v>28.149472942579202</v>
      </c>
      <c r="T658" s="1">
        <v>13.950085358913899</v>
      </c>
      <c r="U658" s="1">
        <v>4.5922406967537599</v>
      </c>
      <c r="V658" s="1">
        <v>56.211401425178103</v>
      </c>
      <c r="W658" s="1">
        <v>29.307205067300099</v>
      </c>
      <c r="X658" s="1">
        <v>9.8891528107680102</v>
      </c>
      <c r="Y658" s="1">
        <v>21.268768768768801</v>
      </c>
      <c r="Z658" s="1">
        <v>28.993993993994</v>
      </c>
      <c r="AA658" s="1">
        <v>17.6726726726727</v>
      </c>
      <c r="AB658" s="1">
        <v>22.484984984985001</v>
      </c>
      <c r="AC658" s="1">
        <v>9.5795795795795797</v>
      </c>
    </row>
    <row r="659" spans="1:29" ht="15" hidden="1" customHeight="1" x14ac:dyDescent="0.25">
      <c r="A659">
        <v>37980</v>
      </c>
      <c r="B659" s="2" t="s">
        <v>664</v>
      </c>
      <c r="C659" s="2" t="s">
        <v>55</v>
      </c>
      <c r="D659" s="2" t="s">
        <v>970</v>
      </c>
      <c r="E659" s="2" t="s">
        <v>927</v>
      </c>
      <c r="F659" s="2" t="s">
        <v>920</v>
      </c>
      <c r="G659" s="2" t="str">
        <f t="shared" si="10"/>
        <v>Clinton</v>
      </c>
      <c r="H659" s="2" t="s">
        <v>922</v>
      </c>
      <c r="I659" s="2" t="s">
        <v>922</v>
      </c>
      <c r="J659">
        <v>5965343</v>
      </c>
      <c r="K659" s="1">
        <v>64.972709867647197</v>
      </c>
      <c r="L659" s="1">
        <v>20.188327812834899</v>
      </c>
      <c r="M659" s="1">
        <v>4.9227010081398497</v>
      </c>
      <c r="N659" s="1">
        <v>2.0681291922358902</v>
      </c>
      <c r="O659" s="1">
        <v>7.84813211914219</v>
      </c>
      <c r="P659" s="1">
        <v>23.316044022950599</v>
      </c>
      <c r="Q659" s="1">
        <v>10.051240976420001</v>
      </c>
      <c r="R659" s="1">
        <v>26.154053505389399</v>
      </c>
      <c r="S659" s="1">
        <v>27.1938595986853</v>
      </c>
      <c r="T659" s="1">
        <v>13.2848018965548</v>
      </c>
      <c r="U659" s="1">
        <v>3.7792038113837001</v>
      </c>
      <c r="V659" s="1">
        <v>38.676683764845897</v>
      </c>
      <c r="W659" s="1">
        <v>24.420918934047499</v>
      </c>
      <c r="X659" s="1">
        <v>33.123193489722901</v>
      </c>
      <c r="Y659" s="1">
        <v>16.2033565470797</v>
      </c>
      <c r="Z659" s="1">
        <v>17.130066535901399</v>
      </c>
      <c r="AA659" s="1">
        <v>15.3308104707324</v>
      </c>
      <c r="AB659" s="1">
        <v>22.343040206495999</v>
      </c>
      <c r="AC659" s="1">
        <v>28.9927262397904</v>
      </c>
    </row>
    <row r="660" spans="1:29" ht="15" hidden="1" customHeight="1" x14ac:dyDescent="0.25">
      <c r="A660">
        <v>38060</v>
      </c>
      <c r="B660" s="2" t="s">
        <v>665</v>
      </c>
      <c r="C660" s="2" t="s">
        <v>330</v>
      </c>
      <c r="D660" s="2" t="s">
        <v>934</v>
      </c>
      <c r="E660" s="2" t="s">
        <v>935</v>
      </c>
      <c r="F660" s="2" t="s">
        <v>920</v>
      </c>
      <c r="G660" s="2" t="str">
        <f t="shared" si="10"/>
        <v>Clinton</v>
      </c>
      <c r="H660" s="2" t="s">
        <v>922</v>
      </c>
      <c r="I660" s="2" t="s">
        <v>923</v>
      </c>
      <c r="J660">
        <v>4192887</v>
      </c>
      <c r="K660" s="1">
        <v>58.6836945522262</v>
      </c>
      <c r="L660" s="1">
        <v>4.6148870694583497</v>
      </c>
      <c r="M660" s="1">
        <v>3.2057863710612802</v>
      </c>
      <c r="N660" s="1">
        <v>4.0238623173007104</v>
      </c>
      <c r="O660" s="1">
        <v>29.471769689953501</v>
      </c>
      <c r="P660" s="1">
        <v>26.415236089119499</v>
      </c>
      <c r="Q660" s="1">
        <v>9.7382781839815795</v>
      </c>
      <c r="R660" s="1">
        <v>27.971872363839001</v>
      </c>
      <c r="S660" s="1">
        <v>23.598775736145502</v>
      </c>
      <c r="T660" s="1">
        <v>12.275837626914299</v>
      </c>
      <c r="U660" s="1">
        <v>6.4825350312514596</v>
      </c>
      <c r="V660" s="1">
        <v>31.2450409968997</v>
      </c>
      <c r="W660" s="1">
        <v>33.805872053452198</v>
      </c>
      <c r="X660" s="1">
        <v>28.4665519183966</v>
      </c>
      <c r="Y660" s="1">
        <v>15.8210893209041</v>
      </c>
      <c r="Z660" s="1">
        <v>20.7257548880415</v>
      </c>
      <c r="AA660" s="1">
        <v>18.129510556464499</v>
      </c>
      <c r="AB660" s="1">
        <v>23.3448204630483</v>
      </c>
      <c r="AC660" s="1">
        <v>21.9788247715416</v>
      </c>
    </row>
    <row r="661" spans="1:29" ht="15" hidden="1" customHeight="1" x14ac:dyDescent="0.25">
      <c r="A661">
        <v>38100</v>
      </c>
      <c r="B661" s="2" t="s">
        <v>666</v>
      </c>
      <c r="C661" s="2" t="s">
        <v>170</v>
      </c>
      <c r="D661" s="2" t="s">
        <v>957</v>
      </c>
      <c r="E661" s="2" t="s">
        <v>931</v>
      </c>
      <c r="F661" s="2" t="s">
        <v>919</v>
      </c>
      <c r="G661" s="2" t="str">
        <f t="shared" si="10"/>
        <v>Trump</v>
      </c>
      <c r="H661" s="2" t="s">
        <v>922</v>
      </c>
      <c r="I661" s="2" t="s">
        <v>922</v>
      </c>
      <c r="J661">
        <v>55834</v>
      </c>
      <c r="K661" s="1">
        <v>82.227674893434099</v>
      </c>
      <c r="L661" s="1">
        <v>12.2738832969159</v>
      </c>
      <c r="M661" s="1">
        <v>0.397607192749937</v>
      </c>
      <c r="N661" s="1">
        <v>2.17072034960777</v>
      </c>
      <c r="O661" s="1">
        <v>2.9301142672923302</v>
      </c>
      <c r="P661" s="1">
        <v>24.594333201991599</v>
      </c>
      <c r="Q661" s="1">
        <v>9.29720242146362</v>
      </c>
      <c r="R661" s="1">
        <v>24.0068775298205</v>
      </c>
      <c r="S661" s="1">
        <v>27.5298205394562</v>
      </c>
      <c r="T661" s="1">
        <v>14.571766307268</v>
      </c>
      <c r="U661" s="1">
        <v>7.3944899559304602</v>
      </c>
      <c r="V661" s="1">
        <v>44.531862546299998</v>
      </c>
      <c r="W661" s="1">
        <v>33.592883986265399</v>
      </c>
      <c r="X661" s="1">
        <v>14.480763511504</v>
      </c>
      <c r="Y661" s="1">
        <v>26.936010526828799</v>
      </c>
      <c r="Z661" s="1">
        <v>21.502022515717101</v>
      </c>
      <c r="AA661" s="1">
        <v>19.401530289000402</v>
      </c>
      <c r="AB661" s="1">
        <v>20.2446512987962</v>
      </c>
      <c r="AC661" s="1">
        <v>11.915785369657399</v>
      </c>
    </row>
    <row r="662" spans="1:29" ht="15" hidden="1" customHeight="1" x14ac:dyDescent="0.25">
      <c r="A662">
        <v>38180</v>
      </c>
      <c r="B662" s="2" t="s">
        <v>667</v>
      </c>
      <c r="C662" s="2" t="s">
        <v>24</v>
      </c>
      <c r="D662" s="2" t="s">
        <v>974</v>
      </c>
      <c r="E662" s="2" t="s">
        <v>947</v>
      </c>
      <c r="F662" s="2" t="s">
        <v>919</v>
      </c>
      <c r="G662" s="2" t="str">
        <f t="shared" si="10"/>
        <v>Trump</v>
      </c>
      <c r="H662" s="2" t="s">
        <v>922</v>
      </c>
      <c r="I662" s="2" t="s">
        <v>923</v>
      </c>
      <c r="J662">
        <v>21361</v>
      </c>
      <c r="K662" s="1">
        <v>86.372360844529794</v>
      </c>
      <c r="L662" s="1">
        <v>0.44005430457375599</v>
      </c>
      <c r="M662" s="1">
        <v>0.43537287580169498</v>
      </c>
      <c r="N662" s="1">
        <v>11.165207621365999</v>
      </c>
      <c r="O662" s="1">
        <v>1.5870043537287599</v>
      </c>
      <c r="P662" s="1">
        <v>23.725481016806299</v>
      </c>
      <c r="Q662" s="1">
        <v>6.7365760029961104</v>
      </c>
      <c r="R662" s="1">
        <v>25.3499368007116</v>
      </c>
      <c r="S662" s="1">
        <v>30.0641355741772</v>
      </c>
      <c r="T662" s="1">
        <v>14.123870605308699</v>
      </c>
      <c r="U662" s="1">
        <v>3.39130434782609</v>
      </c>
      <c r="V662" s="1">
        <v>31.5719063545151</v>
      </c>
      <c r="W662" s="1">
        <v>32.140468227424698</v>
      </c>
      <c r="X662" s="1">
        <v>32.896321070234102</v>
      </c>
      <c r="Y662" s="1">
        <v>15.856950067476401</v>
      </c>
      <c r="Z662" s="1">
        <v>19.331983805667999</v>
      </c>
      <c r="AA662" s="1">
        <v>16.475483580746701</v>
      </c>
      <c r="AB662" s="1">
        <v>28.193882141250601</v>
      </c>
      <c r="AC662" s="1">
        <v>20.141700404858302</v>
      </c>
    </row>
    <row r="663" spans="1:29" ht="15" hidden="1" customHeight="1" x14ac:dyDescent="0.25">
      <c r="A663">
        <v>38220</v>
      </c>
      <c r="B663" s="2" t="s">
        <v>668</v>
      </c>
      <c r="C663" s="2" t="s">
        <v>75</v>
      </c>
      <c r="D663" s="2" t="s">
        <v>932</v>
      </c>
      <c r="E663" s="2" t="s">
        <v>931</v>
      </c>
      <c r="F663" s="2" t="s">
        <v>920</v>
      </c>
      <c r="G663" s="2" t="str">
        <f t="shared" si="10"/>
        <v>Clinton</v>
      </c>
      <c r="H663" s="2" t="s">
        <v>922</v>
      </c>
      <c r="I663" s="2" t="s">
        <v>923</v>
      </c>
      <c r="J663">
        <v>100258</v>
      </c>
      <c r="K663" s="1">
        <v>48.614574398053001</v>
      </c>
      <c r="L663" s="1">
        <v>47.626124598535803</v>
      </c>
      <c r="M663" s="1">
        <v>0.62339164954417603</v>
      </c>
      <c r="N663" s="1">
        <v>1.3245825769514701</v>
      </c>
      <c r="O663" s="1">
        <v>1.8113267769155601</v>
      </c>
      <c r="P663" s="1">
        <v>23.2619840810708</v>
      </c>
      <c r="Q663" s="1">
        <v>10.6844341598675</v>
      </c>
      <c r="R663" s="1">
        <v>25.294739571904501</v>
      </c>
      <c r="S663" s="1">
        <v>27.364399848391201</v>
      </c>
      <c r="T663" s="1">
        <v>13.394442338766</v>
      </c>
      <c r="U663" s="1">
        <v>6.5533943728267996</v>
      </c>
      <c r="V663" s="1">
        <v>50.363655688668203</v>
      </c>
      <c r="W663" s="1">
        <v>27.0031430783948</v>
      </c>
      <c r="X663" s="1">
        <v>16.0798068601102</v>
      </c>
      <c r="Y663" s="1">
        <v>28.592268417213699</v>
      </c>
      <c r="Z663" s="1">
        <v>24.5890141951411</v>
      </c>
      <c r="AA663" s="1">
        <v>16.868652864276498</v>
      </c>
      <c r="AB663" s="1">
        <v>18.582730180104399</v>
      </c>
      <c r="AC663" s="1">
        <v>11.3673343432643</v>
      </c>
    </row>
    <row r="664" spans="1:29" ht="15" hidden="1" customHeight="1" x14ac:dyDescent="0.25">
      <c r="A664">
        <v>38240</v>
      </c>
      <c r="B664" s="2" t="s">
        <v>669</v>
      </c>
      <c r="C664" s="2" t="s">
        <v>42</v>
      </c>
      <c r="D664" s="2" t="s">
        <v>959</v>
      </c>
      <c r="E664" s="2" t="s">
        <v>931</v>
      </c>
      <c r="F664" s="2" t="s">
        <v>920</v>
      </c>
      <c r="G664" s="2" t="str">
        <f t="shared" si="10"/>
        <v>Clinton</v>
      </c>
      <c r="H664" s="2" t="s">
        <v>922</v>
      </c>
      <c r="I664" s="2" t="s">
        <v>923</v>
      </c>
      <c r="J664">
        <v>88247</v>
      </c>
      <c r="K664" s="1">
        <v>77.608303965007295</v>
      </c>
      <c r="L664" s="1">
        <v>13.288837014289401</v>
      </c>
      <c r="M664" s="1">
        <v>0.83402268632361398</v>
      </c>
      <c r="N664" s="1">
        <v>2.3071605833626099</v>
      </c>
      <c r="O664" s="1">
        <v>5.9616757510170304</v>
      </c>
      <c r="P664" s="1">
        <v>21.699321223384398</v>
      </c>
      <c r="Q664" s="1">
        <v>6.2030437295318803</v>
      </c>
      <c r="R664" s="1">
        <v>22.155993971466501</v>
      </c>
      <c r="S664" s="1">
        <v>27.293845683139399</v>
      </c>
      <c r="T664" s="1">
        <v>22.647795392477899</v>
      </c>
      <c r="U664" s="1">
        <v>3.7762567854614102</v>
      </c>
      <c r="V664" s="1">
        <v>32.238218865549499</v>
      </c>
      <c r="W664" s="1">
        <v>33.6212729132248</v>
      </c>
      <c r="X664" s="1">
        <v>30.364251435764299</v>
      </c>
      <c r="Y664" s="1">
        <v>19.430811833410999</v>
      </c>
      <c r="Z664" s="1">
        <v>22.868971568009201</v>
      </c>
      <c r="AA664" s="1">
        <v>17.854303183176601</v>
      </c>
      <c r="AB664" s="1">
        <v>22.1945000411263</v>
      </c>
      <c r="AC664" s="1">
        <v>17.651413374276899</v>
      </c>
    </row>
    <row r="665" spans="1:29" ht="15" hidden="1" customHeight="1" x14ac:dyDescent="0.25">
      <c r="A665">
        <v>38260</v>
      </c>
      <c r="B665" s="2" t="s">
        <v>670</v>
      </c>
      <c r="C665" s="2" t="s">
        <v>77</v>
      </c>
      <c r="D665" s="2" t="s">
        <v>949</v>
      </c>
      <c r="E665" s="2" t="s">
        <v>935</v>
      </c>
      <c r="F665" s="2" t="s">
        <v>919</v>
      </c>
      <c r="G665" s="2" t="str">
        <f t="shared" si="10"/>
        <v>Trump</v>
      </c>
      <c r="H665" s="2" t="s">
        <v>922</v>
      </c>
      <c r="I665" s="2" t="s">
        <v>923</v>
      </c>
      <c r="J665">
        <v>39134</v>
      </c>
      <c r="K665" s="1">
        <v>89.032554811672696</v>
      </c>
      <c r="L665" s="1">
        <v>1.93437931210712</v>
      </c>
      <c r="M665" s="1">
        <v>1.19589104103848</v>
      </c>
      <c r="N665" s="1">
        <v>3.3346961721265398</v>
      </c>
      <c r="O665" s="1">
        <v>4.5024786630551397</v>
      </c>
      <c r="P665" s="1">
        <v>22.295190882608502</v>
      </c>
      <c r="Q665" s="1">
        <v>17.4400776818112</v>
      </c>
      <c r="R665" s="1">
        <v>23.2841007819288</v>
      </c>
      <c r="S665" s="1">
        <v>23.0209025399908</v>
      </c>
      <c r="T665" s="1">
        <v>13.9597281136608</v>
      </c>
      <c r="U665" s="1">
        <v>4.5685919818266001</v>
      </c>
      <c r="V665" s="1">
        <v>37.326995078036298</v>
      </c>
      <c r="W665" s="1">
        <v>31.765596735518098</v>
      </c>
      <c r="X665" s="1">
        <v>26.3388162046191</v>
      </c>
      <c r="Y665" s="1">
        <v>25.3628874068262</v>
      </c>
      <c r="Z665" s="1">
        <v>27.991369164378199</v>
      </c>
      <c r="AA665" s="1">
        <v>17.490519157839699</v>
      </c>
      <c r="AB665" s="1">
        <v>19.020530927161001</v>
      </c>
      <c r="AC665" s="1">
        <v>10.134693343795</v>
      </c>
    </row>
    <row r="666" spans="1:29" ht="15" hidden="1" customHeight="1" x14ac:dyDescent="0.25">
      <c r="A666">
        <v>38300</v>
      </c>
      <c r="B666" s="2" t="s">
        <v>671</v>
      </c>
      <c r="C666" s="2" t="s">
        <v>55</v>
      </c>
      <c r="D666" s="2" t="s">
        <v>970</v>
      </c>
      <c r="E666" s="2" t="s">
        <v>927</v>
      </c>
      <c r="F666" s="2" t="s">
        <v>919</v>
      </c>
      <c r="G666" s="2" t="str">
        <f t="shared" si="10"/>
        <v>Trump</v>
      </c>
      <c r="H666" s="2" t="s">
        <v>922</v>
      </c>
      <c r="I666" s="2" t="s">
        <v>922</v>
      </c>
      <c r="J666">
        <v>2356285</v>
      </c>
      <c r="K666" s="1">
        <v>87.050717549023105</v>
      </c>
      <c r="L666" s="1">
        <v>8.2512514402969099</v>
      </c>
      <c r="M666" s="1">
        <v>1.7415550326042899</v>
      </c>
      <c r="N666" s="1">
        <v>1.6846009714444601</v>
      </c>
      <c r="O666" s="1">
        <v>1.2718750066311999</v>
      </c>
      <c r="P666" s="1">
        <v>20.157621000855201</v>
      </c>
      <c r="Q666" s="1">
        <v>9.1294134622933996</v>
      </c>
      <c r="R666" s="1">
        <v>23.879836267684102</v>
      </c>
      <c r="S666" s="1">
        <v>29.556696240055899</v>
      </c>
      <c r="T666" s="1">
        <v>17.276433029111502</v>
      </c>
      <c r="U666" s="1">
        <v>2.5254670074446901</v>
      </c>
      <c r="V666" s="1">
        <v>42.323060676975899</v>
      </c>
      <c r="W666" s="1">
        <v>25.9017449998892</v>
      </c>
      <c r="X666" s="1">
        <v>29.249727315690301</v>
      </c>
      <c r="Y666" s="1">
        <v>19.129388083328699</v>
      </c>
      <c r="Z666" s="1">
        <v>21.7359639495658</v>
      </c>
      <c r="AA666" s="1">
        <v>17.4425838167537</v>
      </c>
      <c r="AB666" s="1">
        <v>22.345301254785699</v>
      </c>
      <c r="AC666" s="1">
        <v>19.346762895565998</v>
      </c>
    </row>
    <row r="667" spans="1:29" ht="15" hidden="1" customHeight="1" x14ac:dyDescent="0.25">
      <c r="A667">
        <v>38340</v>
      </c>
      <c r="B667" s="2" t="s">
        <v>672</v>
      </c>
      <c r="C667" s="2" t="s">
        <v>106</v>
      </c>
      <c r="D667" s="2" t="s">
        <v>952</v>
      </c>
      <c r="E667" s="2" t="s">
        <v>927</v>
      </c>
      <c r="F667" s="2" t="s">
        <v>920</v>
      </c>
      <c r="G667" s="2" t="str">
        <f t="shared" si="10"/>
        <v>Clinton</v>
      </c>
      <c r="H667" s="2" t="s">
        <v>923</v>
      </c>
      <c r="I667" s="2" t="s">
        <v>923</v>
      </c>
      <c r="J667">
        <v>131219</v>
      </c>
      <c r="K667" s="1">
        <v>90.631692056790598</v>
      </c>
      <c r="L667" s="1">
        <v>2.5407905867290599</v>
      </c>
      <c r="M667" s="1">
        <v>1.22085978402518</v>
      </c>
      <c r="N667" s="1">
        <v>2.1544136138821401</v>
      </c>
      <c r="O667" s="1">
        <v>3.45224395857307</v>
      </c>
      <c r="P667" s="1">
        <v>19.5276598663303</v>
      </c>
      <c r="Q667" s="1">
        <v>9.4086984354399892</v>
      </c>
      <c r="R667" s="1">
        <v>21.4999352227955</v>
      </c>
      <c r="S667" s="1">
        <v>30.979507540828699</v>
      </c>
      <c r="T667" s="1">
        <v>18.584198934605499</v>
      </c>
      <c r="U667" s="1">
        <v>2.8222124340642201</v>
      </c>
      <c r="V667" s="1">
        <v>39.606587669069498</v>
      </c>
      <c r="W667" s="1">
        <v>27.784880160716799</v>
      </c>
      <c r="X667" s="1">
        <v>29.786319736149501</v>
      </c>
      <c r="Y667" s="1">
        <v>21.2418183125944</v>
      </c>
      <c r="Z667" s="1">
        <v>21.238221966482101</v>
      </c>
      <c r="AA667" s="1">
        <v>16.884844997482599</v>
      </c>
      <c r="AB667" s="1">
        <v>22.685751276702899</v>
      </c>
      <c r="AC667" s="1">
        <v>17.949363446738101</v>
      </c>
    </row>
    <row r="668" spans="1:29" ht="15" customHeight="1" x14ac:dyDescent="0.25">
      <c r="A668">
        <v>38380</v>
      </c>
      <c r="B668" s="2" t="s">
        <v>673</v>
      </c>
      <c r="C668" s="2" t="s">
        <v>27</v>
      </c>
      <c r="D668" s="2" t="s">
        <v>976</v>
      </c>
      <c r="E668" s="2" t="s">
        <v>935</v>
      </c>
      <c r="F668" s="2" t="s">
        <v>919</v>
      </c>
      <c r="G668" s="2" t="str">
        <f t="shared" si="10"/>
        <v>Trump</v>
      </c>
      <c r="H668" s="2" t="s">
        <v>922</v>
      </c>
      <c r="I668" s="2" t="s">
        <v>922</v>
      </c>
      <c r="J668">
        <v>36273</v>
      </c>
      <c r="K668" s="1">
        <v>37.623025390786502</v>
      </c>
      <c r="L668" s="1">
        <v>4.9706393185013598</v>
      </c>
      <c r="M668" s="1">
        <v>0.366663909795164</v>
      </c>
      <c r="N668" s="1">
        <v>1.1606429024343199</v>
      </c>
      <c r="O668" s="1">
        <v>55.879028478482603</v>
      </c>
      <c r="P668" s="1">
        <v>28.765197254156</v>
      </c>
      <c r="Q668" s="1">
        <v>11.248035729054701</v>
      </c>
      <c r="R668" s="1">
        <v>25.481763295012801</v>
      </c>
      <c r="S668" s="1">
        <v>22.278278609434</v>
      </c>
      <c r="T668" s="1">
        <v>12.2267251123425</v>
      </c>
      <c r="U668" s="1">
        <v>14.379959402103699</v>
      </c>
      <c r="V668" s="1">
        <v>46.613766377560403</v>
      </c>
      <c r="W668" s="1">
        <v>25.512087100941098</v>
      </c>
      <c r="X668" s="1">
        <v>13.494187119394701</v>
      </c>
      <c r="Y668" s="1">
        <v>22.598001537279</v>
      </c>
      <c r="Z668" s="1">
        <v>26.740114441882302</v>
      </c>
      <c r="AA668" s="1">
        <v>20.283542574088301</v>
      </c>
      <c r="AB668" s="1">
        <v>19.779656674353099</v>
      </c>
      <c r="AC668" s="1">
        <v>10.5986847723973</v>
      </c>
    </row>
    <row r="669" spans="1:29" ht="15" hidden="1" customHeight="1" x14ac:dyDescent="0.25">
      <c r="A669">
        <v>38420</v>
      </c>
      <c r="B669" s="2" t="s">
        <v>674</v>
      </c>
      <c r="C669" s="2" t="s">
        <v>70</v>
      </c>
      <c r="D669" s="2" t="s">
        <v>980</v>
      </c>
      <c r="E669" s="2" t="s">
        <v>927</v>
      </c>
      <c r="F669" s="2" t="s">
        <v>919</v>
      </c>
      <c r="G669" s="2" t="str">
        <f t="shared" si="10"/>
        <v>Trump</v>
      </c>
      <c r="H669" s="2" t="s">
        <v>922</v>
      </c>
      <c r="I669" s="2" t="s">
        <v>922</v>
      </c>
      <c r="J669">
        <v>51208</v>
      </c>
      <c r="K669" s="1">
        <v>96.266208404936705</v>
      </c>
      <c r="L669" s="1">
        <v>1.11896578659584</v>
      </c>
      <c r="M669" s="1">
        <v>0.58584596156850499</v>
      </c>
      <c r="N669" s="1">
        <v>0.761599750039056</v>
      </c>
      <c r="O669" s="1">
        <v>1.2673800968598701</v>
      </c>
      <c r="P669" s="1">
        <v>21.2583971254492</v>
      </c>
      <c r="Q669" s="1">
        <v>16.970004686767702</v>
      </c>
      <c r="R669" s="1">
        <v>20.707701921574799</v>
      </c>
      <c r="S669" s="1">
        <v>25.4921106077175</v>
      </c>
      <c r="T669" s="1">
        <v>15.571785658490899</v>
      </c>
      <c r="U669" s="1">
        <v>4.4552566304140404</v>
      </c>
      <c r="V669" s="1">
        <v>45.633784901100299</v>
      </c>
      <c r="W669" s="1">
        <v>30.506264707753001</v>
      </c>
      <c r="X669" s="1">
        <v>19.404693760732702</v>
      </c>
      <c r="Y669" s="1">
        <v>18.635495690767399</v>
      </c>
      <c r="Z669" s="1">
        <v>23.914950714764899</v>
      </c>
      <c r="AA669" s="1">
        <v>22.660886618155502</v>
      </c>
      <c r="AB669" s="1">
        <v>23.775610259586099</v>
      </c>
      <c r="AC669" s="1">
        <v>11.013056716726</v>
      </c>
    </row>
    <row r="670" spans="1:29" ht="15" hidden="1" customHeight="1" x14ac:dyDescent="0.25">
      <c r="A670">
        <v>38460</v>
      </c>
      <c r="B670" s="2" t="s">
        <v>675</v>
      </c>
      <c r="C670" s="2" t="s">
        <v>40</v>
      </c>
      <c r="D670" s="2" t="s">
        <v>966</v>
      </c>
      <c r="E670" s="2" t="s">
        <v>927</v>
      </c>
      <c r="F670" s="2" t="s">
        <v>920</v>
      </c>
      <c r="G670" s="2" t="str">
        <f t="shared" si="10"/>
        <v>Clinton</v>
      </c>
      <c r="H670" s="2" t="s">
        <v>922</v>
      </c>
      <c r="I670" s="2" t="s">
        <v>922</v>
      </c>
      <c r="J670">
        <v>82128</v>
      </c>
      <c r="K670" s="1">
        <v>91.116306253652795</v>
      </c>
      <c r="L670" s="1">
        <v>3.5956068575881601</v>
      </c>
      <c r="M670" s="1">
        <v>1.0836742645626301</v>
      </c>
      <c r="N670" s="1">
        <v>1.7034385349698</v>
      </c>
      <c r="O670" s="1">
        <v>2.5009740892265699</v>
      </c>
      <c r="P670" s="1">
        <v>19.347847262809299</v>
      </c>
      <c r="Q670" s="1">
        <v>13.499659068770701</v>
      </c>
      <c r="R670" s="1">
        <v>25.329972725501701</v>
      </c>
      <c r="S670" s="1">
        <v>28.487239431131901</v>
      </c>
      <c r="T670" s="1">
        <v>13.3352815117865</v>
      </c>
      <c r="U670" s="1">
        <v>5.7899105080831399</v>
      </c>
      <c r="V670" s="1">
        <v>46.418519053117798</v>
      </c>
      <c r="W670" s="1">
        <v>25.645929561200902</v>
      </c>
      <c r="X670" s="1">
        <v>22.145640877598201</v>
      </c>
      <c r="Y670" s="1">
        <v>19.494028912633599</v>
      </c>
      <c r="Z670" s="1">
        <v>21.071653048397199</v>
      </c>
      <c r="AA670" s="1">
        <v>17.300439974858602</v>
      </c>
      <c r="AB670" s="1">
        <v>24.431175361407899</v>
      </c>
      <c r="AC670" s="1">
        <v>17.702702702702702</v>
      </c>
    </row>
    <row r="671" spans="1:29" ht="15" hidden="1" customHeight="1" x14ac:dyDescent="0.25">
      <c r="A671">
        <v>38500</v>
      </c>
      <c r="B671" s="2" t="s">
        <v>676</v>
      </c>
      <c r="C671" s="2" t="s">
        <v>66</v>
      </c>
      <c r="D671" s="2" t="s">
        <v>425</v>
      </c>
      <c r="E671" s="2" t="s">
        <v>927</v>
      </c>
      <c r="F671" s="2" t="s">
        <v>919</v>
      </c>
      <c r="G671" s="2" t="str">
        <f t="shared" si="10"/>
        <v>Trump</v>
      </c>
      <c r="H671" s="2" t="s">
        <v>922</v>
      </c>
      <c r="I671" s="2" t="s">
        <v>923</v>
      </c>
      <c r="J671">
        <v>47051</v>
      </c>
      <c r="K671" s="1">
        <v>89.473124907015801</v>
      </c>
      <c r="L671" s="1">
        <v>0.41656925463858402</v>
      </c>
      <c r="M671" s="1">
        <v>0.446324201398482</v>
      </c>
      <c r="N671" s="1">
        <v>1.22420352383584</v>
      </c>
      <c r="O671" s="1">
        <v>8.4397781131113003</v>
      </c>
      <c r="P671" s="1">
        <v>26.883594397568601</v>
      </c>
      <c r="Q671" s="1">
        <v>8.0253342118127104</v>
      </c>
      <c r="R671" s="1">
        <v>23.663684087479499</v>
      </c>
      <c r="S671" s="1">
        <v>26.753947843829</v>
      </c>
      <c r="T671" s="1">
        <v>14.673439459310099</v>
      </c>
      <c r="U671" s="1">
        <v>6.1796290270094403</v>
      </c>
      <c r="V671" s="1">
        <v>51.262609827530099</v>
      </c>
      <c r="W671" s="1">
        <v>26.703547022453598</v>
      </c>
      <c r="X671" s="1">
        <v>15.8542141230068</v>
      </c>
      <c r="Y671" s="1">
        <v>18.196140212682199</v>
      </c>
      <c r="Z671" s="1">
        <v>24.756653350588</v>
      </c>
      <c r="AA671" s="1">
        <v>18.483092331064</v>
      </c>
      <c r="AB671" s="1">
        <v>25.223653856974099</v>
      </c>
      <c r="AC671" s="1">
        <v>13.3404602486918</v>
      </c>
    </row>
    <row r="672" spans="1:29" ht="15" hidden="1" customHeight="1" x14ac:dyDescent="0.25">
      <c r="A672">
        <v>38540</v>
      </c>
      <c r="B672" s="2" t="s">
        <v>677</v>
      </c>
      <c r="C672" s="2" t="s">
        <v>143</v>
      </c>
      <c r="D672" s="2" t="s">
        <v>946</v>
      </c>
      <c r="E672" s="2" t="s">
        <v>947</v>
      </c>
      <c r="F672" s="2" t="s">
        <v>919</v>
      </c>
      <c r="G672" s="2" t="str">
        <f t="shared" si="10"/>
        <v>Trump</v>
      </c>
      <c r="H672" s="2" t="s">
        <v>922</v>
      </c>
      <c r="I672" s="2" t="s">
        <v>923</v>
      </c>
      <c r="J672">
        <v>82839</v>
      </c>
      <c r="K672" s="1">
        <v>86.391675418583006</v>
      </c>
      <c r="L672" s="1">
        <v>0.71343207909318096</v>
      </c>
      <c r="M672" s="1">
        <v>1.2795905310300699</v>
      </c>
      <c r="N672" s="1">
        <v>4.8708941440625804</v>
      </c>
      <c r="O672" s="1">
        <v>6.7444078272311296</v>
      </c>
      <c r="P672" s="1">
        <v>27.4194521903934</v>
      </c>
      <c r="Q672" s="1">
        <v>12.1742174579606</v>
      </c>
      <c r="R672" s="1">
        <v>26.3330073998962</v>
      </c>
      <c r="S672" s="1">
        <v>22.915534953343201</v>
      </c>
      <c r="T672" s="1">
        <v>11.1577879984065</v>
      </c>
      <c r="U672" s="1">
        <v>1.9927061715460099</v>
      </c>
      <c r="V672" s="1">
        <v>33.4428079224678</v>
      </c>
      <c r="W672" s="1">
        <v>37.367774173399702</v>
      </c>
      <c r="X672" s="1">
        <v>27.1967117325865</v>
      </c>
      <c r="Y672" s="1">
        <v>21.1315632655764</v>
      </c>
      <c r="Z672" s="1">
        <v>23.2933854201152</v>
      </c>
      <c r="AA672" s="1">
        <v>18.3307952062504</v>
      </c>
      <c r="AB672" s="1">
        <v>24.551413626431799</v>
      </c>
      <c r="AC672" s="1">
        <v>12.692842481626201</v>
      </c>
    </row>
    <row r="673" spans="1:29" ht="15" hidden="1" customHeight="1" x14ac:dyDescent="0.25">
      <c r="A673">
        <v>38580</v>
      </c>
      <c r="B673" s="2" t="s">
        <v>678</v>
      </c>
      <c r="C673" s="2" t="s">
        <v>121</v>
      </c>
      <c r="D673" s="2" t="s">
        <v>981</v>
      </c>
      <c r="E673" s="2" t="s">
        <v>927</v>
      </c>
      <c r="F673" s="2" t="s">
        <v>919</v>
      </c>
      <c r="G673" s="2" t="str">
        <f t="shared" si="10"/>
        <v>Trump</v>
      </c>
      <c r="H673" s="2" t="s">
        <v>922</v>
      </c>
      <c r="I673" s="2" t="s">
        <v>922</v>
      </c>
      <c r="J673">
        <v>58258</v>
      </c>
      <c r="K673" s="1">
        <v>95.725908888049702</v>
      </c>
      <c r="L673" s="1">
        <v>1.6667238834151501</v>
      </c>
      <c r="M673" s="1">
        <v>0.39136255964846001</v>
      </c>
      <c r="N673" s="1">
        <v>1.5397027017748599</v>
      </c>
      <c r="O673" s="1">
        <v>0.67630196711181301</v>
      </c>
      <c r="P673" s="1">
        <v>22.802018606886602</v>
      </c>
      <c r="Q673" s="1">
        <v>8.0092004531566499</v>
      </c>
      <c r="R673" s="1">
        <v>23.806172542826701</v>
      </c>
      <c r="S673" s="1">
        <v>28.9144838477119</v>
      </c>
      <c r="T673" s="1">
        <v>16.4681245494181</v>
      </c>
      <c r="U673" s="1">
        <v>7.3128322321029398</v>
      </c>
      <c r="V673" s="1">
        <v>53.480053653932103</v>
      </c>
      <c r="W673" s="1">
        <v>26.307814595856701</v>
      </c>
      <c r="X673" s="1">
        <v>12.899299518108201</v>
      </c>
      <c r="Y673" s="1">
        <v>25.199856283122301</v>
      </c>
      <c r="Z673" s="1">
        <v>25.878020300008998</v>
      </c>
      <c r="AA673" s="1">
        <v>18.5529506871463</v>
      </c>
      <c r="AB673" s="1">
        <v>19.509566154675301</v>
      </c>
      <c r="AC673" s="1">
        <v>10.8596065750472</v>
      </c>
    </row>
    <row r="674" spans="1:29" ht="15" hidden="1" customHeight="1" x14ac:dyDescent="0.25">
      <c r="A674">
        <v>38620</v>
      </c>
      <c r="B674" s="2" t="s">
        <v>679</v>
      </c>
      <c r="C674" s="2" t="s">
        <v>29</v>
      </c>
      <c r="D674" s="2" t="s">
        <v>968</v>
      </c>
      <c r="E674" s="2" t="s">
        <v>935</v>
      </c>
      <c r="F674" s="2" t="s">
        <v>919</v>
      </c>
      <c r="G674" s="2" t="str">
        <f t="shared" si="10"/>
        <v>Trump</v>
      </c>
      <c r="H674" s="2" t="s">
        <v>922</v>
      </c>
      <c r="I674" s="2" t="s">
        <v>922</v>
      </c>
      <c r="J674">
        <v>46562</v>
      </c>
      <c r="K674" s="1">
        <v>77.558953653193598</v>
      </c>
      <c r="L674" s="1">
        <v>1.9543834027747899</v>
      </c>
      <c r="M674" s="1">
        <v>0.50040805807310695</v>
      </c>
      <c r="N674" s="1">
        <v>13.560414071560499</v>
      </c>
      <c r="O674" s="1">
        <v>6.4258408143980104</v>
      </c>
      <c r="P674" s="1">
        <v>25.301748206692199</v>
      </c>
      <c r="Q674" s="1">
        <v>8.4661311799321304</v>
      </c>
      <c r="R674" s="1">
        <v>22.5355440058417</v>
      </c>
      <c r="S674" s="1">
        <v>26.661225892358601</v>
      </c>
      <c r="T674" s="1">
        <v>17.0353507151755</v>
      </c>
      <c r="U674" s="1">
        <v>3.88156176547401</v>
      </c>
      <c r="V674" s="1">
        <v>45.406764168190101</v>
      </c>
      <c r="W674" s="1">
        <v>31.8849569078088</v>
      </c>
      <c r="X674" s="1">
        <v>18.826717158527</v>
      </c>
      <c r="Y674" s="1">
        <v>22.902875746066201</v>
      </c>
      <c r="Z674" s="1">
        <v>25.9413998914813</v>
      </c>
      <c r="AA674" s="1">
        <v>19.327183939229499</v>
      </c>
      <c r="AB674" s="1">
        <v>20.075963103635399</v>
      </c>
      <c r="AC674" s="1">
        <v>11.7525773195876</v>
      </c>
    </row>
    <row r="675" spans="1:29" ht="15" hidden="1" customHeight="1" x14ac:dyDescent="0.25">
      <c r="A675">
        <v>38700</v>
      </c>
      <c r="B675" s="2" t="s">
        <v>680</v>
      </c>
      <c r="C675" s="2" t="s">
        <v>146</v>
      </c>
      <c r="D675" s="2" t="s">
        <v>948</v>
      </c>
      <c r="E675" s="2" t="s">
        <v>927</v>
      </c>
      <c r="F675" s="2" t="s">
        <v>919</v>
      </c>
      <c r="G675" s="2" t="str">
        <f t="shared" si="10"/>
        <v>Trump</v>
      </c>
      <c r="H675" s="2" t="s">
        <v>922</v>
      </c>
      <c r="I675" s="2" t="s">
        <v>923</v>
      </c>
      <c r="J675">
        <v>38950</v>
      </c>
      <c r="K675" s="1">
        <v>89.609756097561004</v>
      </c>
      <c r="L675" s="1">
        <v>4.8446726572528904</v>
      </c>
      <c r="M675" s="1">
        <v>0.50577663671373596</v>
      </c>
      <c r="N675" s="1">
        <v>1.1065468549422299</v>
      </c>
      <c r="O675" s="1">
        <v>3.93324775353017</v>
      </c>
      <c r="P675" s="1">
        <v>22.485237483953799</v>
      </c>
      <c r="Q675" s="1">
        <v>8.2926829268292703</v>
      </c>
      <c r="R675" s="1">
        <v>24.878048780487799</v>
      </c>
      <c r="S675" s="1">
        <v>28.5750962772786</v>
      </c>
      <c r="T675" s="1">
        <v>15.768934531450601</v>
      </c>
      <c r="U675" s="1">
        <v>4.4528694617900699</v>
      </c>
      <c r="V675" s="1">
        <v>50.988700564971801</v>
      </c>
      <c r="W675" s="1">
        <v>30.794677371394599</v>
      </c>
      <c r="X675" s="1">
        <v>13.763752601843599</v>
      </c>
      <c r="Y675" s="1">
        <v>16.300264366216801</v>
      </c>
      <c r="Z675" s="1">
        <v>19.903993321274498</v>
      </c>
      <c r="AA675" s="1">
        <v>20.439682760539899</v>
      </c>
      <c r="AB675" s="1">
        <v>28.635035480729101</v>
      </c>
      <c r="AC675" s="1">
        <v>14.7210240712397</v>
      </c>
    </row>
    <row r="676" spans="1:29" ht="15" hidden="1" customHeight="1" x14ac:dyDescent="0.25">
      <c r="A676">
        <v>38740</v>
      </c>
      <c r="B676" s="2" t="s">
        <v>681</v>
      </c>
      <c r="C676" s="2" t="s">
        <v>162</v>
      </c>
      <c r="D676" s="2" t="s">
        <v>956</v>
      </c>
      <c r="E676" s="2" t="s">
        <v>927</v>
      </c>
      <c r="F676" s="2" t="s">
        <v>919</v>
      </c>
      <c r="G676" s="2" t="str">
        <f t="shared" si="10"/>
        <v>Trump</v>
      </c>
      <c r="H676" s="2" t="s">
        <v>922</v>
      </c>
      <c r="I676" s="2" t="s">
        <v>922</v>
      </c>
      <c r="J676">
        <v>42794</v>
      </c>
      <c r="K676" s="1">
        <v>89.975230172454104</v>
      </c>
      <c r="L676" s="1">
        <v>5.2226947702948996</v>
      </c>
      <c r="M676" s="1">
        <v>0.66130765995232998</v>
      </c>
      <c r="N676" s="1">
        <v>2.58447445903631</v>
      </c>
      <c r="O676" s="1">
        <v>1.55629293826237</v>
      </c>
      <c r="P676" s="1">
        <v>23.299995326447601</v>
      </c>
      <c r="Q676" s="1">
        <v>8.2721876898630704</v>
      </c>
      <c r="R676" s="1">
        <v>23.767350563163099</v>
      </c>
      <c r="S676" s="1">
        <v>27.683787446838299</v>
      </c>
      <c r="T676" s="1">
        <v>16.9766789736879</v>
      </c>
      <c r="U676" s="1">
        <v>7.6946679394517901</v>
      </c>
      <c r="V676" s="1">
        <v>49.628392199645397</v>
      </c>
      <c r="W676" s="1">
        <v>28.4160643665621</v>
      </c>
      <c r="X676" s="1">
        <v>14.2608754943407</v>
      </c>
      <c r="Y676" s="1">
        <v>27.485791293138799</v>
      </c>
      <c r="Z676" s="1">
        <v>30.175191890783399</v>
      </c>
      <c r="AA676" s="1">
        <v>16.0250776352024</v>
      </c>
      <c r="AB676" s="1">
        <v>16.7574852053671</v>
      </c>
      <c r="AC676" s="1">
        <v>9.5564539755082905</v>
      </c>
    </row>
    <row r="677" spans="1:29" ht="15" hidden="1" customHeight="1" x14ac:dyDescent="0.25">
      <c r="A677">
        <v>38820</v>
      </c>
      <c r="B677" s="2" t="s">
        <v>683</v>
      </c>
      <c r="C677" s="2" t="s">
        <v>25</v>
      </c>
      <c r="D677" s="2" t="s">
        <v>878</v>
      </c>
      <c r="E677" s="2" t="s">
        <v>927</v>
      </c>
      <c r="F677" s="2" t="s">
        <v>920</v>
      </c>
      <c r="G677" s="2" t="str">
        <f t="shared" si="10"/>
        <v>Clinton</v>
      </c>
      <c r="H677" s="2" t="s">
        <v>923</v>
      </c>
      <c r="I677" s="2" t="s">
        <v>922</v>
      </c>
      <c r="J677">
        <v>71404</v>
      </c>
      <c r="K677" s="1">
        <v>84.589098649935593</v>
      </c>
      <c r="L677" s="1">
        <v>0.78146882527589501</v>
      </c>
      <c r="M677" s="1">
        <v>1.3906783933673199</v>
      </c>
      <c r="N677" s="1">
        <v>8.1592067671278894</v>
      </c>
      <c r="O677" s="1">
        <v>5.0795473642933198</v>
      </c>
      <c r="P677" s="1">
        <v>18.190857655033302</v>
      </c>
      <c r="Q677" s="1">
        <v>7.2628984370623497</v>
      </c>
      <c r="R677" s="1">
        <v>19.599742311355101</v>
      </c>
      <c r="S677" s="1">
        <v>30.873620525460801</v>
      </c>
      <c r="T677" s="1">
        <v>24.072881071088499</v>
      </c>
      <c r="U677" s="1">
        <v>1.85303155212471</v>
      </c>
      <c r="V677" s="1">
        <v>34.0309525593944</v>
      </c>
      <c r="W677" s="1">
        <v>39.503859701716301</v>
      </c>
      <c r="X677" s="1">
        <v>24.612156186764601</v>
      </c>
      <c r="Y677" s="1">
        <v>19.694270816465298</v>
      </c>
      <c r="Z677" s="1">
        <v>23.930433656119401</v>
      </c>
      <c r="AA677" s="1">
        <v>18.929947857628701</v>
      </c>
      <c r="AB677" s="1">
        <v>23.538556206885399</v>
      </c>
      <c r="AC677" s="1">
        <v>13.9067914629012</v>
      </c>
    </row>
    <row r="678" spans="1:29" ht="15" hidden="1" customHeight="1" x14ac:dyDescent="0.25">
      <c r="A678">
        <v>38840</v>
      </c>
      <c r="B678" s="2" t="s">
        <v>684</v>
      </c>
      <c r="C678" s="2" t="s">
        <v>33</v>
      </c>
      <c r="D678" s="2" t="s">
        <v>967</v>
      </c>
      <c r="E678" s="2" t="s">
        <v>927</v>
      </c>
      <c r="F678" s="2" t="s">
        <v>919</v>
      </c>
      <c r="G678" s="2" t="str">
        <f t="shared" si="10"/>
        <v>Trump</v>
      </c>
      <c r="H678" s="2" t="s">
        <v>922</v>
      </c>
      <c r="I678" s="2" t="s">
        <v>922</v>
      </c>
      <c r="J678">
        <v>41428</v>
      </c>
      <c r="K678" s="1">
        <v>93.6081876991407</v>
      </c>
      <c r="L678" s="1">
        <v>0.72897557207685604</v>
      </c>
      <c r="M678" s="1">
        <v>0.27517620932702502</v>
      </c>
      <c r="N678" s="1">
        <v>1.15139519165782</v>
      </c>
      <c r="O678" s="1">
        <v>4.2362653277976197</v>
      </c>
      <c r="P678" s="1">
        <v>20.746837887419101</v>
      </c>
      <c r="Q678" s="1">
        <v>6.5607801486917099</v>
      </c>
      <c r="R678" s="1">
        <v>20.739596408226301</v>
      </c>
      <c r="S678" s="1">
        <v>32.960799459302898</v>
      </c>
      <c r="T678" s="1">
        <v>18.991986096360002</v>
      </c>
      <c r="U678" s="1">
        <v>2.8123757784550198</v>
      </c>
      <c r="V678" s="1">
        <v>44.749569365310698</v>
      </c>
      <c r="W678" s="1">
        <v>32.138598118457701</v>
      </c>
      <c r="X678" s="1">
        <v>20.299456737776602</v>
      </c>
      <c r="Y678" s="1">
        <v>14.716191768430599</v>
      </c>
      <c r="Z678" s="1">
        <v>21.0764360018091</v>
      </c>
      <c r="AA678" s="1">
        <v>20.058796924468599</v>
      </c>
      <c r="AB678" s="1">
        <v>24.332881049299001</v>
      </c>
      <c r="AC678" s="1">
        <v>19.815694255992799</v>
      </c>
    </row>
    <row r="679" spans="1:29" ht="15" hidden="1" customHeight="1" x14ac:dyDescent="0.25">
      <c r="A679">
        <v>38920</v>
      </c>
      <c r="B679" s="2" t="s">
        <v>687</v>
      </c>
      <c r="C679" s="2" t="s">
        <v>27</v>
      </c>
      <c r="D679" s="2" t="s">
        <v>976</v>
      </c>
      <c r="E679" s="2" t="s">
        <v>935</v>
      </c>
      <c r="F679" s="2" t="s">
        <v>919</v>
      </c>
      <c r="G679" s="2" t="str">
        <f t="shared" si="10"/>
        <v>Trump</v>
      </c>
      <c r="H679" s="2" t="s">
        <v>923</v>
      </c>
      <c r="I679" s="2" t="s">
        <v>922</v>
      </c>
      <c r="J679">
        <v>21381</v>
      </c>
      <c r="K679" s="1">
        <v>45.807024928674998</v>
      </c>
      <c r="L679" s="1">
        <v>2.4273888031429798</v>
      </c>
      <c r="M679" s="1">
        <v>4.4104578831673003</v>
      </c>
      <c r="N679" s="1">
        <v>0.94944109255881404</v>
      </c>
      <c r="O679" s="1">
        <v>46.405687292455902</v>
      </c>
      <c r="P679" s="1">
        <v>26.523548945325299</v>
      </c>
      <c r="Q679" s="1">
        <v>8.4514288386885497</v>
      </c>
      <c r="R679" s="1">
        <v>23.1888124970768</v>
      </c>
      <c r="S679" s="1">
        <v>26.710630934006801</v>
      </c>
      <c r="T679" s="1">
        <v>15.125578784902499</v>
      </c>
      <c r="U679" s="1">
        <v>11.109522447812401</v>
      </c>
      <c r="V679" s="1">
        <v>44.287961109522399</v>
      </c>
      <c r="W679" s="1">
        <v>29.418072633685998</v>
      </c>
      <c r="X679" s="1">
        <v>15.184443808979101</v>
      </c>
      <c r="Y679" s="1">
        <v>20.480388399131201</v>
      </c>
      <c r="Z679" s="1">
        <v>24.798773476427701</v>
      </c>
      <c r="AA679" s="1">
        <v>18.2189855627954</v>
      </c>
      <c r="AB679" s="1">
        <v>20.812571866615599</v>
      </c>
      <c r="AC679" s="1">
        <v>15.68928069503</v>
      </c>
    </row>
    <row r="680" spans="1:29" ht="15" hidden="1" customHeight="1" x14ac:dyDescent="0.25">
      <c r="A680">
        <v>38940</v>
      </c>
      <c r="B680" s="2" t="s">
        <v>688</v>
      </c>
      <c r="C680" s="2" t="s">
        <v>72</v>
      </c>
      <c r="D680" s="2" t="s">
        <v>942</v>
      </c>
      <c r="E680" s="2" t="s">
        <v>931</v>
      </c>
      <c r="F680" s="2" t="s">
        <v>919</v>
      </c>
      <c r="G680" s="2" t="str">
        <f t="shared" si="10"/>
        <v>Trump</v>
      </c>
      <c r="H680" s="2" t="s">
        <v>923</v>
      </c>
      <c r="I680" s="2" t="s">
        <v>923</v>
      </c>
      <c r="J680">
        <v>424107</v>
      </c>
      <c r="K680" s="1">
        <v>67.804587049966202</v>
      </c>
      <c r="L680" s="1">
        <v>13.879987833259101</v>
      </c>
      <c r="M680" s="1">
        <v>1.35248887662783</v>
      </c>
      <c r="N680" s="1">
        <v>1.9016427458164999</v>
      </c>
      <c r="O680" s="1">
        <v>15.0612934943304</v>
      </c>
      <c r="P680" s="1">
        <v>20.691476443444699</v>
      </c>
      <c r="Q680" s="1">
        <v>7.2613750775158197</v>
      </c>
      <c r="R680" s="1">
        <v>21.8322263013815</v>
      </c>
      <c r="S680" s="1">
        <v>27.732388288804501</v>
      </c>
      <c r="T680" s="1">
        <v>22.482533888853499</v>
      </c>
      <c r="U680" s="1">
        <v>5.15641327063741</v>
      </c>
      <c r="V680" s="1">
        <v>40.379440961337501</v>
      </c>
      <c r="W680" s="1">
        <v>31.573928944618601</v>
      </c>
      <c r="X680" s="1">
        <v>22.890216823406501</v>
      </c>
      <c r="Y680" s="1">
        <v>18.557964299648798</v>
      </c>
      <c r="Z680" s="1">
        <v>24.5348468591494</v>
      </c>
      <c r="AA680" s="1">
        <v>19.011534334764001</v>
      </c>
      <c r="AB680" s="1">
        <v>20.652067889192399</v>
      </c>
      <c r="AC680" s="1">
        <v>17.243586617245398</v>
      </c>
    </row>
    <row r="681" spans="1:29" ht="15" hidden="1" customHeight="1" x14ac:dyDescent="0.25">
      <c r="A681">
        <v>38780</v>
      </c>
      <c r="B681" s="2" t="s">
        <v>682</v>
      </c>
      <c r="C681" s="2" t="s">
        <v>35</v>
      </c>
      <c r="D681" s="2" t="s">
        <v>964</v>
      </c>
      <c r="E681" s="2" t="s">
        <v>935</v>
      </c>
      <c r="F681" s="2" t="s">
        <v>919</v>
      </c>
      <c r="G681" s="2" t="str">
        <f t="shared" si="10"/>
        <v>Trump</v>
      </c>
      <c r="H681" s="2" t="s">
        <v>922</v>
      </c>
      <c r="I681" s="2" t="s">
        <v>922</v>
      </c>
      <c r="J681">
        <v>19846</v>
      </c>
      <c r="K681" s="1">
        <v>55.537639826665298</v>
      </c>
      <c r="L681" s="1">
        <v>1.4914844301118599</v>
      </c>
      <c r="M681" s="1">
        <v>0.81124659881084304</v>
      </c>
      <c r="N681" s="1">
        <v>2.2876146326715698</v>
      </c>
      <c r="O681" s="1">
        <v>39.872014511740403</v>
      </c>
      <c r="P681" s="1">
        <v>26.554469414491599</v>
      </c>
      <c r="Q681" s="1">
        <v>16.517182303738799</v>
      </c>
      <c r="R681" s="1">
        <v>23.788168900534099</v>
      </c>
      <c r="S681" s="1">
        <v>21.233497934092501</v>
      </c>
      <c r="T681" s="1">
        <v>11.906681447143001</v>
      </c>
      <c r="U681" s="1">
        <v>8.5110163468372395</v>
      </c>
      <c r="V681" s="1">
        <v>39.472281449893401</v>
      </c>
      <c r="W681" s="1">
        <v>32.285003553660303</v>
      </c>
      <c r="X681" s="1">
        <v>19.7316986496091</v>
      </c>
      <c r="Y681" s="1">
        <v>26.380994024194699</v>
      </c>
      <c r="Z681" s="1">
        <v>24.048972452995201</v>
      </c>
      <c r="AA681" s="1">
        <v>18.4958460865763</v>
      </c>
      <c r="AB681" s="1">
        <v>23.538842734295301</v>
      </c>
      <c r="AC681" s="1">
        <v>7.5353447019384898</v>
      </c>
    </row>
    <row r="682" spans="1:29" ht="15" hidden="1" customHeight="1" x14ac:dyDescent="0.25">
      <c r="A682">
        <v>38860</v>
      </c>
      <c r="B682" s="2" t="s">
        <v>685</v>
      </c>
      <c r="C682" s="2" t="s">
        <v>93</v>
      </c>
      <c r="D682" s="2" t="s">
        <v>954</v>
      </c>
      <c r="E682" s="2" t="s">
        <v>927</v>
      </c>
      <c r="F682" s="2" t="s">
        <v>920</v>
      </c>
      <c r="G682" s="2" t="str">
        <f t="shared" si="10"/>
        <v>Clinton</v>
      </c>
      <c r="H682" s="2" t="s">
        <v>923</v>
      </c>
      <c r="I682" s="2" t="s">
        <v>922</v>
      </c>
      <c r="J682">
        <v>514098</v>
      </c>
      <c r="K682" s="1">
        <v>93.474979478620796</v>
      </c>
      <c r="L682" s="1">
        <v>1.5269462242607399</v>
      </c>
      <c r="M682" s="1">
        <v>1.5660438282195199</v>
      </c>
      <c r="N682" s="1">
        <v>1.88057529887298</v>
      </c>
      <c r="O682" s="1">
        <v>1.55145517002595</v>
      </c>
      <c r="P682" s="1">
        <v>21.086835583877001</v>
      </c>
      <c r="Q682" s="1">
        <v>8.3624133919991905</v>
      </c>
      <c r="R682" s="1">
        <v>24.977727981824501</v>
      </c>
      <c r="S682" s="1">
        <v>30.731883804255201</v>
      </c>
      <c r="T682" s="1">
        <v>14.8411392380441</v>
      </c>
      <c r="U682" s="1">
        <v>2.69919771403451</v>
      </c>
      <c r="V682" s="1">
        <v>33.431146279811003</v>
      </c>
      <c r="W682" s="1">
        <v>28.774041103418</v>
      </c>
      <c r="X682" s="1">
        <v>35.0956149027366</v>
      </c>
      <c r="Y682" s="1">
        <v>15.073925802308199</v>
      </c>
      <c r="Z682" s="1">
        <v>19.817459052512199</v>
      </c>
      <c r="AA682" s="1">
        <v>17.461865161586701</v>
      </c>
      <c r="AB682" s="1">
        <v>25.4310385239216</v>
      </c>
      <c r="AC682" s="1">
        <v>22.215711459671301</v>
      </c>
    </row>
    <row r="683" spans="1:29" ht="15" hidden="1" customHeight="1" x14ac:dyDescent="0.25">
      <c r="A683">
        <v>38900</v>
      </c>
      <c r="B683" s="2" t="s">
        <v>686</v>
      </c>
      <c r="C683" s="2" t="s">
        <v>38</v>
      </c>
      <c r="D683" t="s">
        <v>969</v>
      </c>
      <c r="E683" s="2" t="s">
        <v>947</v>
      </c>
      <c r="F683" s="2" t="s">
        <v>920</v>
      </c>
      <c r="G683" s="2" t="str">
        <f t="shared" si="10"/>
        <v>Clinton</v>
      </c>
      <c r="H683" s="2" t="s">
        <v>922</v>
      </c>
      <c r="I683" s="2" t="s">
        <v>922</v>
      </c>
      <c r="J683">
        <v>2226009</v>
      </c>
      <c r="K683" s="1">
        <v>76.285675394843395</v>
      </c>
      <c r="L683" s="1">
        <v>2.7218668028745601</v>
      </c>
      <c r="M683" s="1">
        <v>5.6456645053995702</v>
      </c>
      <c r="N683" s="1">
        <v>4.4823268908616303</v>
      </c>
      <c r="O683" s="1">
        <v>10.864466406020799</v>
      </c>
      <c r="P683" s="1">
        <v>23.6851243638278</v>
      </c>
      <c r="Q683" s="1">
        <v>8.72310040076208</v>
      </c>
      <c r="R683" s="1">
        <v>29.6266097756119</v>
      </c>
      <c r="S683" s="1">
        <v>26.634663202170302</v>
      </c>
      <c r="T683" s="1">
        <v>11.3305022576279</v>
      </c>
      <c r="U683" s="1">
        <v>3.68863763089018</v>
      </c>
      <c r="V683" s="1">
        <v>27.9661661570292</v>
      </c>
      <c r="W683" s="1">
        <v>34.073084857780998</v>
      </c>
      <c r="X683" s="1">
        <v>34.272111354299597</v>
      </c>
      <c r="Y683" s="1">
        <v>15.1412136613532</v>
      </c>
      <c r="Z683" s="1">
        <v>19.046060279385198</v>
      </c>
      <c r="AA683" s="1">
        <v>17.4326029650416</v>
      </c>
      <c r="AB683" s="1">
        <v>24.309893920589101</v>
      </c>
      <c r="AC683" s="1">
        <v>24.070229173630899</v>
      </c>
    </row>
    <row r="684" spans="1:29" ht="15" hidden="1" customHeight="1" x14ac:dyDescent="0.25">
      <c r="A684">
        <v>39020</v>
      </c>
      <c r="B684" s="2" t="s">
        <v>689</v>
      </c>
      <c r="C684" s="2" t="s">
        <v>33</v>
      </c>
      <c r="D684" s="2" t="s">
        <v>967</v>
      </c>
      <c r="E684" s="2" t="s">
        <v>927</v>
      </c>
      <c r="F684" s="2" t="s">
        <v>919</v>
      </c>
      <c r="G684" s="2" t="str">
        <f t="shared" si="10"/>
        <v>Trump</v>
      </c>
      <c r="H684" s="2" t="s">
        <v>922</v>
      </c>
      <c r="I684" s="2" t="s">
        <v>922</v>
      </c>
      <c r="J684">
        <v>79499</v>
      </c>
      <c r="K684" s="1">
        <v>93.750864790752104</v>
      </c>
      <c r="L684" s="1">
        <v>2.65034780311702</v>
      </c>
      <c r="M684" s="1">
        <v>0.31195360947936501</v>
      </c>
      <c r="N684" s="1">
        <v>2.1698386143221899</v>
      </c>
      <c r="O684" s="1">
        <v>1.11699518232934</v>
      </c>
      <c r="P684" s="1">
        <v>22.7550032075875</v>
      </c>
      <c r="Q684" s="1">
        <v>9.7837708650423298</v>
      </c>
      <c r="R684" s="1">
        <v>25.336167750537701</v>
      </c>
      <c r="S684" s="1">
        <v>26.631781531843199</v>
      </c>
      <c r="T684" s="1">
        <v>15.4932766449892</v>
      </c>
      <c r="U684" s="1">
        <v>6.3844915983683199</v>
      </c>
      <c r="V684" s="1">
        <v>50.830807230268299</v>
      </c>
      <c r="W684" s="1">
        <v>28.801317315968699</v>
      </c>
      <c r="X684" s="1">
        <v>13.983383855394599</v>
      </c>
      <c r="Y684" s="1">
        <v>30.767669935745701</v>
      </c>
      <c r="Z684" s="1">
        <v>24.105512343591499</v>
      </c>
      <c r="AA684" s="1">
        <v>15.3905985796415</v>
      </c>
      <c r="AB684" s="1">
        <v>19.130875887723999</v>
      </c>
      <c r="AC684" s="1">
        <v>10.605343253297301</v>
      </c>
    </row>
    <row r="685" spans="1:29" ht="15" hidden="1" customHeight="1" x14ac:dyDescent="0.25">
      <c r="A685">
        <v>39060</v>
      </c>
      <c r="B685" s="2" t="s">
        <v>690</v>
      </c>
      <c r="C685" s="2" t="s">
        <v>55</v>
      </c>
      <c r="D685" s="2" t="s">
        <v>970</v>
      </c>
      <c r="E685" s="2" t="s">
        <v>927</v>
      </c>
      <c r="F685" s="2" t="s">
        <v>920</v>
      </c>
      <c r="G685" s="2" t="str">
        <f t="shared" si="10"/>
        <v>Clinton</v>
      </c>
      <c r="H685" s="2" t="s">
        <v>922</v>
      </c>
      <c r="I685" s="2" t="s">
        <v>922</v>
      </c>
      <c r="J685">
        <v>148289</v>
      </c>
      <c r="K685" s="1">
        <v>93.228762753811793</v>
      </c>
      <c r="L685" s="1">
        <v>2.59021235560291</v>
      </c>
      <c r="M685" s="1">
        <v>0.474074273884105</v>
      </c>
      <c r="N685" s="1">
        <v>0.95556649515473202</v>
      </c>
      <c r="O685" s="1">
        <v>2.7513841215464399</v>
      </c>
      <c r="P685" s="1">
        <v>20.054083580036298</v>
      </c>
      <c r="Q685" s="1">
        <v>7.3147704819642696</v>
      </c>
      <c r="R685" s="1">
        <v>25.2695749516148</v>
      </c>
      <c r="S685" s="1">
        <v>29.269871669510199</v>
      </c>
      <c r="T685" s="1">
        <v>18.0916993168745</v>
      </c>
      <c r="U685" s="1">
        <v>3.7342855017481198</v>
      </c>
      <c r="V685" s="1">
        <v>59.343152570110803</v>
      </c>
      <c r="W685" s="1">
        <v>22.945957003644999</v>
      </c>
      <c r="X685" s="1">
        <v>13.976604924496</v>
      </c>
      <c r="Y685" s="1">
        <v>20.551887027827199</v>
      </c>
      <c r="Z685" s="1">
        <v>24.118028642238201</v>
      </c>
      <c r="AA685" s="1">
        <v>19.326025847873499</v>
      </c>
      <c r="AB685" s="1">
        <v>24.119691954558299</v>
      </c>
      <c r="AC685" s="1">
        <v>11.8843665275029</v>
      </c>
    </row>
    <row r="686" spans="1:29" ht="15" hidden="1" customHeight="1" x14ac:dyDescent="0.25">
      <c r="A686">
        <v>39140</v>
      </c>
      <c r="B686" s="2" t="s">
        <v>691</v>
      </c>
      <c r="C686" s="2" t="s">
        <v>330</v>
      </c>
      <c r="D686" s="2" t="s">
        <v>934</v>
      </c>
      <c r="E686" s="2" t="s">
        <v>935</v>
      </c>
      <c r="F686" s="2" t="s">
        <v>919</v>
      </c>
      <c r="G686" s="2" t="str">
        <f t="shared" si="10"/>
        <v>Trump</v>
      </c>
      <c r="H686" s="2" t="s">
        <v>922</v>
      </c>
      <c r="I686" s="2" t="s">
        <v>923</v>
      </c>
      <c r="J686">
        <v>211033</v>
      </c>
      <c r="K686" s="1">
        <v>81.962536664881796</v>
      </c>
      <c r="L686" s="1">
        <v>0.52314093056536204</v>
      </c>
      <c r="M686" s="1">
        <v>0.80698279416015495</v>
      </c>
      <c r="N686" s="1">
        <v>3.0943027867679498</v>
      </c>
      <c r="O686" s="1">
        <v>13.6130368236247</v>
      </c>
      <c r="P686" s="1">
        <v>19.081849758094702</v>
      </c>
      <c r="Q686" s="1">
        <v>7.0794615060203903</v>
      </c>
      <c r="R686" s="1">
        <v>18.485260599053198</v>
      </c>
      <c r="S686" s="1">
        <v>31.2970009429805</v>
      </c>
      <c r="T686" s="1">
        <v>24.056427193851199</v>
      </c>
      <c r="U686" s="1">
        <v>3.2026465826705102</v>
      </c>
      <c r="V686" s="1">
        <v>32.643959123863397</v>
      </c>
      <c r="W686" s="1">
        <v>39.725615413656499</v>
      </c>
      <c r="X686" s="1">
        <v>24.427778879809601</v>
      </c>
      <c r="Y686" s="1">
        <v>19.7920322920323</v>
      </c>
      <c r="Z686" s="1">
        <v>25.861047736047698</v>
      </c>
      <c r="AA686" s="1">
        <v>19.659310284310301</v>
      </c>
      <c r="AB686" s="1">
        <v>21.215777465777499</v>
      </c>
      <c r="AC686" s="1">
        <v>13.4718322218322</v>
      </c>
    </row>
    <row r="687" spans="1:29" ht="15" hidden="1" customHeight="1" x14ac:dyDescent="0.25">
      <c r="A687">
        <v>39220</v>
      </c>
      <c r="B687" s="2" t="s">
        <v>692</v>
      </c>
      <c r="C687" s="2" t="s">
        <v>199</v>
      </c>
      <c r="D687" s="2" t="s">
        <v>977</v>
      </c>
      <c r="E687" s="2" t="s">
        <v>947</v>
      </c>
      <c r="F687" s="2" t="s">
        <v>919</v>
      </c>
      <c r="G687" s="2" t="str">
        <f t="shared" si="10"/>
        <v>Trump</v>
      </c>
      <c r="H687" s="2" t="s">
        <v>922</v>
      </c>
      <c r="I687" s="2" t="s">
        <v>923</v>
      </c>
      <c r="J687">
        <v>112656</v>
      </c>
      <c r="K687" s="1">
        <v>84.133065458113407</v>
      </c>
      <c r="L687" s="1">
        <v>0.39246834555903398</v>
      </c>
      <c r="M687" s="1">
        <v>0.57001354950240601</v>
      </c>
      <c r="N687" s="1">
        <v>2.4809606129981798</v>
      </c>
      <c r="O687" s="1">
        <v>12.423492033826999</v>
      </c>
      <c r="P687" s="1">
        <v>26.7345699201047</v>
      </c>
      <c r="Q687" s="1">
        <v>10.4938560014951</v>
      </c>
      <c r="R687" s="1">
        <v>23.7303181796944</v>
      </c>
      <c r="S687" s="1">
        <v>25.4777367658739</v>
      </c>
      <c r="T687" s="1">
        <v>13.5635191328318</v>
      </c>
      <c r="U687" s="1">
        <v>3.3865141481035499</v>
      </c>
      <c r="V687" s="1">
        <v>38.711619506321497</v>
      </c>
      <c r="W687" s="1">
        <v>44.679409993979498</v>
      </c>
      <c r="X687" s="1">
        <v>13.222456351595399</v>
      </c>
      <c r="Y687" s="1">
        <v>21.623711340206199</v>
      </c>
      <c r="Z687" s="1">
        <v>21.25</v>
      </c>
      <c r="AA687" s="1">
        <v>17.731958762886599</v>
      </c>
      <c r="AB687" s="1">
        <v>26.378865979381398</v>
      </c>
      <c r="AC687" s="1">
        <v>13.0154639175258</v>
      </c>
    </row>
    <row r="688" spans="1:29" ht="15" hidden="1" customHeight="1" x14ac:dyDescent="0.25">
      <c r="A688">
        <v>39260</v>
      </c>
      <c r="B688" s="2" t="s">
        <v>693</v>
      </c>
      <c r="C688" s="2" t="s">
        <v>38</v>
      </c>
      <c r="D688" t="s">
        <v>969</v>
      </c>
      <c r="E688" s="2" t="s">
        <v>947</v>
      </c>
      <c r="F688" s="2" t="s">
        <v>919</v>
      </c>
      <c r="G688" s="2" t="str">
        <f t="shared" si="10"/>
        <v>Trump</v>
      </c>
      <c r="H688" s="2" t="s">
        <v>922</v>
      </c>
      <c r="I688" s="2" t="s">
        <v>922</v>
      </c>
      <c r="J688">
        <v>20978</v>
      </c>
      <c r="K688" s="1">
        <v>89.417484984269194</v>
      </c>
      <c r="L688" s="1">
        <v>0.143006959672037</v>
      </c>
      <c r="M688" s="1">
        <v>0.45762227095051999</v>
      </c>
      <c r="N688" s="1">
        <v>3.00791305176852</v>
      </c>
      <c r="O688" s="1">
        <v>6.9739727333396901</v>
      </c>
      <c r="P688" s="1">
        <v>21.927733816379099</v>
      </c>
      <c r="Q688" s="1">
        <v>6.1445323672418697</v>
      </c>
      <c r="R688" s="1">
        <v>21.160263132805799</v>
      </c>
      <c r="S688" s="1">
        <v>30.732195633520799</v>
      </c>
      <c r="T688" s="1">
        <v>20.035275050052402</v>
      </c>
      <c r="U688" s="1">
        <v>4.3192858080609202</v>
      </c>
      <c r="V688" s="1">
        <v>45.470657739267402</v>
      </c>
      <c r="W688" s="1">
        <v>35.775239595641303</v>
      </c>
      <c r="X688" s="1">
        <v>14.434816857030301</v>
      </c>
      <c r="Y688" s="1">
        <v>21.315037164093798</v>
      </c>
      <c r="Z688" s="1">
        <v>28.2561463693539</v>
      </c>
      <c r="AA688" s="1">
        <v>21.783876500857598</v>
      </c>
      <c r="AB688" s="1">
        <v>19.0280160091481</v>
      </c>
      <c r="AC688" s="1">
        <v>9.6169239565466</v>
      </c>
    </row>
    <row r="689" spans="1:29" ht="15" hidden="1" customHeight="1" x14ac:dyDescent="0.25">
      <c r="A689">
        <v>39300</v>
      </c>
      <c r="B689" s="2" t="s">
        <v>694</v>
      </c>
      <c r="C689" s="2" t="s">
        <v>971</v>
      </c>
      <c r="D689" s="2" t="s">
        <v>972</v>
      </c>
      <c r="E689" s="2" t="s">
        <v>927</v>
      </c>
      <c r="F689" s="2" t="s">
        <v>920</v>
      </c>
      <c r="G689" s="2" t="str">
        <f t="shared" si="10"/>
        <v>Clinton</v>
      </c>
      <c r="H689" s="2" t="s">
        <v>923</v>
      </c>
      <c r="I689" s="2" t="s">
        <v>922</v>
      </c>
      <c r="J689">
        <v>1600852</v>
      </c>
      <c r="K689" s="1">
        <v>79.521967052544497</v>
      </c>
      <c r="L689" s="1">
        <v>4.2037614970028496</v>
      </c>
      <c r="M689" s="1">
        <v>2.5066652007805801</v>
      </c>
      <c r="N689" s="1">
        <v>3.5433631591177699</v>
      </c>
      <c r="O689" s="1">
        <v>10.2242430905543</v>
      </c>
      <c r="P689" s="1">
        <v>21.636291174949299</v>
      </c>
      <c r="Q689" s="1">
        <v>10.756209818271801</v>
      </c>
      <c r="R689" s="1">
        <v>25.3577469997226</v>
      </c>
      <c r="S689" s="1">
        <v>27.8973946373556</v>
      </c>
      <c r="T689" s="1">
        <v>14.3523573697006</v>
      </c>
      <c r="U689" s="1">
        <v>7.5204039464848398</v>
      </c>
      <c r="V689" s="1">
        <v>37.208607292289301</v>
      </c>
      <c r="W689" s="1">
        <v>26.414808911322201</v>
      </c>
      <c r="X689" s="1">
        <v>28.8561798499037</v>
      </c>
      <c r="Y689" s="1">
        <v>18.760632148230101</v>
      </c>
      <c r="Z689" s="1">
        <v>18.0637275848113</v>
      </c>
      <c r="AA689" s="1">
        <v>15.9012594913338</v>
      </c>
      <c r="AB689" s="1">
        <v>22.621341533222299</v>
      </c>
      <c r="AC689" s="1">
        <v>24.6530392424025</v>
      </c>
    </row>
    <row r="690" spans="1:29" ht="15" hidden="1" customHeight="1" x14ac:dyDescent="0.25">
      <c r="A690">
        <v>39340</v>
      </c>
      <c r="B690" s="2" t="s">
        <v>695</v>
      </c>
      <c r="C690" s="2" t="s">
        <v>199</v>
      </c>
      <c r="D690" s="2" t="s">
        <v>977</v>
      </c>
      <c r="E690" s="2" t="s">
        <v>947</v>
      </c>
      <c r="F690" s="2" t="s">
        <v>919</v>
      </c>
      <c r="G690" s="2" t="str">
        <f t="shared" si="10"/>
        <v>Trump</v>
      </c>
      <c r="H690" s="2" t="s">
        <v>922</v>
      </c>
      <c r="I690" s="2" t="s">
        <v>923</v>
      </c>
      <c r="J690">
        <v>78751</v>
      </c>
      <c r="K690" s="1">
        <v>84.345209847952802</v>
      </c>
      <c r="L690" s="1">
        <v>0.463544731497124</v>
      </c>
      <c r="M690" s="1">
        <v>1.3162240656024</v>
      </c>
      <c r="N690" s="1">
        <v>3.2123535999696302</v>
      </c>
      <c r="O690" s="1">
        <v>10.6626677549781</v>
      </c>
      <c r="P690" s="1">
        <v>35.271540023917503</v>
      </c>
      <c r="Q690" s="1">
        <v>15.6339097587365</v>
      </c>
      <c r="R690" s="1">
        <v>27.910442094872899</v>
      </c>
      <c r="S690" s="1">
        <v>14.635257493213899</v>
      </c>
      <c r="T690" s="1">
        <v>6.54885062925913</v>
      </c>
      <c r="U690" s="1">
        <v>1.8884190169969399</v>
      </c>
      <c r="V690" s="1">
        <v>22.609769452113799</v>
      </c>
      <c r="W690" s="1">
        <v>40.337531114450698</v>
      </c>
      <c r="X690" s="1">
        <v>35.164280416438501</v>
      </c>
      <c r="Y690" s="1">
        <v>12.778151225563199</v>
      </c>
      <c r="Z690" s="1">
        <v>18.223712933382298</v>
      </c>
      <c r="AA690" s="1">
        <v>19.362305181530299</v>
      </c>
      <c r="AB690" s="1">
        <v>27.689343802191299</v>
      </c>
      <c r="AC690" s="1">
        <v>21.9464868573329</v>
      </c>
    </row>
    <row r="691" spans="1:29" ht="15" hidden="1" customHeight="1" x14ac:dyDescent="0.25">
      <c r="A691">
        <v>39380</v>
      </c>
      <c r="B691" s="2" t="s">
        <v>696</v>
      </c>
      <c r="C691" s="2" t="s">
        <v>156</v>
      </c>
      <c r="D691" s="2" t="s">
        <v>937</v>
      </c>
      <c r="E691" s="2" t="s">
        <v>935</v>
      </c>
      <c r="F691" s="2" t="s">
        <v>920</v>
      </c>
      <c r="G691" s="2" t="str">
        <f t="shared" si="10"/>
        <v>Clinton</v>
      </c>
      <c r="H691" s="2" t="s">
        <v>922</v>
      </c>
      <c r="I691" s="2" t="s">
        <v>922</v>
      </c>
      <c r="J691">
        <v>159063</v>
      </c>
      <c r="K691" s="1">
        <v>54.100576501134803</v>
      </c>
      <c r="L691" s="1">
        <v>1.66349182399427</v>
      </c>
      <c r="M691" s="1">
        <v>0.70600956853573704</v>
      </c>
      <c r="N691" s="1">
        <v>2.15574960864563</v>
      </c>
      <c r="O691" s="1">
        <v>41.374172497689599</v>
      </c>
      <c r="P691" s="1">
        <v>24.4651490290011</v>
      </c>
      <c r="Q691" s="1">
        <v>9.3931335382835695</v>
      </c>
      <c r="R691" s="1">
        <v>23.786172774309499</v>
      </c>
      <c r="S691" s="1">
        <v>27.0496595688501</v>
      </c>
      <c r="T691" s="1">
        <v>15.3058850895557</v>
      </c>
      <c r="U691" s="1">
        <v>4.5182610677454296</v>
      </c>
      <c r="V691" s="1">
        <v>37.758532277363102</v>
      </c>
      <c r="W691" s="1">
        <v>36.678821719560098</v>
      </c>
      <c r="X691" s="1">
        <v>21.044384935331301</v>
      </c>
      <c r="Y691" s="1">
        <v>23.388629408922501</v>
      </c>
      <c r="Z691" s="1">
        <v>24.625543565791599</v>
      </c>
      <c r="AA691" s="1">
        <v>18.152681591238501</v>
      </c>
      <c r="AB691" s="1">
        <v>21.596070220647398</v>
      </c>
      <c r="AC691" s="1">
        <v>12.237075213399899</v>
      </c>
    </row>
    <row r="692" spans="1:29" ht="15" hidden="1" customHeight="1" x14ac:dyDescent="0.25">
      <c r="A692">
        <v>39420</v>
      </c>
      <c r="B692" s="2" t="s">
        <v>697</v>
      </c>
      <c r="C692" s="2" t="s">
        <v>25</v>
      </c>
      <c r="D692" s="2" t="s">
        <v>878</v>
      </c>
      <c r="E692" s="2" t="s">
        <v>927</v>
      </c>
      <c r="F692" s="2" t="s">
        <v>920</v>
      </c>
      <c r="G692" s="2" t="str">
        <f t="shared" si="10"/>
        <v>Clinton</v>
      </c>
      <c r="H692" s="2" t="s">
        <v>922</v>
      </c>
      <c r="I692" s="2" t="s">
        <v>922</v>
      </c>
      <c r="J692">
        <v>44776</v>
      </c>
      <c r="K692" s="1">
        <v>82.097552260139395</v>
      </c>
      <c r="L692" s="1">
        <v>1.61023762730034</v>
      </c>
      <c r="M692" s="1">
        <v>7.7027872074325501</v>
      </c>
      <c r="N692" s="1">
        <v>4.03341075576202</v>
      </c>
      <c r="O692" s="1">
        <v>4.5560121493657304</v>
      </c>
      <c r="P692" s="1">
        <v>15.0549401465071</v>
      </c>
      <c r="Q692" s="1">
        <v>36.407897087725601</v>
      </c>
      <c r="R692" s="1">
        <v>21.473557262819401</v>
      </c>
      <c r="S692" s="1">
        <v>17.556280150080401</v>
      </c>
      <c r="T692" s="1">
        <v>9.5073253528676105</v>
      </c>
      <c r="U692" s="1">
        <v>1.3995087816859</v>
      </c>
      <c r="V692" s="1">
        <v>21.877751517679201</v>
      </c>
      <c r="W692" s="1">
        <v>27.9021270679828</v>
      </c>
      <c r="X692" s="1">
        <v>48.8206126326521</v>
      </c>
      <c r="Y692" s="1">
        <v>33.323185582074998</v>
      </c>
      <c r="Z692" s="1">
        <v>21.371164150024399</v>
      </c>
      <c r="AA692" s="1">
        <v>12.530443253774999</v>
      </c>
      <c r="AB692" s="1">
        <v>17.431807111544099</v>
      </c>
      <c r="AC692" s="1">
        <v>15.3433999025816</v>
      </c>
    </row>
    <row r="693" spans="1:29" ht="15" hidden="1" customHeight="1" x14ac:dyDescent="0.25">
      <c r="A693">
        <v>39460</v>
      </c>
      <c r="B693" s="2" t="s">
        <v>698</v>
      </c>
      <c r="C693" s="2" t="s">
        <v>72</v>
      </c>
      <c r="D693" s="2" t="s">
        <v>942</v>
      </c>
      <c r="E693" s="2" t="s">
        <v>931</v>
      </c>
      <c r="F693" s="2" t="s">
        <v>919</v>
      </c>
      <c r="G693" s="2" t="str">
        <f t="shared" si="10"/>
        <v>Trump</v>
      </c>
      <c r="H693" s="2" t="s">
        <v>923</v>
      </c>
      <c r="I693" s="2" t="s">
        <v>923</v>
      </c>
      <c r="J693">
        <v>159978</v>
      </c>
      <c r="K693" s="1">
        <v>86.029329032741998</v>
      </c>
      <c r="L693" s="1">
        <v>5.3894910550200699</v>
      </c>
      <c r="M693" s="1">
        <v>1.1776619285151699</v>
      </c>
      <c r="N693" s="1">
        <v>1.6446011326557399</v>
      </c>
      <c r="O693" s="1">
        <v>5.7589168510670197</v>
      </c>
      <c r="P693" s="1">
        <v>14.3007163484979</v>
      </c>
      <c r="Q693" s="1">
        <v>5.3832401955268896</v>
      </c>
      <c r="R693" s="1">
        <v>15.802797884709101</v>
      </c>
      <c r="S693" s="1">
        <v>30.384177824450902</v>
      </c>
      <c r="T693" s="1">
        <v>34.129067746815203</v>
      </c>
      <c r="U693" s="1">
        <v>3.24853046372034</v>
      </c>
      <c r="V693" s="1">
        <v>42.637545485646697</v>
      </c>
      <c r="W693" s="1">
        <v>33.0148042173359</v>
      </c>
      <c r="X693" s="1">
        <v>21.099119833296999</v>
      </c>
      <c r="Y693" s="1">
        <v>18.4395471825157</v>
      </c>
      <c r="Z693" s="1">
        <v>26.088908216084299</v>
      </c>
      <c r="AA693" s="1">
        <v>20.689606800678899</v>
      </c>
      <c r="AB693" s="1">
        <v>22.583360219955999</v>
      </c>
      <c r="AC693" s="1">
        <v>12.1985775807651</v>
      </c>
    </row>
    <row r="694" spans="1:29" ht="15" hidden="1" customHeight="1" x14ac:dyDescent="0.25">
      <c r="A694">
        <v>39500</v>
      </c>
      <c r="B694" s="2" t="s">
        <v>699</v>
      </c>
      <c r="C694" s="2" t="s">
        <v>146</v>
      </c>
      <c r="D694" s="2" t="s">
        <v>948</v>
      </c>
      <c r="E694" s="2" t="s">
        <v>927</v>
      </c>
      <c r="F694" s="2" t="s">
        <v>919</v>
      </c>
      <c r="G694" s="2" t="str">
        <f t="shared" si="10"/>
        <v>Trump</v>
      </c>
      <c r="H694" s="2" t="s">
        <v>922</v>
      </c>
      <c r="I694" s="2" t="s">
        <v>923</v>
      </c>
      <c r="J694">
        <v>77314</v>
      </c>
      <c r="K694" s="1">
        <v>93.0749928861526</v>
      </c>
      <c r="L694" s="1">
        <v>3.37455053418527</v>
      </c>
      <c r="M694" s="1">
        <v>0.58462891584965204</v>
      </c>
      <c r="N694" s="1">
        <v>1.7564736011589099</v>
      </c>
      <c r="O694" s="1">
        <v>1.2093540626535899</v>
      </c>
      <c r="P694" s="1">
        <v>23.095429029671202</v>
      </c>
      <c r="Q694" s="1">
        <v>9.3450086659595897</v>
      </c>
      <c r="R694" s="1">
        <v>23.123884419380701</v>
      </c>
      <c r="S694" s="1">
        <v>27.089531003440499</v>
      </c>
      <c r="T694" s="1">
        <v>17.346146881548002</v>
      </c>
      <c r="U694" s="1">
        <v>3.14120100242955</v>
      </c>
      <c r="V694" s="1">
        <v>45.719587549978002</v>
      </c>
      <c r="W694" s="1">
        <v>31.193924205612799</v>
      </c>
      <c r="X694" s="1">
        <v>19.945287241979599</v>
      </c>
      <c r="Y694" s="1">
        <v>19.616114054018698</v>
      </c>
      <c r="Z694" s="1">
        <v>24.462101890000699</v>
      </c>
      <c r="AA694" s="1">
        <v>19.7011313844745</v>
      </c>
      <c r="AB694" s="1">
        <v>22.755215486233698</v>
      </c>
      <c r="AC694" s="1">
        <v>13.4654371852724</v>
      </c>
    </row>
    <row r="695" spans="1:29" ht="15" hidden="1" customHeight="1" x14ac:dyDescent="0.25">
      <c r="A695">
        <v>39540</v>
      </c>
      <c r="B695" s="2" t="s">
        <v>700</v>
      </c>
      <c r="C695" s="2" t="s">
        <v>70</v>
      </c>
      <c r="D695" s="2" t="s">
        <v>980</v>
      </c>
      <c r="E695" s="2" t="s">
        <v>927</v>
      </c>
      <c r="F695" s="2" t="s">
        <v>919</v>
      </c>
      <c r="G695" s="2" t="str">
        <f t="shared" si="10"/>
        <v>Trump</v>
      </c>
      <c r="H695" s="2" t="s">
        <v>923</v>
      </c>
      <c r="I695" s="2" t="s">
        <v>922</v>
      </c>
      <c r="J695">
        <v>195408</v>
      </c>
      <c r="K695" s="1">
        <v>74.415581757143997</v>
      </c>
      <c r="L695" s="1">
        <v>10.8552362236961</v>
      </c>
      <c r="M695" s="1">
        <v>1.0649512814214399</v>
      </c>
      <c r="N695" s="1">
        <v>2.1263203144190599</v>
      </c>
      <c r="O695" s="1">
        <v>11.537910423319399</v>
      </c>
      <c r="P695" s="1">
        <v>24.824981577008099</v>
      </c>
      <c r="Q695" s="1">
        <v>8.1255629247523107</v>
      </c>
      <c r="R695" s="1">
        <v>25.347989846884499</v>
      </c>
      <c r="S695" s="1">
        <v>28.529538197003198</v>
      </c>
      <c r="T695" s="1">
        <v>13.1719274543519</v>
      </c>
      <c r="U695" s="1">
        <v>3.7586790271834398</v>
      </c>
      <c r="V695" s="1">
        <v>41.807840405416798</v>
      </c>
      <c r="W695" s="1">
        <v>31.600462371106399</v>
      </c>
      <c r="X695" s="1">
        <v>22.833018196293398</v>
      </c>
      <c r="Y695" s="1">
        <v>15.4892774661828</v>
      </c>
      <c r="Z695" s="1">
        <v>21.482019135598801</v>
      </c>
      <c r="AA695" s="1">
        <v>17.883206862421599</v>
      </c>
      <c r="AB695" s="1">
        <v>24.7733421313098</v>
      </c>
      <c r="AC695" s="1">
        <v>20.372154404486999</v>
      </c>
    </row>
    <row r="696" spans="1:29" ht="15" hidden="1" customHeight="1" x14ac:dyDescent="0.25">
      <c r="A696">
        <v>39580</v>
      </c>
      <c r="B696" s="2" t="s">
        <v>701</v>
      </c>
      <c r="C696" s="2" t="s">
        <v>42</v>
      </c>
      <c r="D696" s="2" t="s">
        <v>959</v>
      </c>
      <c r="E696" s="2" t="s">
        <v>931</v>
      </c>
      <c r="F696" s="2" t="s">
        <v>920</v>
      </c>
      <c r="G696" s="2" t="str">
        <f t="shared" si="10"/>
        <v>Clinton</v>
      </c>
      <c r="H696" s="2" t="s">
        <v>922</v>
      </c>
      <c r="I696" s="2" t="s">
        <v>923</v>
      </c>
      <c r="J696">
        <v>1130490</v>
      </c>
      <c r="K696" s="1">
        <v>63.413475572539298</v>
      </c>
      <c r="L696" s="1">
        <v>19.802917319038599</v>
      </c>
      <c r="M696" s="1">
        <v>4.3817282771187704</v>
      </c>
      <c r="N696" s="1">
        <v>2.2724659218568899</v>
      </c>
      <c r="O696" s="1">
        <v>10.1294129094463</v>
      </c>
      <c r="P696" s="1">
        <v>26.2226998911976</v>
      </c>
      <c r="Q696" s="1">
        <v>9.2624437190952609</v>
      </c>
      <c r="R696" s="1">
        <v>30.798061017788701</v>
      </c>
      <c r="S696" s="1">
        <v>24.739626179798101</v>
      </c>
      <c r="T696" s="1">
        <v>8.9771691921202308</v>
      </c>
      <c r="U696" s="1">
        <v>4.6620430778282902</v>
      </c>
      <c r="V696" s="1">
        <v>25.558766885588</v>
      </c>
      <c r="W696" s="1">
        <v>28.065965137849599</v>
      </c>
      <c r="X696" s="1">
        <v>41.713224898734097</v>
      </c>
      <c r="Y696" s="1">
        <v>13.349844531312501</v>
      </c>
      <c r="Z696" s="1">
        <v>18.483368848873099</v>
      </c>
      <c r="AA696" s="1">
        <v>16.781915769370102</v>
      </c>
      <c r="AB696" s="1">
        <v>23.7474304154142</v>
      </c>
      <c r="AC696" s="1">
        <v>27.637440435030101</v>
      </c>
    </row>
    <row r="697" spans="1:29" ht="15" hidden="1" customHeight="1" x14ac:dyDescent="0.25">
      <c r="A697">
        <v>39660</v>
      </c>
      <c r="B697" s="2" t="s">
        <v>702</v>
      </c>
      <c r="C697" s="2" t="s">
        <v>24</v>
      </c>
      <c r="D697" s="2" t="s">
        <v>974</v>
      </c>
      <c r="E697" s="2" t="s">
        <v>947</v>
      </c>
      <c r="F697" s="2" t="s">
        <v>919</v>
      </c>
      <c r="G697" s="2" t="str">
        <f t="shared" si="10"/>
        <v>Trump</v>
      </c>
      <c r="H697" s="2" t="s">
        <v>922</v>
      </c>
      <c r="I697" s="2" t="s">
        <v>923</v>
      </c>
      <c r="J697">
        <v>134598</v>
      </c>
      <c r="K697" s="1">
        <v>83.963357553604098</v>
      </c>
      <c r="L697" s="1">
        <v>0.991842375072438</v>
      </c>
      <c r="M697" s="1">
        <v>0.91383230062853804</v>
      </c>
      <c r="N697" s="1">
        <v>10.416945274075401</v>
      </c>
      <c r="O697" s="1">
        <v>3.7140224966195601</v>
      </c>
      <c r="P697" s="1">
        <v>24.429783503469601</v>
      </c>
      <c r="Q697" s="1">
        <v>9.3797827605165001</v>
      </c>
      <c r="R697" s="1">
        <v>24.766341253213302</v>
      </c>
      <c r="S697" s="1">
        <v>27.738153612980899</v>
      </c>
      <c r="T697" s="1">
        <v>13.6859388698198</v>
      </c>
      <c r="U697" s="1">
        <v>2.46203431180545</v>
      </c>
      <c r="V697" s="1">
        <v>35.176874783173098</v>
      </c>
      <c r="W697" s="1">
        <v>35.7229987577918</v>
      </c>
      <c r="X697" s="1">
        <v>26.638092147229699</v>
      </c>
      <c r="Y697" s="1">
        <v>16.369443213705502</v>
      </c>
      <c r="Z697" s="1">
        <v>23.521267168808201</v>
      </c>
      <c r="AA697" s="1">
        <v>19.960124058484698</v>
      </c>
      <c r="AB697" s="1">
        <v>24.281863831044198</v>
      </c>
      <c r="AC697" s="1">
        <v>15.8673017279575</v>
      </c>
    </row>
    <row r="698" spans="1:29" ht="15" customHeight="1" x14ac:dyDescent="0.25">
      <c r="A698">
        <v>39700</v>
      </c>
      <c r="B698" s="2" t="s">
        <v>703</v>
      </c>
      <c r="C698" s="2" t="s">
        <v>27</v>
      </c>
      <c r="D698" s="2" t="s">
        <v>976</v>
      </c>
      <c r="E698" s="2" t="s">
        <v>935</v>
      </c>
      <c r="F698" s="2" t="s">
        <v>919</v>
      </c>
      <c r="G698" s="2" t="str">
        <f t="shared" si="10"/>
        <v>Trump</v>
      </c>
      <c r="H698" s="2" t="s">
        <v>922</v>
      </c>
      <c r="I698" s="2" t="s">
        <v>922</v>
      </c>
      <c r="J698">
        <v>22134</v>
      </c>
      <c r="K698" s="1">
        <v>10.097587422065599</v>
      </c>
      <c r="L698" s="1">
        <v>1.7574771844221599</v>
      </c>
      <c r="M698" s="1">
        <v>0.60540345170326204</v>
      </c>
      <c r="N698" s="1">
        <v>0.35691696033252002</v>
      </c>
      <c r="O698" s="1">
        <v>87.182614981476505</v>
      </c>
      <c r="P698" s="1">
        <v>26.7958796421795</v>
      </c>
      <c r="Q698" s="1">
        <v>12.338483780609</v>
      </c>
      <c r="R698" s="1">
        <v>27.785307671455701</v>
      </c>
      <c r="S698" s="1">
        <v>21.3924279389175</v>
      </c>
      <c r="T698" s="1">
        <v>11.687900966838299</v>
      </c>
      <c r="U698" s="1">
        <v>25.654567093127</v>
      </c>
      <c r="V698" s="1">
        <v>45.767628681939897</v>
      </c>
      <c r="W698" s="1">
        <v>20.127938113656601</v>
      </c>
      <c r="X698" s="1">
        <v>8.4498661112764104</v>
      </c>
      <c r="Y698" s="1">
        <v>43.329617242660703</v>
      </c>
      <c r="Z698" s="1">
        <v>21.8320327015979</v>
      </c>
      <c r="AA698" s="1">
        <v>13.1921218877741</v>
      </c>
      <c r="AB698" s="1">
        <v>13.266443701226301</v>
      </c>
      <c r="AC698" s="1">
        <v>8.3797844667409898</v>
      </c>
    </row>
    <row r="699" spans="1:29" ht="15" hidden="1" customHeight="1" x14ac:dyDescent="0.25">
      <c r="A699">
        <v>39740</v>
      </c>
      <c r="B699" s="2" t="s">
        <v>704</v>
      </c>
      <c r="C699" s="2" t="s">
        <v>55</v>
      </c>
      <c r="D699" s="2" t="s">
        <v>970</v>
      </c>
      <c r="E699" s="2" t="s">
        <v>927</v>
      </c>
      <c r="F699" s="2" t="s">
        <v>919</v>
      </c>
      <c r="G699" s="2" t="str">
        <f t="shared" si="10"/>
        <v>Trump</v>
      </c>
      <c r="H699" s="2" t="s">
        <v>922</v>
      </c>
      <c r="I699" s="2" t="s">
        <v>922</v>
      </c>
      <c r="J699">
        <v>411442</v>
      </c>
      <c r="K699" s="1">
        <v>76.901726124216793</v>
      </c>
      <c r="L699" s="1">
        <v>4.0144175849816</v>
      </c>
      <c r="M699" s="1">
        <v>1.2745417337073</v>
      </c>
      <c r="N699" s="1">
        <v>1.43884192668712</v>
      </c>
      <c r="O699" s="1">
        <v>16.3704726304072</v>
      </c>
      <c r="P699" s="1">
        <v>23.8517215063119</v>
      </c>
      <c r="Q699" s="1">
        <v>9.9843963426193696</v>
      </c>
      <c r="R699" s="1">
        <v>24.319345132485299</v>
      </c>
      <c r="S699" s="1">
        <v>27.369106702767301</v>
      </c>
      <c r="T699" s="1">
        <v>14.4754303158161</v>
      </c>
      <c r="U699" s="1">
        <v>5.8991125813711802</v>
      </c>
      <c r="V699" s="1">
        <v>48.696775993802397</v>
      </c>
      <c r="W699" s="1">
        <v>23.0589323806831</v>
      </c>
      <c r="X699" s="1">
        <v>22.3451790441433</v>
      </c>
      <c r="Y699" s="1">
        <v>15.8439247420069</v>
      </c>
      <c r="Z699" s="1">
        <v>20.3920065983881</v>
      </c>
      <c r="AA699" s="1">
        <v>17.909817700046101</v>
      </c>
      <c r="AB699" s="1">
        <v>25.431720321866301</v>
      </c>
      <c r="AC699" s="1">
        <v>20.422530637692599</v>
      </c>
    </row>
    <row r="700" spans="1:29" ht="15" hidden="1" customHeight="1" x14ac:dyDescent="0.25">
      <c r="A700">
        <v>39780</v>
      </c>
      <c r="B700" s="2" t="s">
        <v>705</v>
      </c>
      <c r="C700" s="2" t="s">
        <v>98</v>
      </c>
      <c r="D700" s="2" t="s">
        <v>936</v>
      </c>
      <c r="E700" s="2" t="s">
        <v>935</v>
      </c>
      <c r="F700" s="2" t="s">
        <v>919</v>
      </c>
      <c r="G700" s="2" t="str">
        <f t="shared" si="10"/>
        <v>Trump</v>
      </c>
      <c r="H700" s="2" t="s">
        <v>922</v>
      </c>
      <c r="I700" s="2" t="s">
        <v>923</v>
      </c>
      <c r="J700">
        <v>63463</v>
      </c>
      <c r="K700" s="1">
        <v>71.857617824559199</v>
      </c>
      <c r="L700" s="1">
        <v>0.54992672896018102</v>
      </c>
      <c r="M700" s="1">
        <v>0.98482580401178599</v>
      </c>
      <c r="N700" s="1">
        <v>4.6956494335282004</v>
      </c>
      <c r="O700" s="1">
        <v>21.911980208940601</v>
      </c>
      <c r="P700" s="1">
        <v>25.4636559885287</v>
      </c>
      <c r="Q700" s="1">
        <v>8.3765343586026493</v>
      </c>
      <c r="R700" s="1">
        <v>22.6966894095772</v>
      </c>
      <c r="S700" s="1">
        <v>27.594031167767</v>
      </c>
      <c r="T700" s="1">
        <v>15.8690890755243</v>
      </c>
      <c r="U700" s="1">
        <v>7.5448730189039503</v>
      </c>
      <c r="V700" s="1">
        <v>40.388103876264999</v>
      </c>
      <c r="W700" s="1">
        <v>38.944051938132503</v>
      </c>
      <c r="X700" s="1">
        <v>13.1229711666985</v>
      </c>
      <c r="Y700" s="1">
        <v>22.486413043478301</v>
      </c>
      <c r="Z700" s="1">
        <v>27.0422894021739</v>
      </c>
      <c r="AA700" s="1">
        <v>20.253057065217401</v>
      </c>
      <c r="AB700" s="1">
        <v>17.9602581521739</v>
      </c>
      <c r="AC700" s="1">
        <v>12.2579823369565</v>
      </c>
    </row>
    <row r="701" spans="1:29" ht="15" hidden="1" customHeight="1" x14ac:dyDescent="0.25">
      <c r="A701">
        <v>39860</v>
      </c>
      <c r="B701" s="2" t="s">
        <v>707</v>
      </c>
      <c r="C701" s="2" t="s">
        <v>44</v>
      </c>
      <c r="D701" s="2" t="s">
        <v>955</v>
      </c>
      <c r="E701" s="2" t="s">
        <v>947</v>
      </c>
      <c r="F701" s="2" t="s">
        <v>919</v>
      </c>
      <c r="G701" s="2" t="str">
        <f t="shared" si="10"/>
        <v>Trump</v>
      </c>
      <c r="H701" s="2" t="s">
        <v>922</v>
      </c>
      <c r="I701" s="2" t="s">
        <v>922</v>
      </c>
      <c r="J701">
        <v>46183</v>
      </c>
      <c r="K701" s="1">
        <v>93.166316610007996</v>
      </c>
      <c r="L701" s="1">
        <v>0.92891323647229496</v>
      </c>
      <c r="M701" s="1">
        <v>0.58679600718879199</v>
      </c>
      <c r="N701" s="1">
        <v>2.41214299634064</v>
      </c>
      <c r="O701" s="1">
        <v>2.9058311499902598</v>
      </c>
      <c r="P701" s="1">
        <v>23.710023168698399</v>
      </c>
      <c r="Q701" s="1">
        <v>6.9657666240824501</v>
      </c>
      <c r="R701" s="1">
        <v>23.279128683714799</v>
      </c>
      <c r="S701" s="1">
        <v>29.601801528700999</v>
      </c>
      <c r="T701" s="1">
        <v>16.443279994803301</v>
      </c>
      <c r="U701" s="1">
        <v>3.8872904678508902</v>
      </c>
      <c r="V701" s="1">
        <v>37.606329747310497</v>
      </c>
      <c r="W701" s="1">
        <v>35.998874155616697</v>
      </c>
      <c r="X701" s="1">
        <v>22.5075056292219</v>
      </c>
      <c r="Y701" s="1">
        <v>15.3130016051364</v>
      </c>
      <c r="Z701" s="1">
        <v>20.144462279293698</v>
      </c>
      <c r="AA701" s="1">
        <v>17.661851257356901</v>
      </c>
      <c r="AB701" s="1">
        <v>25.350454788657</v>
      </c>
      <c r="AC701" s="1">
        <v>21.530230069555898</v>
      </c>
    </row>
    <row r="702" spans="1:29" ht="15" hidden="1" customHeight="1" x14ac:dyDescent="0.25">
      <c r="A702">
        <v>39820</v>
      </c>
      <c r="B702" s="2" t="s">
        <v>706</v>
      </c>
      <c r="C702" s="2" t="s">
        <v>98</v>
      </c>
      <c r="D702" s="2" t="s">
        <v>936</v>
      </c>
      <c r="E702" s="2" t="s">
        <v>935</v>
      </c>
      <c r="F702" s="2" t="s">
        <v>919</v>
      </c>
      <c r="G702" s="2" t="str">
        <f t="shared" si="10"/>
        <v>Trump</v>
      </c>
      <c r="H702" s="2" t="s">
        <v>922</v>
      </c>
      <c r="I702" s="2" t="s">
        <v>923</v>
      </c>
      <c r="J702">
        <v>177223</v>
      </c>
      <c r="K702" s="1">
        <v>82.406911066847996</v>
      </c>
      <c r="L702" s="1">
        <v>0.81140709727292704</v>
      </c>
      <c r="M702" s="1">
        <v>2.42462885742821</v>
      </c>
      <c r="N702" s="1">
        <v>5.9619801041625502</v>
      </c>
      <c r="O702" s="1">
        <v>8.3950728742883296</v>
      </c>
      <c r="P702" s="1">
        <v>22.374071085581399</v>
      </c>
      <c r="Q702" s="1">
        <v>9.0219666747544096</v>
      </c>
      <c r="R702" s="1">
        <v>22.301845697228899</v>
      </c>
      <c r="S702" s="1">
        <v>29.3929117552462</v>
      </c>
      <c r="T702" s="1">
        <v>16.909204787189001</v>
      </c>
      <c r="U702" s="1">
        <v>2.81778025911755</v>
      </c>
      <c r="V702" s="1">
        <v>35.0399842361944</v>
      </c>
      <c r="W702" s="1">
        <v>42.876730323978997</v>
      </c>
      <c r="X702" s="1">
        <v>19.265505180708999</v>
      </c>
      <c r="Y702" s="1">
        <v>21.239837398374</v>
      </c>
      <c r="Z702" s="1">
        <v>24.008420441347301</v>
      </c>
      <c r="AA702" s="1">
        <v>18.175087108013901</v>
      </c>
      <c r="AB702" s="1">
        <v>21.402439024390201</v>
      </c>
      <c r="AC702" s="1">
        <v>15.1742160278746</v>
      </c>
    </row>
    <row r="703" spans="1:29" ht="15" hidden="1" customHeight="1" x14ac:dyDescent="0.25">
      <c r="A703">
        <v>39900</v>
      </c>
      <c r="B703" s="2" t="s">
        <v>708</v>
      </c>
      <c r="C703" s="2" t="s">
        <v>195</v>
      </c>
      <c r="D703" s="2" t="s">
        <v>965</v>
      </c>
      <c r="E703" s="2" t="s">
        <v>935</v>
      </c>
      <c r="F703" s="2" t="s">
        <v>920</v>
      </c>
      <c r="G703" s="2" t="str">
        <f t="shared" si="10"/>
        <v>Clinton</v>
      </c>
      <c r="H703" s="2" t="s">
        <v>922</v>
      </c>
      <c r="I703" s="2" t="s">
        <v>922</v>
      </c>
      <c r="J703">
        <v>425417</v>
      </c>
      <c r="K703" s="1">
        <v>66.227959860560304</v>
      </c>
      <c r="L703" s="1">
        <v>2.1456594353305101</v>
      </c>
      <c r="M703" s="1">
        <v>5.0195455282699104</v>
      </c>
      <c r="N703" s="1">
        <v>4.5221512069334304</v>
      </c>
      <c r="O703" s="1">
        <v>22.0846839689058</v>
      </c>
      <c r="P703" s="1">
        <v>23.514104984050899</v>
      </c>
      <c r="Q703" s="1">
        <v>10.564457931864499</v>
      </c>
      <c r="R703" s="1">
        <v>26.4495777084602</v>
      </c>
      <c r="S703" s="1">
        <v>27.3385877856315</v>
      </c>
      <c r="T703" s="1">
        <v>12.1332715899929</v>
      </c>
      <c r="U703" s="1">
        <v>5.5495207667731599</v>
      </c>
      <c r="V703" s="1">
        <v>32.482428115015999</v>
      </c>
      <c r="W703" s="1">
        <v>35.2200922967696</v>
      </c>
      <c r="X703" s="1">
        <v>26.747958821441198</v>
      </c>
      <c r="Y703" s="1">
        <v>16.856917749234999</v>
      </c>
      <c r="Z703" s="1">
        <v>20.425576097379199</v>
      </c>
      <c r="AA703" s="1">
        <v>17.512871722520501</v>
      </c>
      <c r="AB703" s="1">
        <v>23.031069253837099</v>
      </c>
      <c r="AC703" s="1">
        <v>22.173565177028198</v>
      </c>
    </row>
    <row r="704" spans="1:29" ht="15" hidden="1" customHeight="1" x14ac:dyDescent="0.25">
      <c r="A704">
        <v>39940</v>
      </c>
      <c r="B704" s="2" t="s">
        <v>709</v>
      </c>
      <c r="C704" s="2" t="s">
        <v>143</v>
      </c>
      <c r="D704" s="2" t="s">
        <v>946</v>
      </c>
      <c r="E704" s="2" t="s">
        <v>947</v>
      </c>
      <c r="F704" s="2" t="s">
        <v>919</v>
      </c>
      <c r="G704" s="2" t="str">
        <f t="shared" si="10"/>
        <v>Trump</v>
      </c>
      <c r="H704" s="2" t="s">
        <v>922</v>
      </c>
      <c r="I704" s="2" t="s">
        <v>923</v>
      </c>
      <c r="J704">
        <v>50778</v>
      </c>
      <c r="K704" s="1">
        <v>89.588010555752504</v>
      </c>
      <c r="L704" s="1">
        <v>0.39781007522943002</v>
      </c>
      <c r="M704" s="1">
        <v>0.73850880302493205</v>
      </c>
      <c r="N704" s="1">
        <v>1.57154673283706</v>
      </c>
      <c r="O704" s="1">
        <v>7.70412383315609</v>
      </c>
      <c r="P704" s="1">
        <v>27.377998345740298</v>
      </c>
      <c r="Q704" s="1">
        <v>28.9121272992241</v>
      </c>
      <c r="R704" s="1">
        <v>21.402969790066599</v>
      </c>
      <c r="S704" s="1">
        <v>14.5555161684194</v>
      </c>
      <c r="T704" s="1">
        <v>7.7513883965496904</v>
      </c>
      <c r="U704" s="1">
        <v>3.8050258420958798</v>
      </c>
      <c r="V704" s="1">
        <v>25.7485296738549</v>
      </c>
      <c r="W704" s="1">
        <v>43.174122259846698</v>
      </c>
      <c r="X704" s="1">
        <v>27.272322224202501</v>
      </c>
      <c r="Y704" s="1">
        <v>24.488822246455801</v>
      </c>
      <c r="Z704" s="1">
        <v>27.5218102508179</v>
      </c>
      <c r="AA704" s="1">
        <v>17.632224645583399</v>
      </c>
      <c r="AB704" s="1">
        <v>18.709105779716499</v>
      </c>
      <c r="AC704" s="1">
        <v>11.6480370774264</v>
      </c>
    </row>
    <row r="705" spans="1:29" ht="15" hidden="1" customHeight="1" x14ac:dyDescent="0.25">
      <c r="A705">
        <v>40060</v>
      </c>
      <c r="B705" s="2" t="s">
        <v>710</v>
      </c>
      <c r="C705" s="2" t="s">
        <v>135</v>
      </c>
      <c r="D705" s="2" t="s">
        <v>978</v>
      </c>
      <c r="E705" s="2" t="s">
        <v>927</v>
      </c>
      <c r="F705" s="2" t="s">
        <v>920</v>
      </c>
      <c r="G705" s="2" t="str">
        <f t="shared" si="10"/>
        <v>Clinton</v>
      </c>
      <c r="H705" s="2" t="s">
        <v>922</v>
      </c>
      <c r="I705" s="2" t="s">
        <v>923</v>
      </c>
      <c r="J705">
        <v>1202061</v>
      </c>
      <c r="K705" s="1">
        <v>59.421025228850901</v>
      </c>
      <c r="L705" s="1">
        <v>29.7756561744424</v>
      </c>
      <c r="M705" s="1">
        <v>3.2058577883802801</v>
      </c>
      <c r="N705" s="1">
        <v>2.4520300868884299</v>
      </c>
      <c r="O705" s="1">
        <v>5.1454307214380304</v>
      </c>
      <c r="P705" s="1">
        <v>23.383889260914401</v>
      </c>
      <c r="Q705" s="1">
        <v>9.9042215841225207</v>
      </c>
      <c r="R705" s="1">
        <v>27.007675682745099</v>
      </c>
      <c r="S705" s="1">
        <v>27.6817915058426</v>
      </c>
      <c r="T705" s="1">
        <v>12.022421966375299</v>
      </c>
      <c r="U705" s="1">
        <v>4.9607731525021004</v>
      </c>
      <c r="V705" s="1">
        <v>35.340543483641</v>
      </c>
      <c r="W705" s="1">
        <v>27.391971489382801</v>
      </c>
      <c r="X705" s="1">
        <v>32.306711874474097</v>
      </c>
      <c r="Y705" s="1">
        <v>14.273558491556599</v>
      </c>
      <c r="Z705" s="1">
        <v>18.6663312625777</v>
      </c>
      <c r="AA705" s="1">
        <v>17.8646425759034</v>
      </c>
      <c r="AB705" s="1">
        <v>23.906291014087</v>
      </c>
      <c r="AC705" s="1">
        <v>25.289176655875401</v>
      </c>
    </row>
    <row r="706" spans="1:29" ht="15" hidden="1" customHeight="1" x14ac:dyDescent="0.25">
      <c r="A706">
        <v>39980</v>
      </c>
      <c r="B706" s="2" t="s">
        <v>710</v>
      </c>
      <c r="C706" s="2" t="s">
        <v>66</v>
      </c>
      <c r="D706" s="2" t="s">
        <v>425</v>
      </c>
      <c r="E706" s="2" t="s">
        <v>927</v>
      </c>
      <c r="F706" s="2" t="s">
        <v>919</v>
      </c>
      <c r="G706" s="2" t="str">
        <f t="shared" si="10"/>
        <v>Trump</v>
      </c>
      <c r="H706" s="2" t="s">
        <v>922</v>
      </c>
      <c r="I706" s="2" t="s">
        <v>923</v>
      </c>
      <c r="J706">
        <v>68917</v>
      </c>
      <c r="K706" s="1">
        <v>88.979497076193098</v>
      </c>
      <c r="L706" s="1">
        <v>4.8594686361855599</v>
      </c>
      <c r="M706" s="1">
        <v>0.75743285401279803</v>
      </c>
      <c r="N706" s="1">
        <v>2.7859599228056902</v>
      </c>
      <c r="O706" s="1">
        <v>2.6176415108028501</v>
      </c>
      <c r="P706" s="1">
        <v>23.046563257251499</v>
      </c>
      <c r="Q706" s="1">
        <v>9.3315147206059503</v>
      </c>
      <c r="R706" s="1">
        <v>23.783681820160499</v>
      </c>
      <c r="S706" s="1">
        <v>27.399625636635399</v>
      </c>
      <c r="T706" s="1">
        <v>16.4386145653467</v>
      </c>
      <c r="U706" s="1">
        <v>4.9523891408550602</v>
      </c>
      <c r="V706" s="1">
        <v>51.084409861788799</v>
      </c>
      <c r="W706" s="1">
        <v>26.872729617608499</v>
      </c>
      <c r="X706" s="1">
        <v>17.090471379747701</v>
      </c>
      <c r="Y706" s="1">
        <v>24.374157861144599</v>
      </c>
      <c r="Z706" s="1">
        <v>26.526487483157201</v>
      </c>
      <c r="AA706" s="1">
        <v>18.3603999716332</v>
      </c>
      <c r="AB706" s="1">
        <v>20.509183745833599</v>
      </c>
      <c r="AC706" s="1">
        <v>10.229770938231299</v>
      </c>
    </row>
    <row r="707" spans="1:29" ht="15" hidden="1" customHeight="1" x14ac:dyDescent="0.25">
      <c r="A707">
        <v>40080</v>
      </c>
      <c r="B707" s="2" t="s">
        <v>711</v>
      </c>
      <c r="C707" s="2" t="s">
        <v>104</v>
      </c>
      <c r="D707" s="2" t="s">
        <v>950</v>
      </c>
      <c r="E707" s="2" t="s">
        <v>927</v>
      </c>
      <c r="F707" s="2" t="s">
        <v>919</v>
      </c>
      <c r="G707" s="2" t="str">
        <f t="shared" si="10"/>
        <v>Trump</v>
      </c>
      <c r="H707" s="2" t="s">
        <v>922</v>
      </c>
      <c r="I707" s="2" t="s">
        <v>923</v>
      </c>
      <c r="J707">
        <v>99972</v>
      </c>
      <c r="K707" s="1">
        <v>91.733685431920904</v>
      </c>
      <c r="L707" s="1">
        <v>3.5850038010643002</v>
      </c>
      <c r="M707" s="1">
        <v>0.76621454007122003</v>
      </c>
      <c r="N707" s="1">
        <v>1.99855959668707</v>
      </c>
      <c r="O707" s="1">
        <v>1.9165366302564699</v>
      </c>
      <c r="P707" s="1">
        <v>21.813107670147598</v>
      </c>
      <c r="Q707" s="1">
        <v>15.1922538310727</v>
      </c>
      <c r="R707" s="1">
        <v>26.243348137478499</v>
      </c>
      <c r="S707" s="1">
        <v>24.906973952706799</v>
      </c>
      <c r="T707" s="1">
        <v>11.8443164085944</v>
      </c>
      <c r="U707" s="1">
        <v>8.8040025412960592</v>
      </c>
      <c r="V707" s="1">
        <v>40.970457433291003</v>
      </c>
      <c r="W707" s="1">
        <v>26.616899618805601</v>
      </c>
      <c r="X707" s="1">
        <v>23.6086404066074</v>
      </c>
      <c r="Y707" s="1">
        <v>26.3671978400127</v>
      </c>
      <c r="Z707" s="1">
        <v>23.6328021599873</v>
      </c>
      <c r="AA707" s="1">
        <v>16.430197469426599</v>
      </c>
      <c r="AB707" s="1">
        <v>20.877230133940401</v>
      </c>
      <c r="AC707" s="1">
        <v>12.692572396633</v>
      </c>
    </row>
    <row r="708" spans="1:29" ht="15" customHeight="1" x14ac:dyDescent="0.25">
      <c r="A708">
        <v>40100</v>
      </c>
      <c r="B708" s="2" t="s">
        <v>712</v>
      </c>
      <c r="C708" s="2" t="s">
        <v>27</v>
      </c>
      <c r="D708" s="2" t="s">
        <v>976</v>
      </c>
      <c r="E708" s="2" t="s">
        <v>935</v>
      </c>
      <c r="F708" s="2" t="s">
        <v>920</v>
      </c>
      <c r="G708" s="2" t="str">
        <f t="shared" si="10"/>
        <v>Clinton</v>
      </c>
      <c r="H708" s="2" t="s">
        <v>922</v>
      </c>
      <c r="I708" s="2" t="s">
        <v>922</v>
      </c>
      <c r="J708">
        <v>60968</v>
      </c>
      <c r="K708" s="1">
        <v>4.0168613042907797</v>
      </c>
      <c r="L708" s="1">
        <v>2.46030704631938E-2</v>
      </c>
      <c r="M708" s="1">
        <v>0.19518435900800399</v>
      </c>
      <c r="N708" s="1">
        <v>7.8729825482220198E-2</v>
      </c>
      <c r="O708" s="1">
        <v>95.684621440755805</v>
      </c>
      <c r="P708" s="1">
        <v>33.916152735861402</v>
      </c>
      <c r="Q708" s="1">
        <v>10.817149980317501</v>
      </c>
      <c r="R708" s="1">
        <v>25.8627476709093</v>
      </c>
      <c r="S708" s="1">
        <v>19.095263088833502</v>
      </c>
      <c r="T708" s="1">
        <v>10.308686524078199</v>
      </c>
      <c r="U708" s="1">
        <v>38.200137121053999</v>
      </c>
      <c r="V708" s="1">
        <v>37.577130592899501</v>
      </c>
      <c r="W708" s="1">
        <v>15.7480549676573</v>
      </c>
      <c r="X708" s="1">
        <v>8.47467731838913</v>
      </c>
      <c r="Y708" s="1">
        <v>40.795099227873102</v>
      </c>
      <c r="Z708" s="1">
        <v>28.453831918831</v>
      </c>
      <c r="AA708" s="1">
        <v>13.330355433603501</v>
      </c>
      <c r="AB708" s="1">
        <v>10.752345096037301</v>
      </c>
      <c r="AC708" s="1">
        <v>6.6683683236551596</v>
      </c>
    </row>
    <row r="709" spans="1:29" ht="15" hidden="1" customHeight="1" x14ac:dyDescent="0.25">
      <c r="A709">
        <v>40140</v>
      </c>
      <c r="B709" s="2" t="s">
        <v>713</v>
      </c>
      <c r="C709" s="2" t="s">
        <v>98</v>
      </c>
      <c r="D709" s="2" t="s">
        <v>936</v>
      </c>
      <c r="E709" s="2" t="s">
        <v>935</v>
      </c>
      <c r="F709" s="2" t="s">
        <v>920</v>
      </c>
      <c r="G709" s="2" t="str">
        <f t="shared" si="10"/>
        <v>Clinton</v>
      </c>
      <c r="H709" s="2" t="s">
        <v>922</v>
      </c>
      <c r="I709" s="2" t="s">
        <v>923</v>
      </c>
      <c r="J709">
        <v>4224851</v>
      </c>
      <c r="K709" s="1">
        <v>36.608770344800298</v>
      </c>
      <c r="L709" s="1">
        <v>7.1368907447860304</v>
      </c>
      <c r="M709" s="1">
        <v>5.9149778299873796</v>
      </c>
      <c r="N709" s="1">
        <v>3.0855762723939901</v>
      </c>
      <c r="O709" s="1">
        <v>47.2537848080323</v>
      </c>
      <c r="P709" s="1">
        <v>28.7512151316106</v>
      </c>
      <c r="Q709" s="1">
        <v>10.855601771518099</v>
      </c>
      <c r="R709" s="1">
        <v>26.764825552427801</v>
      </c>
      <c r="S709" s="1">
        <v>23.215351263275299</v>
      </c>
      <c r="T709" s="1">
        <v>10.4130062811683</v>
      </c>
      <c r="U709" s="1">
        <v>10.045855676606401</v>
      </c>
      <c r="V709" s="1">
        <v>36.879955873621498</v>
      </c>
      <c r="W709" s="1">
        <v>33.494747501008099</v>
      </c>
      <c r="X709" s="1">
        <v>19.579440948763999</v>
      </c>
      <c r="Y709" s="1">
        <v>15.7220468912088</v>
      </c>
      <c r="Z709" s="1">
        <v>20.126912144014501</v>
      </c>
      <c r="AA709" s="1">
        <v>17.276520861604801</v>
      </c>
      <c r="AB709" s="1">
        <v>23.616956929161699</v>
      </c>
      <c r="AC709" s="1">
        <v>23.257563174010201</v>
      </c>
    </row>
    <row r="710" spans="1:29" ht="15" hidden="1" customHeight="1" x14ac:dyDescent="0.25">
      <c r="A710">
        <v>40180</v>
      </c>
      <c r="B710" s="2" t="s">
        <v>714</v>
      </c>
      <c r="C710" s="2" t="s">
        <v>197</v>
      </c>
      <c r="D710" s="2" t="s">
        <v>982</v>
      </c>
      <c r="E710" s="2" t="s">
        <v>947</v>
      </c>
      <c r="F710" s="2" t="s">
        <v>919</v>
      </c>
      <c r="G710" s="2" t="str">
        <f t="shared" ref="G710:G773" si="11">IF(F710="Republicain","Trump","Clinton")</f>
        <v>Trump</v>
      </c>
      <c r="H710" s="2" t="s">
        <v>922</v>
      </c>
      <c r="I710" s="2" t="s">
        <v>923</v>
      </c>
      <c r="J710">
        <v>40123</v>
      </c>
      <c r="K710" s="1">
        <v>71.4727213817511</v>
      </c>
      <c r="L710" s="1">
        <v>0.214340901727189</v>
      </c>
      <c r="M710" s="1">
        <v>0.37634274605587797</v>
      </c>
      <c r="N710" s="1">
        <v>22.293946115694201</v>
      </c>
      <c r="O710" s="1">
        <v>5.6426488547715801</v>
      </c>
      <c r="P710" s="1">
        <v>25.451735912070401</v>
      </c>
      <c r="Q710" s="1">
        <v>8.7680382822819798</v>
      </c>
      <c r="R710" s="1">
        <v>23.2759265259328</v>
      </c>
      <c r="S710" s="1">
        <v>28.036288413129601</v>
      </c>
      <c r="T710" s="1">
        <v>14.468010866585299</v>
      </c>
      <c r="U710" s="1">
        <v>2.7165517501224499</v>
      </c>
      <c r="V710" s="1">
        <v>34.810293508157201</v>
      </c>
      <c r="W710" s="1">
        <v>40.544817452243699</v>
      </c>
      <c r="X710" s="1">
        <v>21.928337289476701</v>
      </c>
      <c r="Y710" s="1">
        <v>19.365426695842501</v>
      </c>
      <c r="Z710" s="1">
        <v>22.216501480242002</v>
      </c>
      <c r="AA710" s="1">
        <v>19.8738576393358</v>
      </c>
      <c r="AB710" s="1">
        <v>22.744239927918599</v>
      </c>
      <c r="AC710" s="1">
        <v>15.7999742566611</v>
      </c>
    </row>
    <row r="711" spans="1:29" ht="15" hidden="1" customHeight="1" x14ac:dyDescent="0.25">
      <c r="A711">
        <v>40220</v>
      </c>
      <c r="B711" s="2" t="s">
        <v>715</v>
      </c>
      <c r="C711" s="2" t="s">
        <v>135</v>
      </c>
      <c r="D711" s="2" t="s">
        <v>978</v>
      </c>
      <c r="E711" s="2" t="s">
        <v>927</v>
      </c>
      <c r="F711" s="2" t="s">
        <v>920</v>
      </c>
      <c r="G711" s="2" t="str">
        <f t="shared" si="11"/>
        <v>Clinton</v>
      </c>
      <c r="H711" s="2" t="s">
        <v>922</v>
      </c>
      <c r="I711" s="2" t="s">
        <v>923</v>
      </c>
      <c r="J711">
        <v>308707</v>
      </c>
      <c r="K711" s="1">
        <v>80.648640944325805</v>
      </c>
      <c r="L711" s="1">
        <v>12.666055515424</v>
      </c>
      <c r="M711" s="1">
        <v>1.6073493636360701</v>
      </c>
      <c r="N711" s="1">
        <v>1.93160504944818</v>
      </c>
      <c r="O711" s="1">
        <v>3.1463491271658901</v>
      </c>
      <c r="P711" s="1">
        <v>21.5074488106846</v>
      </c>
      <c r="Q711" s="1">
        <v>8.3383272812083895</v>
      </c>
      <c r="R711" s="1">
        <v>24.2602208566699</v>
      </c>
      <c r="S711" s="1">
        <v>29.640403359820201</v>
      </c>
      <c r="T711" s="1">
        <v>16.253599691617001</v>
      </c>
      <c r="U711" s="1">
        <v>5.6271818836698104</v>
      </c>
      <c r="V711" s="1">
        <v>38.742865586730503</v>
      </c>
      <c r="W711" s="1">
        <v>30.3344169637415</v>
      </c>
      <c r="X711" s="1">
        <v>25.295535565858302</v>
      </c>
      <c r="Y711" s="1">
        <v>18.1531182128452</v>
      </c>
      <c r="Z711" s="1">
        <v>22.474402730375399</v>
      </c>
      <c r="AA711" s="1">
        <v>18.894663357120699</v>
      </c>
      <c r="AB711" s="1">
        <v>23.8543282655911</v>
      </c>
      <c r="AC711" s="1">
        <v>16.623487434067599</v>
      </c>
    </row>
    <row r="712" spans="1:29" ht="15" hidden="1" customHeight="1" x14ac:dyDescent="0.25">
      <c r="A712">
        <v>40260</v>
      </c>
      <c r="B712" s="2" t="s">
        <v>716</v>
      </c>
      <c r="C712" s="2" t="s">
        <v>42</v>
      </c>
      <c r="D712" s="2" t="s">
        <v>959</v>
      </c>
      <c r="E712" s="2" t="s">
        <v>931</v>
      </c>
      <c r="F712" s="2" t="s">
        <v>920</v>
      </c>
      <c r="G712" s="2" t="str">
        <f t="shared" si="11"/>
        <v>Clinton</v>
      </c>
      <c r="H712" s="2" t="s">
        <v>922</v>
      </c>
      <c r="I712" s="2" t="s">
        <v>923</v>
      </c>
      <c r="J712">
        <v>76790</v>
      </c>
      <c r="K712" s="1">
        <v>39.282458653470499</v>
      </c>
      <c r="L712" s="1">
        <v>54.477145461648703</v>
      </c>
      <c r="M712" s="1">
        <v>0.51438989451751505</v>
      </c>
      <c r="N712" s="1">
        <v>3.8286235186873299</v>
      </c>
      <c r="O712" s="1">
        <v>1.8973824716759999</v>
      </c>
      <c r="P712" s="1">
        <v>22.422190389373601</v>
      </c>
      <c r="Q712" s="1">
        <v>8.1937752311498908</v>
      </c>
      <c r="R712" s="1">
        <v>22.281547076442202</v>
      </c>
      <c r="S712" s="1">
        <v>29.949212136997001</v>
      </c>
      <c r="T712" s="1">
        <v>17.153275166037201</v>
      </c>
      <c r="U712" s="1">
        <v>9.5529376227156</v>
      </c>
      <c r="V712" s="1">
        <v>51.4027337260233</v>
      </c>
      <c r="W712" s="1">
        <v>28.1981573780396</v>
      </c>
      <c r="X712" s="1">
        <v>10.8461712732216</v>
      </c>
      <c r="Y712" s="1">
        <v>33.808066018900597</v>
      </c>
      <c r="Z712" s="1">
        <v>25.9583388792759</v>
      </c>
      <c r="AA712" s="1">
        <v>16.238519898842</v>
      </c>
      <c r="AB712" s="1">
        <v>15.539731132703301</v>
      </c>
      <c r="AC712" s="1">
        <v>8.4553440702781799</v>
      </c>
    </row>
    <row r="713" spans="1:29" ht="15" hidden="1" customHeight="1" x14ac:dyDescent="0.25">
      <c r="A713">
        <v>40300</v>
      </c>
      <c r="B713" s="2" t="s">
        <v>717</v>
      </c>
      <c r="C713" s="2" t="s">
        <v>146</v>
      </c>
      <c r="D713" s="2" t="s">
        <v>948</v>
      </c>
      <c r="E713" s="2" t="s">
        <v>927</v>
      </c>
      <c r="F713" s="2" t="s">
        <v>919</v>
      </c>
      <c r="G713" s="2" t="str">
        <f t="shared" si="11"/>
        <v>Trump</v>
      </c>
      <c r="H713" s="2" t="s">
        <v>922</v>
      </c>
      <c r="I713" s="2" t="s">
        <v>923</v>
      </c>
      <c r="J713">
        <v>53497</v>
      </c>
      <c r="K713" s="1">
        <v>88.649830831635398</v>
      </c>
      <c r="L713" s="1">
        <v>0.87481541020991804</v>
      </c>
      <c r="M713" s="1">
        <v>0.45049255098416702</v>
      </c>
      <c r="N713" s="1">
        <v>1.1626820195525001</v>
      </c>
      <c r="O713" s="1">
        <v>8.8621791876180005</v>
      </c>
      <c r="P713" s="1">
        <v>24.7565284034619</v>
      </c>
      <c r="Q713" s="1">
        <v>7.6976279043684697</v>
      </c>
      <c r="R713" s="1">
        <v>23.593846383909401</v>
      </c>
      <c r="S713" s="1">
        <v>28.769837560984701</v>
      </c>
      <c r="T713" s="1">
        <v>15.182159747275501</v>
      </c>
      <c r="U713" s="1">
        <v>4.0609701824655096</v>
      </c>
      <c r="V713" s="1">
        <v>43.224299065420603</v>
      </c>
      <c r="W713" s="1">
        <v>33.806186025812202</v>
      </c>
      <c r="X713" s="1">
        <v>18.908544726301699</v>
      </c>
      <c r="Y713" s="1">
        <v>13.426283288305701</v>
      </c>
      <c r="Z713" s="1">
        <v>20.484368969509799</v>
      </c>
      <c r="AA713" s="1">
        <v>19.548436896950999</v>
      </c>
      <c r="AB713" s="1">
        <v>27.0986105750675</v>
      </c>
      <c r="AC713" s="1">
        <v>19.442300270166001</v>
      </c>
    </row>
    <row r="714" spans="1:29" ht="15" hidden="1" customHeight="1" x14ac:dyDescent="0.25">
      <c r="A714">
        <v>40340</v>
      </c>
      <c r="B714" s="2" t="s">
        <v>718</v>
      </c>
      <c r="C714" s="2" t="s">
        <v>44</v>
      </c>
      <c r="D714" s="2" t="s">
        <v>955</v>
      </c>
      <c r="E714" s="2" t="s">
        <v>947</v>
      </c>
      <c r="F714" s="2" t="s">
        <v>920</v>
      </c>
      <c r="G714" s="2" t="str">
        <f t="shared" si="11"/>
        <v>Clinton</v>
      </c>
      <c r="H714" s="2" t="s">
        <v>922</v>
      </c>
      <c r="I714" s="2" t="s">
        <v>922</v>
      </c>
      <c r="J714">
        <v>206877</v>
      </c>
      <c r="K714" s="1">
        <v>87.112148764724907</v>
      </c>
      <c r="L714" s="1">
        <v>3.3536835897658999</v>
      </c>
      <c r="M714" s="1">
        <v>3.8791165765164801</v>
      </c>
      <c r="N714" s="1">
        <v>1.8871116653857101</v>
      </c>
      <c r="O714" s="1">
        <v>3.7679394036069702</v>
      </c>
      <c r="P714" s="1">
        <v>25.320359440633801</v>
      </c>
      <c r="Q714" s="1">
        <v>7.4880242849616003</v>
      </c>
      <c r="R714" s="1">
        <v>26.598413550080501</v>
      </c>
      <c r="S714" s="1">
        <v>26.920827351518</v>
      </c>
      <c r="T714" s="1">
        <v>13.672375372806099</v>
      </c>
      <c r="U714" s="1">
        <v>2.9681004587847601</v>
      </c>
      <c r="V714" s="1">
        <v>30.340821791917101</v>
      </c>
      <c r="W714" s="1">
        <v>32.527767606493299</v>
      </c>
      <c r="X714" s="1">
        <v>34.163310142804796</v>
      </c>
      <c r="Y714" s="1">
        <v>13.3261410584904</v>
      </c>
      <c r="Z714" s="1">
        <v>17.3215314641592</v>
      </c>
      <c r="AA714" s="1">
        <v>17.137638073287601</v>
      </c>
      <c r="AB714" s="1">
        <v>26.213389890767299</v>
      </c>
      <c r="AC714" s="1">
        <v>26.0012995132955</v>
      </c>
    </row>
    <row r="715" spans="1:29" ht="15" hidden="1" customHeight="1" x14ac:dyDescent="0.25">
      <c r="A715">
        <v>40380</v>
      </c>
      <c r="B715" s="2" t="s">
        <v>718</v>
      </c>
      <c r="C715" s="2" t="s">
        <v>40</v>
      </c>
      <c r="D715" s="2" t="s">
        <v>966</v>
      </c>
      <c r="E715" s="2" t="s">
        <v>927</v>
      </c>
      <c r="F715" s="2" t="s">
        <v>920</v>
      </c>
      <c r="G715" s="2" t="str">
        <f t="shared" si="11"/>
        <v>Clinton</v>
      </c>
      <c r="H715" s="2" t="s">
        <v>923</v>
      </c>
      <c r="I715" s="2" t="s">
        <v>922</v>
      </c>
      <c r="J715">
        <v>1079671</v>
      </c>
      <c r="K715" s="1">
        <v>78.616171037288197</v>
      </c>
      <c r="L715" s="1">
        <v>10.7877307068542</v>
      </c>
      <c r="M715" s="1">
        <v>2.4681592818553102</v>
      </c>
      <c r="N715" s="1">
        <v>2.09461956466368</v>
      </c>
      <c r="O715" s="1">
        <v>6.0333194093385902</v>
      </c>
      <c r="P715" s="1">
        <v>22.624484680981499</v>
      </c>
      <c r="Q715" s="1">
        <v>10.8139423954149</v>
      </c>
      <c r="R715" s="1">
        <v>24.117995204094601</v>
      </c>
      <c r="S715" s="1">
        <v>28.277410433363499</v>
      </c>
      <c r="T715" s="1">
        <v>14.1661672861455</v>
      </c>
      <c r="U715" s="1">
        <v>3.5153871180332499</v>
      </c>
      <c r="V715" s="1">
        <v>35.146085162352399</v>
      </c>
      <c r="W715" s="1">
        <v>29.357875974294998</v>
      </c>
      <c r="X715" s="1">
        <v>31.9806517453193</v>
      </c>
      <c r="Y715" s="1">
        <v>17.431361145970399</v>
      </c>
      <c r="Z715" s="1">
        <v>20.5759989451949</v>
      </c>
      <c r="AA715" s="1">
        <v>17.896840999898799</v>
      </c>
      <c r="AB715" s="1">
        <v>24.0990009959432</v>
      </c>
      <c r="AC715" s="1">
        <v>19.996797912992701</v>
      </c>
    </row>
    <row r="716" spans="1:29" ht="15" hidden="1" customHeight="1" x14ac:dyDescent="0.25">
      <c r="A716">
        <v>40540</v>
      </c>
      <c r="B716" s="2" t="s">
        <v>721</v>
      </c>
      <c r="C716" s="2" t="s">
        <v>197</v>
      </c>
      <c r="D716" s="2" t="s">
        <v>982</v>
      </c>
      <c r="E716" s="2" t="s">
        <v>947</v>
      </c>
      <c r="F716" s="2" t="s">
        <v>919</v>
      </c>
      <c r="G716" s="2" t="str">
        <f t="shared" si="11"/>
        <v>Trump</v>
      </c>
      <c r="H716" s="2" t="s">
        <v>922</v>
      </c>
      <c r="I716" s="2" t="s">
        <v>923</v>
      </c>
      <c r="J716">
        <v>43806</v>
      </c>
      <c r="K716" s="1">
        <v>80.883897183034307</v>
      </c>
      <c r="L716" s="1">
        <v>0.94735880929552996</v>
      </c>
      <c r="M716" s="1">
        <v>0.73962470894398002</v>
      </c>
      <c r="N716" s="1">
        <v>2.1595215267315</v>
      </c>
      <c r="O716" s="1">
        <v>15.2695977719947</v>
      </c>
      <c r="P716" s="1">
        <v>27.094461945852199</v>
      </c>
      <c r="Q716" s="1">
        <v>9.8913390859699604</v>
      </c>
      <c r="R716" s="1">
        <v>28.144546409167699</v>
      </c>
      <c r="S716" s="1">
        <v>26.553440168013498</v>
      </c>
      <c r="T716" s="1">
        <v>8.3162123909966699</v>
      </c>
      <c r="U716" s="1">
        <v>3.4150232018561502</v>
      </c>
      <c r="V716" s="1">
        <v>42.303509280742503</v>
      </c>
      <c r="W716" s="1">
        <v>37.275232018561503</v>
      </c>
      <c r="X716" s="1">
        <v>17.006235498839899</v>
      </c>
      <c r="Y716" s="1">
        <v>9.4042939219836708</v>
      </c>
      <c r="Z716" s="1">
        <v>15.179921378893299</v>
      </c>
      <c r="AA716" s="1">
        <v>17.260356818869099</v>
      </c>
      <c r="AB716" s="1">
        <v>27.2754762624735</v>
      </c>
      <c r="AC716" s="1">
        <v>30.879951617780499</v>
      </c>
    </row>
    <row r="717" spans="1:29" ht="15" hidden="1" customHeight="1" x14ac:dyDescent="0.25">
      <c r="A717">
        <v>40420</v>
      </c>
      <c r="B717" s="2" t="s">
        <v>719</v>
      </c>
      <c r="C717" s="2" t="s">
        <v>146</v>
      </c>
      <c r="D717" s="2" t="s">
        <v>948</v>
      </c>
      <c r="E717" s="2" t="s">
        <v>927</v>
      </c>
      <c r="F717" s="2" t="s">
        <v>919</v>
      </c>
      <c r="G717" s="2" t="str">
        <f t="shared" si="11"/>
        <v>Trump</v>
      </c>
      <c r="H717" s="2" t="s">
        <v>922</v>
      </c>
      <c r="I717" s="2" t="s">
        <v>923</v>
      </c>
      <c r="J717">
        <v>349431</v>
      </c>
      <c r="K717" s="1">
        <v>72.962330188220307</v>
      </c>
      <c r="L717" s="1">
        <v>10.398047110874501</v>
      </c>
      <c r="M717" s="1">
        <v>2.1145805609691202</v>
      </c>
      <c r="N717" s="1">
        <v>2.1781124170437098</v>
      </c>
      <c r="O717" s="1">
        <v>12.3469297228924</v>
      </c>
      <c r="P717" s="1">
        <v>25.545529732622501</v>
      </c>
      <c r="Q717" s="1">
        <v>8.4334246246039992</v>
      </c>
      <c r="R717" s="1">
        <v>25.546102091686201</v>
      </c>
      <c r="S717" s="1">
        <v>27.001897370296302</v>
      </c>
      <c r="T717" s="1">
        <v>13.4730461807911</v>
      </c>
      <c r="U717" s="1">
        <v>4.84617088648832</v>
      </c>
      <c r="V717" s="1">
        <v>44.120700364429297</v>
      </c>
      <c r="W717" s="1">
        <v>30.245457664959599</v>
      </c>
      <c r="X717" s="1">
        <v>20.787671084122799</v>
      </c>
      <c r="Y717" s="1">
        <v>19.377323774840999</v>
      </c>
      <c r="Z717" s="1">
        <v>21.4608002565218</v>
      </c>
      <c r="AA717" s="1">
        <v>17.5106693235</v>
      </c>
      <c r="AB717" s="1">
        <v>24.709313422352501</v>
      </c>
      <c r="AC717" s="1">
        <v>16.9418932227846</v>
      </c>
    </row>
    <row r="718" spans="1:29" ht="15" hidden="1" customHeight="1" x14ac:dyDescent="0.25">
      <c r="A718">
        <v>40460</v>
      </c>
      <c r="B718" s="2" t="s">
        <v>720</v>
      </c>
      <c r="C718" s="2" t="s">
        <v>42</v>
      </c>
      <c r="D718" s="2" t="s">
        <v>959</v>
      </c>
      <c r="E718" s="2" t="s">
        <v>931</v>
      </c>
      <c r="F718" s="2" t="s">
        <v>919</v>
      </c>
      <c r="G718" s="2" t="str">
        <f t="shared" si="11"/>
        <v>Trump</v>
      </c>
      <c r="H718" s="2" t="s">
        <v>922</v>
      </c>
      <c r="I718" s="2" t="s">
        <v>923</v>
      </c>
      <c r="J718">
        <v>46639</v>
      </c>
      <c r="K718" s="1">
        <v>58.682647569630603</v>
      </c>
      <c r="L718" s="1">
        <v>30.3587126653659</v>
      </c>
      <c r="M718" s="1">
        <v>0.89838975964321699</v>
      </c>
      <c r="N718" s="1">
        <v>4.1831943223482497</v>
      </c>
      <c r="O718" s="1">
        <v>5.8770556830120704</v>
      </c>
      <c r="P718" s="1">
        <v>24.400180106777601</v>
      </c>
      <c r="Q718" s="1">
        <v>9.1361307060614507</v>
      </c>
      <c r="R718" s="1">
        <v>24.891185488539598</v>
      </c>
      <c r="S718" s="1">
        <v>27.226141212290099</v>
      </c>
      <c r="T718" s="1">
        <v>14.3463624863312</v>
      </c>
      <c r="U718" s="1">
        <v>8.2056287619977208</v>
      </c>
      <c r="V718" s="1">
        <v>49.682772083943398</v>
      </c>
      <c r="W718" s="1">
        <v>30.128517976248599</v>
      </c>
      <c r="X718" s="1">
        <v>11.9830811778103</v>
      </c>
      <c r="Y718" s="1">
        <v>34.005602240896401</v>
      </c>
      <c r="Z718" s="1">
        <v>26.134453781512601</v>
      </c>
      <c r="AA718" s="1">
        <v>16.112044817927199</v>
      </c>
      <c r="AB718" s="1">
        <v>16.661064425770299</v>
      </c>
      <c r="AC718" s="1">
        <v>7.0868347338935598</v>
      </c>
    </row>
    <row r="719" spans="1:29" ht="15" hidden="1" customHeight="1" x14ac:dyDescent="0.25">
      <c r="A719">
        <v>40580</v>
      </c>
      <c r="B719" s="2" t="s">
        <v>722</v>
      </c>
      <c r="C719" s="2" t="s">
        <v>42</v>
      </c>
      <c r="D719" s="2" t="s">
        <v>959</v>
      </c>
      <c r="E719" s="2" t="s">
        <v>931</v>
      </c>
      <c r="F719" s="2" t="s">
        <v>920</v>
      </c>
      <c r="G719" s="2" t="str">
        <f t="shared" si="11"/>
        <v>Clinton</v>
      </c>
      <c r="H719" s="2" t="s">
        <v>922</v>
      </c>
      <c r="I719" s="2" t="s">
        <v>923</v>
      </c>
      <c r="J719">
        <v>152392</v>
      </c>
      <c r="K719" s="1">
        <v>47.9880833639561</v>
      </c>
      <c r="L719" s="1">
        <v>44.468869756942603</v>
      </c>
      <c r="M719" s="1">
        <v>0.54202320331775899</v>
      </c>
      <c r="N719" s="1">
        <v>1.67331618457662</v>
      </c>
      <c r="O719" s="1">
        <v>5.3277074912068896</v>
      </c>
      <c r="P719" s="1">
        <v>24.157436085883798</v>
      </c>
      <c r="Q719" s="1">
        <v>8.4085778781038396</v>
      </c>
      <c r="R719" s="1">
        <v>24.342485169825199</v>
      </c>
      <c r="S719" s="1">
        <v>28.985117328993599</v>
      </c>
      <c r="T719" s="1">
        <v>14.106383537193601</v>
      </c>
      <c r="U719" s="1">
        <v>7.8117808353327103</v>
      </c>
      <c r="V719" s="1">
        <v>46.338931596729203</v>
      </c>
      <c r="W719" s="1">
        <v>30.057288351368602</v>
      </c>
      <c r="X719" s="1">
        <v>15.7919992165696</v>
      </c>
      <c r="Y719" s="1">
        <v>26.3544161867387</v>
      </c>
      <c r="Z719" s="1">
        <v>23.476547236804102</v>
      </c>
      <c r="AA719" s="1">
        <v>18.3001206190646</v>
      </c>
      <c r="AB719" s="1">
        <v>19.975196643052499</v>
      </c>
      <c r="AC719" s="1">
        <v>11.8937193143401</v>
      </c>
    </row>
    <row r="720" spans="1:29" ht="15" hidden="1" customHeight="1" x14ac:dyDescent="0.25">
      <c r="A720">
        <v>40620</v>
      </c>
      <c r="B720" s="2" t="s">
        <v>723</v>
      </c>
      <c r="C720" s="2" t="s">
        <v>162</v>
      </c>
      <c r="D720" s="2" t="s">
        <v>956</v>
      </c>
      <c r="E720" s="2" t="s">
        <v>927</v>
      </c>
      <c r="F720" s="2" t="s">
        <v>919</v>
      </c>
      <c r="G720" s="2" t="str">
        <f t="shared" si="11"/>
        <v>Trump</v>
      </c>
      <c r="H720" s="2" t="s">
        <v>922</v>
      </c>
      <c r="I720" s="2" t="s">
        <v>922</v>
      </c>
      <c r="J720">
        <v>45156</v>
      </c>
      <c r="K720" s="1">
        <v>90.335725042076305</v>
      </c>
      <c r="L720" s="1">
        <v>2.1636105943839099</v>
      </c>
      <c r="M720" s="1">
        <v>2.9076977588803299</v>
      </c>
      <c r="N720" s="1">
        <v>2.5489414474266998</v>
      </c>
      <c r="O720" s="1">
        <v>2.0440251572327002</v>
      </c>
      <c r="P720" s="1">
        <v>21.684825936752599</v>
      </c>
      <c r="Q720" s="1">
        <v>17.231375675436301</v>
      </c>
      <c r="R720" s="1">
        <v>22.887323943662</v>
      </c>
      <c r="S720" s="1">
        <v>24.5615200637789</v>
      </c>
      <c r="T720" s="1">
        <v>13.634954380370299</v>
      </c>
      <c r="U720" s="1">
        <v>5.0941185087526604</v>
      </c>
      <c r="V720" s="1">
        <v>42.617007251153602</v>
      </c>
      <c r="W720" s="1">
        <v>25.895407602724699</v>
      </c>
      <c r="X720" s="1">
        <v>26.393466637369102</v>
      </c>
      <c r="Y720" s="1">
        <v>24.405657538368899</v>
      </c>
      <c r="Z720" s="1">
        <v>23.839903701474601</v>
      </c>
      <c r="AA720" s="1">
        <v>19.464339452302099</v>
      </c>
      <c r="AB720" s="1">
        <v>20.4814926271441</v>
      </c>
      <c r="AC720" s="1">
        <v>11.8086066807102</v>
      </c>
    </row>
    <row r="721" spans="1:29" ht="15" hidden="1" customHeight="1" x14ac:dyDescent="0.25">
      <c r="A721">
        <v>40660</v>
      </c>
      <c r="B721" s="2" t="s">
        <v>724</v>
      </c>
      <c r="C721" s="2" t="s">
        <v>37</v>
      </c>
      <c r="D721" s="2" t="s">
        <v>943</v>
      </c>
      <c r="E721" s="2" t="s">
        <v>931</v>
      </c>
      <c r="F721" s="2" t="s">
        <v>919</v>
      </c>
      <c r="G721" s="2" t="str">
        <f t="shared" si="11"/>
        <v>Trump</v>
      </c>
      <c r="H721" s="2" t="s">
        <v>922</v>
      </c>
      <c r="I721" s="2" t="s">
        <v>923</v>
      </c>
      <c r="J721">
        <v>96317</v>
      </c>
      <c r="K721" s="1">
        <v>73.672352751850696</v>
      </c>
      <c r="L721" s="1">
        <v>14.009987852611699</v>
      </c>
      <c r="M721" s="1">
        <v>1.27184193859859</v>
      </c>
      <c r="N721" s="1">
        <v>1.71516970005295</v>
      </c>
      <c r="O721" s="1">
        <v>9.3306477568861208</v>
      </c>
      <c r="P721" s="1">
        <v>24.3414973473011</v>
      </c>
      <c r="Q721" s="1">
        <v>10.3190506348827</v>
      </c>
      <c r="R721" s="1">
        <v>25.186623337520899</v>
      </c>
      <c r="S721" s="1">
        <v>25.9268872577011</v>
      </c>
      <c r="T721" s="1">
        <v>14.225941422594101</v>
      </c>
      <c r="U721" s="1">
        <v>9.4056650285477996</v>
      </c>
      <c r="V721" s="1">
        <v>44.921036308984199</v>
      </c>
      <c r="W721" s="1">
        <v>27.440876632154801</v>
      </c>
      <c r="X721" s="1">
        <v>18.232422030313099</v>
      </c>
      <c r="Y721" s="1">
        <v>23.599427753934201</v>
      </c>
      <c r="Z721" s="1">
        <v>25.2274678111588</v>
      </c>
      <c r="AA721" s="1">
        <v>18.889842632331899</v>
      </c>
      <c r="AB721" s="1">
        <v>18.546494992846899</v>
      </c>
      <c r="AC721" s="1">
        <v>13.7367668097282</v>
      </c>
    </row>
    <row r="722" spans="1:29" ht="15" hidden="1" customHeight="1" x14ac:dyDescent="0.25">
      <c r="A722">
        <v>40700</v>
      </c>
      <c r="B722" s="2" t="s">
        <v>725</v>
      </c>
      <c r="C722" s="2" t="s">
        <v>38</v>
      </c>
      <c r="D722" t="s">
        <v>969</v>
      </c>
      <c r="E722" s="2" t="s">
        <v>947</v>
      </c>
      <c r="F722" s="2" t="s">
        <v>919</v>
      </c>
      <c r="G722" s="2" t="str">
        <f t="shared" si="11"/>
        <v>Trump</v>
      </c>
      <c r="H722" s="2" t="s">
        <v>922</v>
      </c>
      <c r="I722" s="2" t="s">
        <v>922</v>
      </c>
      <c r="J722">
        <v>107667</v>
      </c>
      <c r="K722" s="1">
        <v>89.482385503450502</v>
      </c>
      <c r="L722" s="1">
        <v>0.25913232466772601</v>
      </c>
      <c r="M722" s="1">
        <v>0.93622001170275004</v>
      </c>
      <c r="N722" s="1">
        <v>4.62723025625308</v>
      </c>
      <c r="O722" s="1">
        <v>4.6950319039259902</v>
      </c>
      <c r="P722" s="1">
        <v>20.520679502540201</v>
      </c>
      <c r="Q722" s="1">
        <v>7.5389859474119296</v>
      </c>
      <c r="R722" s="1">
        <v>20.5123203952929</v>
      </c>
      <c r="S722" s="1">
        <v>30.4652307577995</v>
      </c>
      <c r="T722" s="1">
        <v>20.962783396955398</v>
      </c>
      <c r="U722" s="1">
        <v>3.6686940688800198</v>
      </c>
      <c r="V722" s="1">
        <v>42.228076292307499</v>
      </c>
      <c r="W722" s="1">
        <v>38.939035886310499</v>
      </c>
      <c r="X722" s="1">
        <v>15.164193752501999</v>
      </c>
      <c r="Y722" s="1">
        <v>22.659004533174599</v>
      </c>
      <c r="Z722" s="1">
        <v>27.210494986034199</v>
      </c>
      <c r="AA722" s="1">
        <v>19.730756902788599</v>
      </c>
      <c r="AB722" s="1">
        <v>19.810888776958699</v>
      </c>
      <c r="AC722" s="1">
        <v>10.588854801044</v>
      </c>
    </row>
    <row r="723" spans="1:29" ht="15" customHeight="1" x14ac:dyDescent="0.25">
      <c r="A723">
        <v>40740</v>
      </c>
      <c r="B723" s="2" t="s">
        <v>726</v>
      </c>
      <c r="C723" s="2" t="s">
        <v>35</v>
      </c>
      <c r="D723" s="2" t="s">
        <v>964</v>
      </c>
      <c r="E723" s="2" t="s">
        <v>935</v>
      </c>
      <c r="F723" s="2" t="s">
        <v>919</v>
      </c>
      <c r="G723" s="2" t="str">
        <f t="shared" si="11"/>
        <v>Trump</v>
      </c>
      <c r="H723" s="2" t="s">
        <v>922</v>
      </c>
      <c r="I723" s="2" t="s">
        <v>922</v>
      </c>
      <c r="J723">
        <v>65645</v>
      </c>
      <c r="K723" s="1">
        <v>43.873867011958303</v>
      </c>
      <c r="L723" s="1">
        <v>1.6436895422347499</v>
      </c>
      <c r="M723" s="1">
        <v>0.56820778429430996</v>
      </c>
      <c r="N723" s="1">
        <v>1.90875161855435</v>
      </c>
      <c r="O723" s="1">
        <v>52.005484042958301</v>
      </c>
      <c r="P723" s="1">
        <v>28.0036560286389</v>
      </c>
      <c r="Q723" s="1">
        <v>10.134816056059099</v>
      </c>
      <c r="R723" s="1">
        <v>23.255388833879199</v>
      </c>
      <c r="S723" s="1">
        <v>24.449691522583599</v>
      </c>
      <c r="T723" s="1">
        <v>14.156447558839201</v>
      </c>
      <c r="U723" s="1">
        <v>11.507229154288</v>
      </c>
      <c r="V723" s="1">
        <v>37.660922955040597</v>
      </c>
      <c r="W723" s="1">
        <v>33.536343830461497</v>
      </c>
      <c r="X723" s="1">
        <v>17.2955040602099</v>
      </c>
      <c r="Y723" s="1">
        <v>23.002164410304299</v>
      </c>
      <c r="Z723" s="1">
        <v>29.584518100411699</v>
      </c>
      <c r="AA723" s="1">
        <v>17.137036879854001</v>
      </c>
      <c r="AB723" s="1">
        <v>19.314179009463999</v>
      </c>
      <c r="AC723" s="1">
        <v>10.962101599965999</v>
      </c>
    </row>
    <row r="724" spans="1:29" ht="15" hidden="1" customHeight="1" x14ac:dyDescent="0.25">
      <c r="A724">
        <v>40780</v>
      </c>
      <c r="B724" s="2" t="s">
        <v>727</v>
      </c>
      <c r="C724" s="2" t="s">
        <v>75</v>
      </c>
      <c r="D724" s="2" t="s">
        <v>932</v>
      </c>
      <c r="E724" s="2" t="s">
        <v>931</v>
      </c>
      <c r="F724" s="2" t="s">
        <v>919</v>
      </c>
      <c r="G724" s="2" t="str">
        <f t="shared" si="11"/>
        <v>Trump</v>
      </c>
      <c r="H724" s="2" t="s">
        <v>922</v>
      </c>
      <c r="I724" s="2" t="s">
        <v>923</v>
      </c>
      <c r="J724">
        <v>83939</v>
      </c>
      <c r="K724" s="1">
        <v>84.212344678873905</v>
      </c>
      <c r="L724" s="1">
        <v>2.4255709503329799</v>
      </c>
      <c r="M724" s="1">
        <v>1.0424236648042</v>
      </c>
      <c r="N724" s="1">
        <v>2.3147762065309299</v>
      </c>
      <c r="O724" s="1">
        <v>10.0048844994579</v>
      </c>
      <c r="P724" s="1">
        <v>23.912603199942801</v>
      </c>
      <c r="Q724" s="1">
        <v>13.018978067406101</v>
      </c>
      <c r="R724" s="1">
        <v>24.246178772680199</v>
      </c>
      <c r="S724" s="1">
        <v>25.086074411179499</v>
      </c>
      <c r="T724" s="1">
        <v>13.7361655487914</v>
      </c>
      <c r="U724" s="1">
        <v>8.5567748991213204</v>
      </c>
      <c r="V724" s="1">
        <v>48.417996002564401</v>
      </c>
      <c r="W724" s="1">
        <v>25.8136289927217</v>
      </c>
      <c r="X724" s="1">
        <v>17.211600105592598</v>
      </c>
      <c r="Y724" s="1">
        <v>24.008796113955601</v>
      </c>
      <c r="Z724" s="1">
        <v>25.9157148483655</v>
      </c>
      <c r="AA724" s="1">
        <v>20.578968097676199</v>
      </c>
      <c r="AB724" s="1">
        <v>18.550610476565598</v>
      </c>
      <c r="AC724" s="1">
        <v>10.945910463437</v>
      </c>
    </row>
    <row r="725" spans="1:29" ht="15" hidden="1" customHeight="1" x14ac:dyDescent="0.25">
      <c r="A725">
        <v>40820</v>
      </c>
      <c r="B725" s="2" t="s">
        <v>728</v>
      </c>
      <c r="C725" s="2" t="s">
        <v>49</v>
      </c>
      <c r="D725" s="2" t="s">
        <v>951</v>
      </c>
      <c r="E725" s="2" t="s">
        <v>931</v>
      </c>
      <c r="F725" s="2" t="s">
        <v>919</v>
      </c>
      <c r="G725" s="2" t="str">
        <f t="shared" si="11"/>
        <v>Trump</v>
      </c>
      <c r="H725" s="2" t="s">
        <v>922</v>
      </c>
      <c r="I725" s="2" t="s">
        <v>923</v>
      </c>
      <c r="J725">
        <v>46735</v>
      </c>
      <c r="K725" s="1">
        <v>54.162832994543699</v>
      </c>
      <c r="L725" s="1">
        <v>40.3551941799508</v>
      </c>
      <c r="M725" s="1">
        <v>1.68182304482722</v>
      </c>
      <c r="N725" s="1">
        <v>1.2560179736813999</v>
      </c>
      <c r="O725" s="1">
        <v>2.5441318069969001</v>
      </c>
      <c r="P725" s="1">
        <v>20.552048785706599</v>
      </c>
      <c r="Q725" s="1">
        <v>24.564031239969999</v>
      </c>
      <c r="R725" s="1">
        <v>22.907884882850102</v>
      </c>
      <c r="S725" s="1">
        <v>20.665454156413801</v>
      </c>
      <c r="T725" s="1">
        <v>11.3105809350594</v>
      </c>
      <c r="U725" s="1">
        <v>4.3727654893332799</v>
      </c>
      <c r="V725" s="1">
        <v>37.504419911208899</v>
      </c>
      <c r="W725" s="1">
        <v>24.507916552076399</v>
      </c>
      <c r="X725" s="1">
        <v>33.614898047381402</v>
      </c>
      <c r="Y725" s="1">
        <v>30.0548093718003</v>
      </c>
      <c r="Z725" s="1">
        <v>23.3813166295248</v>
      </c>
      <c r="AA725" s="1">
        <v>15.5092453171114</v>
      </c>
      <c r="AB725" s="1">
        <v>17.490814912967501</v>
      </c>
      <c r="AC725" s="1">
        <v>13.563813768596001</v>
      </c>
    </row>
    <row r="726" spans="1:29" ht="15" hidden="1" customHeight="1" x14ac:dyDescent="0.25">
      <c r="A726">
        <v>40860</v>
      </c>
      <c r="B726" s="2" t="s">
        <v>729</v>
      </c>
      <c r="C726" s="2" t="s">
        <v>108</v>
      </c>
      <c r="D726" s="2" t="s">
        <v>979</v>
      </c>
      <c r="E726" s="2" t="s">
        <v>927</v>
      </c>
      <c r="F726" s="2" t="s">
        <v>920</v>
      </c>
      <c r="G726" s="2" t="str">
        <f t="shared" si="11"/>
        <v>Clinton</v>
      </c>
      <c r="H726" s="2" t="s">
        <v>922</v>
      </c>
      <c r="I726" s="2" t="s">
        <v>923</v>
      </c>
      <c r="J726">
        <v>61642</v>
      </c>
      <c r="K726" s="1">
        <v>96.312579085688299</v>
      </c>
      <c r="L726" s="1">
        <v>0.51101521689757001</v>
      </c>
      <c r="M726" s="1">
        <v>0.60024009603841499</v>
      </c>
      <c r="N726" s="1">
        <v>1.47139937055903</v>
      </c>
      <c r="O726" s="1">
        <v>1.1047662308166499</v>
      </c>
      <c r="P726" s="1">
        <v>19.2758184354823</v>
      </c>
      <c r="Q726" s="1">
        <v>9.7936471886051706</v>
      </c>
      <c r="R726" s="1">
        <v>21.889296259044201</v>
      </c>
      <c r="S726" s="1">
        <v>32.401609292365599</v>
      </c>
      <c r="T726" s="1">
        <v>16.6396288245028</v>
      </c>
      <c r="U726" s="1">
        <v>3.2846380007350202</v>
      </c>
      <c r="V726" s="1">
        <v>43.230889378904799</v>
      </c>
      <c r="W726" s="1">
        <v>26.5711135611907</v>
      </c>
      <c r="X726" s="1">
        <v>26.913359059169402</v>
      </c>
      <c r="Y726" s="1">
        <v>18.9810726763159</v>
      </c>
      <c r="Z726" s="1">
        <v>22.006373094790199</v>
      </c>
      <c r="AA726" s="1">
        <v>18.0635005950781</v>
      </c>
      <c r="AB726" s="1">
        <v>24.505701232387601</v>
      </c>
      <c r="AC726" s="1">
        <v>16.4433524014282</v>
      </c>
    </row>
    <row r="727" spans="1:29" ht="15" hidden="1" customHeight="1" x14ac:dyDescent="0.25">
      <c r="A727">
        <v>40900</v>
      </c>
      <c r="B727" s="2" t="s">
        <v>730</v>
      </c>
      <c r="C727" s="2" t="s">
        <v>98</v>
      </c>
      <c r="D727" s="2" t="s">
        <v>936</v>
      </c>
      <c r="E727" s="2" t="s">
        <v>935</v>
      </c>
      <c r="F727" s="2" t="s">
        <v>920</v>
      </c>
      <c r="G727" s="2" t="str">
        <f t="shared" si="11"/>
        <v>Clinton</v>
      </c>
      <c r="H727" s="2" t="s">
        <v>922</v>
      </c>
      <c r="I727" s="2" t="s">
        <v>923</v>
      </c>
      <c r="J727">
        <v>2149127</v>
      </c>
      <c r="K727" s="1">
        <v>55.715134563941497</v>
      </c>
      <c r="L727" s="1">
        <v>6.9993071605354196</v>
      </c>
      <c r="M727" s="1">
        <v>11.664736425534601</v>
      </c>
      <c r="N727" s="1">
        <v>5.4389526537985002</v>
      </c>
      <c r="O727" s="1">
        <v>20.181869196189901</v>
      </c>
      <c r="P727" s="1">
        <v>24.891223273450102</v>
      </c>
      <c r="Q727" s="1">
        <v>10.3273096471265</v>
      </c>
      <c r="R727" s="1">
        <v>26.743277619237901</v>
      </c>
      <c r="S727" s="1">
        <v>26.0143304700001</v>
      </c>
      <c r="T727" s="1">
        <v>12.0238589901853</v>
      </c>
      <c r="U727" s="1">
        <v>5.8364488924259001</v>
      </c>
      <c r="V727" s="1">
        <v>27.864763742335199</v>
      </c>
      <c r="W727" s="1">
        <v>36.1019346047486</v>
      </c>
      <c r="X727" s="1">
        <v>30.196852760490302</v>
      </c>
      <c r="Y727" s="1">
        <v>14.845047410723801</v>
      </c>
      <c r="Z727" s="1">
        <v>18.9956111361826</v>
      </c>
      <c r="AA727" s="1">
        <v>16.276126396209701</v>
      </c>
      <c r="AB727" s="1">
        <v>23.447885278449299</v>
      </c>
      <c r="AC727" s="1">
        <v>26.4353297784346</v>
      </c>
    </row>
    <row r="728" spans="1:29" ht="15" hidden="1" customHeight="1" x14ac:dyDescent="0.25">
      <c r="A728">
        <v>40940</v>
      </c>
      <c r="B728" s="2" t="s">
        <v>731</v>
      </c>
      <c r="C728" s="2" t="s">
        <v>330</v>
      </c>
      <c r="D728" s="2" t="s">
        <v>934</v>
      </c>
      <c r="E728" s="2" t="s">
        <v>935</v>
      </c>
      <c r="F728" s="2" t="s">
        <v>919</v>
      </c>
      <c r="G728" s="2" t="str">
        <f t="shared" si="11"/>
        <v>Trump</v>
      </c>
      <c r="H728" s="2" t="s">
        <v>922</v>
      </c>
      <c r="I728" s="2" t="s">
        <v>923</v>
      </c>
      <c r="J728">
        <v>37220</v>
      </c>
      <c r="K728" s="1">
        <v>52.345513164965098</v>
      </c>
      <c r="L728" s="1">
        <v>1.7006985491671101</v>
      </c>
      <c r="M728" s="1">
        <v>0.51853842020419105</v>
      </c>
      <c r="N728" s="1">
        <v>15.021493820526601</v>
      </c>
      <c r="O728" s="1">
        <v>30.413756045136999</v>
      </c>
      <c r="P728" s="1">
        <v>28.412144008597501</v>
      </c>
      <c r="Q728" s="1">
        <v>11.947877485223</v>
      </c>
      <c r="R728" s="1">
        <v>26.321869962385801</v>
      </c>
      <c r="S728" s="1">
        <v>21.869962385814102</v>
      </c>
      <c r="T728" s="1">
        <v>11.4481461579796</v>
      </c>
      <c r="U728" s="1">
        <v>5.5137279653757698</v>
      </c>
      <c r="V728" s="1">
        <v>43.866372120283103</v>
      </c>
      <c r="W728" s="1">
        <v>37.712456607005997</v>
      </c>
      <c r="X728" s="1">
        <v>12.9074433073351</v>
      </c>
      <c r="Y728" s="1">
        <v>23.218201754386001</v>
      </c>
      <c r="Z728" s="1">
        <v>22.404970760233901</v>
      </c>
      <c r="AA728" s="1">
        <v>18.1377923976608</v>
      </c>
      <c r="AB728" s="1">
        <v>23.8760964912281</v>
      </c>
      <c r="AC728" s="1">
        <v>12.362938596491199</v>
      </c>
    </row>
    <row r="729" spans="1:29" ht="15" hidden="1" customHeight="1" x14ac:dyDescent="0.25">
      <c r="A729">
        <v>40980</v>
      </c>
      <c r="B729" s="2" t="s">
        <v>732</v>
      </c>
      <c r="C729" s="2" t="s">
        <v>31</v>
      </c>
      <c r="D729" s="2" t="s">
        <v>924</v>
      </c>
      <c r="E729" s="2" t="s">
        <v>927</v>
      </c>
      <c r="F729" s="2" t="s">
        <v>920</v>
      </c>
      <c r="G729" s="2" t="str">
        <f t="shared" si="11"/>
        <v>Clinton</v>
      </c>
      <c r="H729" s="2" t="s">
        <v>922</v>
      </c>
      <c r="I729" s="2" t="s">
        <v>922</v>
      </c>
      <c r="J729">
        <v>200169</v>
      </c>
      <c r="K729" s="1">
        <v>70.5338988554671</v>
      </c>
      <c r="L729" s="1">
        <v>18.5952869824998</v>
      </c>
      <c r="M729" s="1">
        <v>1.0326274298217999</v>
      </c>
      <c r="N729" s="1">
        <v>2.05826076964965</v>
      </c>
      <c r="O729" s="1">
        <v>7.7799259625616397</v>
      </c>
      <c r="P729" s="1">
        <v>23.400726386203701</v>
      </c>
      <c r="Q729" s="1">
        <v>10.600042963695699</v>
      </c>
      <c r="R729" s="1">
        <v>22.919632910190899</v>
      </c>
      <c r="S729" s="1">
        <v>27.792015746693998</v>
      </c>
      <c r="T729" s="1">
        <v>15.287581993215699</v>
      </c>
      <c r="U729" s="1">
        <v>3.45143116421522</v>
      </c>
      <c r="V729" s="1">
        <v>44.764245472076198</v>
      </c>
      <c r="W729" s="1">
        <v>33.031345710288498</v>
      </c>
      <c r="X729" s="1">
        <v>18.75297765342</v>
      </c>
      <c r="Y729" s="1">
        <v>22.290961692454701</v>
      </c>
      <c r="Z729" s="1">
        <v>24.407821661974001</v>
      </c>
      <c r="AA729" s="1">
        <v>19.334590447653198</v>
      </c>
      <c r="AB729" s="1">
        <v>20.444036886833899</v>
      </c>
      <c r="AC729" s="1">
        <v>13.522589311084101</v>
      </c>
    </row>
    <row r="730" spans="1:29" ht="15" hidden="1" customHeight="1" x14ac:dyDescent="0.25">
      <c r="A730">
        <v>41420</v>
      </c>
      <c r="B730" s="2" t="s">
        <v>738</v>
      </c>
      <c r="C730" s="2" t="s">
        <v>38</v>
      </c>
      <c r="D730" t="s">
        <v>969</v>
      </c>
      <c r="E730" s="2" t="s">
        <v>947</v>
      </c>
      <c r="F730" s="2" t="s">
        <v>920</v>
      </c>
      <c r="G730" s="2" t="str">
        <f t="shared" si="11"/>
        <v>Clinton</v>
      </c>
      <c r="H730" s="2" t="s">
        <v>922</v>
      </c>
      <c r="I730" s="2" t="s">
        <v>922</v>
      </c>
      <c r="J730">
        <v>390738</v>
      </c>
      <c r="K730" s="1">
        <v>71.009218453285797</v>
      </c>
      <c r="L730" s="1">
        <v>0.84455568693088501</v>
      </c>
      <c r="M730" s="1">
        <v>1.84087547154359</v>
      </c>
      <c r="N730" s="1">
        <v>4.3771017919936099</v>
      </c>
      <c r="O730" s="1">
        <v>21.9282485962461</v>
      </c>
      <c r="P730" s="1">
        <v>26.031253678935801</v>
      </c>
      <c r="Q730" s="1">
        <v>10.156677876224</v>
      </c>
      <c r="R730" s="1">
        <v>25.596435463149199</v>
      </c>
      <c r="S730" s="1">
        <v>24.984004627141498</v>
      </c>
      <c r="T730" s="1">
        <v>13.231628354549599</v>
      </c>
      <c r="U730" s="1">
        <v>7.3345997851841203</v>
      </c>
      <c r="V730" s="1">
        <v>34.7136055403261</v>
      </c>
      <c r="W730" s="1">
        <v>35.687891758444302</v>
      </c>
      <c r="X730" s="1">
        <v>22.263902916045499</v>
      </c>
      <c r="Y730" s="1">
        <v>17.735835694051001</v>
      </c>
      <c r="Z730" s="1">
        <v>24.2832861189802</v>
      </c>
      <c r="AA730" s="1">
        <v>19.421388101982998</v>
      </c>
      <c r="AB730" s="1">
        <v>23.143059490085001</v>
      </c>
      <c r="AC730" s="1">
        <v>15.4164305949009</v>
      </c>
    </row>
    <row r="731" spans="1:29" ht="15" hidden="1" customHeight="1" x14ac:dyDescent="0.25">
      <c r="A731">
        <v>41400</v>
      </c>
      <c r="B731" s="2" t="s">
        <v>738</v>
      </c>
      <c r="C731" s="2" t="s">
        <v>33</v>
      </c>
      <c r="D731" s="2" t="s">
        <v>967</v>
      </c>
      <c r="E731" s="2" t="s">
        <v>927</v>
      </c>
      <c r="F731" s="2" t="s">
        <v>919</v>
      </c>
      <c r="G731" s="2" t="str">
        <f t="shared" si="11"/>
        <v>Trump</v>
      </c>
      <c r="H731" s="2" t="s">
        <v>922</v>
      </c>
      <c r="I731" s="2" t="s">
        <v>922</v>
      </c>
      <c r="J731">
        <v>107841</v>
      </c>
      <c r="K731" s="1">
        <v>94.885989558702207</v>
      </c>
      <c r="L731" s="1">
        <v>2.1540972357452199</v>
      </c>
      <c r="M731" s="1">
        <v>0.29580586233436301</v>
      </c>
      <c r="N731" s="1">
        <v>1.4141189343570599</v>
      </c>
      <c r="O731" s="1">
        <v>1.2499884088611899</v>
      </c>
      <c r="P731" s="1">
        <v>21.8692334084439</v>
      </c>
      <c r="Q731" s="1">
        <v>7.6251147522741798</v>
      </c>
      <c r="R731" s="1">
        <v>24.0771135282499</v>
      </c>
      <c r="S731" s="1">
        <v>29.9292476887269</v>
      </c>
      <c r="T731" s="1">
        <v>16.4992906223051</v>
      </c>
      <c r="U731" s="1">
        <v>3.2508880410472298</v>
      </c>
      <c r="V731" s="1">
        <v>57.045125641363001</v>
      </c>
      <c r="W731" s="1">
        <v>26.747796342586501</v>
      </c>
      <c r="X731" s="1">
        <v>12.9561899750033</v>
      </c>
      <c r="Y731" s="1">
        <v>21.9441567002543</v>
      </c>
      <c r="Z731" s="1">
        <v>25.965250965250998</v>
      </c>
      <c r="AA731" s="1">
        <v>18.6505320651662</v>
      </c>
      <c r="AB731" s="1">
        <v>22.949430266503398</v>
      </c>
      <c r="AC731" s="1">
        <v>10.4906300028251</v>
      </c>
    </row>
    <row r="732" spans="1:29" ht="15" hidden="1" customHeight="1" x14ac:dyDescent="0.25">
      <c r="A732">
        <v>41460</v>
      </c>
      <c r="B732" s="2" t="s">
        <v>739</v>
      </c>
      <c r="C732" s="2" t="s">
        <v>77</v>
      </c>
      <c r="D732" s="2" t="s">
        <v>949</v>
      </c>
      <c r="E732" s="2" t="s">
        <v>935</v>
      </c>
      <c r="F732" s="2" t="s">
        <v>919</v>
      </c>
      <c r="G732" s="2" t="str">
        <f t="shared" si="11"/>
        <v>Trump</v>
      </c>
      <c r="H732" s="2" t="s">
        <v>922</v>
      </c>
      <c r="I732" s="2" t="s">
        <v>923</v>
      </c>
      <c r="J732">
        <v>61697</v>
      </c>
      <c r="K732" s="1">
        <v>83.470833265799001</v>
      </c>
      <c r="L732" s="1">
        <v>2.9045172374669801</v>
      </c>
      <c r="M732" s="1">
        <v>1.8590855309010199</v>
      </c>
      <c r="N732" s="1">
        <v>2.8121302494448699</v>
      </c>
      <c r="O732" s="1">
        <v>8.9534337163881492</v>
      </c>
      <c r="P732" s="1">
        <v>25.098465079339299</v>
      </c>
      <c r="Q732" s="1">
        <v>8.9161547563090604</v>
      </c>
      <c r="R732" s="1">
        <v>24.341540107298599</v>
      </c>
      <c r="S732" s="1">
        <v>26.946204839781501</v>
      </c>
      <c r="T732" s="1">
        <v>14.6976352172715</v>
      </c>
      <c r="U732" s="1">
        <v>3.2876779698527101</v>
      </c>
      <c r="V732" s="1">
        <v>39.481643593085302</v>
      </c>
      <c r="W732" s="1">
        <v>32.9997295104139</v>
      </c>
      <c r="X732" s="1">
        <v>24.2309489266481</v>
      </c>
      <c r="Y732" s="1">
        <v>16.4054848188051</v>
      </c>
      <c r="Z732" s="1">
        <v>24.808194580476702</v>
      </c>
      <c r="AA732" s="1">
        <v>20.845576232451801</v>
      </c>
      <c r="AB732" s="1">
        <v>24.836761345086501</v>
      </c>
      <c r="AC732" s="1">
        <v>13.1039830231799</v>
      </c>
    </row>
    <row r="733" spans="1:29" ht="15" customHeight="1" x14ac:dyDescent="0.25">
      <c r="A733">
        <v>41500</v>
      </c>
      <c r="B733" s="2" t="s">
        <v>740</v>
      </c>
      <c r="C733" s="2" t="s">
        <v>98</v>
      </c>
      <c r="D733" s="2" t="s">
        <v>936</v>
      </c>
      <c r="E733" s="2" t="s">
        <v>935</v>
      </c>
      <c r="F733" s="2" t="s">
        <v>920</v>
      </c>
      <c r="G733" s="2" t="str">
        <f t="shared" si="11"/>
        <v>Clinton</v>
      </c>
      <c r="H733" s="2" t="s">
        <v>923</v>
      </c>
      <c r="I733" s="2" t="s">
        <v>923</v>
      </c>
      <c r="J733">
        <v>415057</v>
      </c>
      <c r="K733" s="1">
        <v>32.871388749015203</v>
      </c>
      <c r="L733" s="1">
        <v>2.7225176301086398</v>
      </c>
      <c r="M733" s="1">
        <v>5.7286107691232804</v>
      </c>
      <c r="N733" s="1">
        <v>3.2626844023832899</v>
      </c>
      <c r="O733" s="1">
        <v>55.414798449369599</v>
      </c>
      <c r="P733" s="1">
        <v>26.746446873561901</v>
      </c>
      <c r="Q733" s="1">
        <v>11.1437706146385</v>
      </c>
      <c r="R733" s="1">
        <v>28.164083487328199</v>
      </c>
      <c r="S733" s="1">
        <v>23.243072638215999</v>
      </c>
      <c r="T733" s="1">
        <v>10.7026263862554</v>
      </c>
      <c r="U733" s="1">
        <v>19.480469248591099</v>
      </c>
      <c r="V733" s="1">
        <v>30.1979183185646</v>
      </c>
      <c r="W733" s="1">
        <v>27.167837983143901</v>
      </c>
      <c r="X733" s="1">
        <v>23.1537744497004</v>
      </c>
      <c r="Y733" s="1">
        <v>13.4004139926313</v>
      </c>
      <c r="Z733" s="1">
        <v>19.026078338914498</v>
      </c>
      <c r="AA733" s="1">
        <v>17.462816588476901</v>
      </c>
      <c r="AB733" s="1">
        <v>23.645532795729</v>
      </c>
      <c r="AC733" s="1">
        <v>26.4651582842483</v>
      </c>
    </row>
    <row r="734" spans="1:29" ht="15" hidden="1" customHeight="1" x14ac:dyDescent="0.25">
      <c r="A734">
        <v>41540</v>
      </c>
      <c r="B734" s="2" t="s">
        <v>741</v>
      </c>
      <c r="C734" s="2" t="s">
        <v>100</v>
      </c>
      <c r="D734" s="2" t="s">
        <v>953</v>
      </c>
      <c r="E734" s="2" t="s">
        <v>927</v>
      </c>
      <c r="F734" s="2" t="s">
        <v>919</v>
      </c>
      <c r="G734" s="2" t="str">
        <f t="shared" si="11"/>
        <v>Trump</v>
      </c>
      <c r="H734" s="2" t="s">
        <v>923</v>
      </c>
      <c r="I734" s="2" t="s">
        <v>922</v>
      </c>
      <c r="J734">
        <v>373802</v>
      </c>
      <c r="K734" s="1">
        <v>72.209083953536904</v>
      </c>
      <c r="L734" s="1">
        <v>17.691986666738</v>
      </c>
      <c r="M734" s="1">
        <v>1.3702441399457499</v>
      </c>
      <c r="N734" s="1">
        <v>2.3303781146168299</v>
      </c>
      <c r="O734" s="1">
        <v>6.3983071251625203</v>
      </c>
      <c r="P734" s="1">
        <v>20.409200592827201</v>
      </c>
      <c r="Q734" s="1">
        <v>10.0069020497483</v>
      </c>
      <c r="R734" s="1">
        <v>22.281047185408301</v>
      </c>
      <c r="S734" s="1">
        <v>28.699150887368202</v>
      </c>
      <c r="T734" s="1">
        <v>18.603699284647998</v>
      </c>
      <c r="U734" s="1">
        <v>4.7618681884163703</v>
      </c>
      <c r="V734" s="1">
        <v>44.659795239667901</v>
      </c>
      <c r="W734" s="1">
        <v>27.1161511816345</v>
      </c>
      <c r="X734" s="1">
        <v>23.462185390281199</v>
      </c>
      <c r="Y734" s="1">
        <v>16.1539112289211</v>
      </c>
      <c r="Z734" s="1">
        <v>22.304861541932201</v>
      </c>
      <c r="AA734" s="1">
        <v>18.476820258304699</v>
      </c>
      <c r="AB734" s="1">
        <v>24.062376628503799</v>
      </c>
      <c r="AC734" s="1">
        <v>19.002030342338301</v>
      </c>
    </row>
    <row r="735" spans="1:29" ht="15" hidden="1" customHeight="1" x14ac:dyDescent="0.25">
      <c r="A735">
        <v>41620</v>
      </c>
      <c r="B735" s="2" t="s">
        <v>742</v>
      </c>
      <c r="C735" s="2" t="s">
        <v>199</v>
      </c>
      <c r="D735" s="2" t="s">
        <v>977</v>
      </c>
      <c r="E735" s="2" t="s">
        <v>947</v>
      </c>
      <c r="F735" s="2" t="s">
        <v>920</v>
      </c>
      <c r="G735" s="2" t="str">
        <f t="shared" si="11"/>
        <v>Clinton</v>
      </c>
      <c r="H735" s="2" t="s">
        <v>922</v>
      </c>
      <c r="I735" s="2" t="s">
        <v>923</v>
      </c>
      <c r="J735">
        <v>1065979</v>
      </c>
      <c r="K735" s="1">
        <v>74.554566571649403</v>
      </c>
      <c r="L735" s="1">
        <v>1.3782858844736501</v>
      </c>
      <c r="M735" s="1">
        <v>3.1079914659156</v>
      </c>
      <c r="N735" s="1">
        <v>4.1671224490358698</v>
      </c>
      <c r="O735" s="1">
        <v>16.792033628925399</v>
      </c>
      <c r="P735" s="1">
        <v>29.488644354626</v>
      </c>
      <c r="Q735" s="1">
        <v>10.459309128914899</v>
      </c>
      <c r="R735" s="1">
        <v>30.254358734889099</v>
      </c>
      <c r="S735" s="1">
        <v>21.180321600039701</v>
      </c>
      <c r="T735" s="1">
        <v>8.6173661815303806</v>
      </c>
      <c r="U735" s="1">
        <v>3.8905711187200702</v>
      </c>
      <c r="V735" s="1">
        <v>31.070344962043201</v>
      </c>
      <c r="W735" s="1">
        <v>34.767781203163302</v>
      </c>
      <c r="X735" s="1">
        <v>30.2713027160734</v>
      </c>
      <c r="Y735" s="1">
        <v>13.217556011653601</v>
      </c>
      <c r="Z735" s="1">
        <v>18.6005626855599</v>
      </c>
      <c r="AA735" s="1">
        <v>18.361435209229601</v>
      </c>
      <c r="AB735" s="1">
        <v>26.517598504689499</v>
      </c>
      <c r="AC735" s="1">
        <v>23.302847588867401</v>
      </c>
    </row>
    <row r="736" spans="1:29" ht="15" hidden="1" customHeight="1" x14ac:dyDescent="0.25">
      <c r="A736">
        <v>41660</v>
      </c>
      <c r="B736" s="2" t="s">
        <v>743</v>
      </c>
      <c r="C736" s="2" t="s">
        <v>27</v>
      </c>
      <c r="D736" s="2" t="s">
        <v>976</v>
      </c>
      <c r="E736" s="2" t="s">
        <v>935</v>
      </c>
      <c r="F736" s="2" t="s">
        <v>919</v>
      </c>
      <c r="G736" s="2" t="str">
        <f t="shared" si="11"/>
        <v>Trump</v>
      </c>
      <c r="H736" s="2" t="s">
        <v>922</v>
      </c>
      <c r="I736" s="2" t="s">
        <v>922</v>
      </c>
      <c r="J736">
        <v>111823</v>
      </c>
      <c r="K736" s="1">
        <v>58.084651636962001</v>
      </c>
      <c r="L736" s="1">
        <v>3.58423580122157</v>
      </c>
      <c r="M736" s="1">
        <v>0.93808965955125501</v>
      </c>
      <c r="N736" s="1">
        <v>1.8708136966455899</v>
      </c>
      <c r="O736" s="1">
        <v>35.522209205619603</v>
      </c>
      <c r="P736" s="1">
        <v>23.521100310311802</v>
      </c>
      <c r="Q736" s="1">
        <v>13.751196086672699</v>
      </c>
      <c r="R736" s="1">
        <v>24.302692648202999</v>
      </c>
      <c r="S736" s="1">
        <v>24.513740464841799</v>
      </c>
      <c r="T736" s="1">
        <v>13.9112704899708</v>
      </c>
      <c r="U736" s="1">
        <v>7.5551830913894502</v>
      </c>
      <c r="V736" s="1">
        <v>41.318428453737098</v>
      </c>
      <c r="W736" s="1">
        <v>29.840061361893099</v>
      </c>
      <c r="X736" s="1">
        <v>21.286327092980301</v>
      </c>
      <c r="Y736" s="1">
        <v>21.083925158672098</v>
      </c>
      <c r="Z736" s="1">
        <v>24.000188754925301</v>
      </c>
      <c r="AA736" s="1">
        <v>17.662742137177599</v>
      </c>
      <c r="AB736" s="1">
        <v>22.046575277823699</v>
      </c>
      <c r="AC736" s="1">
        <v>15.2065686714013</v>
      </c>
    </row>
    <row r="737" spans="1:29" ht="15" customHeight="1" x14ac:dyDescent="0.25">
      <c r="A737">
        <v>41700</v>
      </c>
      <c r="B737" s="2" t="s">
        <v>744</v>
      </c>
      <c r="C737" s="2" t="s">
        <v>27</v>
      </c>
      <c r="D737" s="2" t="s">
        <v>976</v>
      </c>
      <c r="E737" s="2" t="s">
        <v>935</v>
      </c>
      <c r="F737" s="2" t="s">
        <v>920</v>
      </c>
      <c r="G737" s="2" t="str">
        <f t="shared" si="11"/>
        <v>Clinton</v>
      </c>
      <c r="H737" s="2" t="s">
        <v>922</v>
      </c>
      <c r="I737" s="2" t="s">
        <v>922</v>
      </c>
      <c r="J737">
        <v>2142508</v>
      </c>
      <c r="K737" s="1">
        <v>36.116877976651701</v>
      </c>
      <c r="L737" s="1">
        <v>6.0709224889708704</v>
      </c>
      <c r="M737" s="1">
        <v>2.0034464282047</v>
      </c>
      <c r="N737" s="1">
        <v>1.7530389618148401</v>
      </c>
      <c r="O737" s="1">
        <v>54.0557141443579</v>
      </c>
      <c r="P737" s="1">
        <v>26.864310424978601</v>
      </c>
      <c r="Q737" s="1">
        <v>10.3842786117951</v>
      </c>
      <c r="R737" s="1">
        <v>27.343281798714401</v>
      </c>
      <c r="S737" s="1">
        <v>24.436594869190699</v>
      </c>
      <c r="T737" s="1">
        <v>10.971534295321201</v>
      </c>
      <c r="U737" s="1">
        <v>8.5370186947850897</v>
      </c>
      <c r="V737" s="1">
        <v>34.1021039961269</v>
      </c>
      <c r="W737" s="1">
        <v>31.5186348232013</v>
      </c>
      <c r="X737" s="1">
        <v>25.8422424858867</v>
      </c>
      <c r="Y737" s="1">
        <v>18.257899732320901</v>
      </c>
      <c r="Z737" s="1">
        <v>21.212234320511001</v>
      </c>
      <c r="AA737" s="1">
        <v>17.8394512045559</v>
      </c>
      <c r="AB737" s="1">
        <v>22.688601776706601</v>
      </c>
      <c r="AC737" s="1">
        <v>20.0018129659056</v>
      </c>
    </row>
    <row r="738" spans="1:29" ht="15" hidden="1" customHeight="1" x14ac:dyDescent="0.25">
      <c r="A738">
        <v>41740</v>
      </c>
      <c r="B738" s="2" t="s">
        <v>745</v>
      </c>
      <c r="C738" s="2" t="s">
        <v>98</v>
      </c>
      <c r="D738" s="2" t="s">
        <v>936</v>
      </c>
      <c r="E738" s="2" t="s">
        <v>935</v>
      </c>
      <c r="F738" s="2" t="s">
        <v>920</v>
      </c>
      <c r="G738" s="2" t="str">
        <f t="shared" si="11"/>
        <v>Clinton</v>
      </c>
      <c r="H738" s="2" t="s">
        <v>923</v>
      </c>
      <c r="I738" s="2" t="s">
        <v>923</v>
      </c>
      <c r="J738">
        <v>3095313</v>
      </c>
      <c r="K738" s="1">
        <v>48.461884145480603</v>
      </c>
      <c r="L738" s="1">
        <v>4.7361930764352396</v>
      </c>
      <c r="M738" s="1">
        <v>10.598540438398301</v>
      </c>
      <c r="N738" s="1">
        <v>4.17599124870409</v>
      </c>
      <c r="O738" s="1">
        <v>32.027391090981801</v>
      </c>
      <c r="P738" s="1">
        <v>23.395630748812799</v>
      </c>
      <c r="Q738" s="1">
        <v>11.883935485684299</v>
      </c>
      <c r="R738" s="1">
        <v>28.801126089671701</v>
      </c>
      <c r="S738" s="1">
        <v>24.565851660236</v>
      </c>
      <c r="T738" s="1">
        <v>11.353456015595199</v>
      </c>
      <c r="U738" s="1">
        <v>7.4711689169298801</v>
      </c>
      <c r="V738" s="1">
        <v>26.127783656485501</v>
      </c>
      <c r="W738" s="1">
        <v>31.9911647001726</v>
      </c>
      <c r="X738" s="1">
        <v>34.409882726412</v>
      </c>
      <c r="Y738" s="1">
        <v>14.147576213485801</v>
      </c>
      <c r="Z738" s="1">
        <v>17.550507652731401</v>
      </c>
      <c r="AA738" s="1">
        <v>15.9472655701093</v>
      </c>
      <c r="AB738" s="1">
        <v>22.9780544881223</v>
      </c>
      <c r="AC738" s="1">
        <v>29.376596075551198</v>
      </c>
    </row>
    <row r="739" spans="1:29" ht="15" hidden="1" customHeight="1" x14ac:dyDescent="0.25">
      <c r="A739">
        <v>41860</v>
      </c>
      <c r="B739" s="2" t="s">
        <v>749</v>
      </c>
      <c r="C739" s="2" t="s">
        <v>98</v>
      </c>
      <c r="D739" s="2" t="s">
        <v>936</v>
      </c>
      <c r="E739" s="2" t="s">
        <v>935</v>
      </c>
      <c r="F739" s="2" t="s">
        <v>920</v>
      </c>
      <c r="G739" s="2" t="str">
        <f t="shared" si="11"/>
        <v>Clinton</v>
      </c>
      <c r="H739" s="2" t="s">
        <v>923</v>
      </c>
      <c r="I739" s="2" t="s">
        <v>923</v>
      </c>
      <c r="J739">
        <v>4335391</v>
      </c>
      <c r="K739" s="1">
        <v>42.449965873897</v>
      </c>
      <c r="L739" s="1">
        <v>8.0706676744957893</v>
      </c>
      <c r="M739" s="1">
        <v>22.941783105606898</v>
      </c>
      <c r="N739" s="1">
        <v>4.8833888339021803</v>
      </c>
      <c r="O739" s="1">
        <v>21.654194512098201</v>
      </c>
      <c r="P739" s="1">
        <v>21.235362623578801</v>
      </c>
      <c r="Q739" s="1">
        <v>8.8660515279936707</v>
      </c>
      <c r="R739" s="1">
        <v>30.0904347497146</v>
      </c>
      <c r="S739" s="1">
        <v>27.203059654827001</v>
      </c>
      <c r="T739" s="1">
        <v>12.6050914438859</v>
      </c>
      <c r="U739" s="1">
        <v>6.8718205922880804</v>
      </c>
      <c r="V739" s="1">
        <v>23.0968194270386</v>
      </c>
      <c r="W739" s="1">
        <v>25.970324543304301</v>
      </c>
      <c r="X739" s="1">
        <v>44.061035437369</v>
      </c>
      <c r="Y739" s="1">
        <v>12.927376115769899</v>
      </c>
      <c r="Z739" s="1">
        <v>13.8300311585168</v>
      </c>
      <c r="AA739" s="1">
        <v>13.1859769322866</v>
      </c>
      <c r="AB739" s="1">
        <v>20.687817441332999</v>
      </c>
      <c r="AC739" s="1">
        <v>39.368798352093698</v>
      </c>
    </row>
    <row r="740" spans="1:29" ht="15" hidden="1" customHeight="1" x14ac:dyDescent="0.25">
      <c r="A740">
        <v>41940</v>
      </c>
      <c r="B740" s="2" t="s">
        <v>750</v>
      </c>
      <c r="C740" s="2" t="s">
        <v>98</v>
      </c>
      <c r="D740" s="2" t="s">
        <v>936</v>
      </c>
      <c r="E740" s="2" t="s">
        <v>935</v>
      </c>
      <c r="F740" s="2" t="s">
        <v>920</v>
      </c>
      <c r="G740" s="2" t="str">
        <f t="shared" si="11"/>
        <v>Clinton</v>
      </c>
      <c r="H740" s="2" t="s">
        <v>922</v>
      </c>
      <c r="I740" s="2" t="s">
        <v>923</v>
      </c>
      <c r="J740">
        <v>1836911</v>
      </c>
      <c r="K740" s="1">
        <v>35.280043507823699</v>
      </c>
      <c r="L740" s="1">
        <v>2.32379249729573</v>
      </c>
      <c r="M740" s="1">
        <v>30.854189451748098</v>
      </c>
      <c r="N740" s="1">
        <v>3.7564149814552801</v>
      </c>
      <c r="O740" s="1">
        <v>27.7855595616772</v>
      </c>
      <c r="P740" s="1">
        <v>24.258714766257</v>
      </c>
      <c r="Q740" s="1">
        <v>8.8833917375419897</v>
      </c>
      <c r="R740" s="1">
        <v>30.621352912579901</v>
      </c>
      <c r="S740" s="1">
        <v>25.223268846449301</v>
      </c>
      <c r="T740" s="1">
        <v>11.013271737171801</v>
      </c>
      <c r="U740" s="1">
        <v>7.5690406388182501</v>
      </c>
      <c r="V740" s="1">
        <v>22.154715819822201</v>
      </c>
      <c r="W740" s="1">
        <v>25.009556358217701</v>
      </c>
      <c r="X740" s="1">
        <v>45.266687183141897</v>
      </c>
      <c r="Y740" s="1">
        <v>10.051424846490001</v>
      </c>
      <c r="Z740" s="1">
        <v>12.0778374202271</v>
      </c>
      <c r="AA740" s="1">
        <v>11.9502007902848</v>
      </c>
      <c r="AB740" s="1">
        <v>20.592794083326002</v>
      </c>
      <c r="AC740" s="1">
        <v>45.327742859672099</v>
      </c>
    </row>
    <row r="741" spans="1:29" ht="15" hidden="1" customHeight="1" x14ac:dyDescent="0.25">
      <c r="A741">
        <v>42020</v>
      </c>
      <c r="B741" s="2" t="s">
        <v>751</v>
      </c>
      <c r="C741" s="2" t="s">
        <v>98</v>
      </c>
      <c r="D741" s="2" t="s">
        <v>936</v>
      </c>
      <c r="E741" s="2" t="s">
        <v>935</v>
      </c>
      <c r="F741" s="2" t="s">
        <v>920</v>
      </c>
      <c r="G741" s="2" t="str">
        <f t="shared" si="11"/>
        <v>Clinton</v>
      </c>
      <c r="H741" s="2" t="s">
        <v>923</v>
      </c>
      <c r="I741" s="2" t="s">
        <v>923</v>
      </c>
      <c r="J741">
        <v>269637</v>
      </c>
      <c r="K741" s="1">
        <v>71.094100587085606</v>
      </c>
      <c r="L741" s="1">
        <v>1.90181614541031</v>
      </c>
      <c r="M741" s="1">
        <v>3.0062639771247999</v>
      </c>
      <c r="N741" s="1">
        <v>3.2391696985206</v>
      </c>
      <c r="O741" s="1">
        <v>20.758649591858699</v>
      </c>
      <c r="P741" s="1">
        <v>18.855349970515899</v>
      </c>
      <c r="Q741" s="1">
        <v>14.6660139372564</v>
      </c>
      <c r="R741" s="1">
        <v>22.9419552954528</v>
      </c>
      <c r="S741" s="1">
        <v>28.322893371458701</v>
      </c>
      <c r="T741" s="1">
        <v>15.213787425316299</v>
      </c>
      <c r="U741" s="1">
        <v>4.2704188144690498</v>
      </c>
      <c r="V741" s="1">
        <v>27.397842962763999</v>
      </c>
      <c r="W741" s="1">
        <v>36.800599985448102</v>
      </c>
      <c r="X741" s="1">
        <v>31.531138237318899</v>
      </c>
      <c r="Y741" s="1">
        <v>15.6408542100916</v>
      </c>
      <c r="Z741" s="1">
        <v>18.4095646360168</v>
      </c>
      <c r="AA741" s="1">
        <v>16.202265308530301</v>
      </c>
      <c r="AB741" s="1">
        <v>23.5468203091202</v>
      </c>
      <c r="AC741" s="1">
        <v>26.200495536241</v>
      </c>
    </row>
    <row r="742" spans="1:29" ht="15" hidden="1" customHeight="1" x14ac:dyDescent="0.25">
      <c r="A742">
        <v>41760</v>
      </c>
      <c r="B742" s="2" t="s">
        <v>746</v>
      </c>
      <c r="C742" s="2" t="s">
        <v>143</v>
      </c>
      <c r="D742" s="2" t="s">
        <v>946</v>
      </c>
      <c r="E742" s="2" t="s">
        <v>947</v>
      </c>
      <c r="F742" s="2" t="s">
        <v>919</v>
      </c>
      <c r="G742" s="2" t="str">
        <f t="shared" si="11"/>
        <v>Trump</v>
      </c>
      <c r="H742" s="2" t="s">
        <v>922</v>
      </c>
      <c r="I742" s="2" t="s">
        <v>923</v>
      </c>
      <c r="J742">
        <v>40877</v>
      </c>
      <c r="K742" s="1">
        <v>94.444308535362197</v>
      </c>
      <c r="L742" s="1">
        <v>0.12476453751498399</v>
      </c>
      <c r="M742" s="1">
        <v>0.43300633608141498</v>
      </c>
      <c r="N742" s="1">
        <v>2.7692834601365099</v>
      </c>
      <c r="O742" s="1">
        <v>2.22863713090491</v>
      </c>
      <c r="P742" s="1">
        <v>21.650316804070702</v>
      </c>
      <c r="Q742" s="1">
        <v>6.20642415050028</v>
      </c>
      <c r="R742" s="1">
        <v>21.068082295667502</v>
      </c>
      <c r="S742" s="1">
        <v>33.928615113633597</v>
      </c>
      <c r="T742" s="1">
        <v>17.146561636127899</v>
      </c>
      <c r="U742" s="1">
        <v>1.6923910100189501</v>
      </c>
      <c r="V742" s="1">
        <v>39.882886542106696</v>
      </c>
      <c r="W742" s="1">
        <v>36.907663146493398</v>
      </c>
      <c r="X742" s="1">
        <v>21.517059301381</v>
      </c>
      <c r="Y742" s="1">
        <v>23.191322822319101</v>
      </c>
      <c r="Z742" s="1">
        <v>25.164933467516502</v>
      </c>
      <c r="AA742" s="1">
        <v>19.149055126914899</v>
      </c>
      <c r="AB742" s="1">
        <v>18.662641171866301</v>
      </c>
      <c r="AC742" s="1">
        <v>13.832047411383201</v>
      </c>
    </row>
    <row r="743" spans="1:29" ht="15" hidden="1" customHeight="1" x14ac:dyDescent="0.25">
      <c r="A743">
        <v>41780</v>
      </c>
      <c r="B743" s="2" t="s">
        <v>747</v>
      </c>
      <c r="C743" s="2" t="s">
        <v>33</v>
      </c>
      <c r="D743" s="2" t="s">
        <v>967</v>
      </c>
      <c r="E743" s="2" t="s">
        <v>927</v>
      </c>
      <c r="F743" s="2" t="s">
        <v>919</v>
      </c>
      <c r="G743" s="2" t="str">
        <f t="shared" si="11"/>
        <v>Trump</v>
      </c>
      <c r="H743" s="2" t="s">
        <v>923</v>
      </c>
      <c r="I743" s="2" t="s">
        <v>922</v>
      </c>
      <c r="J743">
        <v>77079</v>
      </c>
      <c r="K743" s="1">
        <v>84.929747402016105</v>
      </c>
      <c r="L743" s="1">
        <v>8.4770170863659402</v>
      </c>
      <c r="M743" s="1">
        <v>0.59160082512746703</v>
      </c>
      <c r="N743" s="1">
        <v>2.62328260615732</v>
      </c>
      <c r="O743" s="1">
        <v>3.3783520803331699</v>
      </c>
      <c r="P743" s="1">
        <v>22.243412602654399</v>
      </c>
      <c r="Q743" s="1">
        <v>7.4287419400874404</v>
      </c>
      <c r="R743" s="1">
        <v>22.382231217322499</v>
      </c>
      <c r="S743" s="1">
        <v>30.6841033225652</v>
      </c>
      <c r="T743" s="1">
        <v>17.261510917370501</v>
      </c>
      <c r="U743" s="1">
        <v>2.95338412440739</v>
      </c>
      <c r="V743" s="1">
        <v>48.082421738087803</v>
      </c>
      <c r="W743" s="1">
        <v>28.703720784371601</v>
      </c>
      <c r="X743" s="1">
        <v>20.2604733531332</v>
      </c>
      <c r="Y743" s="1">
        <v>19.4752774974773</v>
      </c>
      <c r="Z743" s="1">
        <v>22.647578203834499</v>
      </c>
      <c r="AA743" s="1">
        <v>17.9553481331988</v>
      </c>
      <c r="AB743" s="1">
        <v>23.647199798183699</v>
      </c>
      <c r="AC743" s="1">
        <v>16.274596367305801</v>
      </c>
    </row>
    <row r="744" spans="1:29" ht="15" hidden="1" customHeight="1" x14ac:dyDescent="0.25">
      <c r="A744">
        <v>41820</v>
      </c>
      <c r="B744" s="2" t="s">
        <v>748</v>
      </c>
      <c r="C744" s="2" t="s">
        <v>42</v>
      </c>
      <c r="D744" s="2" t="s">
        <v>959</v>
      </c>
      <c r="E744" s="2" t="s">
        <v>931</v>
      </c>
      <c r="F744" s="2" t="s">
        <v>919</v>
      </c>
      <c r="G744" s="2" t="str">
        <f t="shared" si="11"/>
        <v>Trump</v>
      </c>
      <c r="H744" s="2" t="s">
        <v>922</v>
      </c>
      <c r="I744" s="2" t="s">
        <v>923</v>
      </c>
      <c r="J744">
        <v>57866</v>
      </c>
      <c r="K744" s="1">
        <v>59.311167179345397</v>
      </c>
      <c r="L744" s="1">
        <v>19.647115750181499</v>
      </c>
      <c r="M744" s="1">
        <v>0.82086199149759798</v>
      </c>
      <c r="N744" s="1">
        <v>1.944146821968</v>
      </c>
      <c r="O744" s="1">
        <v>18.276708257007598</v>
      </c>
      <c r="P744" s="1">
        <v>25.680019355061699</v>
      </c>
      <c r="Q744" s="1">
        <v>8.3658797912418308</v>
      </c>
      <c r="R744" s="1">
        <v>26.305602599108301</v>
      </c>
      <c r="S744" s="1">
        <v>25.9323264092904</v>
      </c>
      <c r="T744" s="1">
        <v>13.716171845297801</v>
      </c>
      <c r="U744" s="1">
        <v>10.103871576959399</v>
      </c>
      <c r="V744" s="1">
        <v>38.5478963382646</v>
      </c>
      <c r="W744" s="1">
        <v>31.3083621865492</v>
      </c>
      <c r="X744" s="1">
        <v>20.039869898226801</v>
      </c>
      <c r="Y744" s="1">
        <v>20.0728201248345</v>
      </c>
      <c r="Z744" s="1">
        <v>24.267070172120299</v>
      </c>
      <c r="AA744" s="1">
        <v>18.767732173255201</v>
      </c>
      <c r="AB744" s="1">
        <v>22.626253073576699</v>
      </c>
      <c r="AC744" s="1">
        <v>14.266124456213401</v>
      </c>
    </row>
    <row r="745" spans="1:29" ht="15" hidden="1" customHeight="1" x14ac:dyDescent="0.25">
      <c r="A745">
        <v>42100</v>
      </c>
      <c r="B745" s="2" t="s">
        <v>752</v>
      </c>
      <c r="C745" s="2" t="s">
        <v>98</v>
      </c>
      <c r="D745" s="2" t="s">
        <v>936</v>
      </c>
      <c r="E745" s="2" t="s">
        <v>935</v>
      </c>
      <c r="F745" s="2" t="s">
        <v>920</v>
      </c>
      <c r="G745" s="2" t="str">
        <f t="shared" si="11"/>
        <v>Clinton</v>
      </c>
      <c r="H745" s="2" t="s">
        <v>923</v>
      </c>
      <c r="I745" s="2" t="s">
        <v>923</v>
      </c>
      <c r="J745">
        <v>262382</v>
      </c>
      <c r="K745" s="1">
        <v>59.606604111562497</v>
      </c>
      <c r="L745" s="1">
        <v>0.87810901662461605</v>
      </c>
      <c r="M745" s="1">
        <v>4.0620164492991098</v>
      </c>
      <c r="N745" s="1">
        <v>3.4038158105357801</v>
      </c>
      <c r="O745" s="1">
        <v>32.049454611978</v>
      </c>
      <c r="P745" s="1">
        <v>21.121113491016899</v>
      </c>
      <c r="Q745" s="1">
        <v>13.8233567851453</v>
      </c>
      <c r="R745" s="1">
        <v>25.468210471754901</v>
      </c>
      <c r="S745" s="1">
        <v>28.4745142578378</v>
      </c>
      <c r="T745" s="1">
        <v>11.112804994245</v>
      </c>
      <c r="U745" s="1">
        <v>9.2343392950985201</v>
      </c>
      <c r="V745" s="1">
        <v>21.822540550434901</v>
      </c>
      <c r="W745" s="1">
        <v>31.4152943191011</v>
      </c>
      <c r="X745" s="1">
        <v>37.527825835365498</v>
      </c>
      <c r="Y745" s="1">
        <v>14.733683420855201</v>
      </c>
      <c r="Z745" s="1">
        <v>16.5073411209945</v>
      </c>
      <c r="AA745" s="1">
        <v>13.968492123030799</v>
      </c>
      <c r="AB745" s="1">
        <v>22.567784803343699</v>
      </c>
      <c r="AC745" s="1">
        <v>32.222698531775798</v>
      </c>
    </row>
    <row r="746" spans="1:29" ht="15" customHeight="1" x14ac:dyDescent="0.25">
      <c r="A746">
        <v>42140</v>
      </c>
      <c r="B746" s="2" t="s">
        <v>753</v>
      </c>
      <c r="C746" s="2" t="s">
        <v>35</v>
      </c>
      <c r="D746" s="2" t="s">
        <v>964</v>
      </c>
      <c r="E746" s="2" t="s">
        <v>935</v>
      </c>
      <c r="F746" s="2" t="s">
        <v>920</v>
      </c>
      <c r="G746" s="2" t="str">
        <f t="shared" si="11"/>
        <v>Clinton</v>
      </c>
      <c r="H746" s="2" t="s">
        <v>922</v>
      </c>
      <c r="I746" s="2" t="s">
        <v>922</v>
      </c>
      <c r="J746">
        <v>144170</v>
      </c>
      <c r="K746" s="1">
        <v>43.9002566414649</v>
      </c>
      <c r="L746" s="1">
        <v>0.65686342512311902</v>
      </c>
      <c r="M746" s="1">
        <v>1.0882985364500199</v>
      </c>
      <c r="N746" s="1">
        <v>3.7095096067142999</v>
      </c>
      <c r="O746" s="1">
        <v>50.645071790247599</v>
      </c>
      <c r="P746" s="1">
        <v>20.9724630644378</v>
      </c>
      <c r="Q746" s="1">
        <v>7.4217937157522398</v>
      </c>
      <c r="R746" s="1">
        <v>24.1548172296594</v>
      </c>
      <c r="S746" s="1">
        <v>32.327113823957802</v>
      </c>
      <c r="T746" s="1">
        <v>15.1238121661927</v>
      </c>
      <c r="U746" s="1">
        <v>5.6484441033313599</v>
      </c>
      <c r="V746" s="1">
        <v>27.939104837221102</v>
      </c>
      <c r="W746" s="1">
        <v>27.099707571091301</v>
      </c>
      <c r="X746" s="1">
        <v>39.312743488356297</v>
      </c>
      <c r="Y746" s="1">
        <v>18.3794336712931</v>
      </c>
      <c r="Z746" s="1">
        <v>19.773927880040699</v>
      </c>
      <c r="AA746" s="1">
        <v>17.598516914394501</v>
      </c>
      <c r="AB746" s="1">
        <v>21.873872100272301</v>
      </c>
      <c r="AC746" s="1">
        <v>22.374249433999399</v>
      </c>
    </row>
    <row r="747" spans="1:29" ht="15" hidden="1" customHeight="1" x14ac:dyDescent="0.25">
      <c r="A747">
        <v>42200</v>
      </c>
      <c r="B747" s="2" t="s">
        <v>754</v>
      </c>
      <c r="C747" s="2" t="s">
        <v>98</v>
      </c>
      <c r="D747" s="2" t="s">
        <v>936</v>
      </c>
      <c r="E747" s="2" t="s">
        <v>935</v>
      </c>
      <c r="F747" s="2" t="s">
        <v>920</v>
      </c>
      <c r="G747" s="2" t="str">
        <f t="shared" si="11"/>
        <v>Clinton</v>
      </c>
      <c r="H747" s="2" t="s">
        <v>923</v>
      </c>
      <c r="I747" s="2" t="s">
        <v>923</v>
      </c>
      <c r="J747">
        <v>423895</v>
      </c>
      <c r="K747" s="1">
        <v>47.917998560964399</v>
      </c>
      <c r="L747" s="1">
        <v>1.70844194906758</v>
      </c>
      <c r="M747" s="1">
        <v>4.6216633836209402</v>
      </c>
      <c r="N747" s="1">
        <v>2.8905743167529701</v>
      </c>
      <c r="O747" s="1">
        <v>42.861321789594101</v>
      </c>
      <c r="P747" s="1">
        <v>23.130020405996799</v>
      </c>
      <c r="Q747" s="1">
        <v>14.925158352894</v>
      </c>
      <c r="R747" s="1">
        <v>25.518111796553399</v>
      </c>
      <c r="S747" s="1">
        <v>23.5938145059508</v>
      </c>
      <c r="T747" s="1">
        <v>12.832894938605101</v>
      </c>
      <c r="U747" s="1">
        <v>12.5036829558543</v>
      </c>
      <c r="V747" s="1">
        <v>25.652122339184</v>
      </c>
      <c r="W747" s="1">
        <v>30.302786801816801</v>
      </c>
      <c r="X747" s="1">
        <v>31.541407903145</v>
      </c>
      <c r="Y747" s="1">
        <v>14.270037593718801</v>
      </c>
      <c r="Z747" s="1">
        <v>17.746217618781301</v>
      </c>
      <c r="AA747" s="1">
        <v>16.3939765092356</v>
      </c>
      <c r="AB747" s="1">
        <v>22.6157015724228</v>
      </c>
      <c r="AC747" s="1">
        <v>28.974066705841501</v>
      </c>
    </row>
    <row r="748" spans="1:29" ht="15" hidden="1" customHeight="1" x14ac:dyDescent="0.25">
      <c r="A748">
        <v>42220</v>
      </c>
      <c r="B748" s="2" t="s">
        <v>755</v>
      </c>
      <c r="C748" s="2" t="s">
        <v>98</v>
      </c>
      <c r="D748" s="2" t="s">
        <v>936</v>
      </c>
      <c r="E748" s="2" t="s">
        <v>935</v>
      </c>
      <c r="F748" s="2" t="s">
        <v>920</v>
      </c>
      <c r="G748" s="2" t="str">
        <f t="shared" si="11"/>
        <v>Clinton</v>
      </c>
      <c r="H748" s="2" t="s">
        <v>923</v>
      </c>
      <c r="I748" s="2" t="s">
        <v>923</v>
      </c>
      <c r="J748">
        <v>483878</v>
      </c>
      <c r="K748" s="1">
        <v>66.137952128429106</v>
      </c>
      <c r="L748" s="1">
        <v>1.3989063358945899</v>
      </c>
      <c r="M748" s="1">
        <v>3.67385993990221</v>
      </c>
      <c r="N748" s="1">
        <v>3.9007766420461398</v>
      </c>
      <c r="O748" s="1">
        <v>24.888504953727999</v>
      </c>
      <c r="P748" s="1">
        <v>22.003686879750699</v>
      </c>
      <c r="Q748" s="1">
        <v>9.5232682618345894</v>
      </c>
      <c r="R748" s="1">
        <v>25.192300538565501</v>
      </c>
      <c r="S748" s="1">
        <v>29.359053315091799</v>
      </c>
      <c r="T748" s="1">
        <v>13.921691004757401</v>
      </c>
      <c r="U748" s="1">
        <v>6.9406420259889199</v>
      </c>
      <c r="V748" s="1">
        <v>26.553373881284099</v>
      </c>
      <c r="W748" s="1">
        <v>34.4490559773012</v>
      </c>
      <c r="X748" s="1">
        <v>32.056928115425798</v>
      </c>
      <c r="Y748" s="1">
        <v>12.844305210783601</v>
      </c>
      <c r="Z748" s="1">
        <v>17.988422889724799</v>
      </c>
      <c r="AA748" s="1">
        <v>16.814451875860399</v>
      </c>
      <c r="AB748" s="1">
        <v>23.589988184409901</v>
      </c>
      <c r="AC748" s="1">
        <v>28.762831839221299</v>
      </c>
    </row>
    <row r="749" spans="1:29" ht="15" hidden="1" customHeight="1" x14ac:dyDescent="0.25">
      <c r="A749">
        <v>42300</v>
      </c>
      <c r="B749" s="2" t="s">
        <v>756</v>
      </c>
      <c r="C749" s="2" t="s">
        <v>31</v>
      </c>
      <c r="D749" s="2" t="s">
        <v>924</v>
      </c>
      <c r="E749" s="2" t="s">
        <v>927</v>
      </c>
      <c r="F749" s="2" t="s">
        <v>919</v>
      </c>
      <c r="G749" s="2" t="str">
        <f t="shared" si="11"/>
        <v>Trump</v>
      </c>
      <c r="H749" s="2" t="s">
        <v>923</v>
      </c>
      <c r="I749" s="2" t="s">
        <v>922</v>
      </c>
      <c r="J749">
        <v>38520</v>
      </c>
      <c r="K749" s="1">
        <v>71.500519210799595</v>
      </c>
      <c r="L749" s="1">
        <v>6.4979231568016598</v>
      </c>
      <c r="M749" s="1">
        <v>0.59190031152648004</v>
      </c>
      <c r="N749" s="1">
        <v>20.163551401869199</v>
      </c>
      <c r="O749" s="1">
        <v>1.2461059190031201</v>
      </c>
      <c r="P749" s="1">
        <v>20.122014537902398</v>
      </c>
      <c r="Q749" s="1">
        <v>10.9916926272066</v>
      </c>
      <c r="R749" s="1">
        <v>26.529075804776699</v>
      </c>
      <c r="S749" s="1">
        <v>27.7492211838006</v>
      </c>
      <c r="T749" s="1">
        <v>14.607995846313599</v>
      </c>
      <c r="U749" s="1">
        <v>2.6516272189349102</v>
      </c>
      <c r="V749" s="1">
        <v>45.7988165680473</v>
      </c>
      <c r="W749" s="1">
        <v>33.897928994082797</v>
      </c>
      <c r="X749" s="1">
        <v>17.651627218934902</v>
      </c>
      <c r="Y749" s="1">
        <v>23.9598963306507</v>
      </c>
      <c r="Z749" s="1">
        <v>24.676033283317398</v>
      </c>
      <c r="AA749" s="1">
        <v>18.946937661983402</v>
      </c>
      <c r="AB749" s="1">
        <v>22.295730459691701</v>
      </c>
      <c r="AC749" s="1">
        <v>10.121402264356799</v>
      </c>
    </row>
    <row r="750" spans="1:29" ht="15" hidden="1" customHeight="1" x14ac:dyDescent="0.25">
      <c r="A750">
        <v>42340</v>
      </c>
      <c r="B750" s="2" t="s">
        <v>757</v>
      </c>
      <c r="C750" s="2" t="s">
        <v>37</v>
      </c>
      <c r="D750" s="2" t="s">
        <v>943</v>
      </c>
      <c r="E750" s="2" t="s">
        <v>931</v>
      </c>
      <c r="F750" s="2" t="s">
        <v>920</v>
      </c>
      <c r="G750" s="2" t="str">
        <f t="shared" si="11"/>
        <v>Clinton</v>
      </c>
      <c r="H750" s="2" t="s">
        <v>922</v>
      </c>
      <c r="I750" s="2" t="s">
        <v>923</v>
      </c>
      <c r="J750">
        <v>347611</v>
      </c>
      <c r="K750" s="1">
        <v>57.319532465888599</v>
      </c>
      <c r="L750" s="1">
        <v>33.504693464821301</v>
      </c>
      <c r="M750" s="1">
        <v>2.0502803421065501</v>
      </c>
      <c r="N750" s="1">
        <v>2.1754202254819299</v>
      </c>
      <c r="O750" s="1">
        <v>4.9500735017016204</v>
      </c>
      <c r="P750" s="1">
        <v>24.0987770812776</v>
      </c>
      <c r="Q750" s="1">
        <v>11.943810753975001</v>
      </c>
      <c r="R750" s="1">
        <v>27.473814119806299</v>
      </c>
      <c r="S750" s="1">
        <v>24.8780964929188</v>
      </c>
      <c r="T750" s="1">
        <v>11.605501552022201</v>
      </c>
      <c r="U750" s="1">
        <v>3.5021229050279299</v>
      </c>
      <c r="V750" s="1">
        <v>38.307486033519602</v>
      </c>
      <c r="W750" s="1">
        <v>29.921787709497199</v>
      </c>
      <c r="X750" s="1">
        <v>28.268603351955299</v>
      </c>
      <c r="Y750" s="1">
        <v>19.4599641812977</v>
      </c>
      <c r="Z750" s="1">
        <v>21.867011587503299</v>
      </c>
      <c r="AA750" s="1">
        <v>18.217789955456201</v>
      </c>
      <c r="AB750" s="1">
        <v>22.0032451131963</v>
      </c>
      <c r="AC750" s="1">
        <v>18.4519891625465</v>
      </c>
    </row>
    <row r="751" spans="1:29" ht="15" hidden="1" customHeight="1" x14ac:dyDescent="0.25">
      <c r="A751">
        <v>42380</v>
      </c>
      <c r="B751" s="2" t="s">
        <v>758</v>
      </c>
      <c r="C751" s="2" t="s">
        <v>55</v>
      </c>
      <c r="D751" s="2" t="s">
        <v>970</v>
      </c>
      <c r="E751" s="2" t="s">
        <v>927</v>
      </c>
      <c r="F751" s="2" t="s">
        <v>920</v>
      </c>
      <c r="G751" s="2" t="str">
        <f t="shared" si="11"/>
        <v>Clinton</v>
      </c>
      <c r="H751" s="2" t="s">
        <v>922</v>
      </c>
      <c r="I751" s="2" t="s">
        <v>922</v>
      </c>
      <c r="J751">
        <v>62622</v>
      </c>
      <c r="K751" s="1">
        <v>96.745552681166401</v>
      </c>
      <c r="L751" s="1">
        <v>0.42956149595988602</v>
      </c>
      <c r="M751" s="1">
        <v>0.52697135192105005</v>
      </c>
      <c r="N751" s="1">
        <v>1.17690268595701</v>
      </c>
      <c r="O751" s="1">
        <v>1.12101178499569</v>
      </c>
      <c r="P751" s="1">
        <v>22.7364185110664</v>
      </c>
      <c r="Q751" s="1">
        <v>7.1540353230494098</v>
      </c>
      <c r="R751" s="1">
        <v>22.3196320781834</v>
      </c>
      <c r="S751" s="1">
        <v>29.981476158538499</v>
      </c>
      <c r="T751" s="1">
        <v>17.808437929162299</v>
      </c>
      <c r="U751" s="1">
        <v>3.7494002330523002</v>
      </c>
      <c r="V751" s="1">
        <v>57.579911805698401</v>
      </c>
      <c r="W751" s="1">
        <v>22.249640139831399</v>
      </c>
      <c r="X751" s="1">
        <v>16.421047821418</v>
      </c>
      <c r="Y751" s="1">
        <v>20.793618326856201</v>
      </c>
      <c r="Z751" s="1">
        <v>23.563100838617299</v>
      </c>
      <c r="AA751" s="1">
        <v>20.0695438740029</v>
      </c>
      <c r="AB751" s="1">
        <v>22.605849867048502</v>
      </c>
      <c r="AC751" s="1">
        <v>12.967887093475101</v>
      </c>
    </row>
    <row r="752" spans="1:29" ht="15" hidden="1" customHeight="1" x14ac:dyDescent="0.25">
      <c r="A752">
        <v>42420</v>
      </c>
      <c r="B752" s="2" t="s">
        <v>759</v>
      </c>
      <c r="C752" s="2" t="s">
        <v>117</v>
      </c>
      <c r="D752" s="2" t="s">
        <v>961</v>
      </c>
      <c r="E752" s="2" t="s">
        <v>935</v>
      </c>
      <c r="F752" s="2" t="s">
        <v>919</v>
      </c>
      <c r="G752" s="2" t="str">
        <f t="shared" si="11"/>
        <v>Trump</v>
      </c>
      <c r="H752" s="2" t="s">
        <v>922</v>
      </c>
      <c r="I752" s="2" t="s">
        <v>923</v>
      </c>
      <c r="J752">
        <v>38971</v>
      </c>
      <c r="K752" s="1">
        <v>76.536398860691307</v>
      </c>
      <c r="L752" s="1">
        <v>0.40542967847886902</v>
      </c>
      <c r="M752" s="1">
        <v>0.53373020964306805</v>
      </c>
      <c r="N752" s="1">
        <v>2.3478997203048402</v>
      </c>
      <c r="O752" s="1">
        <v>20.176541530881899</v>
      </c>
      <c r="P752" s="1">
        <v>24.6311359729029</v>
      </c>
      <c r="Q752" s="1">
        <v>8.5781735136383492</v>
      </c>
      <c r="R752" s="1">
        <v>22.688665931077001</v>
      </c>
      <c r="S752" s="1">
        <v>27.086808139385699</v>
      </c>
      <c r="T752" s="1">
        <v>17.015216442996099</v>
      </c>
      <c r="U752" s="1">
        <v>4.7670555512632298</v>
      </c>
      <c r="V752" s="1">
        <v>39.681681217646599</v>
      </c>
      <c r="W752" s="1">
        <v>34.914625666383401</v>
      </c>
      <c r="X752" s="1">
        <v>20.636637564706799</v>
      </c>
      <c r="Y752" s="1">
        <v>20.3376920147264</v>
      </c>
      <c r="Z752" s="1">
        <v>27.3454360797258</v>
      </c>
      <c r="AA752" s="1">
        <v>18.674622318141399</v>
      </c>
      <c r="AB752" s="1">
        <v>22.153103973594</v>
      </c>
      <c r="AC752" s="1">
        <v>11.489145613812401</v>
      </c>
    </row>
    <row r="753" spans="1:29" ht="15" hidden="1" customHeight="1" x14ac:dyDescent="0.25">
      <c r="A753">
        <v>42460</v>
      </c>
      <c r="B753" s="2" t="s">
        <v>760</v>
      </c>
      <c r="C753" s="2" t="s">
        <v>46</v>
      </c>
      <c r="D753" s="2" t="s">
        <v>930</v>
      </c>
      <c r="E753" s="2" t="s">
        <v>931</v>
      </c>
      <c r="F753" s="2" t="s">
        <v>919</v>
      </c>
      <c r="G753" s="2" t="str">
        <f t="shared" si="11"/>
        <v>Trump</v>
      </c>
      <c r="H753" s="2" t="s">
        <v>922</v>
      </c>
      <c r="I753" s="2" t="s">
        <v>923</v>
      </c>
      <c r="J753">
        <v>53227</v>
      </c>
      <c r="K753" s="1">
        <v>90.061434986003306</v>
      </c>
      <c r="L753" s="1">
        <v>3.3272587220771399</v>
      </c>
      <c r="M753" s="1">
        <v>0.30999304864072702</v>
      </c>
      <c r="N753" s="1">
        <v>3.78567268491555</v>
      </c>
      <c r="O753" s="1">
        <v>2.51564055836324</v>
      </c>
      <c r="P753" s="1">
        <v>22.516767805812801</v>
      </c>
      <c r="Q753" s="1">
        <v>7.7686136735115596</v>
      </c>
      <c r="R753" s="1">
        <v>24.389877317902599</v>
      </c>
      <c r="S753" s="1">
        <v>28.842504743833</v>
      </c>
      <c r="T753" s="1">
        <v>16.482236458940001</v>
      </c>
      <c r="U753" s="1">
        <v>9.3341580164578097</v>
      </c>
      <c r="V753" s="1">
        <v>52.164793201742597</v>
      </c>
      <c r="W753" s="1">
        <v>25.286398106814399</v>
      </c>
      <c r="X753" s="1">
        <v>13.214650674985201</v>
      </c>
      <c r="Y753" s="1">
        <v>26.9094683209888</v>
      </c>
      <c r="Z753" s="1">
        <v>25.8432797093928</v>
      </c>
      <c r="AA753" s="1">
        <v>17.5071944143039</v>
      </c>
      <c r="AB753" s="1">
        <v>20.271736566495299</v>
      </c>
      <c r="AC753" s="1">
        <v>9.4683209888191708</v>
      </c>
    </row>
    <row r="754" spans="1:29" ht="15" hidden="1" customHeight="1" x14ac:dyDescent="0.25">
      <c r="A754">
        <v>42540</v>
      </c>
      <c r="B754" s="2" t="s">
        <v>761</v>
      </c>
      <c r="C754" s="2" t="s">
        <v>55</v>
      </c>
      <c r="D754" s="2" t="s">
        <v>970</v>
      </c>
      <c r="E754" s="2" t="s">
        <v>927</v>
      </c>
      <c r="F754" s="2" t="s">
        <v>920</v>
      </c>
      <c r="G754" s="2" t="str">
        <f t="shared" si="11"/>
        <v>Clinton</v>
      </c>
      <c r="H754" s="2" t="s">
        <v>922</v>
      </c>
      <c r="I754" s="2" t="s">
        <v>922</v>
      </c>
      <c r="J754">
        <v>563631</v>
      </c>
      <c r="K754" s="1">
        <v>89.167913049495198</v>
      </c>
      <c r="L754" s="1">
        <v>2.5757987051812301</v>
      </c>
      <c r="M754" s="1">
        <v>1.2018501466384901</v>
      </c>
      <c r="N754" s="1">
        <v>1.26873787992499</v>
      </c>
      <c r="O754" s="1">
        <v>5.7857002187601498</v>
      </c>
      <c r="P754" s="1">
        <v>20.3849681795359</v>
      </c>
      <c r="Q754" s="1">
        <v>9.5729298069126791</v>
      </c>
      <c r="R754" s="1">
        <v>23.737693632890998</v>
      </c>
      <c r="S754" s="1">
        <v>28.5591104818578</v>
      </c>
      <c r="T754" s="1">
        <v>17.745297898802601</v>
      </c>
      <c r="U754" s="1">
        <v>3.6433146821277602</v>
      </c>
      <c r="V754" s="1">
        <v>48.235055827024802</v>
      </c>
      <c r="W754" s="1">
        <v>26.0685621692787</v>
      </c>
      <c r="X754" s="1">
        <v>22.053067321568701</v>
      </c>
      <c r="Y754" s="1">
        <v>21.307495442434401</v>
      </c>
      <c r="Z754" s="1">
        <v>24.140635955686399</v>
      </c>
      <c r="AA754" s="1">
        <v>17.866095218062</v>
      </c>
      <c r="AB754" s="1">
        <v>21.3758589258169</v>
      </c>
      <c r="AC754" s="1">
        <v>15.3099144580003</v>
      </c>
    </row>
    <row r="755" spans="1:29" ht="15" hidden="1" customHeight="1" x14ac:dyDescent="0.25">
      <c r="A755">
        <v>42620</v>
      </c>
      <c r="B755" s="2" t="s">
        <v>762</v>
      </c>
      <c r="C755" s="2" t="s">
        <v>75</v>
      </c>
      <c r="D755" s="2" t="s">
        <v>932</v>
      </c>
      <c r="E755" s="2" t="s">
        <v>931</v>
      </c>
      <c r="F755" s="2" t="s">
        <v>919</v>
      </c>
      <c r="G755" s="2" t="str">
        <f t="shared" si="11"/>
        <v>Trump</v>
      </c>
      <c r="H755" s="2" t="s">
        <v>922</v>
      </c>
      <c r="I755" s="2" t="s">
        <v>923</v>
      </c>
      <c r="J755">
        <v>77076</v>
      </c>
      <c r="K755" s="1">
        <v>89.555763142871996</v>
      </c>
      <c r="L755" s="1">
        <v>3.9350770667912198</v>
      </c>
      <c r="M755" s="1">
        <v>0.53323991904094703</v>
      </c>
      <c r="N755" s="1">
        <v>2.2406455965540499</v>
      </c>
      <c r="O755" s="1">
        <v>3.7352742747418102</v>
      </c>
      <c r="P755" s="1">
        <v>23.915356271731799</v>
      </c>
      <c r="Q755" s="1">
        <v>12.8172193678966</v>
      </c>
      <c r="R755" s="1">
        <v>24.4498936115003</v>
      </c>
      <c r="S755" s="1">
        <v>24.743110695936501</v>
      </c>
      <c r="T755" s="1">
        <v>14.0744200529348</v>
      </c>
      <c r="U755" s="1">
        <v>6.0108395541466404</v>
      </c>
      <c r="V755" s="1">
        <v>48.432355046528301</v>
      </c>
      <c r="W755" s="1">
        <v>27.6163206871868</v>
      </c>
      <c r="X755" s="1">
        <v>17.9404847121383</v>
      </c>
      <c r="Y755" s="1">
        <v>24.990721684267299</v>
      </c>
      <c r="Z755" s="1">
        <v>23.6141570228415</v>
      </c>
      <c r="AA755" s="1">
        <v>17.881844866561</v>
      </c>
      <c r="AB755" s="1">
        <v>20.297580890043498</v>
      </c>
      <c r="AC755" s="1">
        <v>13.215695536286701</v>
      </c>
    </row>
    <row r="756" spans="1:29" ht="15" hidden="1" customHeight="1" x14ac:dyDescent="0.25">
      <c r="A756">
        <v>42660</v>
      </c>
      <c r="B756" s="2" t="s">
        <v>763</v>
      </c>
      <c r="C756" s="2" t="s">
        <v>25</v>
      </c>
      <c r="D756" s="2" t="s">
        <v>878</v>
      </c>
      <c r="E756" s="2" t="s">
        <v>927</v>
      </c>
      <c r="F756" s="2" t="s">
        <v>920</v>
      </c>
      <c r="G756" s="2" t="str">
        <f t="shared" si="11"/>
        <v>Clinton</v>
      </c>
      <c r="H756" s="2" t="s">
        <v>923</v>
      </c>
      <c r="I756" s="2" t="s">
        <v>922</v>
      </c>
      <c r="J756">
        <v>3439809</v>
      </c>
      <c r="K756" s="1">
        <v>68.034998454856094</v>
      </c>
      <c r="L756" s="1">
        <v>5.3799789465054602</v>
      </c>
      <c r="M756" s="1">
        <v>11.317750491379</v>
      </c>
      <c r="N756" s="1">
        <v>6.2703772215259601</v>
      </c>
      <c r="O756" s="1">
        <v>8.9968948857334805</v>
      </c>
      <c r="P756" s="1">
        <v>22.8441753597365</v>
      </c>
      <c r="Q756" s="1">
        <v>9.2915042666613203</v>
      </c>
      <c r="R756" s="1">
        <v>30.049953354968299</v>
      </c>
      <c r="S756" s="1">
        <v>26.999580499963798</v>
      </c>
      <c r="T756" s="1">
        <v>10.8147865186701</v>
      </c>
      <c r="U756" s="1">
        <v>3.3090301792927601</v>
      </c>
      <c r="V756" s="1">
        <v>26.5243165776659</v>
      </c>
      <c r="W756" s="1">
        <v>32.649879038220703</v>
      </c>
      <c r="X756" s="1">
        <v>37.516774204820699</v>
      </c>
      <c r="Y756" s="1">
        <v>12.363066030994499</v>
      </c>
      <c r="Z756" s="1">
        <v>16.029492060816398</v>
      </c>
      <c r="AA756" s="1">
        <v>16.059907580793499</v>
      </c>
      <c r="AB756" s="1">
        <v>24.629535302158001</v>
      </c>
      <c r="AC756" s="1">
        <v>30.917999025237599</v>
      </c>
    </row>
    <row r="757" spans="1:29" ht="15" hidden="1" customHeight="1" x14ac:dyDescent="0.25">
      <c r="A757">
        <v>42680</v>
      </c>
      <c r="B757" s="2" t="s">
        <v>764</v>
      </c>
      <c r="C757" s="2" t="s">
        <v>72</v>
      </c>
      <c r="D757" s="2" t="s">
        <v>942</v>
      </c>
      <c r="E757" s="2" t="s">
        <v>931</v>
      </c>
      <c r="F757" s="2" t="s">
        <v>919</v>
      </c>
      <c r="G757" s="2" t="str">
        <f t="shared" si="11"/>
        <v>Trump</v>
      </c>
      <c r="H757" s="2" t="s">
        <v>923</v>
      </c>
      <c r="I757" s="2" t="s">
        <v>923</v>
      </c>
      <c r="J757">
        <v>138028</v>
      </c>
      <c r="K757" s="1">
        <v>77.361115136059396</v>
      </c>
      <c r="L757" s="1">
        <v>8.7475005071434797</v>
      </c>
      <c r="M757" s="1">
        <v>1.1925116643</v>
      </c>
      <c r="N757" s="1">
        <v>1.4946242791317701</v>
      </c>
      <c r="O757" s="1">
        <v>11.2042484133654</v>
      </c>
      <c r="P757" s="1">
        <v>18.8019822065088</v>
      </c>
      <c r="Q757" s="1">
        <v>6.5870692902889303</v>
      </c>
      <c r="R757" s="1">
        <v>19.322166516938601</v>
      </c>
      <c r="S757" s="1">
        <v>28.117483409163398</v>
      </c>
      <c r="T757" s="1">
        <v>27.171298577100298</v>
      </c>
      <c r="U757" s="1">
        <v>4.9160601649684601</v>
      </c>
      <c r="V757" s="1">
        <v>36.502668607472103</v>
      </c>
      <c r="W757" s="1">
        <v>31.737020863658401</v>
      </c>
      <c r="X757" s="1">
        <v>26.844250363901001</v>
      </c>
      <c r="Y757" s="1">
        <v>19.9149636538198</v>
      </c>
      <c r="Z757" s="1">
        <v>24.657111507337799</v>
      </c>
      <c r="AA757" s="1">
        <v>16.9129749005623</v>
      </c>
      <c r="AB757" s="1">
        <v>19.7126594431491</v>
      </c>
      <c r="AC757" s="1">
        <v>18.802290495131</v>
      </c>
    </row>
    <row r="758" spans="1:29" ht="15" hidden="1" customHeight="1" x14ac:dyDescent="0.25">
      <c r="A758">
        <v>42700</v>
      </c>
      <c r="B758" s="2" t="s">
        <v>765</v>
      </c>
      <c r="C758" s="2" t="s">
        <v>72</v>
      </c>
      <c r="D758" s="2" t="s">
        <v>942</v>
      </c>
      <c r="E758" s="2" t="s">
        <v>931</v>
      </c>
      <c r="F758" s="2" t="s">
        <v>919</v>
      </c>
      <c r="G758" s="2" t="str">
        <f t="shared" si="11"/>
        <v>Trump</v>
      </c>
      <c r="H758" s="2" t="s">
        <v>922</v>
      </c>
      <c r="I758" s="2" t="s">
        <v>923</v>
      </c>
      <c r="J758">
        <v>98786</v>
      </c>
      <c r="K758" s="1">
        <v>70.661834672929402</v>
      </c>
      <c r="L758" s="1">
        <v>8.85753041929018</v>
      </c>
      <c r="M758" s="1">
        <v>1.4192294454679799</v>
      </c>
      <c r="N758" s="1">
        <v>1.6935598161682801</v>
      </c>
      <c r="O758" s="1">
        <v>17.3678456461442</v>
      </c>
      <c r="P758" s="1">
        <v>18.192861336626599</v>
      </c>
      <c r="Q758" s="1">
        <v>6.5727937157087002</v>
      </c>
      <c r="R758" s="1">
        <v>17.682667584475499</v>
      </c>
      <c r="S758" s="1">
        <v>25.338610734314599</v>
      </c>
      <c r="T758" s="1">
        <v>32.2130666288745</v>
      </c>
      <c r="U758" s="1">
        <v>7.3115815019549704</v>
      </c>
      <c r="V758" s="1">
        <v>48.533099635971404</v>
      </c>
      <c r="W758" s="1">
        <v>28.973978697586599</v>
      </c>
      <c r="X758" s="1">
        <v>15.181340164487001</v>
      </c>
      <c r="Y758" s="1">
        <v>25.4359334621271</v>
      </c>
      <c r="Z758" s="1">
        <v>31.0861329252076</v>
      </c>
      <c r="AA758" s="1">
        <v>19.6803572772662</v>
      </c>
      <c r="AB758" s="1">
        <v>15.8341069322829</v>
      </c>
      <c r="AC758" s="1">
        <v>7.9634694031161404</v>
      </c>
    </row>
    <row r="759" spans="1:29" ht="15" hidden="1" customHeight="1" x14ac:dyDescent="0.25">
      <c r="A759">
        <v>42740</v>
      </c>
      <c r="B759" s="2" t="s">
        <v>766</v>
      </c>
      <c r="C759" s="2" t="s">
        <v>162</v>
      </c>
      <c r="D759" s="2" t="s">
        <v>956</v>
      </c>
      <c r="E759" s="2" t="s">
        <v>927</v>
      </c>
      <c r="F759" s="2" t="s">
        <v>919</v>
      </c>
      <c r="G759" s="2" t="str">
        <f t="shared" si="11"/>
        <v>Trump</v>
      </c>
      <c r="H759" s="2" t="s">
        <v>922</v>
      </c>
      <c r="I759" s="2" t="s">
        <v>922</v>
      </c>
      <c r="J759">
        <v>42201</v>
      </c>
      <c r="K759" s="1">
        <v>86.967133480249302</v>
      </c>
      <c r="L759" s="1">
        <v>2.9477974455581601</v>
      </c>
      <c r="M759" s="1">
        <v>0.58529418734153205</v>
      </c>
      <c r="N759" s="1">
        <v>2.2819364470036301</v>
      </c>
      <c r="O759" s="1">
        <v>7.2178384398473998</v>
      </c>
      <c r="P759" s="1">
        <v>25.5538968270894</v>
      </c>
      <c r="Q759" s="1">
        <v>9.4239472998270202</v>
      </c>
      <c r="R759" s="1">
        <v>24.380938840311799</v>
      </c>
      <c r="S759" s="1">
        <v>25.9425132105874</v>
      </c>
      <c r="T759" s="1">
        <v>14.698703822184299</v>
      </c>
      <c r="U759" s="1">
        <v>7.8143232205367603</v>
      </c>
      <c r="V759" s="1">
        <v>44.110997666277697</v>
      </c>
      <c r="W759" s="1">
        <v>32.588243873979003</v>
      </c>
      <c r="X759" s="1">
        <v>15.4864352392065</v>
      </c>
      <c r="Y759" s="1">
        <v>23.575240782774099</v>
      </c>
      <c r="Z759" s="1">
        <v>28.347954113244601</v>
      </c>
      <c r="AA759" s="1">
        <v>17.968222808416701</v>
      </c>
      <c r="AB759" s="1">
        <v>20.808539353413899</v>
      </c>
      <c r="AC759" s="1">
        <v>9.3000429421507906</v>
      </c>
    </row>
    <row r="760" spans="1:29" ht="15" hidden="1" customHeight="1" x14ac:dyDescent="0.25">
      <c r="A760">
        <v>42780</v>
      </c>
      <c r="B760" s="2" t="s">
        <v>767</v>
      </c>
      <c r="C760" s="2" t="s">
        <v>55</v>
      </c>
      <c r="D760" s="2" t="s">
        <v>970</v>
      </c>
      <c r="E760" s="2" t="s">
        <v>927</v>
      </c>
      <c r="F760" s="2" t="s">
        <v>919</v>
      </c>
      <c r="G760" s="2" t="str">
        <f t="shared" si="11"/>
        <v>Trump</v>
      </c>
      <c r="H760" s="2" t="s">
        <v>922</v>
      </c>
      <c r="I760" s="2" t="s">
        <v>922</v>
      </c>
      <c r="J760">
        <v>39702</v>
      </c>
      <c r="K760" s="1">
        <v>96.032945443554496</v>
      </c>
      <c r="L760" s="1">
        <v>0.94453679915369504</v>
      </c>
      <c r="M760" s="1">
        <v>0.53145937232381202</v>
      </c>
      <c r="N760" s="1">
        <v>0.836229912850738</v>
      </c>
      <c r="O760" s="1">
        <v>1.6548284721172699</v>
      </c>
      <c r="P760" s="1">
        <v>22.401894111127898</v>
      </c>
      <c r="Q760" s="1">
        <v>12.515742279985901</v>
      </c>
      <c r="R760" s="1">
        <v>22.711702181250299</v>
      </c>
      <c r="S760" s="1">
        <v>26.895370510301699</v>
      </c>
      <c r="T760" s="1">
        <v>15.4752909173341</v>
      </c>
      <c r="U760" s="1">
        <v>7.5920394149823496</v>
      </c>
      <c r="V760" s="1">
        <v>56.647398843930603</v>
      </c>
      <c r="W760" s="1">
        <v>20.0217247934205</v>
      </c>
      <c r="X760" s="1">
        <v>15.738836947666501</v>
      </c>
      <c r="Y760" s="1">
        <v>15.987460815046999</v>
      </c>
      <c r="Z760" s="1">
        <v>25.384883315917801</v>
      </c>
      <c r="AA760" s="1">
        <v>22.1873911529084</v>
      </c>
      <c r="AB760" s="1">
        <v>22.4799721351445</v>
      </c>
      <c r="AC760" s="1">
        <v>13.9602925809822</v>
      </c>
    </row>
    <row r="761" spans="1:29" ht="15" hidden="1" customHeight="1" x14ac:dyDescent="0.25">
      <c r="A761">
        <v>42820</v>
      </c>
      <c r="B761" s="2" t="s">
        <v>768</v>
      </c>
      <c r="C761" s="2" t="s">
        <v>46</v>
      </c>
      <c r="D761" s="2" t="s">
        <v>930</v>
      </c>
      <c r="E761" s="2" t="s">
        <v>931</v>
      </c>
      <c r="F761" s="2" t="s">
        <v>919</v>
      </c>
      <c r="G761" s="2" t="str">
        <f t="shared" si="11"/>
        <v>Trump</v>
      </c>
      <c r="H761" s="2" t="s">
        <v>922</v>
      </c>
      <c r="I761" s="2" t="s">
        <v>923</v>
      </c>
      <c r="J761">
        <v>43820</v>
      </c>
      <c r="K761" s="1">
        <v>28.927430397079</v>
      </c>
      <c r="L761" s="1">
        <v>69.178457325422201</v>
      </c>
      <c r="M761" s="1">
        <v>0.32861706983112698</v>
      </c>
      <c r="N761" s="1">
        <v>0.86033774532177099</v>
      </c>
      <c r="O761" s="1">
        <v>0.70515746234596099</v>
      </c>
      <c r="P761" s="1">
        <v>26.4605203103606</v>
      </c>
      <c r="Q761" s="1">
        <v>9.1693290734824302</v>
      </c>
      <c r="R761" s="1">
        <v>22.843450479233201</v>
      </c>
      <c r="S761" s="1">
        <v>27.457781834778601</v>
      </c>
      <c r="T761" s="1">
        <v>14.0689183021451</v>
      </c>
      <c r="U761" s="1">
        <v>7.9365079365079403</v>
      </c>
      <c r="V761" s="1">
        <v>51.990397362857898</v>
      </c>
      <c r="W761" s="1">
        <v>26.733311834892</v>
      </c>
      <c r="X761" s="1">
        <v>13.339782865742199</v>
      </c>
      <c r="Y761" s="1">
        <v>40.467214634447799</v>
      </c>
      <c r="Z761" s="1">
        <v>22.291576540386899</v>
      </c>
      <c r="AA761" s="1">
        <v>13.596193065941501</v>
      </c>
      <c r="AB761" s="1">
        <v>14.7456893887893</v>
      </c>
      <c r="AC761" s="1">
        <v>8.8993263704344603</v>
      </c>
    </row>
    <row r="762" spans="1:29" ht="15" hidden="1" customHeight="1" x14ac:dyDescent="0.25">
      <c r="A762">
        <v>42860</v>
      </c>
      <c r="B762" s="2" t="s">
        <v>769</v>
      </c>
      <c r="C762" s="2" t="s">
        <v>129</v>
      </c>
      <c r="D762" s="2" t="s">
        <v>973</v>
      </c>
      <c r="E762" s="2" t="s">
        <v>931</v>
      </c>
      <c r="F762" s="2" t="s">
        <v>919</v>
      </c>
      <c r="G762" s="2" t="str">
        <f t="shared" si="11"/>
        <v>Trump</v>
      </c>
      <c r="H762" s="2" t="s">
        <v>922</v>
      </c>
      <c r="I762" s="2" t="s">
        <v>923</v>
      </c>
      <c r="J762">
        <v>74273</v>
      </c>
      <c r="K762" s="1">
        <v>85.9087420731625</v>
      </c>
      <c r="L762" s="1">
        <v>7.4724327817645699</v>
      </c>
      <c r="M762" s="1">
        <v>0.566827783986105</v>
      </c>
      <c r="N762" s="1">
        <v>1.5429563906130099</v>
      </c>
      <c r="O762" s="1">
        <v>4.5090409704737899</v>
      </c>
      <c r="P762" s="1">
        <v>21.147657964536201</v>
      </c>
      <c r="Q762" s="1">
        <v>8.3812421741413399</v>
      </c>
      <c r="R762" s="1">
        <v>22.464421795268802</v>
      </c>
      <c r="S762" s="1">
        <v>29.014581341806601</v>
      </c>
      <c r="T762" s="1">
        <v>18.992096724246998</v>
      </c>
      <c r="U762" s="1">
        <v>5.8263198163733696</v>
      </c>
      <c r="V762" s="1">
        <v>44.569625095638898</v>
      </c>
      <c r="W762" s="1">
        <v>28.039403213465999</v>
      </c>
      <c r="X762" s="1">
        <v>21.5646518745218</v>
      </c>
      <c r="Y762" s="1">
        <v>22.702970297029701</v>
      </c>
      <c r="Z762" s="1">
        <v>25.650165016501699</v>
      </c>
      <c r="AA762" s="1">
        <v>17.8316831683168</v>
      </c>
      <c r="AB762" s="1">
        <v>20.092409240924098</v>
      </c>
      <c r="AC762" s="1">
        <v>13.722772277227699</v>
      </c>
    </row>
    <row r="763" spans="1:29" ht="15" hidden="1" customHeight="1" x14ac:dyDescent="0.25">
      <c r="A763">
        <v>42900</v>
      </c>
      <c r="B763" s="2" t="s">
        <v>770</v>
      </c>
      <c r="C763" s="2" t="s">
        <v>40</v>
      </c>
      <c r="D763" s="2" t="s">
        <v>966</v>
      </c>
      <c r="E763" s="2" t="s">
        <v>927</v>
      </c>
      <c r="F763" s="2" t="s">
        <v>919</v>
      </c>
      <c r="G763" s="2" t="str">
        <f t="shared" si="11"/>
        <v>Trump</v>
      </c>
      <c r="H763" s="2" t="s">
        <v>922</v>
      </c>
      <c r="I763" s="2" t="s">
        <v>922</v>
      </c>
      <c r="J763">
        <v>35251</v>
      </c>
      <c r="K763" s="1">
        <v>90.7747297948994</v>
      </c>
      <c r="L763" s="1">
        <v>4.2920768205157298</v>
      </c>
      <c r="M763" s="1">
        <v>0.67515815154180003</v>
      </c>
      <c r="N763" s="1">
        <v>1.5574026268758301</v>
      </c>
      <c r="O763" s="1">
        <v>2.7006326061672001</v>
      </c>
      <c r="P763" s="1">
        <v>21.329891350600001</v>
      </c>
      <c r="Q763" s="1">
        <v>9.4124989362003895</v>
      </c>
      <c r="R763" s="1">
        <v>24.399307821054698</v>
      </c>
      <c r="S763" s="1">
        <v>29.335338004595599</v>
      </c>
      <c r="T763" s="1">
        <v>15.522963887549301</v>
      </c>
      <c r="U763" s="1">
        <v>5.0364102355477796</v>
      </c>
      <c r="V763" s="1">
        <v>46.312192343680103</v>
      </c>
      <c r="W763" s="1">
        <v>30.035393189862098</v>
      </c>
      <c r="X763" s="1">
        <v>18.6160042309101</v>
      </c>
      <c r="Y763" s="1">
        <v>18.067164179104498</v>
      </c>
      <c r="Z763" s="1">
        <v>22.611940298507498</v>
      </c>
      <c r="AA763" s="1">
        <v>19.4253731343284</v>
      </c>
      <c r="AB763" s="1">
        <v>24.910447761194</v>
      </c>
      <c r="AC763" s="1">
        <v>14.9850746268657</v>
      </c>
    </row>
    <row r="764" spans="1:29" ht="15" hidden="1" customHeight="1" x14ac:dyDescent="0.25">
      <c r="A764">
        <v>42940</v>
      </c>
      <c r="B764" s="2" t="s">
        <v>771</v>
      </c>
      <c r="C764" s="2" t="s">
        <v>84</v>
      </c>
      <c r="D764" s="2" t="s">
        <v>975</v>
      </c>
      <c r="E764" s="2" t="s">
        <v>931</v>
      </c>
      <c r="F764" s="2" t="s">
        <v>919</v>
      </c>
      <c r="G764" s="2" t="str">
        <f t="shared" si="11"/>
        <v>Trump</v>
      </c>
      <c r="H764" s="2" t="s">
        <v>922</v>
      </c>
      <c r="I764" s="2" t="s">
        <v>922</v>
      </c>
      <c r="J764">
        <v>89889</v>
      </c>
      <c r="K764" s="1">
        <v>91.639688949704606</v>
      </c>
      <c r="L764" s="1">
        <v>0.71198923116287904</v>
      </c>
      <c r="M764" s="1">
        <v>0.855499560569146</v>
      </c>
      <c r="N764" s="1">
        <v>1.46736530609975</v>
      </c>
      <c r="O764" s="1">
        <v>5.3254569524635897</v>
      </c>
      <c r="P764" s="1">
        <v>22.129515291081201</v>
      </c>
      <c r="Q764" s="1">
        <v>8.2768748122684599</v>
      </c>
      <c r="R764" s="1">
        <v>25.149907107655</v>
      </c>
      <c r="S764" s="1">
        <v>28.9612744607238</v>
      </c>
      <c r="T764" s="1">
        <v>15.482428328271499</v>
      </c>
      <c r="U764" s="1">
        <v>6.7576410501955104</v>
      </c>
      <c r="V764" s="1">
        <v>49.777352166626798</v>
      </c>
      <c r="W764" s="1">
        <v>28.8261112441146</v>
      </c>
      <c r="X764" s="1">
        <v>14.6388955390631</v>
      </c>
      <c r="Y764" s="1">
        <v>20.876511226252202</v>
      </c>
      <c r="Z764" s="1">
        <v>24.441386010362699</v>
      </c>
      <c r="AA764" s="1">
        <v>21.823726252158899</v>
      </c>
      <c r="AB764" s="1">
        <v>20.9061960276339</v>
      </c>
      <c r="AC764" s="1">
        <v>11.9521804835924</v>
      </c>
    </row>
    <row r="765" spans="1:29" ht="15" hidden="1" customHeight="1" x14ac:dyDescent="0.25">
      <c r="A765">
        <v>42980</v>
      </c>
      <c r="B765" s="2" t="s">
        <v>772</v>
      </c>
      <c r="C765" s="2" t="s">
        <v>66</v>
      </c>
      <c r="D765" s="2" t="s">
        <v>425</v>
      </c>
      <c r="E765" s="2" t="s">
        <v>927</v>
      </c>
      <c r="F765" s="2" t="s">
        <v>919</v>
      </c>
      <c r="G765" s="2" t="str">
        <f t="shared" si="11"/>
        <v>Trump</v>
      </c>
      <c r="H765" s="2" t="s">
        <v>922</v>
      </c>
      <c r="I765" s="2" t="s">
        <v>923</v>
      </c>
      <c r="J765">
        <v>42376</v>
      </c>
      <c r="K765" s="1">
        <v>91.622616575419997</v>
      </c>
      <c r="L765" s="1">
        <v>0.62535397394751702</v>
      </c>
      <c r="M765" s="1">
        <v>0.84009816877477805</v>
      </c>
      <c r="N765" s="1">
        <v>1.2247498584104199</v>
      </c>
      <c r="O765" s="1">
        <v>5.68718142344723</v>
      </c>
      <c r="P765" s="1">
        <v>24.579950915612599</v>
      </c>
      <c r="Q765" s="1">
        <v>7.7001132716632101</v>
      </c>
      <c r="R765" s="1">
        <v>26.408816311119502</v>
      </c>
      <c r="S765" s="1">
        <v>26.991693411364899</v>
      </c>
      <c r="T765" s="1">
        <v>14.3194260902398</v>
      </c>
      <c r="U765" s="1">
        <v>4.9263833647337902</v>
      </c>
      <c r="V765" s="1">
        <v>55.847463540576399</v>
      </c>
      <c r="W765" s="1">
        <v>25.671620961551898</v>
      </c>
      <c r="X765" s="1">
        <v>13.554532133138</v>
      </c>
      <c r="Y765" s="1">
        <v>17.877629063097501</v>
      </c>
      <c r="Z765" s="1">
        <v>24.838671128107102</v>
      </c>
      <c r="AA765" s="1">
        <v>21.671845124282999</v>
      </c>
      <c r="AB765" s="1">
        <v>24.061902485659701</v>
      </c>
      <c r="AC765" s="1">
        <v>11.5499521988528</v>
      </c>
    </row>
    <row r="766" spans="1:29" ht="15" hidden="1" customHeight="1" x14ac:dyDescent="0.25">
      <c r="A766">
        <v>43020</v>
      </c>
      <c r="B766" s="2" t="s">
        <v>773</v>
      </c>
      <c r="C766" s="2" t="s">
        <v>70</v>
      </c>
      <c r="D766" s="2" t="s">
        <v>980</v>
      </c>
      <c r="E766" s="2" t="s">
        <v>927</v>
      </c>
      <c r="F766" s="2" t="s">
        <v>920</v>
      </c>
      <c r="G766" s="2" t="str">
        <f t="shared" si="11"/>
        <v>Clinton</v>
      </c>
      <c r="H766" s="2" t="s">
        <v>922</v>
      </c>
      <c r="I766" s="2" t="s">
        <v>922</v>
      </c>
      <c r="J766">
        <v>46181</v>
      </c>
      <c r="K766" s="1">
        <v>80.981355968904893</v>
      </c>
      <c r="L766" s="1">
        <v>0.32480890409475799</v>
      </c>
      <c r="M766" s="1">
        <v>0.39193607760767402</v>
      </c>
      <c r="N766" s="1">
        <v>15.956778761828501</v>
      </c>
      <c r="O766" s="1">
        <v>2.3451202875641499</v>
      </c>
      <c r="P766" s="1">
        <v>23.691561464671601</v>
      </c>
      <c r="Q766" s="1">
        <v>7.4121391914423702</v>
      </c>
      <c r="R766" s="1">
        <v>22.953162556029501</v>
      </c>
      <c r="S766" s="1">
        <v>28.269201619713701</v>
      </c>
      <c r="T766" s="1">
        <v>17.673935168142702</v>
      </c>
      <c r="U766" s="1">
        <v>3.8756040921358199</v>
      </c>
      <c r="V766" s="1">
        <v>53.213456348459196</v>
      </c>
      <c r="W766" s="1">
        <v>28.2307161237683</v>
      </c>
      <c r="X766" s="1">
        <v>14.6802234356367</v>
      </c>
      <c r="Y766" s="1">
        <v>18.640220504782999</v>
      </c>
      <c r="Z766" s="1">
        <v>25.493163270820901</v>
      </c>
      <c r="AA766" s="1">
        <v>21.304653299464999</v>
      </c>
      <c r="AB766" s="1">
        <v>23.817759282278601</v>
      </c>
      <c r="AC766" s="1">
        <v>10.744203642652501</v>
      </c>
    </row>
    <row r="767" spans="1:29" ht="15" hidden="1" customHeight="1" x14ac:dyDescent="0.25">
      <c r="A767">
        <v>43060</v>
      </c>
      <c r="B767" s="2" t="s">
        <v>774</v>
      </c>
      <c r="C767" s="2" t="s">
        <v>29</v>
      </c>
      <c r="D767" s="2" t="s">
        <v>968</v>
      </c>
      <c r="E767" s="2" t="s">
        <v>935</v>
      </c>
      <c r="F767" s="2" t="s">
        <v>919</v>
      </c>
      <c r="G767" s="2" t="str">
        <f t="shared" si="11"/>
        <v>Trump</v>
      </c>
      <c r="H767" s="2" t="s">
        <v>922</v>
      </c>
      <c r="I767" s="2" t="s">
        <v>922</v>
      </c>
      <c r="J767">
        <v>69442</v>
      </c>
      <c r="K767" s="1">
        <v>74.367097721839798</v>
      </c>
      <c r="L767" s="1">
        <v>2.83545980818525</v>
      </c>
      <c r="M767" s="1">
        <v>0.53713890728953695</v>
      </c>
      <c r="N767" s="1">
        <v>18.115837677486201</v>
      </c>
      <c r="O767" s="1">
        <v>4.1444658851991596</v>
      </c>
      <c r="P767" s="1">
        <v>24.992079721206199</v>
      </c>
      <c r="Q767" s="1">
        <v>10.2301201002275</v>
      </c>
      <c r="R767" s="1">
        <v>24.606146136344002</v>
      </c>
      <c r="S767" s="1">
        <v>25.864750439215499</v>
      </c>
      <c r="T767" s="1">
        <v>14.3069036030068</v>
      </c>
      <c r="U767" s="1">
        <v>3.5589316561101998</v>
      </c>
      <c r="V767" s="1">
        <v>48.068831111308</v>
      </c>
      <c r="W767" s="1">
        <v>31.687115205740401</v>
      </c>
      <c r="X767" s="1">
        <v>16.685122026841501</v>
      </c>
      <c r="Y767" s="1">
        <v>23.132747528636401</v>
      </c>
      <c r="Z767" s="1">
        <v>23.893770594696399</v>
      </c>
      <c r="AA767" s="1">
        <v>19.931743292013198</v>
      </c>
      <c r="AB767" s="1">
        <v>20.763376745645701</v>
      </c>
      <c r="AC767" s="1">
        <v>12.2783618390083</v>
      </c>
    </row>
    <row r="768" spans="1:29" ht="15" hidden="1" customHeight="1" x14ac:dyDescent="0.25">
      <c r="A768">
        <v>43100</v>
      </c>
      <c r="B768" s="2" t="s">
        <v>775</v>
      </c>
      <c r="C768" s="2" t="s">
        <v>70</v>
      </c>
      <c r="D768" s="2" t="s">
        <v>980</v>
      </c>
      <c r="E768" s="2" t="s">
        <v>927</v>
      </c>
      <c r="F768" s="2" t="s">
        <v>919</v>
      </c>
      <c r="G768" s="2" t="str">
        <f t="shared" si="11"/>
        <v>Trump</v>
      </c>
      <c r="H768" s="2" t="s">
        <v>923</v>
      </c>
      <c r="I768" s="2" t="s">
        <v>922</v>
      </c>
      <c r="J768">
        <v>115507</v>
      </c>
      <c r="K768" s="1">
        <v>87.0250287861342</v>
      </c>
      <c r="L768" s="1">
        <v>1.38952617590276</v>
      </c>
      <c r="M768" s="1">
        <v>4.5702857835455903</v>
      </c>
      <c r="N768" s="1">
        <v>1.53583765486074</v>
      </c>
      <c r="O768" s="1">
        <v>5.4793215995567399</v>
      </c>
      <c r="P768" s="1">
        <v>23.8790722640186</v>
      </c>
      <c r="Q768" s="1">
        <v>7.6982347390201502</v>
      </c>
      <c r="R768" s="1">
        <v>25.037443618135701</v>
      </c>
      <c r="S768" s="1">
        <v>28.8224956063269</v>
      </c>
      <c r="T768" s="1">
        <v>14.562753772498599</v>
      </c>
      <c r="U768" s="1">
        <v>3.7826589008590599</v>
      </c>
      <c r="V768" s="1">
        <v>43.366706003273798</v>
      </c>
      <c r="W768" s="1">
        <v>30.5835776009745</v>
      </c>
      <c r="X768" s="1">
        <v>22.267057494892601</v>
      </c>
      <c r="Y768" s="1">
        <v>14.394841055160001</v>
      </c>
      <c r="Z768" s="1">
        <v>22.349657008071699</v>
      </c>
      <c r="AA768" s="1">
        <v>19.7095929540586</v>
      </c>
      <c r="AB768" s="1">
        <v>27.0563285797754</v>
      </c>
      <c r="AC768" s="1">
        <v>16.489580402934401</v>
      </c>
    </row>
    <row r="769" spans="1:29" ht="15" hidden="1" customHeight="1" x14ac:dyDescent="0.25">
      <c r="A769">
        <v>43140</v>
      </c>
      <c r="B769" s="2" t="s">
        <v>776</v>
      </c>
      <c r="C769" s="2" t="s">
        <v>42</v>
      </c>
      <c r="D769" s="2" t="s">
        <v>959</v>
      </c>
      <c r="E769" s="2" t="s">
        <v>931</v>
      </c>
      <c r="F769" s="2" t="s">
        <v>919</v>
      </c>
      <c r="G769" s="2" t="str">
        <f t="shared" si="11"/>
        <v>Trump</v>
      </c>
      <c r="H769" s="2" t="s">
        <v>922</v>
      </c>
      <c r="I769" s="2" t="s">
        <v>923</v>
      </c>
      <c r="J769">
        <v>98078</v>
      </c>
      <c r="K769" s="1">
        <v>74.219498766288098</v>
      </c>
      <c r="L769" s="1">
        <v>20.633577356797701</v>
      </c>
      <c r="M769" s="1">
        <v>0.74940353596117404</v>
      </c>
      <c r="N769" s="1">
        <v>1.5875119802606099</v>
      </c>
      <c r="O769" s="1">
        <v>2.8100083606925099</v>
      </c>
      <c r="P769" s="1">
        <v>23.448683700728001</v>
      </c>
      <c r="Q769" s="1">
        <v>9.1141744325944707</v>
      </c>
      <c r="R769" s="1">
        <v>24.030873386488299</v>
      </c>
      <c r="S769" s="1">
        <v>28.441648483859801</v>
      </c>
      <c r="T769" s="1">
        <v>14.9646199963294</v>
      </c>
      <c r="U769" s="1">
        <v>6.7234145676506696</v>
      </c>
      <c r="V769" s="1">
        <v>46.620117231873699</v>
      </c>
      <c r="W769" s="1">
        <v>30.784726534692499</v>
      </c>
      <c r="X769" s="1">
        <v>15.8717416657831</v>
      </c>
      <c r="Y769" s="1">
        <v>27.8078412647886</v>
      </c>
      <c r="Z769" s="1">
        <v>24.070242453180501</v>
      </c>
      <c r="AA769" s="1">
        <v>18.764921215979601</v>
      </c>
      <c r="AB769" s="1">
        <v>19.507666189187798</v>
      </c>
      <c r="AC769" s="1">
        <v>9.8493288768635008</v>
      </c>
    </row>
    <row r="770" spans="1:29" ht="15" hidden="1" customHeight="1" x14ac:dyDescent="0.25">
      <c r="A770">
        <v>43180</v>
      </c>
      <c r="B770" s="2" t="s">
        <v>777</v>
      </c>
      <c r="C770" s="2" t="s">
        <v>84</v>
      </c>
      <c r="D770" s="2" t="s">
        <v>975</v>
      </c>
      <c r="E770" s="2" t="s">
        <v>931</v>
      </c>
      <c r="F770" s="2" t="s">
        <v>919</v>
      </c>
      <c r="G770" s="2" t="str">
        <f t="shared" si="11"/>
        <v>Trump</v>
      </c>
      <c r="H770" s="2" t="s">
        <v>922</v>
      </c>
      <c r="I770" s="2" t="s">
        <v>922</v>
      </c>
      <c r="J770">
        <v>45058</v>
      </c>
      <c r="K770" s="1">
        <v>78.540991610812696</v>
      </c>
      <c r="L770" s="1">
        <v>7.6279462026721099</v>
      </c>
      <c r="M770" s="1">
        <v>0.75236362022282399</v>
      </c>
      <c r="N770" s="1">
        <v>1.7976829863731201</v>
      </c>
      <c r="O770" s="1">
        <v>11.281015579919201</v>
      </c>
      <c r="P770" s="1">
        <v>26.7854764969595</v>
      </c>
      <c r="Q770" s="1">
        <v>8.5267876958586708</v>
      </c>
      <c r="R770" s="1">
        <v>26.6123662834569</v>
      </c>
      <c r="S770" s="1">
        <v>25.127613298415401</v>
      </c>
      <c r="T770" s="1">
        <v>12.9477562253096</v>
      </c>
      <c r="U770" s="1">
        <v>9.8256735340728998</v>
      </c>
      <c r="V770" s="1">
        <v>55.529525253221202</v>
      </c>
      <c r="W770" s="1">
        <v>21.925170536760099</v>
      </c>
      <c r="X770" s="1">
        <v>12.7196306759457</v>
      </c>
      <c r="Y770" s="1">
        <v>23.491512823689799</v>
      </c>
      <c r="Z770" s="1">
        <v>26.948333539834</v>
      </c>
      <c r="AA770" s="1">
        <v>17.761120059472201</v>
      </c>
      <c r="AB770" s="1">
        <v>20.660389047205999</v>
      </c>
      <c r="AC770" s="1">
        <v>11.138644529798</v>
      </c>
    </row>
    <row r="771" spans="1:29" ht="15" hidden="1" customHeight="1" x14ac:dyDescent="0.25">
      <c r="A771">
        <v>43220</v>
      </c>
      <c r="B771" s="2" t="s">
        <v>778</v>
      </c>
      <c r="C771" s="2" t="s">
        <v>25</v>
      </c>
      <c r="D771" s="2" t="s">
        <v>878</v>
      </c>
      <c r="E771" s="2" t="s">
        <v>927</v>
      </c>
      <c r="F771" s="2" t="s">
        <v>919</v>
      </c>
      <c r="G771" s="2" t="str">
        <f t="shared" si="11"/>
        <v>Trump</v>
      </c>
      <c r="H771" s="2" t="s">
        <v>922</v>
      </c>
      <c r="I771" s="2" t="s">
        <v>922</v>
      </c>
      <c r="J771">
        <v>60699</v>
      </c>
      <c r="K771" s="1">
        <v>82.948648247911805</v>
      </c>
      <c r="L771" s="1">
        <v>1.0033114219344601</v>
      </c>
      <c r="M771" s="1">
        <v>1.1400517306710201</v>
      </c>
      <c r="N771" s="1">
        <v>6.9276264847855797</v>
      </c>
      <c r="O771" s="1">
        <v>7.98036211469711</v>
      </c>
      <c r="P771" s="1">
        <v>20.385838316941001</v>
      </c>
      <c r="Q771" s="1">
        <v>7.5553139260943301</v>
      </c>
      <c r="R771" s="1">
        <v>22.824099243809599</v>
      </c>
      <c r="S771" s="1">
        <v>30.9280218784494</v>
      </c>
      <c r="T771" s="1">
        <v>18.306726634705701</v>
      </c>
      <c r="U771" s="1">
        <v>3.8826061077789502</v>
      </c>
      <c r="V771" s="1">
        <v>38.610869465683798</v>
      </c>
      <c r="W771" s="1">
        <v>39.2381301222471</v>
      </c>
      <c r="X771" s="1">
        <v>18.268394304290101</v>
      </c>
      <c r="Y771" s="1">
        <v>19.3091002835782</v>
      </c>
      <c r="Z771" s="1">
        <v>22.0718398212598</v>
      </c>
      <c r="AA771" s="1">
        <v>19.4036263641832</v>
      </c>
      <c r="AB771" s="1">
        <v>23.8248689524792</v>
      </c>
      <c r="AC771" s="1">
        <v>15.3905645784996</v>
      </c>
    </row>
    <row r="772" spans="1:29" ht="15" hidden="1" customHeight="1" x14ac:dyDescent="0.25">
      <c r="A772">
        <v>43260</v>
      </c>
      <c r="B772" s="2" t="s">
        <v>779</v>
      </c>
      <c r="C772" s="2" t="s">
        <v>197</v>
      </c>
      <c r="D772" s="2" t="s">
        <v>982</v>
      </c>
      <c r="E772" s="2" t="s">
        <v>947</v>
      </c>
      <c r="F772" s="2" t="s">
        <v>919</v>
      </c>
      <c r="G772" s="2" t="str">
        <f t="shared" si="11"/>
        <v>Trump</v>
      </c>
      <c r="H772" s="2" t="s">
        <v>922</v>
      </c>
      <c r="I772" s="2" t="s">
        <v>923</v>
      </c>
      <c r="J772">
        <v>29116</v>
      </c>
      <c r="K772" s="1">
        <v>93.141228190685496</v>
      </c>
      <c r="L772" s="1">
        <v>0.32284654485506298</v>
      </c>
      <c r="M772" s="1">
        <v>0.659431240555021</v>
      </c>
      <c r="N772" s="1">
        <v>2.3973073224344001</v>
      </c>
      <c r="O772" s="1">
        <v>3.4791867014699802</v>
      </c>
      <c r="P772" s="1">
        <v>22.272977057288099</v>
      </c>
      <c r="Q772" s="1">
        <v>7.9440857260612701</v>
      </c>
      <c r="R772" s="1">
        <v>23.1590877867839</v>
      </c>
      <c r="S772" s="1">
        <v>31.003571919219699</v>
      </c>
      <c r="T772" s="1">
        <v>15.620277510647099</v>
      </c>
      <c r="U772" s="1">
        <v>1.52795519308244</v>
      </c>
      <c r="V772" s="1">
        <v>34.725361108381598</v>
      </c>
      <c r="W772" s="1">
        <v>38.439618748157599</v>
      </c>
      <c r="X772" s="1">
        <v>25.307064950378301</v>
      </c>
      <c r="Y772" s="1">
        <v>14.719588622850701</v>
      </c>
      <c r="Z772" s="1">
        <v>22.8748192190262</v>
      </c>
      <c r="AA772" s="1">
        <v>18.7369435963362</v>
      </c>
      <c r="AB772" s="1">
        <v>26.128876747549398</v>
      </c>
      <c r="AC772" s="1">
        <v>17.539771814237501</v>
      </c>
    </row>
    <row r="773" spans="1:29" ht="15" hidden="1" customHeight="1" x14ac:dyDescent="0.25">
      <c r="A773">
        <v>43300</v>
      </c>
      <c r="B773" s="2" t="s">
        <v>780</v>
      </c>
      <c r="C773" s="2" t="s">
        <v>27</v>
      </c>
      <c r="D773" s="2" t="s">
        <v>976</v>
      </c>
      <c r="E773" s="2" t="s">
        <v>935</v>
      </c>
      <c r="F773" s="2" t="s">
        <v>919</v>
      </c>
      <c r="G773" s="2" t="str">
        <f t="shared" si="11"/>
        <v>Trump</v>
      </c>
      <c r="H773" s="2" t="s">
        <v>922</v>
      </c>
      <c r="I773" s="2" t="s">
        <v>922</v>
      </c>
      <c r="J773">
        <v>120877</v>
      </c>
      <c r="K773" s="1">
        <v>78.677498614293896</v>
      </c>
      <c r="L773" s="1">
        <v>5.7397188877950303</v>
      </c>
      <c r="M773" s="1">
        <v>0.85541500864515196</v>
      </c>
      <c r="N773" s="1">
        <v>3.4034597152477302</v>
      </c>
      <c r="O773" s="1">
        <v>11.323907774018201</v>
      </c>
      <c r="P773" s="1">
        <v>24.1005319456969</v>
      </c>
      <c r="Q773" s="1">
        <v>9.2838174342513504</v>
      </c>
      <c r="R773" s="1">
        <v>23.524740024984101</v>
      </c>
      <c r="S773" s="1">
        <v>27.558592618943202</v>
      </c>
      <c r="T773" s="1">
        <v>15.532317976124499</v>
      </c>
      <c r="U773" s="1">
        <v>5.0621735886595403</v>
      </c>
      <c r="V773" s="1">
        <v>41.248445660283501</v>
      </c>
      <c r="W773" s="1">
        <v>34.428002984332302</v>
      </c>
      <c r="X773" s="1">
        <v>19.261377766724699</v>
      </c>
      <c r="Y773" s="1">
        <v>19.5064377682403</v>
      </c>
      <c r="Z773" s="1">
        <v>24.3605150214592</v>
      </c>
      <c r="AA773" s="1">
        <v>17.791845493562199</v>
      </c>
      <c r="AB773" s="1">
        <v>22.8776824034335</v>
      </c>
      <c r="AC773" s="1">
        <v>15.463519313304699</v>
      </c>
    </row>
    <row r="774" spans="1:29" ht="15" hidden="1" customHeight="1" x14ac:dyDescent="0.25">
      <c r="A774">
        <v>43320</v>
      </c>
      <c r="B774" s="2" t="s">
        <v>781</v>
      </c>
      <c r="C774" s="2" t="s">
        <v>330</v>
      </c>
      <c r="D774" s="2" t="s">
        <v>934</v>
      </c>
      <c r="E774" s="2" t="s">
        <v>935</v>
      </c>
      <c r="F774" s="2" t="s">
        <v>919</v>
      </c>
      <c r="G774" s="2" t="str">
        <f t="shared" ref="G774:G837" si="12">IF(F774="Republicain","Trump","Clinton")</f>
        <v>Trump</v>
      </c>
      <c r="H774" s="2" t="s">
        <v>922</v>
      </c>
      <c r="I774" s="2" t="s">
        <v>923</v>
      </c>
      <c r="J774">
        <v>107449</v>
      </c>
      <c r="K774" s="1">
        <v>43.910134110135999</v>
      </c>
      <c r="L774" s="1">
        <v>0.78362758145724898</v>
      </c>
      <c r="M774" s="1">
        <v>0.50442535528483301</v>
      </c>
      <c r="N774" s="1">
        <v>44.0329830896518</v>
      </c>
      <c r="O774" s="1">
        <v>10.768829863470099</v>
      </c>
      <c r="P774" s="1">
        <v>29.756442591368899</v>
      </c>
      <c r="Q774" s="1">
        <v>9.4798462526407903</v>
      </c>
      <c r="R774" s="1">
        <v>22.103509571983</v>
      </c>
      <c r="S774" s="1">
        <v>25.4064719076027</v>
      </c>
      <c r="T774" s="1">
        <v>13.2537296764046</v>
      </c>
      <c r="U774" s="1">
        <v>7.8701290737958702</v>
      </c>
      <c r="V774" s="1">
        <v>39.715485789618903</v>
      </c>
      <c r="W774" s="1">
        <v>37.822301253947302</v>
      </c>
      <c r="X774" s="1">
        <v>14.592083882637899</v>
      </c>
      <c r="Y774" s="1">
        <v>27.656523360197301</v>
      </c>
      <c r="Z774" s="1">
        <v>24.501677804227501</v>
      </c>
      <c r="AA774" s="1">
        <v>17.1049989961855</v>
      </c>
      <c r="AB774" s="1">
        <v>20.609745604726498</v>
      </c>
      <c r="AC774" s="1">
        <v>10.127054234663101</v>
      </c>
    </row>
    <row r="775" spans="1:29" ht="15" hidden="1" customHeight="1" x14ac:dyDescent="0.25">
      <c r="A775">
        <v>43340</v>
      </c>
      <c r="B775" s="2" t="s">
        <v>782</v>
      </c>
      <c r="C775" s="2" t="s">
        <v>49</v>
      </c>
      <c r="D775" s="2" t="s">
        <v>951</v>
      </c>
      <c r="E775" s="2" t="s">
        <v>931</v>
      </c>
      <c r="F775" s="2" t="s">
        <v>920</v>
      </c>
      <c r="G775" s="2" t="str">
        <f t="shared" si="12"/>
        <v>Clinton</v>
      </c>
      <c r="H775" s="2" t="s">
        <v>922</v>
      </c>
      <c r="I775" s="2" t="s">
        <v>923</v>
      </c>
      <c r="J775">
        <v>439811</v>
      </c>
      <c r="K775" s="1">
        <v>55.5054330155453</v>
      </c>
      <c r="L775" s="1">
        <v>38.2209630955115</v>
      </c>
      <c r="M775" s="1">
        <v>1.06386606974359</v>
      </c>
      <c r="N775" s="1">
        <v>1.9160503034257901</v>
      </c>
      <c r="O775" s="1">
        <v>3.2936875157738199</v>
      </c>
      <c r="P775" s="1">
        <v>24.7942866367599</v>
      </c>
      <c r="Q775" s="1">
        <v>9.7132631971460501</v>
      </c>
      <c r="R775" s="1">
        <v>25.8815718570022</v>
      </c>
      <c r="S775" s="1">
        <v>26.102575879184499</v>
      </c>
      <c r="T775" s="1">
        <v>13.508302429907401</v>
      </c>
      <c r="U775" s="1">
        <v>4.3529856727956604</v>
      </c>
      <c r="V775" s="1">
        <v>45.497288275565303</v>
      </c>
      <c r="W775" s="1">
        <v>29.234228451072699</v>
      </c>
      <c r="X775" s="1">
        <v>20.915497600566301</v>
      </c>
      <c r="Y775" s="1">
        <v>23.400431344356601</v>
      </c>
      <c r="Z775" s="1">
        <v>23.337379641960599</v>
      </c>
      <c r="AA775" s="1">
        <v>17.145938173975601</v>
      </c>
      <c r="AB775" s="1">
        <v>19.960283320173001</v>
      </c>
      <c r="AC775" s="1">
        <v>16.155967519534201</v>
      </c>
    </row>
    <row r="776" spans="1:29" ht="15" hidden="1" customHeight="1" x14ac:dyDescent="0.25">
      <c r="A776">
        <v>43380</v>
      </c>
      <c r="B776" s="2" t="s">
        <v>783</v>
      </c>
      <c r="C776" s="2" t="s">
        <v>33</v>
      </c>
      <c r="D776" s="2" t="s">
        <v>967</v>
      </c>
      <c r="E776" s="2" t="s">
        <v>927</v>
      </c>
      <c r="F776" s="2" t="s">
        <v>919</v>
      </c>
      <c r="G776" s="2" t="str">
        <f t="shared" si="12"/>
        <v>Trump</v>
      </c>
      <c r="H776" s="2" t="s">
        <v>922</v>
      </c>
      <c r="I776" s="2" t="s">
        <v>922</v>
      </c>
      <c r="J776">
        <v>49423</v>
      </c>
      <c r="K776" s="1">
        <v>93.929951641948094</v>
      </c>
      <c r="L776" s="1">
        <v>1.8776682920907299</v>
      </c>
      <c r="M776" s="1">
        <v>0.85183011957995303</v>
      </c>
      <c r="N776" s="1">
        <v>2.0031159581571298</v>
      </c>
      <c r="O776" s="1">
        <v>1.33743398822411</v>
      </c>
      <c r="P776" s="1">
        <v>27.319264310139001</v>
      </c>
      <c r="Q776" s="1">
        <v>7.6098172915444202</v>
      </c>
      <c r="R776" s="1">
        <v>24.658559779859601</v>
      </c>
      <c r="S776" s="1">
        <v>27.539809400481602</v>
      </c>
      <c r="T776" s="1">
        <v>12.872549217975401</v>
      </c>
      <c r="U776" s="1">
        <v>3.02259185700099</v>
      </c>
      <c r="V776" s="1">
        <v>56.138282025819301</v>
      </c>
      <c r="W776" s="1">
        <v>27.0885054617676</v>
      </c>
      <c r="X776" s="1">
        <v>13.750620655412099</v>
      </c>
      <c r="Y776" s="1">
        <v>14.359927817575301</v>
      </c>
      <c r="Z776" s="1">
        <v>23.382730901733499</v>
      </c>
      <c r="AA776" s="1">
        <v>21.293815278613199</v>
      </c>
      <c r="AB776" s="1">
        <v>27.216055121124299</v>
      </c>
      <c r="AC776" s="1">
        <v>13.747470880953699</v>
      </c>
    </row>
    <row r="777" spans="1:29" ht="15" hidden="1" customHeight="1" x14ac:dyDescent="0.25">
      <c r="A777">
        <v>43420</v>
      </c>
      <c r="B777" s="2" t="s">
        <v>784</v>
      </c>
      <c r="C777" s="2" t="s">
        <v>330</v>
      </c>
      <c r="D777" s="2" t="s">
        <v>934</v>
      </c>
      <c r="E777" s="2" t="s">
        <v>935</v>
      </c>
      <c r="F777" s="2" t="s">
        <v>919</v>
      </c>
      <c r="G777" s="2" t="str">
        <f t="shared" si="12"/>
        <v>Trump</v>
      </c>
      <c r="H777" s="2" t="s">
        <v>922</v>
      </c>
      <c r="I777" s="2" t="s">
        <v>923</v>
      </c>
      <c r="J777">
        <v>131346</v>
      </c>
      <c r="K777" s="1">
        <v>58.4753247148752</v>
      </c>
      <c r="L777" s="1">
        <v>3.75801318654546</v>
      </c>
      <c r="M777" s="1">
        <v>1.83484841563504</v>
      </c>
      <c r="N777" s="1">
        <v>3.5417903856988402</v>
      </c>
      <c r="O777" s="1">
        <v>32.390023297245399</v>
      </c>
      <c r="P777" s="1">
        <v>23.0307736817261</v>
      </c>
      <c r="Q777" s="1">
        <v>9.2222069952644201</v>
      </c>
      <c r="R777" s="1">
        <v>23.728929697135801</v>
      </c>
      <c r="S777" s="1">
        <v>26.744628690633899</v>
      </c>
      <c r="T777" s="1">
        <v>17.273460935239701</v>
      </c>
      <c r="U777" s="1">
        <v>6.8611001632790902</v>
      </c>
      <c r="V777" s="1">
        <v>32.446371262879303</v>
      </c>
      <c r="W777" s="1">
        <v>38.301897415686099</v>
      </c>
      <c r="X777" s="1">
        <v>22.3906311581555</v>
      </c>
      <c r="Y777" s="1">
        <v>20.648110524177198</v>
      </c>
      <c r="Z777" s="1">
        <v>23.203982121088998</v>
      </c>
      <c r="AA777" s="1">
        <v>18.949613978057702</v>
      </c>
      <c r="AB777" s="1">
        <v>21.182446160097498</v>
      </c>
      <c r="AC777" s="1">
        <v>16.015847216578599</v>
      </c>
    </row>
    <row r="778" spans="1:29" ht="15" hidden="1" customHeight="1" x14ac:dyDescent="0.25">
      <c r="A778">
        <v>43460</v>
      </c>
      <c r="B778" s="2" t="s">
        <v>785</v>
      </c>
      <c r="C778" s="2" t="s">
        <v>162</v>
      </c>
      <c r="D778" s="2" t="s">
        <v>956</v>
      </c>
      <c r="E778" s="2" t="s">
        <v>927</v>
      </c>
      <c r="F778" s="2" t="s">
        <v>919</v>
      </c>
      <c r="G778" s="2" t="str">
        <f t="shared" si="12"/>
        <v>Trump</v>
      </c>
      <c r="H778" s="2" t="s">
        <v>922</v>
      </c>
      <c r="I778" s="2" t="s">
        <v>922</v>
      </c>
      <c r="J778">
        <v>39191</v>
      </c>
      <c r="K778" s="1">
        <v>84.858768594830494</v>
      </c>
      <c r="L778" s="1">
        <v>11.3189252634533</v>
      </c>
      <c r="M778" s="1">
        <v>0.33936362940470999</v>
      </c>
      <c r="N778" s="1">
        <v>1.68406011584292</v>
      </c>
      <c r="O778" s="1">
        <v>1.7988823964685801</v>
      </c>
      <c r="P778" s="1">
        <v>25.1333214258376</v>
      </c>
      <c r="Q778" s="1">
        <v>8.2876170549360797</v>
      </c>
      <c r="R778" s="1">
        <v>24.4163200734863</v>
      </c>
      <c r="S778" s="1">
        <v>27.1797096272103</v>
      </c>
      <c r="T778" s="1">
        <v>14.983031818529801</v>
      </c>
      <c r="U778" s="1">
        <v>8.1920146996899295</v>
      </c>
      <c r="V778" s="1">
        <v>54.247215097806503</v>
      </c>
      <c r="W778" s="1">
        <v>22.5165562913907</v>
      </c>
      <c r="X778" s="1">
        <v>15.0442139111128</v>
      </c>
      <c r="Y778" s="1">
        <v>26.295472389426799</v>
      </c>
      <c r="Z778" s="1">
        <v>24.509290761580701</v>
      </c>
      <c r="AA778" s="1">
        <v>19.1180319288144</v>
      </c>
      <c r="AB778" s="1">
        <v>18.0908139230568</v>
      </c>
      <c r="AC778" s="1">
        <v>11.9863909971212</v>
      </c>
    </row>
    <row r="779" spans="1:29" ht="15" hidden="1" customHeight="1" x14ac:dyDescent="0.25">
      <c r="A779">
        <v>43500</v>
      </c>
      <c r="B779" s="2" t="s">
        <v>786</v>
      </c>
      <c r="C779" s="2" t="s">
        <v>35</v>
      </c>
      <c r="D779" s="2" t="s">
        <v>964</v>
      </c>
      <c r="E779" s="2" t="s">
        <v>935</v>
      </c>
      <c r="F779" s="2" t="s">
        <v>920</v>
      </c>
      <c r="G779" s="2" t="str">
        <f t="shared" si="12"/>
        <v>Clinton</v>
      </c>
      <c r="H779" s="2" t="s">
        <v>922</v>
      </c>
      <c r="I779" s="2" t="s">
        <v>922</v>
      </c>
      <c r="J779">
        <v>29514</v>
      </c>
      <c r="K779" s="1">
        <v>48.641322762079</v>
      </c>
      <c r="L779" s="1">
        <v>0.62682116961442003</v>
      </c>
      <c r="M779" s="1">
        <v>0.36931625669174001</v>
      </c>
      <c r="N779" s="1">
        <v>2.0735921935352701</v>
      </c>
      <c r="O779" s="1">
        <v>48.288947618079597</v>
      </c>
      <c r="P779" s="1">
        <v>21.931964491427799</v>
      </c>
      <c r="Q779" s="1">
        <v>7.6573829369112998</v>
      </c>
      <c r="R779" s="1">
        <v>19.384021142508601</v>
      </c>
      <c r="S779" s="1">
        <v>29.6842176594159</v>
      </c>
      <c r="T779" s="1">
        <v>21.3424137697364</v>
      </c>
      <c r="U779" s="1">
        <v>6.6288516079411597</v>
      </c>
      <c r="V779" s="1">
        <v>37.061962216987901</v>
      </c>
      <c r="W779" s="1">
        <v>32.134788251694502</v>
      </c>
      <c r="X779" s="1">
        <v>24.1743979233764</v>
      </c>
      <c r="Y779" s="1">
        <v>25.392053302998299</v>
      </c>
      <c r="Z779" s="1">
        <v>27.382790281953401</v>
      </c>
      <c r="AA779" s="1">
        <v>17.908507353538599</v>
      </c>
      <c r="AB779" s="1">
        <v>18.7698058015763</v>
      </c>
      <c r="AC779" s="1">
        <v>10.5468432599334</v>
      </c>
    </row>
    <row r="780" spans="1:29" ht="15" hidden="1" customHeight="1" x14ac:dyDescent="0.25">
      <c r="A780">
        <v>43580</v>
      </c>
      <c r="B780" s="2" t="s">
        <v>787</v>
      </c>
      <c r="C780" s="2" t="s">
        <v>60</v>
      </c>
      <c r="D780" s="2" t="s">
        <v>945</v>
      </c>
      <c r="E780" s="2" t="s">
        <v>927</v>
      </c>
      <c r="F780" s="2" t="s">
        <v>919</v>
      </c>
      <c r="G780" s="2" t="str">
        <f t="shared" si="12"/>
        <v>Trump</v>
      </c>
      <c r="H780" s="2" t="s">
        <v>922</v>
      </c>
      <c r="I780" s="2" t="s">
        <v>923</v>
      </c>
      <c r="J780">
        <v>168563</v>
      </c>
      <c r="K780" s="1">
        <v>79.235063448087701</v>
      </c>
      <c r="L780" s="1">
        <v>1.8989932547474799</v>
      </c>
      <c r="M780" s="1">
        <v>1.9387410048468501</v>
      </c>
      <c r="N780" s="1">
        <v>3.2343990080860001</v>
      </c>
      <c r="O780" s="1">
        <v>13.692803284231999</v>
      </c>
      <c r="P780" s="1">
        <v>26.8860900672152</v>
      </c>
      <c r="Q780" s="1">
        <v>9.1817302729543293</v>
      </c>
      <c r="R780" s="1">
        <v>24.4632570611581</v>
      </c>
      <c r="S780" s="1">
        <v>25.968332314920801</v>
      </c>
      <c r="T780" s="1">
        <v>13.500590283751499</v>
      </c>
      <c r="U780" s="1">
        <v>7.1975838204912002</v>
      </c>
      <c r="V780" s="1">
        <v>41.219577724455498</v>
      </c>
      <c r="W780" s="1">
        <v>31.3667905020428</v>
      </c>
      <c r="X780" s="1">
        <v>20.216047953010499</v>
      </c>
      <c r="Y780" s="1">
        <v>17.795524160780101</v>
      </c>
      <c r="Z780" s="1">
        <v>22.833968869163002</v>
      </c>
      <c r="AA780" s="1">
        <v>19.481777833343799</v>
      </c>
      <c r="AB780" s="1">
        <v>24.2889291742202</v>
      </c>
      <c r="AC780" s="1">
        <v>15.599799962493</v>
      </c>
    </row>
    <row r="781" spans="1:29" ht="15" hidden="1" customHeight="1" x14ac:dyDescent="0.25">
      <c r="A781">
        <v>43620</v>
      </c>
      <c r="B781" s="2" t="s">
        <v>788</v>
      </c>
      <c r="C781" s="2" t="s">
        <v>24</v>
      </c>
      <c r="D781" s="2" t="s">
        <v>974</v>
      </c>
      <c r="E781" s="2" t="s">
        <v>947</v>
      </c>
      <c r="F781" s="2" t="s">
        <v>919</v>
      </c>
      <c r="G781" s="2" t="str">
        <f t="shared" si="12"/>
        <v>Trump</v>
      </c>
      <c r="H781" s="2" t="s">
        <v>922</v>
      </c>
      <c r="I781" s="2" t="s">
        <v>923</v>
      </c>
      <c r="J781">
        <v>228261</v>
      </c>
      <c r="K781" s="1">
        <v>88.665168381808499</v>
      </c>
      <c r="L781" s="1">
        <v>2.92165547333973</v>
      </c>
      <c r="M781" s="1">
        <v>1.3037706835596099</v>
      </c>
      <c r="N781" s="1">
        <v>3.71592168613999</v>
      </c>
      <c r="O781" s="1">
        <v>3.3934837751521298</v>
      </c>
      <c r="P781" s="1">
        <v>25.979032773886001</v>
      </c>
      <c r="Q781" s="1">
        <v>9.1482995343050302</v>
      </c>
      <c r="R781" s="1">
        <v>28.6566693390461</v>
      </c>
      <c r="S781" s="1">
        <v>25.034061885298001</v>
      </c>
      <c r="T781" s="1">
        <v>11.181936467464901</v>
      </c>
      <c r="U781" s="1">
        <v>3.5750670241286899</v>
      </c>
      <c r="V781" s="1">
        <v>33.821045576407499</v>
      </c>
      <c r="W781" s="1">
        <v>32.596514745308298</v>
      </c>
      <c r="X781" s="1">
        <v>30.0073726541555</v>
      </c>
      <c r="Y781" s="1">
        <v>13.363312974025099</v>
      </c>
      <c r="Z781" s="1">
        <v>21.552900642101299</v>
      </c>
      <c r="AA781" s="1">
        <v>18.116428395641801</v>
      </c>
      <c r="AB781" s="1">
        <v>28.282658791417798</v>
      </c>
      <c r="AC781" s="1">
        <v>18.684699196814101</v>
      </c>
    </row>
    <row r="782" spans="1:29" ht="15" hidden="1" customHeight="1" x14ac:dyDescent="0.25">
      <c r="A782">
        <v>43660</v>
      </c>
      <c r="B782" s="2" t="s">
        <v>789</v>
      </c>
      <c r="C782" s="2" t="s">
        <v>27</v>
      </c>
      <c r="D782" s="2" t="s">
        <v>976</v>
      </c>
      <c r="E782" s="2" t="s">
        <v>935</v>
      </c>
      <c r="F782" s="2" t="s">
        <v>919</v>
      </c>
      <c r="G782" s="2" t="str">
        <f t="shared" si="12"/>
        <v>Trump</v>
      </c>
      <c r="H782" s="2" t="s">
        <v>922</v>
      </c>
      <c r="I782" s="2" t="s">
        <v>922</v>
      </c>
      <c r="J782">
        <v>16921</v>
      </c>
      <c r="K782" s="1">
        <v>57.756633768689802</v>
      </c>
      <c r="L782" s="1">
        <v>4.5150995804030503</v>
      </c>
      <c r="M782" s="1">
        <v>0.28367117782637002</v>
      </c>
      <c r="N782" s="1">
        <v>1.1051356302819</v>
      </c>
      <c r="O782" s="1">
        <v>36.339459842798902</v>
      </c>
      <c r="P782" s="1">
        <v>25.022161810767699</v>
      </c>
      <c r="Q782" s="1">
        <v>9.7157378405531603</v>
      </c>
      <c r="R782" s="1">
        <v>25.394480231664801</v>
      </c>
      <c r="S782" s="1">
        <v>25.7845281011761</v>
      </c>
      <c r="T782" s="1">
        <v>14.0830920158383</v>
      </c>
      <c r="U782" s="1">
        <v>10.553445469343499</v>
      </c>
      <c r="V782" s="1">
        <v>41.924398625429603</v>
      </c>
      <c r="W782" s="1">
        <v>32.736480376198202</v>
      </c>
      <c r="X782" s="1">
        <v>14.785675529028801</v>
      </c>
      <c r="Y782" s="1">
        <v>22.462589459987001</v>
      </c>
      <c r="Z782" s="1">
        <v>19.925178919974002</v>
      </c>
      <c r="AA782" s="1">
        <v>18.867924528301899</v>
      </c>
      <c r="AB782" s="1">
        <v>21.616785946649301</v>
      </c>
      <c r="AC782" s="1">
        <v>17.127521145087801</v>
      </c>
    </row>
    <row r="783" spans="1:29" ht="15" hidden="1" customHeight="1" x14ac:dyDescent="0.25">
      <c r="A783">
        <v>43700</v>
      </c>
      <c r="B783" s="2" t="s">
        <v>790</v>
      </c>
      <c r="C783" s="2" t="s">
        <v>104</v>
      </c>
      <c r="D783" s="2" t="s">
        <v>950</v>
      </c>
      <c r="E783" s="2" t="s">
        <v>927</v>
      </c>
      <c r="F783" s="2" t="s">
        <v>919</v>
      </c>
      <c r="G783" s="2" t="str">
        <f t="shared" si="12"/>
        <v>Trump</v>
      </c>
      <c r="H783" s="2" t="s">
        <v>922</v>
      </c>
      <c r="I783" s="2" t="s">
        <v>923</v>
      </c>
      <c r="J783">
        <v>63063</v>
      </c>
      <c r="K783" s="1">
        <v>95.052566481137902</v>
      </c>
      <c r="L783" s="1">
        <v>1.11792968935826</v>
      </c>
      <c r="M783" s="1">
        <v>0.45827188684331499</v>
      </c>
      <c r="N783" s="1">
        <v>1.28125842411557</v>
      </c>
      <c r="O783" s="1">
        <v>2.0899735185449502</v>
      </c>
      <c r="P783" s="1">
        <v>22.767708481994202</v>
      </c>
      <c r="Q783" s="1">
        <v>7.6463219320362201</v>
      </c>
      <c r="R783" s="1">
        <v>24.946482089339199</v>
      </c>
      <c r="S783" s="1">
        <v>28.400171257314099</v>
      </c>
      <c r="T783" s="1">
        <v>16.239316239316199</v>
      </c>
      <c r="U783" s="1">
        <v>11.347065257017899</v>
      </c>
      <c r="V783" s="1">
        <v>48.737695953335802</v>
      </c>
      <c r="W783" s="1">
        <v>25.8886255924171</v>
      </c>
      <c r="X783" s="1">
        <v>14.026613197229301</v>
      </c>
      <c r="Y783" s="1">
        <v>31.764928909952602</v>
      </c>
      <c r="Z783" s="1">
        <v>25.994312796208501</v>
      </c>
      <c r="AA783" s="1">
        <v>16.580094786729902</v>
      </c>
      <c r="AB783" s="1">
        <v>15.7497630331754</v>
      </c>
      <c r="AC783" s="1">
        <v>9.9109004739336495</v>
      </c>
    </row>
    <row r="784" spans="1:29" ht="15" hidden="1" customHeight="1" x14ac:dyDescent="0.25">
      <c r="A784">
        <v>43740</v>
      </c>
      <c r="B784" s="2" t="s">
        <v>790</v>
      </c>
      <c r="C784" s="2" t="s">
        <v>55</v>
      </c>
      <c r="D784" s="2" t="s">
        <v>970</v>
      </c>
      <c r="E784" s="2" t="s">
        <v>927</v>
      </c>
      <c r="F784" s="2" t="s">
        <v>919</v>
      </c>
      <c r="G784" s="2" t="str">
        <f t="shared" si="12"/>
        <v>Trump</v>
      </c>
      <c r="H784" s="2" t="s">
        <v>922</v>
      </c>
      <c r="I784" s="2" t="s">
        <v>922</v>
      </c>
      <c r="J784">
        <v>77742</v>
      </c>
      <c r="K784" s="1">
        <v>95.527514085050498</v>
      </c>
      <c r="L784" s="1">
        <v>2.3873839108847199</v>
      </c>
      <c r="M784" s="1">
        <v>0.30614082477939902</v>
      </c>
      <c r="N784" s="1">
        <v>0.69846415065215695</v>
      </c>
      <c r="O784" s="1">
        <v>1.0804970286331701</v>
      </c>
      <c r="P784" s="1">
        <v>19.463095881248201</v>
      </c>
      <c r="Q784" s="1">
        <v>7.3846826683131397</v>
      </c>
      <c r="R784" s="1">
        <v>24.186411463559001</v>
      </c>
      <c r="S784" s="1">
        <v>30.4031282961591</v>
      </c>
      <c r="T784" s="1">
        <v>18.562681690720598</v>
      </c>
      <c r="U784" s="1">
        <v>5.7896497684492303</v>
      </c>
      <c r="V784" s="1">
        <v>59.174869257452798</v>
      </c>
      <c r="W784" s="1">
        <v>21.006849676885398</v>
      </c>
      <c r="X784" s="1">
        <v>14.0286312972126</v>
      </c>
      <c r="Y784" s="1">
        <v>21.088957055214699</v>
      </c>
      <c r="Z784" s="1">
        <v>26.053614297145899</v>
      </c>
      <c r="AA784" s="1">
        <v>20.1287009869299</v>
      </c>
      <c r="AB784" s="1">
        <v>22.222592691384399</v>
      </c>
      <c r="AC784" s="1">
        <v>10.506134969325201</v>
      </c>
    </row>
    <row r="785" spans="1:29" ht="15" hidden="1" customHeight="1" x14ac:dyDescent="0.25">
      <c r="A785">
        <v>43760</v>
      </c>
      <c r="B785" s="2" t="s">
        <v>791</v>
      </c>
      <c r="C785" s="2" t="s">
        <v>98</v>
      </c>
      <c r="D785" s="2" t="s">
        <v>936</v>
      </c>
      <c r="E785" s="2" t="s">
        <v>935</v>
      </c>
      <c r="F785" s="2" t="s">
        <v>919</v>
      </c>
      <c r="G785" s="2" t="str">
        <f t="shared" si="12"/>
        <v>Trump</v>
      </c>
      <c r="H785" s="2" t="s">
        <v>922</v>
      </c>
      <c r="I785" s="2" t="s">
        <v>923</v>
      </c>
      <c r="J785">
        <v>55365</v>
      </c>
      <c r="K785" s="1">
        <v>81.865799692946794</v>
      </c>
      <c r="L785" s="1">
        <v>2.0121015081730298</v>
      </c>
      <c r="M785" s="1">
        <v>0.95728348234444105</v>
      </c>
      <c r="N785" s="1">
        <v>4.4757518287726903</v>
      </c>
      <c r="O785" s="1">
        <v>10.689063487763001</v>
      </c>
      <c r="P785" s="1">
        <v>17.487582407658302</v>
      </c>
      <c r="Q785" s="1">
        <v>7.6365935157590501</v>
      </c>
      <c r="R785" s="1">
        <v>21.845931545199999</v>
      </c>
      <c r="S785" s="1">
        <v>32.630723381197498</v>
      </c>
      <c r="T785" s="1">
        <v>20.399169150185099</v>
      </c>
      <c r="U785" s="1">
        <v>2.3180815208166599</v>
      </c>
      <c r="V785" s="1">
        <v>38.587813098615499</v>
      </c>
      <c r="W785" s="1">
        <v>41.6721224024636</v>
      </c>
      <c r="X785" s="1">
        <v>17.4219829781043</v>
      </c>
      <c r="Y785" s="1">
        <v>18.190454648269601</v>
      </c>
      <c r="Z785" s="1">
        <v>24.116715675186601</v>
      </c>
      <c r="AA785" s="1">
        <v>18.936892105858401</v>
      </c>
      <c r="AB785" s="1">
        <v>21.3797783306944</v>
      </c>
      <c r="AC785" s="1">
        <v>17.376159239991001</v>
      </c>
    </row>
    <row r="786" spans="1:29" ht="15" hidden="1" customHeight="1" x14ac:dyDescent="0.25">
      <c r="A786">
        <v>43780</v>
      </c>
      <c r="B786" s="2" t="s">
        <v>792</v>
      </c>
      <c r="C786" s="2" t="s">
        <v>66</v>
      </c>
      <c r="D786" s="2" t="s">
        <v>425</v>
      </c>
      <c r="E786" s="2" t="s">
        <v>927</v>
      </c>
      <c r="F786" s="2" t="s">
        <v>919</v>
      </c>
      <c r="G786" s="2" t="str">
        <f t="shared" si="12"/>
        <v>Trump</v>
      </c>
      <c r="H786" s="2" t="s">
        <v>922</v>
      </c>
      <c r="I786" s="2" t="s">
        <v>923</v>
      </c>
      <c r="J786">
        <v>319224</v>
      </c>
      <c r="K786" s="1">
        <v>77.5020048617898</v>
      </c>
      <c r="L786" s="1">
        <v>11.334674084655299</v>
      </c>
      <c r="M786" s="1">
        <v>1.66622810315014</v>
      </c>
      <c r="N786" s="1">
        <v>2.9296042904042299</v>
      </c>
      <c r="O786" s="1">
        <v>6.5674886600004996</v>
      </c>
      <c r="P786" s="1">
        <v>24.468398366037601</v>
      </c>
      <c r="Q786" s="1">
        <v>10.668370799188001</v>
      </c>
      <c r="R786" s="1">
        <v>24.425168533694201</v>
      </c>
      <c r="S786" s="1">
        <v>26.679698268300601</v>
      </c>
      <c r="T786" s="1">
        <v>13.7583640327795</v>
      </c>
      <c r="U786" s="1">
        <v>3.22909322696851</v>
      </c>
      <c r="V786" s="1">
        <v>42.202756342775501</v>
      </c>
      <c r="W786" s="1">
        <v>29.7712061655544</v>
      </c>
      <c r="X786" s="1">
        <v>24.796944264701601</v>
      </c>
      <c r="Y786" s="1">
        <v>19.8699195054627</v>
      </c>
      <c r="Z786" s="1">
        <v>24.728516884018401</v>
      </c>
      <c r="AA786" s="1">
        <v>18.707955240409198</v>
      </c>
      <c r="AB786" s="1">
        <v>21.370721145105001</v>
      </c>
      <c r="AC786" s="1">
        <v>15.3228872250045</v>
      </c>
    </row>
    <row r="787" spans="1:29" ht="15" hidden="1" customHeight="1" x14ac:dyDescent="0.25">
      <c r="A787">
        <v>43900</v>
      </c>
      <c r="B787" s="2" t="s">
        <v>793</v>
      </c>
      <c r="C787" s="2" t="s">
        <v>129</v>
      </c>
      <c r="D787" s="2" t="s">
        <v>973</v>
      </c>
      <c r="E787" s="2" t="s">
        <v>931</v>
      </c>
      <c r="F787" s="2" t="s">
        <v>919</v>
      </c>
      <c r="G787" s="2" t="str">
        <f t="shared" si="12"/>
        <v>Trump</v>
      </c>
      <c r="H787" s="2" t="s">
        <v>922</v>
      </c>
      <c r="I787" s="2" t="s">
        <v>923</v>
      </c>
      <c r="J787">
        <v>313268</v>
      </c>
      <c r="K787" s="1">
        <v>69.694319241033199</v>
      </c>
      <c r="L787" s="1">
        <v>21.431170754753101</v>
      </c>
      <c r="M787" s="1">
        <v>1.8383620414469399</v>
      </c>
      <c r="N787" s="1">
        <v>1.6286374605768901</v>
      </c>
      <c r="O787" s="1">
        <v>5.4075105021898198</v>
      </c>
      <c r="P787" s="1">
        <v>24.2763384705747</v>
      </c>
      <c r="Q787" s="1">
        <v>9.6090248605028297</v>
      </c>
      <c r="R787" s="1">
        <v>25.369013113372599</v>
      </c>
      <c r="S787" s="1">
        <v>27.0206340896613</v>
      </c>
      <c r="T787" s="1">
        <v>13.7249894658886</v>
      </c>
      <c r="U787" s="1">
        <v>7.6153764509499302</v>
      </c>
      <c r="V787" s="1">
        <v>42.982371501075903</v>
      </c>
      <c r="W787" s="1">
        <v>29.371665106764802</v>
      </c>
      <c r="X787" s="1">
        <v>20.0305869412094</v>
      </c>
      <c r="Y787" s="1">
        <v>24.089775140747701</v>
      </c>
      <c r="Z787" s="1">
        <v>23.619492296800701</v>
      </c>
      <c r="AA787" s="1">
        <v>18.030880221150898</v>
      </c>
      <c r="AB787" s="1">
        <v>20.696659137646201</v>
      </c>
      <c r="AC787" s="1">
        <v>13.5631932036544</v>
      </c>
    </row>
    <row r="788" spans="1:29" ht="15" hidden="1" customHeight="1" x14ac:dyDescent="0.25">
      <c r="A788">
        <v>43940</v>
      </c>
      <c r="B788" s="2" t="s">
        <v>794</v>
      </c>
      <c r="C788" s="2" t="s">
        <v>24</v>
      </c>
      <c r="D788" s="2" t="s">
        <v>974</v>
      </c>
      <c r="E788" s="2" t="s">
        <v>947</v>
      </c>
      <c r="F788" s="2" t="s">
        <v>919</v>
      </c>
      <c r="G788" s="2" t="str">
        <f t="shared" si="12"/>
        <v>Trump</v>
      </c>
      <c r="H788" s="2" t="s">
        <v>922</v>
      </c>
      <c r="I788" s="2" t="s">
        <v>923</v>
      </c>
      <c r="J788">
        <v>24097</v>
      </c>
      <c r="K788" s="1">
        <v>92.745984977383102</v>
      </c>
      <c r="L788" s="1">
        <v>0.36104079345976697</v>
      </c>
      <c r="M788" s="1">
        <v>0.65153338589865994</v>
      </c>
      <c r="N788" s="1">
        <v>3.70170560650703</v>
      </c>
      <c r="O788" s="1">
        <v>2.5397352367514601</v>
      </c>
      <c r="P788" s="1">
        <v>19.5875005187368</v>
      </c>
      <c r="Q788" s="1">
        <v>13.304560733701299</v>
      </c>
      <c r="R788" s="1">
        <v>21.376104909324798</v>
      </c>
      <c r="S788" s="1">
        <v>29.161306386687102</v>
      </c>
      <c r="T788" s="1">
        <v>16.570527451549999</v>
      </c>
      <c r="U788" s="1">
        <v>2.83170520588599</v>
      </c>
      <c r="V788" s="1">
        <v>37.1954989489304</v>
      </c>
      <c r="W788" s="1">
        <v>29.652528749845398</v>
      </c>
      <c r="X788" s="1">
        <v>30.320267095338199</v>
      </c>
      <c r="Y788" s="1">
        <v>22.1539607186075</v>
      </c>
      <c r="Z788" s="1">
        <v>24.378665177324802</v>
      </c>
      <c r="AA788" s="1">
        <v>16.261751838406401</v>
      </c>
      <c r="AB788" s="1">
        <v>23.280275528251</v>
      </c>
      <c r="AC788" s="1">
        <v>13.925346737410401</v>
      </c>
    </row>
    <row r="789" spans="1:29" ht="15" hidden="1" customHeight="1" x14ac:dyDescent="0.25">
      <c r="A789">
        <v>43980</v>
      </c>
      <c r="B789" s="2" t="s">
        <v>795</v>
      </c>
      <c r="C789" s="2" t="s">
        <v>60</v>
      </c>
      <c r="D789" s="2" t="s">
        <v>945</v>
      </c>
      <c r="E789" s="2" t="s">
        <v>927</v>
      </c>
      <c r="F789" s="2" t="s">
        <v>919</v>
      </c>
      <c r="G789" s="2" t="str">
        <f t="shared" si="12"/>
        <v>Trump</v>
      </c>
      <c r="H789" s="2" t="s">
        <v>922</v>
      </c>
      <c r="I789" s="2" t="s">
        <v>923</v>
      </c>
      <c r="J789">
        <v>16667</v>
      </c>
      <c r="K789" s="1">
        <v>95.056098878022397</v>
      </c>
      <c r="L789" s="1">
        <v>0.40799184016319701</v>
      </c>
      <c r="M789" s="1">
        <v>0.58798824023519503</v>
      </c>
      <c r="N789" s="1">
        <v>1.08597828043439</v>
      </c>
      <c r="O789" s="1">
        <v>2.8619427611447801</v>
      </c>
      <c r="P789" s="1">
        <v>22.979540409191799</v>
      </c>
      <c r="Q789" s="1">
        <v>7.0618587628247402</v>
      </c>
      <c r="R789" s="1">
        <v>22.817543649127</v>
      </c>
      <c r="S789" s="1">
        <v>28.745425091498198</v>
      </c>
      <c r="T789" s="1">
        <v>18.395632087358301</v>
      </c>
      <c r="U789" s="1">
        <v>2.3886986301369899</v>
      </c>
      <c r="V789" s="1">
        <v>42.140410958904098</v>
      </c>
      <c r="W789" s="1">
        <v>36.7979452054795</v>
      </c>
      <c r="X789" s="1">
        <v>18.6729452054795</v>
      </c>
      <c r="Y789" s="1">
        <v>19.311294765840199</v>
      </c>
      <c r="Z789" s="1">
        <v>22.052341597796101</v>
      </c>
      <c r="AA789" s="1">
        <v>18.911845730027501</v>
      </c>
      <c r="AB789" s="1">
        <v>26.446280991735499</v>
      </c>
      <c r="AC789" s="1">
        <v>13.2782369146005</v>
      </c>
    </row>
    <row r="790" spans="1:29" ht="15" hidden="1" customHeight="1" x14ac:dyDescent="0.25">
      <c r="A790">
        <v>44020</v>
      </c>
      <c r="B790" s="2" t="s">
        <v>796</v>
      </c>
      <c r="C790" s="2" t="s">
        <v>60</v>
      </c>
      <c r="D790" s="2" t="s">
        <v>945</v>
      </c>
      <c r="E790" s="2" t="s">
        <v>927</v>
      </c>
      <c r="F790" s="2" t="s">
        <v>919</v>
      </c>
      <c r="G790" s="2" t="str">
        <f t="shared" si="12"/>
        <v>Trump</v>
      </c>
      <c r="H790" s="2" t="s">
        <v>922</v>
      </c>
      <c r="I790" s="2" t="s">
        <v>923</v>
      </c>
      <c r="J790">
        <v>16667</v>
      </c>
      <c r="K790" s="1">
        <v>97.528049439011198</v>
      </c>
      <c r="L790" s="1">
        <v>0.17399652006959901</v>
      </c>
      <c r="M790" s="1">
        <v>0.43199136017279599</v>
      </c>
      <c r="N790" s="1">
        <v>0.79798404031919401</v>
      </c>
      <c r="O790" s="1">
        <v>1.06797864042719</v>
      </c>
      <c r="P790" s="1">
        <v>19.361612767744599</v>
      </c>
      <c r="Q790" s="1">
        <v>5.5258894822103599</v>
      </c>
      <c r="R790" s="1">
        <v>21.071578568428599</v>
      </c>
      <c r="S790" s="1">
        <v>31.769364612707701</v>
      </c>
      <c r="T790" s="1">
        <v>22.271554568908599</v>
      </c>
      <c r="U790" s="1">
        <v>2.0474565510673801</v>
      </c>
      <c r="V790" s="1">
        <v>35.719387350210297</v>
      </c>
      <c r="W790" s="1">
        <v>35.1400682485517</v>
      </c>
      <c r="X790" s="1">
        <v>27.093087850170601</v>
      </c>
      <c r="Y790" s="1">
        <v>16.0391379737429</v>
      </c>
      <c r="Z790" s="1">
        <v>22.392865989596199</v>
      </c>
      <c r="AA790" s="1">
        <v>19.5813723061679</v>
      </c>
      <c r="AB790" s="1">
        <v>25.229130542482</v>
      </c>
      <c r="AC790" s="1">
        <v>16.757493188010901</v>
      </c>
    </row>
    <row r="791" spans="1:29" ht="15" hidden="1" customHeight="1" x14ac:dyDescent="0.25">
      <c r="A791">
        <v>44060</v>
      </c>
      <c r="B791" s="2" t="s">
        <v>797</v>
      </c>
      <c r="C791" s="2" t="s">
        <v>25</v>
      </c>
      <c r="D791" s="2" t="s">
        <v>878</v>
      </c>
      <c r="E791" s="2" t="s">
        <v>927</v>
      </c>
      <c r="F791" s="2" t="s">
        <v>919</v>
      </c>
      <c r="G791" s="2" t="str">
        <f t="shared" si="12"/>
        <v>Trump</v>
      </c>
      <c r="H791" s="2" t="s">
        <v>922</v>
      </c>
      <c r="I791" s="2" t="s">
        <v>922</v>
      </c>
      <c r="J791">
        <v>527753</v>
      </c>
      <c r="K791" s="1">
        <v>86.890458225722995</v>
      </c>
      <c r="L791" s="1">
        <v>1.4986177245794901</v>
      </c>
      <c r="M791" s="1">
        <v>1.91491095266157</v>
      </c>
      <c r="N791" s="1">
        <v>5.3689889020052899</v>
      </c>
      <c r="O791" s="1">
        <v>4.3270241950306296</v>
      </c>
      <c r="P791" s="1">
        <v>23.269408226954699</v>
      </c>
      <c r="Q791" s="1">
        <v>10.8368877107283</v>
      </c>
      <c r="R791" s="1">
        <v>24.825628655829501</v>
      </c>
      <c r="S791" s="1">
        <v>27.620496709634999</v>
      </c>
      <c r="T791" s="1">
        <v>13.447578696852499</v>
      </c>
      <c r="U791" s="1">
        <v>2.0627086409680402</v>
      </c>
      <c r="V791" s="1">
        <v>31.479864171497798</v>
      </c>
      <c r="W791" s="1">
        <v>38.972265474624102</v>
      </c>
      <c r="X791" s="1">
        <v>27.485161712909999</v>
      </c>
      <c r="Y791" s="1">
        <v>19.174209488513501</v>
      </c>
      <c r="Z791" s="1">
        <v>22.388045518257201</v>
      </c>
      <c r="AA791" s="1">
        <v>18.539899745801002</v>
      </c>
      <c r="AB791" s="1">
        <v>23.295559831801</v>
      </c>
      <c r="AC791" s="1">
        <v>16.6022854156273</v>
      </c>
    </row>
    <row r="792" spans="1:29" ht="15" hidden="1" customHeight="1" x14ac:dyDescent="0.25">
      <c r="A792">
        <v>44140</v>
      </c>
      <c r="B792" s="2" t="s">
        <v>798</v>
      </c>
      <c r="C792" s="2" t="s">
        <v>106</v>
      </c>
      <c r="D792" s="2" t="s">
        <v>952</v>
      </c>
      <c r="E792" s="2" t="s">
        <v>927</v>
      </c>
      <c r="F792" s="2" t="s">
        <v>920</v>
      </c>
      <c r="G792" s="2" t="str">
        <f t="shared" si="12"/>
        <v>Clinton</v>
      </c>
      <c r="H792" s="2" t="s">
        <v>923</v>
      </c>
      <c r="I792" s="2" t="s">
        <v>923</v>
      </c>
      <c r="J792">
        <v>621570</v>
      </c>
      <c r="K792" s="1">
        <v>72.412600350724802</v>
      </c>
      <c r="L792" s="1">
        <v>6.3128851135029</v>
      </c>
      <c r="M792" s="1">
        <v>2.5837797834515799</v>
      </c>
      <c r="N792" s="1">
        <v>1.92174654503918</v>
      </c>
      <c r="O792" s="1">
        <v>16.768988207281598</v>
      </c>
      <c r="P792" s="1">
        <v>21.984812651833298</v>
      </c>
      <c r="Q792" s="1">
        <v>13.278633138665001</v>
      </c>
      <c r="R792" s="1">
        <v>23.554225590038101</v>
      </c>
      <c r="S792" s="1">
        <v>27.383882748523899</v>
      </c>
      <c r="T792" s="1">
        <v>13.7984458709397</v>
      </c>
      <c r="U792" s="1">
        <v>5.5251732124549102</v>
      </c>
      <c r="V792" s="1">
        <v>38.344806357039801</v>
      </c>
      <c r="W792" s="1">
        <v>27.5508962860171</v>
      </c>
      <c r="X792" s="1">
        <v>28.579124144488102</v>
      </c>
      <c r="Y792" s="1">
        <v>20.942760089231399</v>
      </c>
      <c r="Z792" s="1">
        <v>18.833231934022798</v>
      </c>
      <c r="AA792" s="1">
        <v>15.8934969242209</v>
      </c>
      <c r="AB792" s="1">
        <v>22.972858784560302</v>
      </c>
      <c r="AC792" s="1">
        <v>21.3576522679646</v>
      </c>
    </row>
    <row r="793" spans="1:29" ht="15" hidden="1" customHeight="1" x14ac:dyDescent="0.25">
      <c r="A793">
        <v>44220</v>
      </c>
      <c r="B793" s="2" t="s">
        <v>798</v>
      </c>
      <c r="C793" s="2" t="s">
        <v>33</v>
      </c>
      <c r="D793" s="2" t="s">
        <v>967</v>
      </c>
      <c r="E793" s="2" t="s">
        <v>927</v>
      </c>
      <c r="F793" s="2" t="s">
        <v>920</v>
      </c>
      <c r="G793" s="2" t="str">
        <f t="shared" si="12"/>
        <v>Clinton</v>
      </c>
      <c r="H793" s="2" t="s">
        <v>922</v>
      </c>
      <c r="I793" s="2" t="s">
        <v>922</v>
      </c>
      <c r="J793">
        <v>138333</v>
      </c>
      <c r="K793" s="1">
        <v>85.284060925448003</v>
      </c>
      <c r="L793" s="1">
        <v>8.6739968048115799</v>
      </c>
      <c r="M793" s="1">
        <v>0.61373641864197304</v>
      </c>
      <c r="N793" s="1">
        <v>2.6775968134863</v>
      </c>
      <c r="O793" s="1">
        <v>2.7506090376121399</v>
      </c>
      <c r="P793" s="1">
        <v>23.597406258810299</v>
      </c>
      <c r="Q793" s="1">
        <v>9.0368892455162495</v>
      </c>
      <c r="R793" s="1">
        <v>23.144152154583502</v>
      </c>
      <c r="S793" s="1">
        <v>28.012838585153201</v>
      </c>
      <c r="T793" s="1">
        <v>16.208713755936799</v>
      </c>
      <c r="U793" s="1">
        <v>3.85655421066186</v>
      </c>
      <c r="V793" s="1">
        <v>47.685423641514298</v>
      </c>
      <c r="W793" s="1">
        <v>31.493046613443202</v>
      </c>
      <c r="X793" s="1">
        <v>16.964975534380599</v>
      </c>
      <c r="Y793" s="1">
        <v>20.9810949980895</v>
      </c>
      <c r="Z793" s="1">
        <v>24.463691115195001</v>
      </c>
      <c r="AA793" s="1">
        <v>19.727433177459599</v>
      </c>
      <c r="AB793" s="1">
        <v>21.6215724449135</v>
      </c>
      <c r="AC793" s="1">
        <v>13.2062082643425</v>
      </c>
    </row>
    <row r="794" spans="1:29" ht="15" hidden="1" customHeight="1" x14ac:dyDescent="0.25">
      <c r="A794">
        <v>44100</v>
      </c>
      <c r="B794" s="2" t="s">
        <v>798</v>
      </c>
      <c r="C794" s="2" t="s">
        <v>146</v>
      </c>
      <c r="D794" s="2" t="s">
        <v>948</v>
      </c>
      <c r="E794" s="2" t="s">
        <v>927</v>
      </c>
      <c r="F794" s="2" t="s">
        <v>919</v>
      </c>
      <c r="G794" s="2" t="str">
        <f t="shared" si="12"/>
        <v>Trump</v>
      </c>
      <c r="H794" s="2" t="s">
        <v>922</v>
      </c>
      <c r="I794" s="2" t="s">
        <v>923</v>
      </c>
      <c r="J794">
        <v>210170</v>
      </c>
      <c r="K794" s="1">
        <v>83.411999809677894</v>
      </c>
      <c r="L794" s="1">
        <v>11.048199076937699</v>
      </c>
      <c r="M794" s="1">
        <v>1.5354237046200701</v>
      </c>
      <c r="N794" s="1">
        <v>2.2910025217680898</v>
      </c>
      <c r="O794" s="1">
        <v>1.71337488699624</v>
      </c>
      <c r="P794" s="1">
        <v>23.703192653566202</v>
      </c>
      <c r="Q794" s="1">
        <v>8.2880525289051707</v>
      </c>
      <c r="R794" s="1">
        <v>25.281438835228599</v>
      </c>
      <c r="S794" s="1">
        <v>28.767188466479499</v>
      </c>
      <c r="T794" s="1">
        <v>13.960127515820499</v>
      </c>
      <c r="U794" s="1">
        <v>2.1551483323090701</v>
      </c>
      <c r="V794" s="1">
        <v>35.326694228727902</v>
      </c>
      <c r="W794" s="1">
        <v>31.539471478853599</v>
      </c>
      <c r="X794" s="1">
        <v>30.978685960109502</v>
      </c>
      <c r="Y794" s="1">
        <v>16.678862160431699</v>
      </c>
      <c r="Z794" s="1">
        <v>19.391978413975998</v>
      </c>
      <c r="AA794" s="1">
        <v>17.2253727247782</v>
      </c>
      <c r="AB794" s="1">
        <v>24.526662398243801</v>
      </c>
      <c r="AC794" s="1">
        <v>22.177124302570199</v>
      </c>
    </row>
    <row r="795" spans="1:29" ht="15" hidden="1" customHeight="1" x14ac:dyDescent="0.25">
      <c r="A795">
        <v>44180</v>
      </c>
      <c r="B795" s="2" t="s">
        <v>798</v>
      </c>
      <c r="C795" s="2" t="s">
        <v>162</v>
      </c>
      <c r="D795" s="2" t="s">
        <v>956</v>
      </c>
      <c r="E795" s="2" t="s">
        <v>927</v>
      </c>
      <c r="F795" s="2" t="s">
        <v>919</v>
      </c>
      <c r="G795" s="2" t="str">
        <f t="shared" si="12"/>
        <v>Trump</v>
      </c>
      <c r="H795" s="2" t="s">
        <v>922</v>
      </c>
      <c r="I795" s="2" t="s">
        <v>922</v>
      </c>
      <c r="J795">
        <v>436712</v>
      </c>
      <c r="K795" s="1">
        <v>91.4632526699518</v>
      </c>
      <c r="L795" s="1">
        <v>2.0026928502079202</v>
      </c>
      <c r="M795" s="1">
        <v>1.1650698858744399</v>
      </c>
      <c r="N795" s="1">
        <v>2.714603674733</v>
      </c>
      <c r="O795" s="1">
        <v>2.6543809192328101</v>
      </c>
      <c r="P795" s="1">
        <v>23.226519994870799</v>
      </c>
      <c r="Q795" s="1">
        <v>11.7601531444064</v>
      </c>
      <c r="R795" s="1">
        <v>25.716032534027001</v>
      </c>
      <c r="S795" s="1">
        <v>25.400950740991799</v>
      </c>
      <c r="T795" s="1">
        <v>13.8963435857041</v>
      </c>
      <c r="U795" s="1">
        <v>3.1305418719211802</v>
      </c>
      <c r="V795" s="1">
        <v>39.203729767769197</v>
      </c>
      <c r="W795" s="1">
        <v>32.3733286418015</v>
      </c>
      <c r="X795" s="1">
        <v>25.292399718508101</v>
      </c>
      <c r="Y795" s="1">
        <v>20.900030202355801</v>
      </c>
      <c r="Z795" s="1">
        <v>25.159702079403701</v>
      </c>
      <c r="AA795" s="1">
        <v>19.7631679421938</v>
      </c>
      <c r="AB795" s="1">
        <v>21.441393183385301</v>
      </c>
      <c r="AC795" s="1">
        <v>12.735706592661399</v>
      </c>
    </row>
    <row r="796" spans="1:29" ht="15" hidden="1" customHeight="1" x14ac:dyDescent="0.25">
      <c r="A796">
        <v>41060</v>
      </c>
      <c r="B796" s="2" t="s">
        <v>733</v>
      </c>
      <c r="C796" s="2" t="s">
        <v>44</v>
      </c>
      <c r="D796" s="2" t="s">
        <v>955</v>
      </c>
      <c r="E796" s="2" t="s">
        <v>947</v>
      </c>
      <c r="F796" s="2" t="s">
        <v>919</v>
      </c>
      <c r="G796" s="2" t="str">
        <f t="shared" si="12"/>
        <v>Trump</v>
      </c>
      <c r="H796" s="2" t="s">
        <v>922</v>
      </c>
      <c r="I796" s="2" t="s">
        <v>922</v>
      </c>
      <c r="J796">
        <v>189093</v>
      </c>
      <c r="K796" s="1">
        <v>91.147213276007093</v>
      </c>
      <c r="L796" s="1">
        <v>2.8203053523927402</v>
      </c>
      <c r="M796" s="1">
        <v>1.78166299122654</v>
      </c>
      <c r="N796" s="1">
        <v>1.7007504243943501</v>
      </c>
      <c r="O796" s="1">
        <v>2.5500679559793298</v>
      </c>
      <c r="P796" s="1">
        <v>23.480509590518899</v>
      </c>
      <c r="Q796" s="1">
        <v>14.5949347675482</v>
      </c>
      <c r="R796" s="1">
        <v>25.467891460815601</v>
      </c>
      <c r="S796" s="1">
        <v>24.406508966487401</v>
      </c>
      <c r="T796" s="1">
        <v>12.0501552146298</v>
      </c>
      <c r="U796" s="1">
        <v>4.60957696324322</v>
      </c>
      <c r="V796" s="1">
        <v>36.494838301004897</v>
      </c>
      <c r="W796" s="1">
        <v>35.543818801253202</v>
      </c>
      <c r="X796" s="1">
        <v>23.351765934498601</v>
      </c>
      <c r="Y796" s="1">
        <v>16.093089249944398</v>
      </c>
      <c r="Z796" s="1">
        <v>21.167649677275801</v>
      </c>
      <c r="AA796" s="1">
        <v>18.8751947473848</v>
      </c>
      <c r="AB796" s="1">
        <v>26.1976964166481</v>
      </c>
      <c r="AC796" s="1">
        <v>17.666369908746901</v>
      </c>
    </row>
    <row r="797" spans="1:29" ht="15" hidden="1" customHeight="1" x14ac:dyDescent="0.25">
      <c r="A797">
        <v>41100</v>
      </c>
      <c r="B797" s="2" t="s">
        <v>734</v>
      </c>
      <c r="C797" s="2" t="s">
        <v>199</v>
      </c>
      <c r="D797" s="2" t="s">
        <v>977</v>
      </c>
      <c r="E797" s="2" t="s">
        <v>947</v>
      </c>
      <c r="F797" s="2" t="s">
        <v>919</v>
      </c>
      <c r="G797" s="2" t="str">
        <f t="shared" si="12"/>
        <v>Trump</v>
      </c>
      <c r="H797" s="2" t="s">
        <v>922</v>
      </c>
      <c r="I797" s="2" t="s">
        <v>923</v>
      </c>
      <c r="J797">
        <v>23530</v>
      </c>
      <c r="K797" s="1">
        <v>85.6402273467762</v>
      </c>
      <c r="L797" s="1">
        <v>0.45758968975129399</v>
      </c>
      <c r="M797" s="1">
        <v>0.69072874054230204</v>
      </c>
      <c r="N797" s="1">
        <v>3.4471273938384699</v>
      </c>
      <c r="O797" s="1">
        <v>9.7643268290917007</v>
      </c>
      <c r="P797" s="1">
        <v>30.182094631285501</v>
      </c>
      <c r="Q797" s="1">
        <v>9.6969916374036096</v>
      </c>
      <c r="R797" s="1">
        <v>22.9975020815987</v>
      </c>
      <c r="S797" s="1">
        <v>19.872569959816101</v>
      </c>
      <c r="T797" s="1">
        <v>17.250841689896099</v>
      </c>
      <c r="U797" s="1">
        <v>3.0637356888946998</v>
      </c>
      <c r="V797" s="1">
        <v>32.056875869366202</v>
      </c>
      <c r="W797" s="1">
        <v>39.524211477417303</v>
      </c>
      <c r="X797" s="1">
        <v>25.355176964321799</v>
      </c>
      <c r="Y797" s="1">
        <v>15.9480720457379</v>
      </c>
      <c r="Z797" s="1">
        <v>23.427760821905999</v>
      </c>
      <c r="AA797" s="1">
        <v>22.5680264798177</v>
      </c>
      <c r="AB797" s="1">
        <v>23.980140136697798</v>
      </c>
      <c r="AC797" s="1">
        <v>14.076000515840599</v>
      </c>
    </row>
    <row r="798" spans="1:29" ht="15" hidden="1" customHeight="1" x14ac:dyDescent="0.25">
      <c r="A798">
        <v>41140</v>
      </c>
      <c r="B798" s="2" t="s">
        <v>735</v>
      </c>
      <c r="C798" s="2" t="s">
        <v>162</v>
      </c>
      <c r="D798" s="2" t="s">
        <v>956</v>
      </c>
      <c r="E798" s="2" t="s">
        <v>927</v>
      </c>
      <c r="F798" s="2" t="s">
        <v>919</v>
      </c>
      <c r="G798" s="2" t="str">
        <f t="shared" si="12"/>
        <v>Trump</v>
      </c>
      <c r="H798" s="2" t="s">
        <v>922</v>
      </c>
      <c r="I798" s="2" t="s">
        <v>922</v>
      </c>
      <c r="J798">
        <v>127329</v>
      </c>
      <c r="K798" s="1">
        <v>87.886498755193202</v>
      </c>
      <c r="L798" s="1">
        <v>4.9776563076753897</v>
      </c>
      <c r="M798" s="1">
        <v>0.64871317610285195</v>
      </c>
      <c r="N798" s="1">
        <v>2.286988824227</v>
      </c>
      <c r="O798" s="1">
        <v>4.2001429368015097</v>
      </c>
      <c r="P798" s="1">
        <v>22.942142010068402</v>
      </c>
      <c r="Q798" s="1">
        <v>10.3291473270033</v>
      </c>
      <c r="R798" s="1">
        <v>25.6461607332187</v>
      </c>
      <c r="S798" s="1">
        <v>26.7582404636807</v>
      </c>
      <c r="T798" s="1">
        <v>14.3243094660289</v>
      </c>
      <c r="U798" s="1">
        <v>4.5957116111484</v>
      </c>
      <c r="V798" s="1">
        <v>48.0024020629482</v>
      </c>
      <c r="W798" s="1">
        <v>28.321970633603001</v>
      </c>
      <c r="X798" s="1">
        <v>19.0799156923004</v>
      </c>
      <c r="Y798" s="1">
        <v>19.69308921579</v>
      </c>
      <c r="Z798" s="1">
        <v>23.915758281299599</v>
      </c>
      <c r="AA798" s="1">
        <v>19.824320033866002</v>
      </c>
      <c r="AB798" s="1">
        <v>23.2172716689597</v>
      </c>
      <c r="AC798" s="1">
        <v>13.349560800084699</v>
      </c>
    </row>
    <row r="799" spans="1:29" ht="15" hidden="1" customHeight="1" x14ac:dyDescent="0.25">
      <c r="A799">
        <v>41180</v>
      </c>
      <c r="B799" s="2" t="s">
        <v>736</v>
      </c>
      <c r="C799" s="2" t="s">
        <v>162</v>
      </c>
      <c r="D799" s="2" t="s">
        <v>956</v>
      </c>
      <c r="E799" s="2" t="s">
        <v>927</v>
      </c>
      <c r="F799" s="2" t="s">
        <v>920</v>
      </c>
      <c r="G799" s="2" t="str">
        <f t="shared" si="12"/>
        <v>Clinton</v>
      </c>
      <c r="H799" s="2" t="s">
        <v>922</v>
      </c>
      <c r="I799" s="2" t="s">
        <v>922</v>
      </c>
      <c r="J799">
        <v>2787701</v>
      </c>
      <c r="K799" s="1">
        <v>74.9357624795486</v>
      </c>
      <c r="L799" s="1">
        <v>18.403300784409801</v>
      </c>
      <c r="M799" s="1">
        <v>2.1391103278292798</v>
      </c>
      <c r="N799" s="1">
        <v>1.9475187618758301</v>
      </c>
      <c r="O799" s="1">
        <v>2.5743076463365302</v>
      </c>
      <c r="P799" s="1">
        <v>23.846926194739002</v>
      </c>
      <c r="Q799" s="1">
        <v>9.2026009963048399</v>
      </c>
      <c r="R799" s="1">
        <v>26.000672238522</v>
      </c>
      <c r="S799" s="1">
        <v>27.615192590597101</v>
      </c>
      <c r="T799" s="1">
        <v>13.3346079798371</v>
      </c>
      <c r="U799" s="1">
        <v>3.3770253634484799</v>
      </c>
      <c r="V799" s="1">
        <v>34.735485364026999</v>
      </c>
      <c r="W799" s="1">
        <v>31.587098529920699</v>
      </c>
      <c r="X799" s="1">
        <v>30.300390742603799</v>
      </c>
      <c r="Y799" s="1">
        <v>16.928676653899299</v>
      </c>
      <c r="Z799" s="1">
        <v>20.113047616889201</v>
      </c>
      <c r="AA799" s="1">
        <v>17.472429345239401</v>
      </c>
      <c r="AB799" s="1">
        <v>23.311107585612898</v>
      </c>
      <c r="AC799" s="1">
        <v>22.174738798359101</v>
      </c>
    </row>
    <row r="800" spans="1:29" ht="15" hidden="1" customHeight="1" x14ac:dyDescent="0.25">
      <c r="A800">
        <v>41220</v>
      </c>
      <c r="B800" s="2" t="s">
        <v>737</v>
      </c>
      <c r="C800" s="2" t="s">
        <v>37</v>
      </c>
      <c r="D800" s="2" t="s">
        <v>943</v>
      </c>
      <c r="E800" s="2" t="s">
        <v>931</v>
      </c>
      <c r="F800" s="2" t="s">
        <v>920</v>
      </c>
      <c r="G800" s="2" t="str">
        <f t="shared" si="12"/>
        <v>Clinton</v>
      </c>
      <c r="H800" s="2" t="s">
        <v>922</v>
      </c>
      <c r="I800" s="2" t="s">
        <v>923</v>
      </c>
      <c r="J800">
        <v>50513</v>
      </c>
      <c r="K800" s="1">
        <v>71.223249460534902</v>
      </c>
      <c r="L800" s="1">
        <v>19.046582067982499</v>
      </c>
      <c r="M800" s="1">
        <v>1.39766000831469</v>
      </c>
      <c r="N800" s="1">
        <v>3.2051155148179702</v>
      </c>
      <c r="O800" s="1">
        <v>5.1273929483499296</v>
      </c>
      <c r="P800" s="1">
        <v>27.026705996476199</v>
      </c>
      <c r="Q800" s="1">
        <v>12.984776196226701</v>
      </c>
      <c r="R800" s="1">
        <v>27.3988874151209</v>
      </c>
      <c r="S800" s="1">
        <v>23.570170055233302</v>
      </c>
      <c r="T800" s="1">
        <v>9.0194603369429593</v>
      </c>
      <c r="U800" s="1">
        <v>2.60204751279695</v>
      </c>
      <c r="V800" s="1">
        <v>40.175876099225597</v>
      </c>
      <c r="W800" s="1">
        <v>38.377739860874101</v>
      </c>
      <c r="X800" s="1">
        <v>18.844336527103302</v>
      </c>
      <c r="Y800" s="1">
        <v>18.9180255619215</v>
      </c>
      <c r="Z800" s="1">
        <v>17.6564565888056</v>
      </c>
      <c r="AA800" s="1">
        <v>18.207360070515598</v>
      </c>
      <c r="AB800" s="1">
        <v>30.3547818422212</v>
      </c>
      <c r="AC800" s="1">
        <v>14.863375936535901</v>
      </c>
    </row>
    <row r="801" spans="1:29" ht="15" hidden="1" customHeight="1" x14ac:dyDescent="0.25">
      <c r="A801">
        <v>44260</v>
      </c>
      <c r="B801" s="2" t="s">
        <v>799</v>
      </c>
      <c r="C801" s="2" t="s">
        <v>170</v>
      </c>
      <c r="D801" s="2" t="s">
        <v>957</v>
      </c>
      <c r="E801" s="2" t="s">
        <v>931</v>
      </c>
      <c r="F801" s="2" t="s">
        <v>919</v>
      </c>
      <c r="G801" s="2" t="str">
        <f t="shared" si="12"/>
        <v>Trump</v>
      </c>
      <c r="H801" s="2" t="s">
        <v>922</v>
      </c>
      <c r="I801" s="2" t="s">
        <v>922</v>
      </c>
      <c r="J801">
        <v>47671</v>
      </c>
      <c r="K801" s="1">
        <v>58.368819617797001</v>
      </c>
      <c r="L801" s="1">
        <v>36.407879004006602</v>
      </c>
      <c r="M801" s="1">
        <v>2.4144658177927898</v>
      </c>
      <c r="N801" s="1">
        <v>1.3760986763441101</v>
      </c>
      <c r="O801" s="1">
        <v>1.4327368840594901</v>
      </c>
      <c r="P801" s="1">
        <v>18.262675421115599</v>
      </c>
      <c r="Q801" s="1">
        <v>30.750351366659</v>
      </c>
      <c r="R801" s="1">
        <v>22.955255815904799</v>
      </c>
      <c r="S801" s="1">
        <v>18.820666652681901</v>
      </c>
      <c r="T801" s="1">
        <v>9.2110507436386904</v>
      </c>
      <c r="U801" s="1">
        <v>4.2471685542971302</v>
      </c>
      <c r="V801" s="1">
        <v>27.5816122584943</v>
      </c>
      <c r="W801" s="1">
        <v>25.024983344437</v>
      </c>
      <c r="X801" s="1">
        <v>43.146235842771503</v>
      </c>
      <c r="Y801" s="1">
        <v>37.972080943620803</v>
      </c>
      <c r="Z801" s="1">
        <v>22.048479601774702</v>
      </c>
      <c r="AA801" s="1">
        <v>12.790823503949801</v>
      </c>
      <c r="AB801" s="1">
        <v>15.144464884752701</v>
      </c>
      <c r="AC801" s="1">
        <v>12.044151065902</v>
      </c>
    </row>
    <row r="802" spans="1:29" ht="15" hidden="1" customHeight="1" x14ac:dyDescent="0.25">
      <c r="A802">
        <v>44300</v>
      </c>
      <c r="B802" s="2" t="s">
        <v>800</v>
      </c>
      <c r="C802" s="2" t="s">
        <v>55</v>
      </c>
      <c r="D802" s="2" t="s">
        <v>970</v>
      </c>
      <c r="E802" s="2" t="s">
        <v>927</v>
      </c>
      <c r="F802" s="2" t="s">
        <v>919</v>
      </c>
      <c r="G802" s="2" t="str">
        <f t="shared" si="12"/>
        <v>Trump</v>
      </c>
      <c r="H802" s="2" t="s">
        <v>922</v>
      </c>
      <c r="I802" s="2" t="s">
        <v>922</v>
      </c>
      <c r="J802">
        <v>153990</v>
      </c>
      <c r="K802" s="1">
        <v>87.945321124748403</v>
      </c>
      <c r="L802" s="1">
        <v>2.8936943957399799</v>
      </c>
      <c r="M802" s="1">
        <v>5.1522826157542703</v>
      </c>
      <c r="N802" s="1">
        <v>1.6124423663874301</v>
      </c>
      <c r="O802" s="1">
        <v>2.39625949736996</v>
      </c>
      <c r="P802" s="1">
        <v>15.917916747840801</v>
      </c>
      <c r="Q802" s="1">
        <v>28.866809533086599</v>
      </c>
      <c r="R802" s="1">
        <v>22.586531592960601</v>
      </c>
      <c r="S802" s="1">
        <v>21.3513864536658</v>
      </c>
      <c r="T802" s="1">
        <v>11.2773556724463</v>
      </c>
      <c r="U802" s="1">
        <v>2.3253350906715902</v>
      </c>
      <c r="V802" s="1">
        <v>37.350106499405697</v>
      </c>
      <c r="W802" s="1">
        <v>20.404344705037801</v>
      </c>
      <c r="X802" s="1">
        <v>39.920213704884901</v>
      </c>
      <c r="Y802" s="1">
        <v>20.590524714290801</v>
      </c>
      <c r="Z802" s="1">
        <v>20.3039309344373</v>
      </c>
      <c r="AA802" s="1">
        <v>17.220394154902198</v>
      </c>
      <c r="AB802" s="1">
        <v>22.3419311467289</v>
      </c>
      <c r="AC802" s="1">
        <v>19.5432190496409</v>
      </c>
    </row>
    <row r="803" spans="1:29" ht="15" hidden="1" customHeight="1" x14ac:dyDescent="0.25">
      <c r="A803">
        <v>44340</v>
      </c>
      <c r="B803" s="2" t="s">
        <v>801</v>
      </c>
      <c r="C803" s="2" t="s">
        <v>37</v>
      </c>
      <c r="D803" s="2" t="s">
        <v>943</v>
      </c>
      <c r="E803" s="2" t="s">
        <v>931</v>
      </c>
      <c r="F803" s="2" t="s">
        <v>919</v>
      </c>
      <c r="G803" s="2" t="str">
        <f t="shared" si="12"/>
        <v>Trump</v>
      </c>
      <c r="H803" s="2" t="s">
        <v>922</v>
      </c>
      <c r="I803" s="2" t="s">
        <v>923</v>
      </c>
      <c r="J803">
        <v>70217</v>
      </c>
      <c r="K803" s="1">
        <v>65.868664283578099</v>
      </c>
      <c r="L803" s="1">
        <v>27.417861771365899</v>
      </c>
      <c r="M803" s="1">
        <v>1.44267057834997</v>
      </c>
      <c r="N803" s="1">
        <v>1.7972855576284901</v>
      </c>
      <c r="O803" s="1">
        <v>3.47351780907757</v>
      </c>
      <c r="P803" s="1">
        <v>20.497885127533198</v>
      </c>
      <c r="Q803" s="1">
        <v>27.883560961020802</v>
      </c>
      <c r="R803" s="1">
        <v>22.780808066422701</v>
      </c>
      <c r="S803" s="1">
        <v>19.721719811441702</v>
      </c>
      <c r="T803" s="1">
        <v>9.1160260335816101</v>
      </c>
      <c r="U803" s="1">
        <v>4.91618266398745</v>
      </c>
      <c r="V803" s="1">
        <v>39.175314487048901</v>
      </c>
      <c r="W803" s="1">
        <v>28.9740978281813</v>
      </c>
      <c r="X803" s="1">
        <v>26.9344050207823</v>
      </c>
      <c r="Y803" s="1">
        <v>31.114551083591302</v>
      </c>
      <c r="Z803" s="1">
        <v>23.791378899738</v>
      </c>
      <c r="AA803" s="1">
        <v>14.7138207509725</v>
      </c>
      <c r="AB803" s="1">
        <v>18.5440978010637</v>
      </c>
      <c r="AC803" s="1">
        <v>11.836151464634399</v>
      </c>
    </row>
    <row r="804" spans="1:29" ht="15" hidden="1" customHeight="1" x14ac:dyDescent="0.25">
      <c r="A804">
        <v>44420</v>
      </c>
      <c r="B804" s="2" t="s">
        <v>802</v>
      </c>
      <c r="C804" s="2" t="s">
        <v>135</v>
      </c>
      <c r="D804" s="2" t="s">
        <v>978</v>
      </c>
      <c r="E804" s="2" t="s">
        <v>927</v>
      </c>
      <c r="F804" s="2" t="s">
        <v>920</v>
      </c>
      <c r="G804" s="2" t="str">
        <f t="shared" si="12"/>
        <v>Clinton</v>
      </c>
      <c r="H804" s="2" t="s">
        <v>922</v>
      </c>
      <c r="I804" s="2" t="s">
        <v>923</v>
      </c>
      <c r="J804">
        <v>118502</v>
      </c>
      <c r="K804" s="1">
        <v>88.014548277666194</v>
      </c>
      <c r="L804" s="1">
        <v>6.6800560328095697</v>
      </c>
      <c r="M804" s="1">
        <v>0.59155119744814399</v>
      </c>
      <c r="N804" s="1">
        <v>1.8657912946616899</v>
      </c>
      <c r="O804" s="1">
        <v>2.8480531974143899</v>
      </c>
      <c r="P804" s="1">
        <v>21.321159136554702</v>
      </c>
      <c r="Q804" s="1">
        <v>8.0302442152875102</v>
      </c>
      <c r="R804" s="1">
        <v>24.440937705692701</v>
      </c>
      <c r="S804" s="1">
        <v>29.249295370542299</v>
      </c>
      <c r="T804" s="1">
        <v>16.958363571922799</v>
      </c>
      <c r="U804" s="1">
        <v>6.2143189158909697</v>
      </c>
      <c r="V804" s="1">
        <v>48.987521304363398</v>
      </c>
      <c r="W804" s="1">
        <v>22.5283958857252</v>
      </c>
      <c r="X804" s="1">
        <v>22.2697638940205</v>
      </c>
      <c r="Y804" s="1">
        <v>19.3644530266141</v>
      </c>
      <c r="Z804" s="1">
        <v>22.6954076064142</v>
      </c>
      <c r="AA804" s="1">
        <v>18.617244563848502</v>
      </c>
      <c r="AB804" s="1">
        <v>24.8677692888926</v>
      </c>
      <c r="AC804" s="1">
        <v>14.455125514230501</v>
      </c>
    </row>
    <row r="805" spans="1:29" ht="15" hidden="1" customHeight="1" x14ac:dyDescent="0.25">
      <c r="A805">
        <v>44460</v>
      </c>
      <c r="B805" s="2" t="s">
        <v>803</v>
      </c>
      <c r="C805" s="2" t="s">
        <v>156</v>
      </c>
      <c r="D805" s="2" t="s">
        <v>937</v>
      </c>
      <c r="E805" s="2" t="s">
        <v>935</v>
      </c>
      <c r="F805" s="2" t="s">
        <v>919</v>
      </c>
      <c r="G805" s="2" t="str">
        <f t="shared" si="12"/>
        <v>Trump</v>
      </c>
      <c r="H805" s="2" t="s">
        <v>922</v>
      </c>
      <c r="I805" s="2" t="s">
        <v>922</v>
      </c>
      <c r="J805">
        <v>23509</v>
      </c>
      <c r="K805" s="1">
        <v>90.6461355225658</v>
      </c>
      <c r="L805" s="1">
        <v>0.38708579692883599</v>
      </c>
      <c r="M805" s="1">
        <v>0.61678506104045305</v>
      </c>
      <c r="N805" s="1">
        <v>1.5440894976391999</v>
      </c>
      <c r="O805" s="1">
        <v>6.8059041218256802</v>
      </c>
      <c r="P805" s="1">
        <v>20.881364583776399</v>
      </c>
      <c r="Q805" s="1">
        <v>8.0820111446679999</v>
      </c>
      <c r="R805" s="1">
        <v>30.392615594027799</v>
      </c>
      <c r="S805" s="1">
        <v>32.523714322174499</v>
      </c>
      <c r="T805" s="1">
        <v>8.1202943553532698</v>
      </c>
      <c r="U805" s="1">
        <v>0.57873895826987498</v>
      </c>
      <c r="V805" s="1">
        <v>20.469083155650299</v>
      </c>
      <c r="W805" s="1">
        <v>33.164788303381101</v>
      </c>
      <c r="X805" s="1">
        <v>45.7873895826988</v>
      </c>
      <c r="Y805" s="1">
        <v>11.471575307637501</v>
      </c>
      <c r="Z805" s="1">
        <v>12.600427133123199</v>
      </c>
      <c r="AA805" s="1">
        <v>22.516017492118401</v>
      </c>
      <c r="AB805" s="1">
        <v>28.739957286687702</v>
      </c>
      <c r="AC805" s="1">
        <v>24.672022780433199</v>
      </c>
    </row>
    <row r="806" spans="1:29" ht="15" hidden="1" customHeight="1" x14ac:dyDescent="0.25">
      <c r="A806">
        <v>44500</v>
      </c>
      <c r="B806" s="2" t="s">
        <v>804</v>
      </c>
      <c r="C806" s="2" t="s">
        <v>27</v>
      </c>
      <c r="D806" s="2" t="s">
        <v>976</v>
      </c>
      <c r="E806" s="2" t="s">
        <v>935</v>
      </c>
      <c r="F806" s="2" t="s">
        <v>919</v>
      </c>
      <c r="G806" s="2" t="str">
        <f t="shared" si="12"/>
        <v>Trump</v>
      </c>
      <c r="H806" s="2" t="s">
        <v>922</v>
      </c>
      <c r="I806" s="2" t="s">
        <v>922</v>
      </c>
      <c r="J806">
        <v>37890</v>
      </c>
      <c r="K806" s="1">
        <v>77.545526524148897</v>
      </c>
      <c r="L806" s="1">
        <v>1.1375032990234899</v>
      </c>
      <c r="M806" s="1">
        <v>0.63341250989706999</v>
      </c>
      <c r="N806" s="1">
        <v>1.47268408551069</v>
      </c>
      <c r="O806" s="1">
        <v>19.2108735814199</v>
      </c>
      <c r="P806" s="1">
        <v>22.296120348376899</v>
      </c>
      <c r="Q806" s="1">
        <v>19.445764053840101</v>
      </c>
      <c r="R806" s="1">
        <v>23.072050673000799</v>
      </c>
      <c r="S806" s="1">
        <v>22.573238321456799</v>
      </c>
      <c r="T806" s="1">
        <v>12.6128266033254</v>
      </c>
      <c r="U806" s="1">
        <v>8.8556537502832509</v>
      </c>
      <c r="V806" s="1">
        <v>36.8819397235441</v>
      </c>
      <c r="W806" s="1">
        <v>29.7167459777929</v>
      </c>
      <c r="X806" s="1">
        <v>24.5456605483798</v>
      </c>
      <c r="Y806" s="1">
        <v>26.168881389298999</v>
      </c>
      <c r="Z806" s="1">
        <v>23.602615481965799</v>
      </c>
      <c r="AA806" s="1">
        <v>20.080151866694798</v>
      </c>
      <c r="AB806" s="1">
        <v>17.113126625887599</v>
      </c>
      <c r="AC806" s="1">
        <v>13.0352246361527</v>
      </c>
    </row>
    <row r="807" spans="1:29" ht="15" hidden="1" customHeight="1" x14ac:dyDescent="0.25">
      <c r="A807">
        <v>44540</v>
      </c>
      <c r="B807" s="2" t="s">
        <v>805</v>
      </c>
      <c r="C807" s="2" t="s">
        <v>156</v>
      </c>
      <c r="D807" s="2" t="s">
        <v>937</v>
      </c>
      <c r="E807" s="2" t="s">
        <v>935</v>
      </c>
      <c r="F807" s="2" t="s">
        <v>920</v>
      </c>
      <c r="G807" s="2" t="str">
        <f t="shared" si="12"/>
        <v>Clinton</v>
      </c>
      <c r="H807" s="2" t="s">
        <v>922</v>
      </c>
      <c r="I807" s="2" t="s">
        <v>922</v>
      </c>
      <c r="J807">
        <v>22709</v>
      </c>
      <c r="K807" s="1">
        <v>78.180457087498297</v>
      </c>
      <c r="L807" s="1">
        <v>3.8795191333832402</v>
      </c>
      <c r="M807" s="1">
        <v>0.515214232242723</v>
      </c>
      <c r="N807" s="1">
        <v>1.7878374212867101</v>
      </c>
      <c r="O807" s="1">
        <v>15.636972125589001</v>
      </c>
      <c r="P807" s="1">
        <v>20.000880708089301</v>
      </c>
      <c r="Q807" s="1">
        <v>11.23343167907</v>
      </c>
      <c r="R807" s="1">
        <v>27.134616231450099</v>
      </c>
      <c r="S807" s="1">
        <v>27.006913558501001</v>
      </c>
      <c r="T807" s="1">
        <v>14.6241578228896</v>
      </c>
      <c r="U807" s="1">
        <v>4.5869098712446403</v>
      </c>
      <c r="V807" s="1">
        <v>41.040772532188797</v>
      </c>
      <c r="W807" s="1">
        <v>38.666845493562199</v>
      </c>
      <c r="X807" s="1">
        <v>15.705472103004301</v>
      </c>
      <c r="Y807" s="1">
        <v>17.743142144638401</v>
      </c>
      <c r="Z807" s="1">
        <v>30.7481296758105</v>
      </c>
      <c r="AA807" s="1">
        <v>19.3266832917706</v>
      </c>
      <c r="AB807" s="1">
        <v>19.201995012468799</v>
      </c>
      <c r="AC807" s="1">
        <v>12.9800498753117</v>
      </c>
    </row>
    <row r="808" spans="1:29" ht="15" hidden="1" customHeight="1" x14ac:dyDescent="0.25">
      <c r="A808">
        <v>44580</v>
      </c>
      <c r="B808" s="2" t="s">
        <v>805</v>
      </c>
      <c r="C808" s="2" t="s">
        <v>146</v>
      </c>
      <c r="D808" s="2" t="s">
        <v>948</v>
      </c>
      <c r="E808" s="2" t="s">
        <v>927</v>
      </c>
      <c r="F808" s="2" t="s">
        <v>920</v>
      </c>
      <c r="G808" s="2" t="str">
        <f t="shared" si="12"/>
        <v>Clinton</v>
      </c>
      <c r="H808" s="2" t="s">
        <v>923</v>
      </c>
      <c r="I808" s="2" t="s">
        <v>923</v>
      </c>
      <c r="J808">
        <v>58498</v>
      </c>
      <c r="K808" s="1">
        <v>85.922595644295498</v>
      </c>
      <c r="L808" s="1">
        <v>1.2051694075011099</v>
      </c>
      <c r="M808" s="1">
        <v>0.45984478101815401</v>
      </c>
      <c r="N808" s="1">
        <v>1.3778248829019799</v>
      </c>
      <c r="O808" s="1">
        <v>11.0345652842832</v>
      </c>
      <c r="P808" s="1">
        <v>23.487982495128001</v>
      </c>
      <c r="Q808" s="1">
        <v>7.7712058531915602</v>
      </c>
      <c r="R808" s="1">
        <v>22.640090259496102</v>
      </c>
      <c r="S808" s="1">
        <v>28.583883209682401</v>
      </c>
      <c r="T808" s="1">
        <v>17.516838182501999</v>
      </c>
      <c r="U808" s="1">
        <v>5.1352761422076503</v>
      </c>
      <c r="V808" s="1">
        <v>46.242329383120897</v>
      </c>
      <c r="W808" s="1">
        <v>33.261285433902302</v>
      </c>
      <c r="X808" s="1">
        <v>15.3611090407692</v>
      </c>
      <c r="Y808" s="1">
        <v>17.327917913638299</v>
      </c>
      <c r="Z808" s="1">
        <v>25.630611372381399</v>
      </c>
      <c r="AA808" s="1">
        <v>20.2522445489525</v>
      </c>
      <c r="AB808" s="1">
        <v>23.988884138520699</v>
      </c>
      <c r="AC808" s="1">
        <v>12.800342026507099</v>
      </c>
    </row>
    <row r="809" spans="1:29" ht="15" hidden="1" customHeight="1" x14ac:dyDescent="0.25">
      <c r="A809">
        <v>44620</v>
      </c>
      <c r="B809" s="2" t="s">
        <v>806</v>
      </c>
      <c r="C809" s="2" t="s">
        <v>70</v>
      </c>
      <c r="D809" s="2" t="s">
        <v>980</v>
      </c>
      <c r="E809" s="2" t="s">
        <v>927</v>
      </c>
      <c r="F809" s="2" t="s">
        <v>919</v>
      </c>
      <c r="G809" s="2" t="str">
        <f t="shared" si="12"/>
        <v>Trump</v>
      </c>
      <c r="H809" s="2" t="s">
        <v>922</v>
      </c>
      <c r="I809" s="2" t="s">
        <v>922</v>
      </c>
      <c r="J809">
        <v>70019</v>
      </c>
      <c r="K809" s="1">
        <v>92.684842685556802</v>
      </c>
      <c r="L809" s="1">
        <v>0.517002527885288</v>
      </c>
      <c r="M809" s="1">
        <v>2.7920992873362902</v>
      </c>
      <c r="N809" s="1">
        <v>1.3596309573115899</v>
      </c>
      <c r="O809" s="1">
        <v>2.6464245419100498</v>
      </c>
      <c r="P809" s="1">
        <v>20.7757894285837</v>
      </c>
      <c r="Q809" s="1">
        <v>16.391265228009502</v>
      </c>
      <c r="R809" s="1">
        <v>23.4536340136249</v>
      </c>
      <c r="S809" s="1">
        <v>26.5899255916251</v>
      </c>
      <c r="T809" s="1">
        <v>12.789385738156801</v>
      </c>
      <c r="U809" s="1">
        <v>3.6671078453744701</v>
      </c>
      <c r="V809" s="1">
        <v>41.280635297339202</v>
      </c>
      <c r="W809" s="1">
        <v>27.901510656747799</v>
      </c>
      <c r="X809" s="1">
        <v>27.150746200538499</v>
      </c>
      <c r="Y809" s="1">
        <v>18.033021227932199</v>
      </c>
      <c r="Z809" s="1">
        <v>20.584661568150999</v>
      </c>
      <c r="AA809" s="1">
        <v>19.1587449074405</v>
      </c>
      <c r="AB809" s="1">
        <v>26.517046672861099</v>
      </c>
      <c r="AC809" s="1">
        <v>15.7065256236152</v>
      </c>
    </row>
    <row r="810" spans="1:29" ht="15" hidden="1" customHeight="1" x14ac:dyDescent="0.25">
      <c r="A810">
        <v>44660</v>
      </c>
      <c r="B810" s="2" t="s">
        <v>807</v>
      </c>
      <c r="C810" s="2" t="s">
        <v>29</v>
      </c>
      <c r="D810" s="2" t="s">
        <v>968</v>
      </c>
      <c r="E810" s="2" t="s">
        <v>935</v>
      </c>
      <c r="F810" s="2" t="s">
        <v>919</v>
      </c>
      <c r="G810" s="2" t="str">
        <f t="shared" si="12"/>
        <v>Trump</v>
      </c>
      <c r="H810" s="2" t="s">
        <v>922</v>
      </c>
      <c r="I810" s="2" t="s">
        <v>922</v>
      </c>
      <c r="J810">
        <v>77350</v>
      </c>
      <c r="K810" s="1">
        <v>79.709114414996804</v>
      </c>
      <c r="L810" s="1">
        <v>3.56431803490627</v>
      </c>
      <c r="M810" s="1">
        <v>3.4634776987718201</v>
      </c>
      <c r="N810" s="1">
        <v>9.3975436328377508</v>
      </c>
      <c r="O810" s="1">
        <v>3.8655462184873901</v>
      </c>
      <c r="P810" s="1">
        <v>18.9088558500323</v>
      </c>
      <c r="Q810" s="1">
        <v>26.460245636716198</v>
      </c>
      <c r="R810" s="1">
        <v>24.241758241758198</v>
      </c>
      <c r="S810" s="1">
        <v>19.9676793794441</v>
      </c>
      <c r="T810" s="1">
        <v>10.421460892049099</v>
      </c>
      <c r="U810" s="1">
        <v>3.3641129226181898</v>
      </c>
      <c r="V810" s="1">
        <v>34.410618958303303</v>
      </c>
      <c r="W810" s="1">
        <v>26.362237291396099</v>
      </c>
      <c r="X810" s="1">
        <v>35.863030827682401</v>
      </c>
      <c r="Y810" s="1">
        <v>28.883747443248499</v>
      </c>
      <c r="Z810" s="1">
        <v>24.1256748147403</v>
      </c>
      <c r="AA810" s="1">
        <v>15.6154645743218</v>
      </c>
      <c r="AB810" s="1">
        <v>18.328136002414201</v>
      </c>
      <c r="AC810" s="1">
        <v>13.0469771652751</v>
      </c>
    </row>
    <row r="811" spans="1:29" ht="15" hidden="1" customHeight="1" x14ac:dyDescent="0.25">
      <c r="A811">
        <v>44700</v>
      </c>
      <c r="B811" s="2" t="s">
        <v>808</v>
      </c>
      <c r="C811" s="2" t="s">
        <v>98</v>
      </c>
      <c r="D811" s="2" t="s">
        <v>936</v>
      </c>
      <c r="E811" s="2" t="s">
        <v>935</v>
      </c>
      <c r="F811" s="2" t="s">
        <v>920</v>
      </c>
      <c r="G811" s="2" t="str">
        <f t="shared" si="12"/>
        <v>Clinton</v>
      </c>
      <c r="H811" s="2" t="s">
        <v>922</v>
      </c>
      <c r="I811" s="2" t="s">
        <v>923</v>
      </c>
      <c r="J811">
        <v>685306</v>
      </c>
      <c r="K811" s="1">
        <v>35.884553761385398</v>
      </c>
      <c r="L811" s="1">
        <v>7.0829673167898699</v>
      </c>
      <c r="M811" s="1">
        <v>13.796318724774</v>
      </c>
      <c r="N811" s="1">
        <v>4.3716237709869796</v>
      </c>
      <c r="O811" s="1">
        <v>38.864536426063701</v>
      </c>
      <c r="P811" s="1">
        <v>29.289689569331099</v>
      </c>
      <c r="Q811" s="1">
        <v>10.4058624906246</v>
      </c>
      <c r="R811" s="1">
        <v>26.4922530956974</v>
      </c>
      <c r="S811" s="1">
        <v>23.425447902104999</v>
      </c>
      <c r="T811" s="1">
        <v>10.386746942241899</v>
      </c>
      <c r="U811" s="1">
        <v>12.2882285841069</v>
      </c>
      <c r="V811" s="1">
        <v>36.569743185331497</v>
      </c>
      <c r="W811" s="1">
        <v>33.246514589166502</v>
      </c>
      <c r="X811" s="1">
        <v>17.895513641395201</v>
      </c>
      <c r="Y811" s="1">
        <v>16.8167690233673</v>
      </c>
      <c r="Z811" s="1">
        <v>20.566207309766298</v>
      </c>
      <c r="AA811" s="1">
        <v>17.140222438586001</v>
      </c>
      <c r="AB811" s="1">
        <v>22.839743109646498</v>
      </c>
      <c r="AC811" s="1">
        <v>22.637058118633899</v>
      </c>
    </row>
    <row r="812" spans="1:29" ht="15" hidden="1" customHeight="1" x14ac:dyDescent="0.25">
      <c r="A812">
        <v>44740</v>
      </c>
      <c r="B812" s="2" t="s">
        <v>809</v>
      </c>
      <c r="C812" s="2" t="s">
        <v>60</v>
      </c>
      <c r="D812" s="2" t="s">
        <v>945</v>
      </c>
      <c r="E812" s="2" t="s">
        <v>927</v>
      </c>
      <c r="F812" s="2" t="s">
        <v>919</v>
      </c>
      <c r="G812" s="2" t="str">
        <f t="shared" si="12"/>
        <v>Trump</v>
      </c>
      <c r="H812" s="2" t="s">
        <v>922</v>
      </c>
      <c r="I812" s="2" t="s">
        <v>923</v>
      </c>
      <c r="J812">
        <v>20260</v>
      </c>
      <c r="K812" s="1">
        <v>67.897334649555802</v>
      </c>
      <c r="L812" s="1">
        <v>2.4531095755182601</v>
      </c>
      <c r="M812" s="1">
        <v>5.5231984205330704</v>
      </c>
      <c r="N812" s="1">
        <v>1.38203356367226</v>
      </c>
      <c r="O812" s="1">
        <v>22.7443237907206</v>
      </c>
      <c r="P812" s="1">
        <v>24.955577492596198</v>
      </c>
      <c r="Q812" s="1">
        <v>11.6831194471866</v>
      </c>
      <c r="R812" s="1">
        <v>21.934846989141199</v>
      </c>
      <c r="S812" s="1">
        <v>26.347482724580502</v>
      </c>
      <c r="T812" s="1">
        <v>15.0789733464956</v>
      </c>
      <c r="U812" s="1">
        <v>11.7365738925911</v>
      </c>
      <c r="V812" s="1">
        <v>40.854566836534701</v>
      </c>
      <c r="W812" s="1">
        <v>26.577812622501</v>
      </c>
      <c r="X812" s="1">
        <v>20.831046648373199</v>
      </c>
      <c r="Y812" s="1">
        <v>18.587311968606901</v>
      </c>
      <c r="Z812" s="1">
        <v>22.7207325049052</v>
      </c>
      <c r="AA812" s="1">
        <v>22.733812949640299</v>
      </c>
      <c r="AB812" s="1">
        <v>23.217789404839799</v>
      </c>
      <c r="AC812" s="1">
        <v>12.740353172007801</v>
      </c>
    </row>
    <row r="813" spans="1:29" ht="15" hidden="1" customHeight="1" x14ac:dyDescent="0.25">
      <c r="A813">
        <v>44780</v>
      </c>
      <c r="B813" s="2" t="s">
        <v>810</v>
      </c>
      <c r="C813" s="2" t="s">
        <v>31</v>
      </c>
      <c r="D813" s="2" t="s">
        <v>924</v>
      </c>
      <c r="E813" s="2" t="s">
        <v>927</v>
      </c>
      <c r="F813" s="2" t="s">
        <v>919</v>
      </c>
      <c r="G813" s="2" t="str">
        <f t="shared" si="12"/>
        <v>Trump</v>
      </c>
      <c r="H813" s="2" t="s">
        <v>922</v>
      </c>
      <c r="I813" s="2" t="s">
        <v>922</v>
      </c>
      <c r="J813">
        <v>61295</v>
      </c>
      <c r="K813" s="1">
        <v>87.984338037360303</v>
      </c>
      <c r="L813" s="1">
        <v>2.53691165674199</v>
      </c>
      <c r="M813" s="1">
        <v>0.67868504772004201</v>
      </c>
      <c r="N813" s="1">
        <v>2.2187780406232198</v>
      </c>
      <c r="O813" s="1">
        <v>6.5812872175544497</v>
      </c>
      <c r="P813" s="1">
        <v>25.899339260951098</v>
      </c>
      <c r="Q813" s="1">
        <v>8.0528591239089593</v>
      </c>
      <c r="R813" s="1">
        <v>23.830655028958301</v>
      </c>
      <c r="S813" s="1">
        <v>27.366016803980699</v>
      </c>
      <c r="T813" s="1">
        <v>14.8511297822008</v>
      </c>
      <c r="U813" s="1">
        <v>5.6384004748126699</v>
      </c>
      <c r="V813" s="1">
        <v>49.551153646412899</v>
      </c>
      <c r="W813" s="1">
        <v>30.4968222172763</v>
      </c>
      <c r="X813" s="1">
        <v>14.313623661498101</v>
      </c>
      <c r="Y813" s="1">
        <v>20.567885704016501</v>
      </c>
      <c r="Z813" s="1">
        <v>24.018330487914501</v>
      </c>
      <c r="AA813" s="1">
        <v>22.180788929822999</v>
      </c>
      <c r="AB813" s="1">
        <v>22.3874561955252</v>
      </c>
      <c r="AC813" s="1">
        <v>10.8455386827208</v>
      </c>
    </row>
    <row r="814" spans="1:29" ht="15" hidden="1" customHeight="1" x14ac:dyDescent="0.25">
      <c r="A814">
        <v>44860</v>
      </c>
      <c r="B814" s="2" t="s">
        <v>811</v>
      </c>
      <c r="C814" s="2" t="s">
        <v>27</v>
      </c>
      <c r="D814" s="2" t="s">
        <v>976</v>
      </c>
      <c r="E814" s="2" t="s">
        <v>935</v>
      </c>
      <c r="F814" s="2" t="s">
        <v>919</v>
      </c>
      <c r="G814" s="2" t="str">
        <f t="shared" si="12"/>
        <v>Trump</v>
      </c>
      <c r="H814" s="2" t="s">
        <v>922</v>
      </c>
      <c r="I814" s="2" t="s">
        <v>922</v>
      </c>
      <c r="J814">
        <v>35161</v>
      </c>
      <c r="K814" s="1">
        <v>75.370438838485796</v>
      </c>
      <c r="L814" s="1">
        <v>6.9622593214072399</v>
      </c>
      <c r="M814" s="1">
        <v>0.489178351013907</v>
      </c>
      <c r="N814" s="1">
        <v>1.9112084411706201</v>
      </c>
      <c r="O814" s="1">
        <v>15.266915047922399</v>
      </c>
      <c r="P814" s="1">
        <v>25.579477261738901</v>
      </c>
      <c r="Q814" s="1">
        <v>8.3814453513836398</v>
      </c>
      <c r="R814" s="1">
        <v>23.9213901766161</v>
      </c>
      <c r="S814" s="1">
        <v>26.6232473479139</v>
      </c>
      <c r="T814" s="1">
        <v>15.4944398623475</v>
      </c>
      <c r="U814" s="1">
        <v>8.08543423361726</v>
      </c>
      <c r="V814" s="1">
        <v>47.930488379060897</v>
      </c>
      <c r="W814" s="1">
        <v>28.823353165261299</v>
      </c>
      <c r="X814" s="1">
        <v>15.1607242220605</v>
      </c>
      <c r="Y814" s="1">
        <v>22.545619061981601</v>
      </c>
      <c r="Z814" s="1">
        <v>24.581511084300999</v>
      </c>
      <c r="AA814" s="1">
        <v>18.850852058512999</v>
      </c>
      <c r="AB814" s="1">
        <v>21.407027597647399</v>
      </c>
      <c r="AC814" s="1">
        <v>12.614990197556899</v>
      </c>
    </row>
    <row r="815" spans="1:29" ht="15" hidden="1" customHeight="1" x14ac:dyDescent="0.25">
      <c r="A815">
        <v>44900</v>
      </c>
      <c r="B815" s="2" t="s">
        <v>812</v>
      </c>
      <c r="C815" s="2" t="s">
        <v>37</v>
      </c>
      <c r="D815" s="2" t="s">
        <v>943</v>
      </c>
      <c r="E815" s="2" t="s">
        <v>931</v>
      </c>
      <c r="F815" s="2" t="s">
        <v>919</v>
      </c>
      <c r="G815" s="2" t="str">
        <f t="shared" si="12"/>
        <v>Trump</v>
      </c>
      <c r="H815" s="2" t="s">
        <v>922</v>
      </c>
      <c r="I815" s="2" t="s">
        <v>923</v>
      </c>
      <c r="J815">
        <v>26015</v>
      </c>
      <c r="K815" s="1">
        <v>82.986738420142203</v>
      </c>
      <c r="L815" s="1">
        <v>11.093599846242601</v>
      </c>
      <c r="M815" s="1">
        <v>0.41514510859119702</v>
      </c>
      <c r="N815" s="1">
        <v>1.49529117816644</v>
      </c>
      <c r="O815" s="1">
        <v>4.0092254468575801</v>
      </c>
      <c r="P815" s="1">
        <v>22.5177782048818</v>
      </c>
      <c r="Q815" s="1">
        <v>8.5373822794541603</v>
      </c>
      <c r="R815" s="1">
        <v>26.896021526042698</v>
      </c>
      <c r="S815" s="1">
        <v>27.438016528925601</v>
      </c>
      <c r="T815" s="1">
        <v>14.6108014606958</v>
      </c>
      <c r="U815" s="1">
        <v>12.521622677306</v>
      </c>
      <c r="V815" s="1">
        <v>56.397522459684197</v>
      </c>
      <c r="W815" s="1">
        <v>22.8837676468947</v>
      </c>
      <c r="X815" s="1">
        <v>8.19708721611517</v>
      </c>
      <c r="Y815" s="1">
        <v>28.595890410958901</v>
      </c>
      <c r="Z815" s="1">
        <v>29.2915239726027</v>
      </c>
      <c r="AA815" s="1">
        <v>20.601455479452099</v>
      </c>
      <c r="AB815" s="1">
        <v>14.7795376712329</v>
      </c>
      <c r="AC815" s="1">
        <v>6.7315924657534296</v>
      </c>
    </row>
    <row r="816" spans="1:29" ht="15" hidden="1" customHeight="1" x14ac:dyDescent="0.25">
      <c r="A816">
        <v>44920</v>
      </c>
      <c r="B816" s="2" t="s">
        <v>813</v>
      </c>
      <c r="C816" s="2" t="s">
        <v>199</v>
      </c>
      <c r="D816" s="2" t="s">
        <v>977</v>
      </c>
      <c r="E816" s="2" t="s">
        <v>947</v>
      </c>
      <c r="F816" s="2" t="s">
        <v>920</v>
      </c>
      <c r="G816" s="2" t="str">
        <f t="shared" si="12"/>
        <v>Clinton</v>
      </c>
      <c r="H816" s="2" t="s">
        <v>922</v>
      </c>
      <c r="I816" s="2" t="s">
        <v>923</v>
      </c>
      <c r="J816">
        <v>20802</v>
      </c>
      <c r="K816" s="1">
        <v>85.376059905296799</v>
      </c>
      <c r="L816" s="1">
        <v>0.30283008479242401</v>
      </c>
      <c r="M816" s="1">
        <v>1.2113203391696901</v>
      </c>
      <c r="N816" s="1">
        <v>1.5747164409206</v>
      </c>
      <c r="O816" s="1">
        <v>11.535073229820499</v>
      </c>
      <c r="P816" s="1">
        <v>27.722717762361</v>
      </c>
      <c r="Q816" s="1">
        <v>7.2293800242264101</v>
      </c>
      <c r="R816" s="1">
        <v>27.205153617442999</v>
      </c>
      <c r="S816" s="1">
        <v>30.222442462283901</v>
      </c>
      <c r="T816" s="1">
        <v>7.6203061336857196</v>
      </c>
      <c r="U816" s="1">
        <v>3.5820024185813799</v>
      </c>
      <c r="V816" s="1">
        <v>21.375255410533299</v>
      </c>
      <c r="W816" s="1">
        <v>26.7253242150035</v>
      </c>
      <c r="X816" s="1">
        <v>48.317417955881702</v>
      </c>
      <c r="Y816" s="1">
        <v>8.1253758268190008</v>
      </c>
      <c r="Z816" s="1">
        <v>12.7480457005412</v>
      </c>
      <c r="AA816" s="1">
        <v>15.8147925435959</v>
      </c>
      <c r="AB816" s="1">
        <v>21.136500300661499</v>
      </c>
      <c r="AC816" s="1">
        <v>42.175285628382397</v>
      </c>
    </row>
    <row r="817" spans="1:29" ht="15" hidden="1" customHeight="1" x14ac:dyDescent="0.25">
      <c r="A817">
        <v>44940</v>
      </c>
      <c r="B817" s="2" t="s">
        <v>814</v>
      </c>
      <c r="C817" s="2" t="s">
        <v>129</v>
      </c>
      <c r="D817" s="2" t="s">
        <v>973</v>
      </c>
      <c r="E817" s="2" t="s">
        <v>931</v>
      </c>
      <c r="F817" s="2" t="s">
        <v>920</v>
      </c>
      <c r="G817" s="2" t="str">
        <f t="shared" si="12"/>
        <v>Clinton</v>
      </c>
      <c r="H817" s="2" t="s">
        <v>922</v>
      </c>
      <c r="I817" s="2" t="s">
        <v>923</v>
      </c>
      <c r="J817">
        <v>107456</v>
      </c>
      <c r="K817" s="1">
        <v>46.924322513400803</v>
      </c>
      <c r="L817" s="1">
        <v>46.633040500297803</v>
      </c>
      <c r="M817" s="1">
        <v>1.08602590827874</v>
      </c>
      <c r="N817" s="1">
        <v>2.0696843359142298</v>
      </c>
      <c r="O817" s="1">
        <v>3.2869267421083999</v>
      </c>
      <c r="P817" s="1">
        <v>25.527657832042902</v>
      </c>
      <c r="Q817" s="1">
        <v>10.775573257891599</v>
      </c>
      <c r="R817" s="1">
        <v>25.3071024419297</v>
      </c>
      <c r="S817" s="1">
        <v>25.434596486003599</v>
      </c>
      <c r="T817" s="1">
        <v>12.9550699821322</v>
      </c>
      <c r="U817" s="1">
        <v>5.6466807858029604</v>
      </c>
      <c r="V817" s="1">
        <v>42.7736799824728</v>
      </c>
      <c r="W817" s="1">
        <v>33.053384941210801</v>
      </c>
      <c r="X817" s="1">
        <v>18.5262542905134</v>
      </c>
      <c r="Y817" s="1">
        <v>22.273616794164699</v>
      </c>
      <c r="Z817" s="1">
        <v>26.934709126489899</v>
      </c>
      <c r="AA817" s="1">
        <v>19.876991892647499</v>
      </c>
      <c r="AB817" s="1">
        <v>19.5084758685541</v>
      </c>
      <c r="AC817" s="1">
        <v>11.406206318143701</v>
      </c>
    </row>
    <row r="818" spans="1:29" ht="15" hidden="1" customHeight="1" x14ac:dyDescent="0.25">
      <c r="A818">
        <v>44980</v>
      </c>
      <c r="B818" s="2" t="s">
        <v>815</v>
      </c>
      <c r="C818" s="2" t="s">
        <v>55</v>
      </c>
      <c r="D818" s="2" t="s">
        <v>970</v>
      </c>
      <c r="E818" s="2" t="s">
        <v>927</v>
      </c>
      <c r="F818" s="2" t="s">
        <v>920</v>
      </c>
      <c r="G818" s="2" t="str">
        <f t="shared" si="12"/>
        <v>Clinton</v>
      </c>
      <c r="H818" s="2" t="s">
        <v>922</v>
      </c>
      <c r="I818" s="2" t="s">
        <v>922</v>
      </c>
      <c r="J818">
        <v>94528</v>
      </c>
      <c r="K818" s="1">
        <v>94.327606635071106</v>
      </c>
      <c r="L818" s="1">
        <v>1.91900812457684</v>
      </c>
      <c r="M818" s="1">
        <v>0.343813473256601</v>
      </c>
      <c r="N818" s="1">
        <v>1.0261509817197001</v>
      </c>
      <c r="O818" s="1">
        <v>2.3834207853757601</v>
      </c>
      <c r="P818" s="1">
        <v>20.568508801624901</v>
      </c>
      <c r="Q818" s="1">
        <v>7.6633378469871403</v>
      </c>
      <c r="R818" s="1">
        <v>23.856423493567998</v>
      </c>
      <c r="S818" s="1">
        <v>29.381770480704098</v>
      </c>
      <c r="T818" s="1">
        <v>18.529959377115802</v>
      </c>
      <c r="U818" s="1">
        <v>4.3957499411349197</v>
      </c>
      <c r="V818" s="1">
        <v>62.104132328702597</v>
      </c>
      <c r="W818" s="1">
        <v>19.705085943018599</v>
      </c>
      <c r="X818" s="1">
        <v>13.7950317871439</v>
      </c>
      <c r="Y818" s="1">
        <v>21.4558898521163</v>
      </c>
      <c r="Z818" s="1">
        <v>27.404385517593099</v>
      </c>
      <c r="AA818" s="1">
        <v>19.747577766445701</v>
      </c>
      <c r="AB818" s="1">
        <v>20.5991840897501</v>
      </c>
      <c r="AC818" s="1">
        <v>10.7929627740948</v>
      </c>
    </row>
    <row r="819" spans="1:29" ht="15" hidden="1" customHeight="1" x14ac:dyDescent="0.25">
      <c r="A819">
        <v>45000</v>
      </c>
      <c r="B819" s="2" t="s">
        <v>816</v>
      </c>
      <c r="C819" s="2" t="s">
        <v>98</v>
      </c>
      <c r="D819" s="2" t="s">
        <v>936</v>
      </c>
      <c r="E819" s="2" t="s">
        <v>935</v>
      </c>
      <c r="F819" s="2" t="s">
        <v>919</v>
      </c>
      <c r="G819" s="2" t="str">
        <f t="shared" si="12"/>
        <v>Trump</v>
      </c>
      <c r="H819" s="2" t="s">
        <v>922</v>
      </c>
      <c r="I819" s="2" t="s">
        <v>923</v>
      </c>
      <c r="J819">
        <v>34895</v>
      </c>
      <c r="K819" s="1">
        <v>66.685771600515807</v>
      </c>
      <c r="L819" s="1">
        <v>7.9954148158761997</v>
      </c>
      <c r="M819" s="1">
        <v>0.965754406075369</v>
      </c>
      <c r="N819" s="1">
        <v>6.8233271242298299</v>
      </c>
      <c r="O819" s="1">
        <v>17.529732053302801</v>
      </c>
      <c r="P819" s="1">
        <v>18.034102306920801</v>
      </c>
      <c r="Q819" s="1">
        <v>10.6548216076802</v>
      </c>
      <c r="R819" s="1">
        <v>33.959019916893503</v>
      </c>
      <c r="S819" s="1">
        <v>27.396475139704801</v>
      </c>
      <c r="T819" s="1">
        <v>9.9555810288006903</v>
      </c>
      <c r="U819" s="1">
        <v>4.52530625402966</v>
      </c>
      <c r="V819" s="1">
        <v>40.582688588007699</v>
      </c>
      <c r="W819" s="1">
        <v>41.372501611863299</v>
      </c>
      <c r="X819" s="1">
        <v>13.519503546099299</v>
      </c>
      <c r="Y819" s="1">
        <v>17.7051446627827</v>
      </c>
      <c r="Z819" s="1">
        <v>20.233040387083999</v>
      </c>
      <c r="AA819" s="1">
        <v>18.001382442974201</v>
      </c>
      <c r="AB819" s="1">
        <v>26.375037029722499</v>
      </c>
      <c r="AC819" s="1">
        <v>17.6853954774366</v>
      </c>
    </row>
    <row r="820" spans="1:29" ht="15" hidden="1" customHeight="1" x14ac:dyDescent="0.25">
      <c r="A820">
        <v>45020</v>
      </c>
      <c r="B820" s="2" t="s">
        <v>817</v>
      </c>
      <c r="C820" s="2" t="s">
        <v>27</v>
      </c>
      <c r="D820" s="2" t="s">
        <v>976</v>
      </c>
      <c r="E820" s="2" t="s">
        <v>935</v>
      </c>
      <c r="F820" s="2" t="s">
        <v>919</v>
      </c>
      <c r="G820" s="2" t="str">
        <f t="shared" si="12"/>
        <v>Trump</v>
      </c>
      <c r="H820" s="2" t="s">
        <v>922</v>
      </c>
      <c r="I820" s="2" t="s">
        <v>922</v>
      </c>
      <c r="J820">
        <v>15216</v>
      </c>
      <c r="K820" s="1">
        <v>60.403522607781298</v>
      </c>
      <c r="L820" s="1">
        <v>4.3769716088328101</v>
      </c>
      <c r="M820" s="1">
        <v>0.38117770767613002</v>
      </c>
      <c r="N820" s="1">
        <v>1.3012618296530001</v>
      </c>
      <c r="O820" s="1">
        <v>33.537066246056803</v>
      </c>
      <c r="P820" s="1">
        <v>25.860935856992601</v>
      </c>
      <c r="Q820" s="1">
        <v>8.7407991587802307</v>
      </c>
      <c r="R820" s="1">
        <v>22.647213459516301</v>
      </c>
      <c r="S820" s="1">
        <v>26.196109358569899</v>
      </c>
      <c r="T820" s="1">
        <v>16.554942166140901</v>
      </c>
      <c r="U820" s="1">
        <v>11.967213114754101</v>
      </c>
      <c r="V820" s="1">
        <v>44.569672131147499</v>
      </c>
      <c r="W820" s="1">
        <v>29.743852459016399</v>
      </c>
      <c r="X820" s="1">
        <v>13.719262295082</v>
      </c>
      <c r="Y820" s="1">
        <v>24.715361709581401</v>
      </c>
      <c r="Z820" s="1">
        <v>29.217025748817701</v>
      </c>
      <c r="AA820" s="1">
        <v>16.955684007707099</v>
      </c>
      <c r="AB820" s="1">
        <v>17.095813627605501</v>
      </c>
      <c r="AC820" s="1">
        <v>12.016114906288299</v>
      </c>
    </row>
    <row r="821" spans="1:29" ht="15" hidden="1" customHeight="1" x14ac:dyDescent="0.25">
      <c r="A821">
        <v>45060</v>
      </c>
      <c r="B821" s="2" t="s">
        <v>818</v>
      </c>
      <c r="C821" s="2" t="s">
        <v>40</v>
      </c>
      <c r="D821" s="2" t="s">
        <v>966</v>
      </c>
      <c r="E821" s="2" t="s">
        <v>927</v>
      </c>
      <c r="F821" s="2" t="s">
        <v>920</v>
      </c>
      <c r="G821" s="2" t="str">
        <f t="shared" si="12"/>
        <v>Clinton</v>
      </c>
      <c r="H821" s="2" t="s">
        <v>922</v>
      </c>
      <c r="I821" s="2" t="s">
        <v>922</v>
      </c>
      <c r="J821">
        <v>662577</v>
      </c>
      <c r="K821" s="1">
        <v>83.7709428489066</v>
      </c>
      <c r="L821" s="1">
        <v>7.6697500818772797</v>
      </c>
      <c r="M821" s="1">
        <v>2.3627442546300301</v>
      </c>
      <c r="N821" s="1">
        <v>2.7709986914728399</v>
      </c>
      <c r="O821" s="1">
        <v>3.4255641231132401</v>
      </c>
      <c r="P821" s="1">
        <v>22.862701240761499</v>
      </c>
      <c r="Q821" s="1">
        <v>11.6652102321692</v>
      </c>
      <c r="R821" s="1">
        <v>23.859717436614901</v>
      </c>
      <c r="S821" s="1">
        <v>27.845367406354299</v>
      </c>
      <c r="T821" s="1">
        <v>13.7670036841001</v>
      </c>
      <c r="U821" s="1">
        <v>3.1621855787931001</v>
      </c>
      <c r="V821" s="1">
        <v>38.216981740757497</v>
      </c>
      <c r="W821" s="1">
        <v>29.726572221249299</v>
      </c>
      <c r="X821" s="1">
        <v>28.894260459200101</v>
      </c>
      <c r="Y821" s="1">
        <v>18.5243315902751</v>
      </c>
      <c r="Z821" s="1">
        <v>20.499063721338601</v>
      </c>
      <c r="AA821" s="1">
        <v>17.242290269694902</v>
      </c>
      <c r="AB821" s="1">
        <v>23.192515986666798</v>
      </c>
      <c r="AC821" s="1">
        <v>20.541798432024599</v>
      </c>
    </row>
    <row r="822" spans="1:29" ht="15" hidden="1" customHeight="1" x14ac:dyDescent="0.25">
      <c r="A822">
        <v>45140</v>
      </c>
      <c r="B822" s="2" t="s">
        <v>819</v>
      </c>
      <c r="C822" s="2" t="s">
        <v>29</v>
      </c>
      <c r="D822" s="2" t="s">
        <v>968</v>
      </c>
      <c r="E822" s="2" t="s">
        <v>935</v>
      </c>
      <c r="F822" s="2" t="s">
        <v>919</v>
      </c>
      <c r="G822" s="2" t="str">
        <f t="shared" si="12"/>
        <v>Trump</v>
      </c>
      <c r="H822" s="2" t="s">
        <v>922</v>
      </c>
      <c r="I822" s="2" t="s">
        <v>922</v>
      </c>
      <c r="J822">
        <v>46987</v>
      </c>
      <c r="K822" s="1">
        <v>50.207504203290299</v>
      </c>
      <c r="L822" s="1">
        <v>1.23864047502501</v>
      </c>
      <c r="M822" s="1">
        <v>0.53206205971864595</v>
      </c>
      <c r="N822" s="1">
        <v>41.739204460808303</v>
      </c>
      <c r="O822" s="1">
        <v>6.28258880115777</v>
      </c>
      <c r="P822" s="1">
        <v>24.1194372911656</v>
      </c>
      <c r="Q822" s="1">
        <v>13.865537276267901</v>
      </c>
      <c r="R822" s="1">
        <v>23.702300636346202</v>
      </c>
      <c r="S822" s="1">
        <v>24.823887458233099</v>
      </c>
      <c r="T822" s="1">
        <v>13.4888373379871</v>
      </c>
      <c r="U822" s="1">
        <v>5.2095479799711901</v>
      </c>
      <c r="V822" s="1">
        <v>40.088483435077897</v>
      </c>
      <c r="W822" s="1">
        <v>30.135811784072999</v>
      </c>
      <c r="X822" s="1">
        <v>24.566156800878002</v>
      </c>
      <c r="Y822" s="1">
        <v>30.2898636985894</v>
      </c>
      <c r="Z822" s="1">
        <v>25.5818106065115</v>
      </c>
      <c r="AA822" s="1">
        <v>17.9156002618892</v>
      </c>
      <c r="AB822" s="1">
        <v>17.195405035414598</v>
      </c>
      <c r="AC822" s="1">
        <v>9.0173203975953804</v>
      </c>
    </row>
    <row r="823" spans="1:29" ht="15" hidden="1" customHeight="1" x14ac:dyDescent="0.25">
      <c r="A823">
        <v>45180</v>
      </c>
      <c r="B823" s="2" t="s">
        <v>820</v>
      </c>
      <c r="C823" s="2" t="s">
        <v>46</v>
      </c>
      <c r="D823" s="2" t="s">
        <v>930</v>
      </c>
      <c r="E823" s="2" t="s">
        <v>931</v>
      </c>
      <c r="F823" s="2" t="s">
        <v>919</v>
      </c>
      <c r="G823" s="2" t="str">
        <f t="shared" si="12"/>
        <v>Trump</v>
      </c>
      <c r="H823" s="2" t="s">
        <v>922</v>
      </c>
      <c r="I823" s="2" t="s">
        <v>923</v>
      </c>
      <c r="J823">
        <v>93830</v>
      </c>
      <c r="K823" s="1">
        <v>64.673345411915193</v>
      </c>
      <c r="L823" s="1">
        <v>31.449429819887001</v>
      </c>
      <c r="M823" s="1">
        <v>0.36555472663327299</v>
      </c>
      <c r="N823" s="1">
        <v>1.4856655653842099</v>
      </c>
      <c r="O823" s="1">
        <v>2.0260044761803302</v>
      </c>
      <c r="P823" s="1">
        <v>23.078972610039401</v>
      </c>
      <c r="Q823" s="1">
        <v>8.4791644463391194</v>
      </c>
      <c r="R823" s="1">
        <v>25.469466055632498</v>
      </c>
      <c r="S823" s="1">
        <v>28.5196632207183</v>
      </c>
      <c r="T823" s="1">
        <v>14.4527336672706</v>
      </c>
      <c r="U823" s="1">
        <v>7.0808909730363396</v>
      </c>
      <c r="V823" s="1">
        <v>53.631887456037497</v>
      </c>
      <c r="W823" s="1">
        <v>27.330988667448199</v>
      </c>
      <c r="X823" s="1">
        <v>11.9562329034779</v>
      </c>
      <c r="Y823" s="1">
        <v>29.8715677590788</v>
      </c>
      <c r="Z823" s="1">
        <v>25.274025686448201</v>
      </c>
      <c r="AA823" s="1">
        <v>17.3051372896368</v>
      </c>
      <c r="AB823" s="1">
        <v>17.662201062887501</v>
      </c>
      <c r="AC823" s="1">
        <v>9.8870682019486296</v>
      </c>
    </row>
    <row r="824" spans="1:29" ht="15" hidden="1" customHeight="1" x14ac:dyDescent="0.25">
      <c r="A824">
        <v>45220</v>
      </c>
      <c r="B824" s="2" t="s">
        <v>821</v>
      </c>
      <c r="C824" s="2" t="s">
        <v>72</v>
      </c>
      <c r="D824" s="2" t="s">
        <v>942</v>
      </c>
      <c r="E824" s="2" t="s">
        <v>931</v>
      </c>
      <c r="F824" s="2" t="s">
        <v>920</v>
      </c>
      <c r="G824" s="2" t="str">
        <f t="shared" si="12"/>
        <v>Clinton</v>
      </c>
      <c r="H824" s="2" t="s">
        <v>922</v>
      </c>
      <c r="I824" s="2" t="s">
        <v>923</v>
      </c>
      <c r="J824">
        <v>367413</v>
      </c>
      <c r="K824" s="1">
        <v>57.689303318064397</v>
      </c>
      <c r="L824" s="1">
        <v>32.107192723175302</v>
      </c>
      <c r="M824" s="1">
        <v>2.2824450958458198</v>
      </c>
      <c r="N824" s="1">
        <v>2.1123367980991401</v>
      </c>
      <c r="O824" s="1">
        <v>5.8087220648153401</v>
      </c>
      <c r="P824" s="1">
        <v>20.372441911418498</v>
      </c>
      <c r="Q824" s="1">
        <v>18.891274941278599</v>
      </c>
      <c r="R824" s="1">
        <v>25.7783475271697</v>
      </c>
      <c r="S824" s="1">
        <v>24.595210294682001</v>
      </c>
      <c r="T824" s="1">
        <v>10.3627253254512</v>
      </c>
      <c r="U824" s="1">
        <v>3.26202465238699</v>
      </c>
      <c r="V824" s="1">
        <v>33.147551127472298</v>
      </c>
      <c r="W824" s="1">
        <v>28.2305253765341</v>
      </c>
      <c r="X824" s="1">
        <v>35.3598988436067</v>
      </c>
      <c r="Y824" s="1">
        <v>23.2879024431411</v>
      </c>
      <c r="Z824" s="1">
        <v>21.224524241529199</v>
      </c>
      <c r="AA824" s="1">
        <v>17.274287241374498</v>
      </c>
      <c r="AB824" s="1">
        <v>20.725206408146601</v>
      </c>
      <c r="AC824" s="1">
        <v>17.488079665808701</v>
      </c>
    </row>
    <row r="825" spans="1:29" ht="15" hidden="1" customHeight="1" x14ac:dyDescent="0.25">
      <c r="A825">
        <v>45300</v>
      </c>
      <c r="B825" s="2" t="s">
        <v>822</v>
      </c>
      <c r="C825" s="2" t="s">
        <v>72</v>
      </c>
      <c r="D825" s="2" t="s">
        <v>942</v>
      </c>
      <c r="E825" s="2" t="s">
        <v>931</v>
      </c>
      <c r="F825" s="2" t="s">
        <v>920</v>
      </c>
      <c r="G825" s="2" t="str">
        <f t="shared" si="12"/>
        <v>Clinton</v>
      </c>
      <c r="H825" s="2" t="s">
        <v>923</v>
      </c>
      <c r="I825" s="2" t="s">
        <v>923</v>
      </c>
      <c r="J825">
        <v>2783243</v>
      </c>
      <c r="K825" s="1">
        <v>67.526874225498801</v>
      </c>
      <c r="L825" s="1">
        <v>11.1509128020802</v>
      </c>
      <c r="M825" s="1">
        <v>2.8564160585331599</v>
      </c>
      <c r="N825" s="1">
        <v>2.2182755871477999</v>
      </c>
      <c r="O825" s="1">
        <v>16.247521326740099</v>
      </c>
      <c r="P825" s="1">
        <v>21.1920770123198</v>
      </c>
      <c r="Q825" s="1">
        <v>8.6133693680357801</v>
      </c>
      <c r="R825" s="1">
        <v>25.270197392035101</v>
      </c>
      <c r="S825" s="1">
        <v>27.674550874645199</v>
      </c>
      <c r="T825" s="1">
        <v>17.249805352964199</v>
      </c>
      <c r="U825" s="1">
        <v>4.2395892128156696</v>
      </c>
      <c r="V825" s="1">
        <v>39.125759041700199</v>
      </c>
      <c r="W825" s="1">
        <v>30.669076395565401</v>
      </c>
      <c r="X825" s="1">
        <v>25.965575349918801</v>
      </c>
      <c r="Y825" s="1">
        <v>19.180851158685002</v>
      </c>
      <c r="Z825" s="1">
        <v>23.817106987775599</v>
      </c>
      <c r="AA825" s="1">
        <v>18.939930273822402</v>
      </c>
      <c r="AB825" s="1">
        <v>20.994355924495999</v>
      </c>
      <c r="AC825" s="1">
        <v>17.067755655220999</v>
      </c>
    </row>
    <row r="826" spans="1:29" ht="15" customHeight="1" x14ac:dyDescent="0.25">
      <c r="A826">
        <v>45340</v>
      </c>
      <c r="B826" s="2" t="s">
        <v>823</v>
      </c>
      <c r="C826" s="2" t="s">
        <v>35</v>
      </c>
      <c r="D826" s="2" t="s">
        <v>964</v>
      </c>
      <c r="E826" s="2" t="s">
        <v>935</v>
      </c>
      <c r="F826" s="2" t="s">
        <v>920</v>
      </c>
      <c r="G826" s="2" t="str">
        <f t="shared" si="12"/>
        <v>Clinton</v>
      </c>
      <c r="H826" s="2" t="s">
        <v>922</v>
      </c>
      <c r="I826" s="2" t="s">
        <v>922</v>
      </c>
      <c r="J826">
        <v>32937</v>
      </c>
      <c r="K826" s="1">
        <v>36.305674469441698</v>
      </c>
      <c r="L826" s="1">
        <v>0.31575431885114003</v>
      </c>
      <c r="M826" s="1">
        <v>0.61025594316422305</v>
      </c>
      <c r="N826" s="1">
        <v>6.9617755108236903</v>
      </c>
      <c r="O826" s="1">
        <v>55.8065397577193</v>
      </c>
      <c r="P826" s="1">
        <v>20.590824908158002</v>
      </c>
      <c r="Q826" s="1">
        <v>6.8646203357925701</v>
      </c>
      <c r="R826" s="1">
        <v>22.218174089929299</v>
      </c>
      <c r="S826" s="1">
        <v>33.2422503567417</v>
      </c>
      <c r="T826" s="1">
        <v>17.084130309378502</v>
      </c>
      <c r="U826" s="1">
        <v>4.8745759872691501</v>
      </c>
      <c r="V826" s="1">
        <v>33.477113781984201</v>
      </c>
      <c r="W826" s="1">
        <v>32.8280078730265</v>
      </c>
      <c r="X826" s="1">
        <v>28.820302357720202</v>
      </c>
      <c r="Y826" s="1">
        <v>29.873625962760801</v>
      </c>
      <c r="Z826" s="1">
        <v>26.531070066552001</v>
      </c>
      <c r="AA826" s="1">
        <v>17.512899125102798</v>
      </c>
      <c r="AB826" s="1">
        <v>14.461975622522999</v>
      </c>
      <c r="AC826" s="1">
        <v>11.6204292230614</v>
      </c>
    </row>
    <row r="827" spans="1:29" ht="15" hidden="1" customHeight="1" x14ac:dyDescent="0.25">
      <c r="A827">
        <v>45380</v>
      </c>
      <c r="B827" s="2" t="s">
        <v>824</v>
      </c>
      <c r="C827" s="2" t="s">
        <v>146</v>
      </c>
      <c r="D827" s="2" t="s">
        <v>948</v>
      </c>
      <c r="E827" s="2" t="s">
        <v>927</v>
      </c>
      <c r="F827" s="2" t="s">
        <v>919</v>
      </c>
      <c r="G827" s="2" t="str">
        <f t="shared" si="12"/>
        <v>Trump</v>
      </c>
      <c r="H827" s="2" t="s">
        <v>922</v>
      </c>
      <c r="I827" s="2" t="s">
        <v>923</v>
      </c>
      <c r="J827">
        <v>34800</v>
      </c>
      <c r="K827" s="1">
        <v>95.778735632183896</v>
      </c>
      <c r="L827" s="1">
        <v>1.41379310344828</v>
      </c>
      <c r="M827" s="1">
        <v>0.47413793103448298</v>
      </c>
      <c r="N827" s="1">
        <v>0.97988505747126398</v>
      </c>
      <c r="O827" s="1">
        <v>1.3534482758620701</v>
      </c>
      <c r="P827" s="1">
        <v>22.3448275862069</v>
      </c>
      <c r="Q827" s="1">
        <v>8.1091954022988499</v>
      </c>
      <c r="R827" s="1">
        <v>23.939655172413801</v>
      </c>
      <c r="S827" s="1">
        <v>28.089080459770098</v>
      </c>
      <c r="T827" s="1">
        <v>17.517241379310299</v>
      </c>
      <c r="U827" s="1">
        <v>4.1878539832155104</v>
      </c>
      <c r="V827" s="1">
        <v>51.771466369010703</v>
      </c>
      <c r="W827" s="1">
        <v>31.043036090785101</v>
      </c>
      <c r="X827" s="1">
        <v>12.997643556988701</v>
      </c>
      <c r="Y827" s="1">
        <v>21.153846153846199</v>
      </c>
      <c r="Z827" s="1">
        <v>23.520710059171599</v>
      </c>
      <c r="AA827" s="1">
        <v>19.3223443223443</v>
      </c>
      <c r="AB827" s="1">
        <v>22.985347985348</v>
      </c>
      <c r="AC827" s="1">
        <v>13.017751479289901</v>
      </c>
    </row>
    <row r="828" spans="1:29" ht="15" hidden="1" customHeight="1" x14ac:dyDescent="0.25">
      <c r="A828">
        <v>45460</v>
      </c>
      <c r="B828" s="2" t="s">
        <v>825</v>
      </c>
      <c r="C828" s="2" t="s">
        <v>66</v>
      </c>
      <c r="D828" s="2" t="s">
        <v>425</v>
      </c>
      <c r="E828" s="2" t="s">
        <v>927</v>
      </c>
      <c r="F828" s="2" t="s">
        <v>919</v>
      </c>
      <c r="G828" s="2" t="str">
        <f t="shared" si="12"/>
        <v>Trump</v>
      </c>
      <c r="H828" s="2" t="s">
        <v>922</v>
      </c>
      <c r="I828" s="2" t="s">
        <v>923</v>
      </c>
      <c r="J828">
        <v>172425</v>
      </c>
      <c r="K828" s="1">
        <v>90.177178483398606</v>
      </c>
      <c r="L828" s="1">
        <v>4.8850224735392196</v>
      </c>
      <c r="M828" s="1">
        <v>1.1059881107728</v>
      </c>
      <c r="N828" s="1">
        <v>1.97593156444831</v>
      </c>
      <c r="O828" s="1">
        <v>1.8558793678410901</v>
      </c>
      <c r="P828" s="1">
        <v>21.936494127881701</v>
      </c>
      <c r="Q828" s="1">
        <v>11.9414238074525</v>
      </c>
      <c r="R828" s="1">
        <v>25.361751486153398</v>
      </c>
      <c r="S828" s="1">
        <v>26.560533565318298</v>
      </c>
      <c r="T828" s="1">
        <v>14.1997970131941</v>
      </c>
      <c r="U828" s="1">
        <v>3.3453816320607901</v>
      </c>
      <c r="V828" s="1">
        <v>48.390188991196801</v>
      </c>
      <c r="W828" s="1">
        <v>30.009058209992201</v>
      </c>
      <c r="X828" s="1">
        <v>18.255371166750201</v>
      </c>
      <c r="Y828" s="1">
        <v>22.474865378030898</v>
      </c>
      <c r="Z828" s="1">
        <v>25.1221713823264</v>
      </c>
      <c r="AA828" s="1">
        <v>18.061132380863398</v>
      </c>
      <c r="AB828" s="1">
        <v>21.885018831512401</v>
      </c>
      <c r="AC828" s="1">
        <v>12.4568120272668</v>
      </c>
    </row>
    <row r="829" spans="1:29" ht="15" hidden="1" customHeight="1" x14ac:dyDescent="0.25">
      <c r="A829">
        <v>45500</v>
      </c>
      <c r="B829" s="2" t="s">
        <v>826</v>
      </c>
      <c r="C829" s="2" t="s">
        <v>27</v>
      </c>
      <c r="D829" s="2" t="s">
        <v>976</v>
      </c>
      <c r="E829" s="2" t="s">
        <v>935</v>
      </c>
      <c r="F829" s="2" t="s">
        <v>919</v>
      </c>
      <c r="G829" s="2" t="str">
        <f t="shared" si="12"/>
        <v>Trump</v>
      </c>
      <c r="H829" s="2" t="s">
        <v>922</v>
      </c>
      <c r="I829" s="2" t="s">
        <v>922</v>
      </c>
      <c r="J829">
        <v>149198</v>
      </c>
      <c r="K829" s="1">
        <v>68.275043901392806</v>
      </c>
      <c r="L829" s="1">
        <v>23.6779313395622</v>
      </c>
      <c r="M829" s="1">
        <v>0.64075925950750001</v>
      </c>
      <c r="N829" s="1">
        <v>2.40820922532474</v>
      </c>
      <c r="O829" s="1">
        <v>4.9980562742127903</v>
      </c>
      <c r="P829" s="1">
        <v>24.2215043097092</v>
      </c>
      <c r="Q829" s="1">
        <v>8.7279990348396108</v>
      </c>
      <c r="R829" s="1">
        <v>26.251692381935399</v>
      </c>
      <c r="S829" s="1">
        <v>26.4970039812866</v>
      </c>
      <c r="T829" s="1">
        <v>14.3018002922291</v>
      </c>
      <c r="U829" s="1">
        <v>5.1476852455072999</v>
      </c>
      <c r="V829" s="1">
        <v>45.763884016717903</v>
      </c>
      <c r="W829" s="1">
        <v>32.938771010193101</v>
      </c>
      <c r="X829" s="1">
        <v>16.1496597275816</v>
      </c>
      <c r="Y829" s="1">
        <v>24.945428520307701</v>
      </c>
      <c r="Z829" s="1">
        <v>23.161567364465899</v>
      </c>
      <c r="AA829" s="1">
        <v>18.675970656646999</v>
      </c>
      <c r="AB829" s="1">
        <v>20.7622114868492</v>
      </c>
      <c r="AC829" s="1">
        <v>12.454821971730199</v>
      </c>
    </row>
    <row r="830" spans="1:29" ht="15" hidden="1" customHeight="1" x14ac:dyDescent="0.25">
      <c r="A830">
        <v>45520</v>
      </c>
      <c r="B830" s="2" t="s">
        <v>827</v>
      </c>
      <c r="C830" s="2" t="s">
        <v>38</v>
      </c>
      <c r="D830" t="s">
        <v>969</v>
      </c>
      <c r="E830" s="2" t="s">
        <v>947</v>
      </c>
      <c r="F830" s="2" t="s">
        <v>919</v>
      </c>
      <c r="G830" s="2" t="str">
        <f t="shared" si="12"/>
        <v>Trump</v>
      </c>
      <c r="H830" s="2" t="s">
        <v>922</v>
      </c>
      <c r="I830" s="2" t="s">
        <v>922</v>
      </c>
      <c r="J830">
        <v>25213</v>
      </c>
      <c r="K830" s="1">
        <v>77.563161860944703</v>
      </c>
      <c r="L830" s="1">
        <v>0.337127672232578</v>
      </c>
      <c r="M830" s="1">
        <v>0.75754571054614706</v>
      </c>
      <c r="N830" s="1">
        <v>6.4966485543172201</v>
      </c>
      <c r="O830" s="1">
        <v>14.845516201959301</v>
      </c>
      <c r="P830" s="1">
        <v>23.194383849601401</v>
      </c>
      <c r="Q830" s="1">
        <v>7.9482806488716102</v>
      </c>
      <c r="R830" s="1">
        <v>22.4566691785983</v>
      </c>
      <c r="S830" s="1">
        <v>28.751041129575999</v>
      </c>
      <c r="T830" s="1">
        <v>17.649625193352598</v>
      </c>
      <c r="U830" s="1">
        <v>7.6843556168159903</v>
      </c>
      <c r="V830" s="1">
        <v>35.561681598897302</v>
      </c>
      <c r="W830" s="1">
        <v>36.158970824718601</v>
      </c>
      <c r="X830" s="1">
        <v>20.594991959568102</v>
      </c>
      <c r="Y830" s="1">
        <v>17.716454657365599</v>
      </c>
      <c r="Z830" s="1">
        <v>26.692654903569998</v>
      </c>
      <c r="AA830" s="1">
        <v>20.322117357406601</v>
      </c>
      <c r="AB830" s="1">
        <v>21.942962659007001</v>
      </c>
      <c r="AC830" s="1">
        <v>13.3258104226508</v>
      </c>
    </row>
    <row r="831" spans="1:29" ht="15" hidden="1" customHeight="1" x14ac:dyDescent="0.25">
      <c r="A831">
        <v>45540</v>
      </c>
      <c r="B831" s="2" t="s">
        <v>828</v>
      </c>
      <c r="C831" s="2" t="s">
        <v>72</v>
      </c>
      <c r="D831" s="2" t="s">
        <v>942</v>
      </c>
      <c r="E831" s="2" t="s">
        <v>931</v>
      </c>
      <c r="F831" s="2" t="s">
        <v>919</v>
      </c>
      <c r="G831" s="2" t="str">
        <f t="shared" si="12"/>
        <v>Trump</v>
      </c>
      <c r="H831" s="2" t="s">
        <v>922</v>
      </c>
      <c r="I831" s="2" t="s">
        <v>923</v>
      </c>
      <c r="J831">
        <v>93420</v>
      </c>
      <c r="K831" s="1">
        <v>82.785270819952899</v>
      </c>
      <c r="L831" s="1">
        <v>9.3513166345536298</v>
      </c>
      <c r="M831" s="1">
        <v>0.65189466923571004</v>
      </c>
      <c r="N831" s="1">
        <v>1.23635195889531</v>
      </c>
      <c r="O831" s="1">
        <v>5.9751659173624496</v>
      </c>
      <c r="P831" s="1">
        <v>9.1115392849496892</v>
      </c>
      <c r="Q831" s="1">
        <v>3.6758724041961002</v>
      </c>
      <c r="R831" s="1">
        <v>14.9058017555127</v>
      </c>
      <c r="S831" s="1">
        <v>28.922072361378699</v>
      </c>
      <c r="T831" s="1">
        <v>43.3847141939628</v>
      </c>
      <c r="U831" s="1">
        <v>3.8296166739542299</v>
      </c>
      <c r="V831" s="1">
        <v>43.990186075887898</v>
      </c>
      <c r="W831" s="1">
        <v>29.6008842248457</v>
      </c>
      <c r="X831" s="1">
        <v>22.5793130253121</v>
      </c>
      <c r="Y831" s="1">
        <v>17.290859520734699</v>
      </c>
      <c r="Z831" s="1">
        <v>24.7716075955422</v>
      </c>
      <c r="AA831" s="1">
        <v>20.7609891423925</v>
      </c>
      <c r="AB831" s="1">
        <v>24.8122638350792</v>
      </c>
      <c r="AC831" s="1">
        <v>12.3642799062515</v>
      </c>
    </row>
    <row r="832" spans="1:29" ht="15" hidden="1" customHeight="1" x14ac:dyDescent="0.25">
      <c r="A832">
        <v>45580</v>
      </c>
      <c r="B832" s="2" t="s">
        <v>829</v>
      </c>
      <c r="C832" s="2" t="s">
        <v>37</v>
      </c>
      <c r="D832" s="2" t="s">
        <v>943</v>
      </c>
      <c r="E832" s="2" t="s">
        <v>931</v>
      </c>
      <c r="F832" s="2" t="s">
        <v>919</v>
      </c>
      <c r="G832" s="2" t="str">
        <f t="shared" si="12"/>
        <v>Trump</v>
      </c>
      <c r="H832" s="2" t="s">
        <v>922</v>
      </c>
      <c r="I832" s="2" t="s">
        <v>923</v>
      </c>
      <c r="J832">
        <v>27153</v>
      </c>
      <c r="K832" s="1">
        <v>68.213457076566101</v>
      </c>
      <c r="L832" s="1">
        <v>27.7833020292417</v>
      </c>
      <c r="M832" s="1">
        <v>0.45667145435126899</v>
      </c>
      <c r="N832" s="1">
        <v>1.3810628659816599</v>
      </c>
      <c r="O832" s="1">
        <v>2.1655065738592398</v>
      </c>
      <c r="P832" s="1">
        <v>23.6327477626782</v>
      </c>
      <c r="Q832" s="1">
        <v>8.6583434611276804</v>
      </c>
      <c r="R832" s="1">
        <v>23.960520016204502</v>
      </c>
      <c r="S832" s="1">
        <v>28.088977276912299</v>
      </c>
      <c r="T832" s="1">
        <v>15.659411483077401</v>
      </c>
      <c r="U832" s="1">
        <v>7.7784520328791302</v>
      </c>
      <c r="V832" s="1">
        <v>52.601092293264202</v>
      </c>
      <c r="W832" s="1">
        <v>28.603740276935</v>
      </c>
      <c r="X832" s="1">
        <v>11.0167153969217</v>
      </c>
      <c r="Y832" s="1">
        <v>27.0831293449525</v>
      </c>
      <c r="Z832" s="1">
        <v>29.5701556839322</v>
      </c>
      <c r="AA832" s="1">
        <v>17.507098795652599</v>
      </c>
      <c r="AB832" s="1">
        <v>19.4360129247038</v>
      </c>
      <c r="AC832" s="1">
        <v>6.4036032507588398</v>
      </c>
    </row>
    <row r="833" spans="1:29" ht="15" hidden="1" customHeight="1" x14ac:dyDescent="0.25">
      <c r="A833">
        <v>45620</v>
      </c>
      <c r="B833" s="2" t="s">
        <v>830</v>
      </c>
      <c r="C833" s="2" t="s">
        <v>37</v>
      </c>
      <c r="D833" s="2" t="s">
        <v>943</v>
      </c>
      <c r="E833" s="2" t="s">
        <v>931</v>
      </c>
      <c r="F833" s="2" t="s">
        <v>919</v>
      </c>
      <c r="G833" s="2" t="str">
        <f t="shared" si="12"/>
        <v>Trump</v>
      </c>
      <c r="H833" s="2" t="s">
        <v>922</v>
      </c>
      <c r="I833" s="2" t="s">
        <v>923</v>
      </c>
      <c r="J833">
        <v>44720</v>
      </c>
      <c r="K833" s="1">
        <v>58.320661896243301</v>
      </c>
      <c r="L833" s="1">
        <v>36.708407871198602</v>
      </c>
      <c r="M833" s="1">
        <v>0.68425760286225401</v>
      </c>
      <c r="N833" s="1">
        <v>1.43559928443649</v>
      </c>
      <c r="O833" s="1">
        <v>2.8510733452593899</v>
      </c>
      <c r="P833" s="1">
        <v>24.903846153846199</v>
      </c>
      <c r="Q833" s="1">
        <v>8.2289803220035793</v>
      </c>
      <c r="R833" s="1">
        <v>24.045169946332699</v>
      </c>
      <c r="S833" s="1">
        <v>27.750447227191401</v>
      </c>
      <c r="T833" s="1">
        <v>15.0715563506261</v>
      </c>
      <c r="U833" s="1">
        <v>5.2758516731986704</v>
      </c>
      <c r="V833" s="1">
        <v>50.303152112015503</v>
      </c>
      <c r="W833" s="1">
        <v>27.756004421666201</v>
      </c>
      <c r="X833" s="1">
        <v>16.664991793119601</v>
      </c>
      <c r="Y833" s="1">
        <v>32.292979040201601</v>
      </c>
      <c r="Z833" s="1">
        <v>25.655709540717002</v>
      </c>
      <c r="AA833" s="1">
        <v>16.298247623410798</v>
      </c>
      <c r="AB833" s="1">
        <v>15.456419654106099</v>
      </c>
      <c r="AC833" s="1">
        <v>10.296644141564499</v>
      </c>
    </row>
    <row r="834" spans="1:29" ht="15" hidden="1" customHeight="1" x14ac:dyDescent="0.25">
      <c r="A834">
        <v>45660</v>
      </c>
      <c r="B834" s="2" t="s">
        <v>831</v>
      </c>
      <c r="C834" s="2" t="s">
        <v>33</v>
      </c>
      <c r="D834" s="2" t="s">
        <v>967</v>
      </c>
      <c r="E834" s="2" t="s">
        <v>927</v>
      </c>
      <c r="F834" s="2" t="s">
        <v>919</v>
      </c>
      <c r="G834" s="2" t="str">
        <f t="shared" si="12"/>
        <v>Trump</v>
      </c>
      <c r="H834" s="2" t="s">
        <v>922</v>
      </c>
      <c r="I834" s="2" t="s">
        <v>922</v>
      </c>
      <c r="J834">
        <v>56745</v>
      </c>
      <c r="K834" s="1">
        <v>91.178077363644405</v>
      </c>
      <c r="L834" s="1">
        <v>2.16230504890299</v>
      </c>
      <c r="M834" s="1">
        <v>0.56568860692571998</v>
      </c>
      <c r="N834" s="1">
        <v>1.6459599964754601</v>
      </c>
      <c r="O834" s="1">
        <v>4.4479689840514602</v>
      </c>
      <c r="P834" s="1">
        <v>23.558022733280499</v>
      </c>
      <c r="Q834" s="1">
        <v>10.765706229623801</v>
      </c>
      <c r="R834" s="1">
        <v>22.8460657326637</v>
      </c>
      <c r="S834" s="1">
        <v>27.983082209886302</v>
      </c>
      <c r="T834" s="1">
        <v>14.8471230945458</v>
      </c>
      <c r="U834" s="1">
        <v>2.4628825641850201</v>
      </c>
      <c r="V834" s="1">
        <v>53.652784477675901</v>
      </c>
      <c r="W834" s="1">
        <v>28.158331993353698</v>
      </c>
      <c r="X834" s="1">
        <v>15.7260009647853</v>
      </c>
      <c r="Y834" s="1">
        <v>19.176830661002199</v>
      </c>
      <c r="Z834" s="1">
        <v>28.175962724407299</v>
      </c>
      <c r="AA834" s="1">
        <v>19.131149787583901</v>
      </c>
      <c r="AB834" s="1">
        <v>22.662281302818499</v>
      </c>
      <c r="AC834" s="1">
        <v>10.853775524188</v>
      </c>
    </row>
    <row r="835" spans="1:29" ht="15" hidden="1" customHeight="1" x14ac:dyDescent="0.25">
      <c r="A835">
        <v>45700</v>
      </c>
      <c r="B835" s="2" t="s">
        <v>832</v>
      </c>
      <c r="C835" s="2" t="s">
        <v>37</v>
      </c>
      <c r="D835" s="2" t="s">
        <v>943</v>
      </c>
      <c r="E835" s="2" t="s">
        <v>931</v>
      </c>
      <c r="F835" s="2" t="s">
        <v>919</v>
      </c>
      <c r="G835" s="2" t="str">
        <f t="shared" si="12"/>
        <v>Trump</v>
      </c>
      <c r="H835" s="2" t="s">
        <v>922</v>
      </c>
      <c r="I835" s="2" t="s">
        <v>923</v>
      </c>
      <c r="J835">
        <v>40118</v>
      </c>
      <c r="K835" s="1">
        <v>58.714292836133403</v>
      </c>
      <c r="L835" s="1">
        <v>28.7875766488858</v>
      </c>
      <c r="M835" s="1">
        <v>1.26377187297472</v>
      </c>
      <c r="N835" s="1">
        <v>1.17154394536118</v>
      </c>
      <c r="O835" s="1">
        <v>10.062814696644899</v>
      </c>
      <c r="P835" s="1">
        <v>25.8238197317912</v>
      </c>
      <c r="Q835" s="1">
        <v>12.027020290144099</v>
      </c>
      <c r="R835" s="1">
        <v>25.008724263422899</v>
      </c>
      <c r="S835" s="1">
        <v>24.3706067102049</v>
      </c>
      <c r="T835" s="1">
        <v>12.7698290044369</v>
      </c>
      <c r="U835" s="1">
        <v>9.3192544596432292</v>
      </c>
      <c r="V835" s="1">
        <v>44.952403807695397</v>
      </c>
      <c r="W835" s="1">
        <v>28.585713142948599</v>
      </c>
      <c r="X835" s="1">
        <v>17.1426285897128</v>
      </c>
      <c r="Y835" s="1">
        <v>29.646049858274601</v>
      </c>
      <c r="Z835" s="1">
        <v>23.373791699978199</v>
      </c>
      <c r="AA835" s="1">
        <v>14.7394432734937</v>
      </c>
      <c r="AB835" s="1">
        <v>19.986917653899301</v>
      </c>
      <c r="AC835" s="1">
        <v>12.253797514354201</v>
      </c>
    </row>
    <row r="836" spans="1:29" ht="15" hidden="1" customHeight="1" x14ac:dyDescent="0.25">
      <c r="A836">
        <v>45740</v>
      </c>
      <c r="B836" s="2" t="s">
        <v>833</v>
      </c>
      <c r="C836" s="2" t="s">
        <v>37</v>
      </c>
      <c r="D836" s="2" t="s">
        <v>943</v>
      </c>
      <c r="E836" s="2" t="s">
        <v>931</v>
      </c>
      <c r="F836" s="2" t="s">
        <v>919</v>
      </c>
      <c r="G836" s="2" t="str">
        <f t="shared" si="12"/>
        <v>Trump</v>
      </c>
      <c r="H836" s="2" t="s">
        <v>922</v>
      </c>
      <c r="I836" s="2" t="s">
        <v>923</v>
      </c>
      <c r="J836">
        <v>26175</v>
      </c>
      <c r="K836" s="1">
        <v>84.072588347660002</v>
      </c>
      <c r="L836" s="1">
        <v>10.7774594078319</v>
      </c>
      <c r="M836" s="1">
        <v>0.66857688634192902</v>
      </c>
      <c r="N836" s="1">
        <v>2.0630372492836702</v>
      </c>
      <c r="O836" s="1">
        <v>2.4183381088825202</v>
      </c>
      <c r="P836" s="1">
        <v>22.739255014326599</v>
      </c>
      <c r="Q836" s="1">
        <v>9.7115568290353398</v>
      </c>
      <c r="R836" s="1">
        <v>22.8347659980898</v>
      </c>
      <c r="S836" s="1">
        <v>28.103151862464198</v>
      </c>
      <c r="T836" s="1">
        <v>16.611270296084101</v>
      </c>
      <c r="U836" s="1">
        <v>7.0441988950276198</v>
      </c>
      <c r="V836" s="1">
        <v>54.615561694291003</v>
      </c>
      <c r="W836" s="1">
        <v>23.682090239410702</v>
      </c>
      <c r="X836" s="1">
        <v>14.658149171270701</v>
      </c>
      <c r="Y836" s="1">
        <v>25.411940937299399</v>
      </c>
      <c r="Z836" s="1">
        <v>28.332976674513201</v>
      </c>
      <c r="AA836" s="1">
        <v>18.328696768671101</v>
      </c>
      <c r="AB836" s="1">
        <v>18.467793708538402</v>
      </c>
      <c r="AC836" s="1">
        <v>9.4585919109779599</v>
      </c>
    </row>
    <row r="837" spans="1:29" ht="15" hidden="1" customHeight="1" x14ac:dyDescent="0.25">
      <c r="A837">
        <v>45780</v>
      </c>
      <c r="B837" s="2" t="s">
        <v>834</v>
      </c>
      <c r="C837" s="2" t="s">
        <v>33</v>
      </c>
      <c r="D837" s="2" t="s">
        <v>967</v>
      </c>
      <c r="E837" s="2" t="s">
        <v>927</v>
      </c>
      <c r="F837" s="2" t="s">
        <v>920</v>
      </c>
      <c r="G837" s="2" t="str">
        <f t="shared" si="12"/>
        <v>Clinton</v>
      </c>
      <c r="H837" s="2" t="s">
        <v>923</v>
      </c>
      <c r="I837" s="2" t="s">
        <v>922</v>
      </c>
      <c r="J837">
        <v>610001</v>
      </c>
      <c r="K837" s="1">
        <v>76.2598749838115</v>
      </c>
      <c r="L837" s="1">
        <v>14.030304868352699</v>
      </c>
      <c r="M837" s="1">
        <v>1.43868616608825</v>
      </c>
      <c r="N837" s="1">
        <v>2.3731108637526801</v>
      </c>
      <c r="O837" s="1">
        <v>5.8980231179948897</v>
      </c>
      <c r="P837" s="1">
        <v>23.675534958139401</v>
      </c>
      <c r="Q837" s="1">
        <v>11.817685544777801</v>
      </c>
      <c r="R837" s="1">
        <v>24.6291399522296</v>
      </c>
      <c r="S837" s="1">
        <v>26.894382140357099</v>
      </c>
      <c r="T837" s="1">
        <v>12.983257404496101</v>
      </c>
      <c r="U837" s="1">
        <v>2.88491777667313</v>
      </c>
      <c r="V837" s="1">
        <v>41.564627230580399</v>
      </c>
      <c r="W837" s="1">
        <v>31.8185507187567</v>
      </c>
      <c r="X837" s="1">
        <v>23.731904273989802</v>
      </c>
      <c r="Y837" s="1">
        <v>22.5387878340348</v>
      </c>
      <c r="Z837" s="1">
        <v>23.0749665657486</v>
      </c>
      <c r="AA837" s="1">
        <v>17.214332012372701</v>
      </c>
      <c r="AB837" s="1">
        <v>21.395869741797299</v>
      </c>
      <c r="AC837" s="1">
        <v>15.776043846046599</v>
      </c>
    </row>
    <row r="838" spans="1:29" ht="15" hidden="1" customHeight="1" x14ac:dyDescent="0.25">
      <c r="A838">
        <v>45820</v>
      </c>
      <c r="B838" s="2" t="s">
        <v>835</v>
      </c>
      <c r="C838" s="2" t="s">
        <v>77</v>
      </c>
      <c r="D838" s="2" t="s">
        <v>949</v>
      </c>
      <c r="E838" s="2" t="s">
        <v>935</v>
      </c>
      <c r="F838" s="2" t="s">
        <v>920</v>
      </c>
      <c r="G838" s="2" t="str">
        <f t="shared" ref="G838:G901" si="13">IF(F838="Republicain","Trump","Clinton")</f>
        <v>Clinton</v>
      </c>
      <c r="H838" s="2" t="s">
        <v>922</v>
      </c>
      <c r="I838" s="2" t="s">
        <v>923</v>
      </c>
      <c r="J838">
        <v>216660</v>
      </c>
      <c r="K838" s="1">
        <v>79.746012742121707</v>
      </c>
      <c r="L838" s="1">
        <v>6.3449779792192196</v>
      </c>
      <c r="M838" s="1">
        <v>0.93171420019669005</v>
      </c>
      <c r="N838" s="1">
        <v>4.1625689485611703</v>
      </c>
      <c r="O838" s="1">
        <v>8.8147261299012296</v>
      </c>
      <c r="P838" s="1">
        <v>24.932227305768201</v>
      </c>
      <c r="Q838" s="1">
        <v>8.1446957711549093</v>
      </c>
      <c r="R838" s="1">
        <v>24.0821824090307</v>
      </c>
      <c r="S838" s="1">
        <v>28.080129986744801</v>
      </c>
      <c r="T838" s="1">
        <v>14.7607645273015</v>
      </c>
      <c r="U838" s="1">
        <v>3.3286462993736401</v>
      </c>
      <c r="V838" s="1">
        <v>39.364693851463599</v>
      </c>
      <c r="W838" s="1">
        <v>30.568196344113499</v>
      </c>
      <c r="X838" s="1">
        <v>26.7384635050492</v>
      </c>
      <c r="Y838" s="1">
        <v>17.302523831520599</v>
      </c>
      <c r="Z838" s="1">
        <v>22.696636291101498</v>
      </c>
      <c r="AA838" s="1">
        <v>19.0127241422752</v>
      </c>
      <c r="AB838" s="1">
        <v>24.286104228782602</v>
      </c>
      <c r="AC838" s="1">
        <v>16.702011506320101</v>
      </c>
    </row>
    <row r="839" spans="1:29" ht="15" hidden="1" customHeight="1" x14ac:dyDescent="0.25">
      <c r="A839">
        <v>45860</v>
      </c>
      <c r="B839" s="2" t="s">
        <v>836</v>
      </c>
      <c r="C839" s="2" t="s">
        <v>168</v>
      </c>
      <c r="D839" s="2" t="s">
        <v>938</v>
      </c>
      <c r="E839" s="2" t="s">
        <v>927</v>
      </c>
      <c r="F839" s="2" t="s">
        <v>919</v>
      </c>
      <c r="G839" s="2" t="str">
        <f t="shared" si="13"/>
        <v>Trump</v>
      </c>
      <c r="H839" s="2" t="s">
        <v>922</v>
      </c>
      <c r="I839" s="2" t="s">
        <v>922</v>
      </c>
      <c r="J839">
        <v>189927</v>
      </c>
      <c r="K839" s="1">
        <v>91.299815192152806</v>
      </c>
      <c r="L839" s="1">
        <v>1.16149889167943</v>
      </c>
      <c r="M839" s="1">
        <v>1.51479252554929</v>
      </c>
      <c r="N839" s="1">
        <v>1.5300615499639301</v>
      </c>
      <c r="O839" s="1">
        <v>4.4938318406545701</v>
      </c>
      <c r="P839" s="1">
        <v>21.561968545809702</v>
      </c>
      <c r="Q839" s="1">
        <v>6.7225828871092599</v>
      </c>
      <c r="R839" s="1">
        <v>22.641857134583301</v>
      </c>
      <c r="S839" s="1">
        <v>33.097979750114497</v>
      </c>
      <c r="T839" s="1">
        <v>15.9756116823832</v>
      </c>
      <c r="U839" s="1">
        <v>2.7629844061903799</v>
      </c>
      <c r="V839" s="1">
        <v>36.292253183950997</v>
      </c>
      <c r="W839" s="1">
        <v>28.3104619214932</v>
      </c>
      <c r="X839" s="1">
        <v>32.634300488365398</v>
      </c>
      <c r="Y839" s="1">
        <v>11.4669923439572</v>
      </c>
      <c r="Z839" s="1">
        <v>14.585877687166001</v>
      </c>
      <c r="AA839" s="1">
        <v>15.9673797423472</v>
      </c>
      <c r="AB839" s="1">
        <v>25.183521779668801</v>
      </c>
      <c r="AC839" s="1">
        <v>32.796228446860802</v>
      </c>
    </row>
    <row r="840" spans="1:29" ht="15" hidden="1" customHeight="1" x14ac:dyDescent="0.25">
      <c r="A840">
        <v>45900</v>
      </c>
      <c r="B840" s="2" t="s">
        <v>837</v>
      </c>
      <c r="C840" s="2" t="s">
        <v>31</v>
      </c>
      <c r="D840" s="2" t="s">
        <v>924</v>
      </c>
      <c r="E840" s="2" t="s">
        <v>927</v>
      </c>
      <c r="F840" s="2" t="s">
        <v>919</v>
      </c>
      <c r="G840" s="2" t="str">
        <f t="shared" si="13"/>
        <v>Trump</v>
      </c>
      <c r="H840" s="2" t="s">
        <v>922</v>
      </c>
      <c r="I840" s="2" t="s">
        <v>922</v>
      </c>
      <c r="J840">
        <v>143372</v>
      </c>
      <c r="K840" s="1">
        <v>93.533604887983699</v>
      </c>
      <c r="L840" s="1">
        <v>0.83698351142482497</v>
      </c>
      <c r="M840" s="1">
        <v>0.53357698853332602</v>
      </c>
      <c r="N840" s="1">
        <v>2.8750383617442701</v>
      </c>
      <c r="O840" s="1">
        <v>2.2207962503138701</v>
      </c>
      <c r="P840" s="1">
        <v>21.626258962698401</v>
      </c>
      <c r="Q840" s="1">
        <v>7.32500069748626</v>
      </c>
      <c r="R840" s="1">
        <v>22.8601121557905</v>
      </c>
      <c r="S840" s="1">
        <v>31.055575705158599</v>
      </c>
      <c r="T840" s="1">
        <v>17.133052478866201</v>
      </c>
      <c r="U840" s="1">
        <v>1.8476901430469801</v>
      </c>
      <c r="V840" s="1">
        <v>36.095911826780302</v>
      </c>
      <c r="W840" s="1">
        <v>33.804619713906</v>
      </c>
      <c r="X840" s="1">
        <v>28.251778316266702</v>
      </c>
      <c r="Y840" s="1">
        <v>16.863905325443799</v>
      </c>
      <c r="Z840" s="1">
        <v>22.132913773643001</v>
      </c>
      <c r="AA840" s="1">
        <v>21.074323631015499</v>
      </c>
      <c r="AB840" s="1">
        <v>23.470260286623098</v>
      </c>
      <c r="AC840" s="1">
        <v>16.4585969832746</v>
      </c>
    </row>
    <row r="841" spans="1:29" ht="15" hidden="1" customHeight="1" x14ac:dyDescent="0.25">
      <c r="A841">
        <v>45940</v>
      </c>
      <c r="B841" s="2" t="s">
        <v>838</v>
      </c>
      <c r="C841" s="2" t="s">
        <v>88</v>
      </c>
      <c r="D841" s="2" t="s">
        <v>963</v>
      </c>
      <c r="E841" s="2" t="s">
        <v>947</v>
      </c>
      <c r="F841" s="2" t="s">
        <v>920</v>
      </c>
      <c r="G841" s="2" t="str">
        <f t="shared" si="13"/>
        <v>Clinton</v>
      </c>
      <c r="H841" s="2" t="s">
        <v>923</v>
      </c>
      <c r="I841" s="2" t="s">
        <v>922</v>
      </c>
      <c r="J841">
        <v>366513</v>
      </c>
      <c r="K841" s="1">
        <v>54.543495046560402</v>
      </c>
      <c r="L841" s="1">
        <v>19.4748890216718</v>
      </c>
      <c r="M841" s="1">
        <v>8.8796304633123508</v>
      </c>
      <c r="N841" s="1">
        <v>2.00893283457886</v>
      </c>
      <c r="O841" s="1">
        <v>15.093052633876599</v>
      </c>
      <c r="P841" s="1">
        <v>22.640943158905699</v>
      </c>
      <c r="Q841" s="1">
        <v>10.9259425995804</v>
      </c>
      <c r="R841" s="1">
        <v>26.918281206942201</v>
      </c>
      <c r="S841" s="1">
        <v>26.869442557289901</v>
      </c>
      <c r="T841" s="1">
        <v>12.645390477281801</v>
      </c>
      <c r="U841" s="1">
        <v>5.4965987511648802</v>
      </c>
      <c r="V841" s="1">
        <v>33.342912388592197</v>
      </c>
      <c r="W841" s="1">
        <v>22.923226608973401</v>
      </c>
      <c r="X841" s="1">
        <v>38.237262251269598</v>
      </c>
      <c r="Y841" s="1">
        <v>13.1650446688976</v>
      </c>
      <c r="Z841" s="1">
        <v>14.865072299143501</v>
      </c>
      <c r="AA841" s="1">
        <v>13.4167869094035</v>
      </c>
      <c r="AB841" s="1">
        <v>21.872409664446</v>
      </c>
      <c r="AC841" s="1">
        <v>36.680686458109498</v>
      </c>
    </row>
    <row r="842" spans="1:29" ht="15" hidden="1" customHeight="1" x14ac:dyDescent="0.25">
      <c r="A842">
        <v>45980</v>
      </c>
      <c r="B842" s="2" t="s">
        <v>839</v>
      </c>
      <c r="C842" s="2" t="s">
        <v>46</v>
      </c>
      <c r="D842" s="2" t="s">
        <v>930</v>
      </c>
      <c r="E842" s="2" t="s">
        <v>931</v>
      </c>
      <c r="F842" s="2" t="s">
        <v>919</v>
      </c>
      <c r="G842" s="2" t="str">
        <f t="shared" si="13"/>
        <v>Trump</v>
      </c>
      <c r="H842" s="2" t="s">
        <v>922</v>
      </c>
      <c r="I842" s="2" t="s">
        <v>923</v>
      </c>
      <c r="J842">
        <v>32899</v>
      </c>
      <c r="K842" s="1">
        <v>57.409039788443401</v>
      </c>
      <c r="L842" s="1">
        <v>36.444876743974</v>
      </c>
      <c r="M842" s="1">
        <v>1.9605459132496399</v>
      </c>
      <c r="N842" s="1">
        <v>1.9666251253837499</v>
      </c>
      <c r="O842" s="1">
        <v>2.2189124289492099</v>
      </c>
      <c r="P842" s="1">
        <v>20.3106477400529</v>
      </c>
      <c r="Q842" s="1">
        <v>21.237727590504299</v>
      </c>
      <c r="R842" s="1">
        <v>22.718015745159398</v>
      </c>
      <c r="S842" s="1">
        <v>22.9338277759202</v>
      </c>
      <c r="T842" s="1">
        <v>12.7997811483632</v>
      </c>
      <c r="U842" s="1">
        <v>5.4578850695355596</v>
      </c>
      <c r="V842" s="1">
        <v>48.947782734190497</v>
      </c>
      <c r="W842" s="1">
        <v>23.127787982156899</v>
      </c>
      <c r="X842" s="1">
        <v>22.466544214117</v>
      </c>
      <c r="Y842" s="1">
        <v>32.6326326326326</v>
      </c>
      <c r="Z842" s="1">
        <v>26.626626626626599</v>
      </c>
      <c r="AA842" s="1">
        <v>14.168014168014199</v>
      </c>
      <c r="AB842" s="1">
        <v>16.524216524216499</v>
      </c>
      <c r="AC842" s="1">
        <v>10.04851004851</v>
      </c>
    </row>
    <row r="843" spans="1:29" ht="15" hidden="1" customHeight="1" x14ac:dyDescent="0.25">
      <c r="A843">
        <v>46020</v>
      </c>
      <c r="B843" s="2" t="s">
        <v>840</v>
      </c>
      <c r="C843" s="2" t="s">
        <v>98</v>
      </c>
      <c r="D843" s="2" t="s">
        <v>936</v>
      </c>
      <c r="E843" s="2" t="s">
        <v>935</v>
      </c>
      <c r="F843" s="2" t="s">
        <v>919</v>
      </c>
      <c r="G843" s="2" t="str">
        <f t="shared" si="13"/>
        <v>Trump</v>
      </c>
      <c r="H843" s="2" t="s">
        <v>922</v>
      </c>
      <c r="I843" s="2" t="s">
        <v>923</v>
      </c>
      <c r="J843">
        <v>98764</v>
      </c>
      <c r="K843" s="1">
        <v>86.546717427402697</v>
      </c>
      <c r="L843" s="1">
        <v>0.34526750637884202</v>
      </c>
      <c r="M843" s="1">
        <v>1.1380665019642799</v>
      </c>
      <c r="N843" s="1">
        <v>3.4253371673889301</v>
      </c>
      <c r="O843" s="1">
        <v>8.5446113968652604</v>
      </c>
      <c r="P843" s="1">
        <v>19.345105504029799</v>
      </c>
      <c r="Q843" s="1">
        <v>6.6188084727228604</v>
      </c>
      <c r="R843" s="1">
        <v>20.391033169981</v>
      </c>
      <c r="S843" s="1">
        <v>34.231096350897097</v>
      </c>
      <c r="T843" s="1">
        <v>19.413956502369299</v>
      </c>
      <c r="U843" s="1">
        <v>1.55883361921098</v>
      </c>
      <c r="V843" s="1">
        <v>25.321440823327599</v>
      </c>
      <c r="W843" s="1">
        <v>40.402058319039497</v>
      </c>
      <c r="X843" s="1">
        <v>32.717667238422003</v>
      </c>
      <c r="Y843" s="1">
        <v>15.1756113967232</v>
      </c>
      <c r="Z843" s="1">
        <v>20.122039110171499</v>
      </c>
      <c r="AA843" s="1">
        <v>16.741940133570399</v>
      </c>
      <c r="AB843" s="1">
        <v>23.624657665881902</v>
      </c>
      <c r="AC843" s="1">
        <v>24.335751693652998</v>
      </c>
    </row>
    <row r="844" spans="1:29" ht="15" hidden="1" customHeight="1" x14ac:dyDescent="0.25">
      <c r="A844">
        <v>46060</v>
      </c>
      <c r="B844" s="2" t="s">
        <v>841</v>
      </c>
      <c r="C844" s="2" t="s">
        <v>330</v>
      </c>
      <c r="D844" s="2" t="s">
        <v>934</v>
      </c>
      <c r="E844" s="2" t="s">
        <v>935</v>
      </c>
      <c r="F844" s="2" t="s">
        <v>920</v>
      </c>
      <c r="G844" s="2" t="str">
        <f t="shared" si="13"/>
        <v>Clinton</v>
      </c>
      <c r="H844" s="2" t="s">
        <v>922</v>
      </c>
      <c r="I844" s="2" t="s">
        <v>923</v>
      </c>
      <c r="J844">
        <v>980263</v>
      </c>
      <c r="K844" s="1">
        <v>55.260680041988699</v>
      </c>
      <c r="L844" s="1">
        <v>3.1700676247088801</v>
      </c>
      <c r="M844" s="1">
        <v>2.5087144980479699</v>
      </c>
      <c r="N844" s="1">
        <v>4.4981805903109704</v>
      </c>
      <c r="O844" s="1">
        <v>34.562357244943399</v>
      </c>
      <c r="P844" s="1">
        <v>22.9852600781627</v>
      </c>
      <c r="Q844" s="1">
        <v>10.996130630249199</v>
      </c>
      <c r="R844" s="1">
        <v>24.6839878685618</v>
      </c>
      <c r="S844" s="1">
        <v>25.900702158502401</v>
      </c>
      <c r="T844" s="1">
        <v>15.433919264523899</v>
      </c>
      <c r="U844" s="1">
        <v>5.3705605167511496</v>
      </c>
      <c r="V844" s="1">
        <v>30.474278668158899</v>
      </c>
      <c r="W844" s="1">
        <v>34.766016468672099</v>
      </c>
      <c r="X844" s="1">
        <v>29.389144346417901</v>
      </c>
      <c r="Y844" s="1">
        <v>20.560376579748901</v>
      </c>
      <c r="Z844" s="1">
        <v>23.4570835967337</v>
      </c>
      <c r="AA844" s="1">
        <v>17.217499882449399</v>
      </c>
      <c r="AB844" s="1">
        <v>21.4986912704342</v>
      </c>
      <c r="AC844" s="1">
        <v>17.2663486706338</v>
      </c>
    </row>
    <row r="845" spans="1:29" ht="15" hidden="1" customHeight="1" x14ac:dyDescent="0.25">
      <c r="A845">
        <v>46100</v>
      </c>
      <c r="B845" s="2" t="s">
        <v>842</v>
      </c>
      <c r="C845" s="2" t="s">
        <v>84</v>
      </c>
      <c r="D845" s="2" t="s">
        <v>975</v>
      </c>
      <c r="E845" s="2" t="s">
        <v>931</v>
      </c>
      <c r="F845" s="2" t="s">
        <v>919</v>
      </c>
      <c r="G845" s="2" t="str">
        <f t="shared" si="13"/>
        <v>Trump</v>
      </c>
      <c r="H845" s="2" t="s">
        <v>922</v>
      </c>
      <c r="I845" s="2" t="s">
        <v>922</v>
      </c>
      <c r="J845">
        <v>100210</v>
      </c>
      <c r="K845" s="1">
        <v>90.225526394571403</v>
      </c>
      <c r="L845" s="1">
        <v>4.04251072747231</v>
      </c>
      <c r="M845" s="1">
        <v>0.77038219738548996</v>
      </c>
      <c r="N845" s="1">
        <v>1.8620896118151899</v>
      </c>
      <c r="O845" s="1">
        <v>3.0994910687556101</v>
      </c>
      <c r="P845" s="1">
        <v>23.181319229617799</v>
      </c>
      <c r="Q845" s="1">
        <v>8.83045604231115</v>
      </c>
      <c r="R845" s="1">
        <v>23.561520806306799</v>
      </c>
      <c r="S845" s="1">
        <v>27.8624887735755</v>
      </c>
      <c r="T845" s="1">
        <v>16.564215148188801</v>
      </c>
      <c r="U845" s="1">
        <v>8.3180005004636595</v>
      </c>
      <c r="V845" s="1">
        <v>49.041023300999498</v>
      </c>
      <c r="W845" s="1">
        <v>24.664026966159799</v>
      </c>
      <c r="X845" s="1">
        <v>17.976949232377098</v>
      </c>
      <c r="Y845" s="1">
        <v>24.0563765874927</v>
      </c>
      <c r="Z845" s="1">
        <v>25.671119673502499</v>
      </c>
      <c r="AA845" s="1">
        <v>18.8547238206292</v>
      </c>
      <c r="AB845" s="1">
        <v>20.682400060837999</v>
      </c>
      <c r="AC845" s="1">
        <v>10.7353798575376</v>
      </c>
    </row>
    <row r="846" spans="1:29" ht="15" hidden="1" customHeight="1" x14ac:dyDescent="0.25">
      <c r="A846">
        <v>46140</v>
      </c>
      <c r="B846" s="2" t="s">
        <v>843</v>
      </c>
      <c r="C846" s="2" t="s">
        <v>29</v>
      </c>
      <c r="D846" s="2" t="s">
        <v>968</v>
      </c>
      <c r="E846" s="2" t="s">
        <v>935</v>
      </c>
      <c r="F846" s="2" t="s">
        <v>919</v>
      </c>
      <c r="G846" s="2" t="str">
        <f t="shared" si="13"/>
        <v>Trump</v>
      </c>
      <c r="H846" s="2" t="s">
        <v>922</v>
      </c>
      <c r="I846" s="2" t="s">
        <v>922</v>
      </c>
      <c r="J846">
        <v>937478</v>
      </c>
      <c r="K846" s="1">
        <v>67.801911084846793</v>
      </c>
      <c r="L846" s="1">
        <v>8.2863811204102902</v>
      </c>
      <c r="M846" s="1">
        <v>1.74052084422248</v>
      </c>
      <c r="N846" s="1">
        <v>13.8034172535249</v>
      </c>
      <c r="O846" s="1">
        <v>8.3677696969955608</v>
      </c>
      <c r="P846" s="1">
        <v>25.536599258862601</v>
      </c>
      <c r="Q846" s="1">
        <v>9.1418678624991703</v>
      </c>
      <c r="R846" s="1">
        <v>26.3346979875794</v>
      </c>
      <c r="S846" s="1">
        <v>26.142373474364199</v>
      </c>
      <c r="T846" s="1">
        <v>12.8444614166946</v>
      </c>
      <c r="U846" s="1">
        <v>3.9173292909580102</v>
      </c>
      <c r="V846" s="1">
        <v>37.8858464104066</v>
      </c>
      <c r="W846" s="1">
        <v>32.5423723282222</v>
      </c>
      <c r="X846" s="1">
        <v>25.654451970413199</v>
      </c>
      <c r="Y846" s="1">
        <v>18.8221557801008</v>
      </c>
      <c r="Z846" s="1">
        <v>23.141136160275899</v>
      </c>
      <c r="AA846" s="1">
        <v>18.100325178411602</v>
      </c>
      <c r="AB846" s="1">
        <v>22.2310730887584</v>
      </c>
      <c r="AC846" s="1">
        <v>17.7053097924532</v>
      </c>
    </row>
    <row r="847" spans="1:29" ht="15" hidden="1" customHeight="1" x14ac:dyDescent="0.25">
      <c r="A847">
        <v>46180</v>
      </c>
      <c r="B847" s="2" t="s">
        <v>844</v>
      </c>
      <c r="C847" s="2" t="s">
        <v>170</v>
      </c>
      <c r="D847" s="2" t="s">
        <v>957</v>
      </c>
      <c r="E847" s="2" t="s">
        <v>931</v>
      </c>
      <c r="F847" s="2" t="s">
        <v>919</v>
      </c>
      <c r="G847" s="2" t="str">
        <f t="shared" si="13"/>
        <v>Trump</v>
      </c>
      <c r="H847" s="2" t="s">
        <v>922</v>
      </c>
      <c r="I847" s="2" t="s">
        <v>922</v>
      </c>
      <c r="J847">
        <v>136268</v>
      </c>
      <c r="K847" s="1">
        <v>74.760765550239199</v>
      </c>
      <c r="L847" s="1">
        <v>20.533067191123401</v>
      </c>
      <c r="M847" s="1">
        <v>0.455719611354096</v>
      </c>
      <c r="N847" s="1">
        <v>1.2123169049226501</v>
      </c>
      <c r="O847" s="1">
        <v>3.0381307423606398</v>
      </c>
      <c r="P847" s="1">
        <v>26.114715120204298</v>
      </c>
      <c r="Q847" s="1">
        <v>8.8480054011213198</v>
      </c>
      <c r="R847" s="1">
        <v>26.133795168344701</v>
      </c>
      <c r="S847" s="1">
        <v>25.4880089235917</v>
      </c>
      <c r="T847" s="1">
        <v>13.415475386737899</v>
      </c>
      <c r="U847" s="1">
        <v>6.7945409261492298</v>
      </c>
      <c r="V847" s="1">
        <v>43.749225203701002</v>
      </c>
      <c r="W847" s="1">
        <v>31.509134144004999</v>
      </c>
      <c r="X847" s="1">
        <v>17.9470997261447</v>
      </c>
      <c r="Y847" s="1">
        <v>24.104073649689798</v>
      </c>
      <c r="Z847" s="1">
        <v>25.783318187206099</v>
      </c>
      <c r="AA847" s="1">
        <v>17.728871152554401</v>
      </c>
      <c r="AB847" s="1">
        <v>21.549646370856198</v>
      </c>
      <c r="AC847" s="1">
        <v>10.8340906396934</v>
      </c>
    </row>
    <row r="848" spans="1:29" ht="15" hidden="1" customHeight="1" x14ac:dyDescent="0.25">
      <c r="A848">
        <v>46220</v>
      </c>
      <c r="B848" s="2" t="s">
        <v>845</v>
      </c>
      <c r="C848" s="2" t="s">
        <v>46</v>
      </c>
      <c r="D848" s="2" t="s">
        <v>930</v>
      </c>
      <c r="E848" s="2" t="s">
        <v>931</v>
      </c>
      <c r="F848" s="2" t="s">
        <v>919</v>
      </c>
      <c r="G848" s="2" t="str">
        <f t="shared" si="13"/>
        <v>Trump</v>
      </c>
      <c r="H848" s="2" t="s">
        <v>922</v>
      </c>
      <c r="I848" s="2" t="s">
        <v>923</v>
      </c>
      <c r="J848">
        <v>230162</v>
      </c>
      <c r="K848" s="1">
        <v>62.499891380853498</v>
      </c>
      <c r="L848" s="1">
        <v>32.514055317558899</v>
      </c>
      <c r="M848" s="1">
        <v>1.0253647430939901</v>
      </c>
      <c r="N848" s="1">
        <v>1.17916945455809</v>
      </c>
      <c r="O848" s="1">
        <v>2.7815191039354898</v>
      </c>
      <c r="P848" s="1">
        <v>21.855041231828</v>
      </c>
      <c r="Q848" s="1">
        <v>17.948227770005499</v>
      </c>
      <c r="R848" s="1">
        <v>24.714331644667698</v>
      </c>
      <c r="S848" s="1">
        <v>23.857543816963702</v>
      </c>
      <c r="T848" s="1">
        <v>11.624855536535099</v>
      </c>
      <c r="U848" s="1">
        <v>4.8416364832527199</v>
      </c>
      <c r="V848" s="1">
        <v>44.348291293440603</v>
      </c>
      <c r="W848" s="1">
        <v>26.9865024110583</v>
      </c>
      <c r="X848" s="1">
        <v>23.823569812248302</v>
      </c>
      <c r="Y848" s="1">
        <v>25.9797817009743</v>
      </c>
      <c r="Z848" s="1">
        <v>22.877444875833302</v>
      </c>
      <c r="AA848" s="1">
        <v>16.9792200815569</v>
      </c>
      <c r="AB848" s="1">
        <v>19.6859814909775</v>
      </c>
      <c r="AC848" s="1">
        <v>14.4775718506581</v>
      </c>
    </row>
    <row r="849" spans="1:29" ht="15" hidden="1" customHeight="1" x14ac:dyDescent="0.25">
      <c r="A849">
        <v>46300</v>
      </c>
      <c r="B849" s="2" t="s">
        <v>846</v>
      </c>
      <c r="C849" s="2" t="s">
        <v>143</v>
      </c>
      <c r="D849" s="2" t="s">
        <v>946</v>
      </c>
      <c r="E849" s="2" t="s">
        <v>947</v>
      </c>
      <c r="F849" s="2" t="s">
        <v>919</v>
      </c>
      <c r="G849" s="2" t="str">
        <f t="shared" si="13"/>
        <v>Trump</v>
      </c>
      <c r="H849" s="2" t="s">
        <v>922</v>
      </c>
      <c r="I849" s="2" t="s">
        <v>923</v>
      </c>
      <c r="J849">
        <v>99604</v>
      </c>
      <c r="K849" s="1">
        <v>79.112284647202898</v>
      </c>
      <c r="L849" s="1">
        <v>0.34737560740532503</v>
      </c>
      <c r="M849" s="1">
        <v>0.96080478695634697</v>
      </c>
      <c r="N849" s="1">
        <v>2.0109634151238902</v>
      </c>
      <c r="O849" s="1">
        <v>17.568571543311499</v>
      </c>
      <c r="P849" s="1">
        <v>28.2036865989318</v>
      </c>
      <c r="Q849" s="1">
        <v>9.7315368860688292</v>
      </c>
      <c r="R849" s="1">
        <v>25.0160636119031</v>
      </c>
      <c r="S849" s="1">
        <v>23.783181398337401</v>
      </c>
      <c r="T849" s="1">
        <v>13.265531504758799</v>
      </c>
      <c r="U849" s="1">
        <v>8.7403807209396494</v>
      </c>
      <c r="V849" s="1">
        <v>39.223977318752503</v>
      </c>
      <c r="W849" s="1">
        <v>36.314297286350801</v>
      </c>
      <c r="X849" s="1">
        <v>15.7213446739571</v>
      </c>
      <c r="Y849" s="1">
        <v>19.497917370257799</v>
      </c>
      <c r="Z849" s="1">
        <v>27.372509287402899</v>
      </c>
      <c r="AA849" s="1">
        <v>21.937971406056501</v>
      </c>
      <c r="AB849" s="1">
        <v>21.135877518856201</v>
      </c>
      <c r="AC849" s="1">
        <v>10.0557244174265</v>
      </c>
    </row>
    <row r="850" spans="1:29" ht="15" hidden="1" customHeight="1" x14ac:dyDescent="0.25">
      <c r="A850">
        <v>46340</v>
      </c>
      <c r="B850" s="2" t="s">
        <v>847</v>
      </c>
      <c r="C850" s="2" t="s">
        <v>27</v>
      </c>
      <c r="D850" s="2" t="s">
        <v>976</v>
      </c>
      <c r="E850" s="2" t="s">
        <v>935</v>
      </c>
      <c r="F850" s="2" t="s">
        <v>919</v>
      </c>
      <c r="G850" s="2" t="str">
        <f t="shared" si="13"/>
        <v>Trump</v>
      </c>
      <c r="H850" s="2" t="s">
        <v>922</v>
      </c>
      <c r="I850" s="2" t="s">
        <v>922</v>
      </c>
      <c r="J850">
        <v>209714</v>
      </c>
      <c r="K850" s="1">
        <v>62.106487883498502</v>
      </c>
      <c r="L850" s="1">
        <v>17.736059585912201</v>
      </c>
      <c r="M850" s="1">
        <v>1.2159417110922499</v>
      </c>
      <c r="N850" s="1">
        <v>1.7333129881648299</v>
      </c>
      <c r="O850" s="1">
        <v>17.2081978313322</v>
      </c>
      <c r="P850" s="1">
        <v>25.6520785450661</v>
      </c>
      <c r="Q850" s="1">
        <v>10.756077324355999</v>
      </c>
      <c r="R850" s="1">
        <v>25.0059604985838</v>
      </c>
      <c r="S850" s="1">
        <v>24.351736174027501</v>
      </c>
      <c r="T850" s="1">
        <v>14.2341474579666</v>
      </c>
      <c r="U850" s="1">
        <v>6.6292581562305397</v>
      </c>
      <c r="V850" s="1">
        <v>34.534856679894702</v>
      </c>
      <c r="W850" s="1">
        <v>34.059998649692801</v>
      </c>
      <c r="X850" s="1">
        <v>24.775886514182002</v>
      </c>
      <c r="Y850" s="1">
        <v>19.230966682067901</v>
      </c>
      <c r="Z850" s="1">
        <v>23.8731454386776</v>
      </c>
      <c r="AA850" s="1">
        <v>17.3456029570306</v>
      </c>
      <c r="AB850" s="1">
        <v>21.434621900508201</v>
      </c>
      <c r="AC850" s="1">
        <v>18.115663021715701</v>
      </c>
    </row>
    <row r="851" spans="1:29" ht="15" hidden="1" customHeight="1" x14ac:dyDescent="0.25">
      <c r="A851">
        <v>46380</v>
      </c>
      <c r="B851" s="2" t="s">
        <v>848</v>
      </c>
      <c r="C851" s="2" t="s">
        <v>98</v>
      </c>
      <c r="D851" s="2" t="s">
        <v>936</v>
      </c>
      <c r="E851" s="2" t="s">
        <v>935</v>
      </c>
      <c r="F851" s="2" t="s">
        <v>920</v>
      </c>
      <c r="G851" s="2" t="str">
        <f t="shared" si="13"/>
        <v>Clinton</v>
      </c>
      <c r="H851" s="2" t="s">
        <v>923</v>
      </c>
      <c r="I851" s="2" t="s">
        <v>923</v>
      </c>
      <c r="J851">
        <v>87841</v>
      </c>
      <c r="K851" s="1">
        <v>68.588700037567904</v>
      </c>
      <c r="L851" s="1">
        <v>0.61930078209492201</v>
      </c>
      <c r="M851" s="1">
        <v>1.59606561856081</v>
      </c>
      <c r="N851" s="1">
        <v>6.9910406302296204</v>
      </c>
      <c r="O851" s="1">
        <v>22.204892931546802</v>
      </c>
      <c r="P851" s="1">
        <v>22.1548024271126</v>
      </c>
      <c r="Q851" s="1">
        <v>7.9939891394679004</v>
      </c>
      <c r="R851" s="1">
        <v>23.874955886203502</v>
      </c>
      <c r="S851" s="1">
        <v>30.615543994262399</v>
      </c>
      <c r="T851" s="1">
        <v>15.3607085529536</v>
      </c>
      <c r="U851" s="1">
        <v>6.9890795631825302</v>
      </c>
      <c r="V851" s="1">
        <v>34.245832991214399</v>
      </c>
      <c r="W851" s="1">
        <v>37.333114377206698</v>
      </c>
      <c r="X851" s="1">
        <v>21.431973068396399</v>
      </c>
      <c r="Y851" s="1">
        <v>22.361809045226099</v>
      </c>
      <c r="Z851" s="1">
        <v>24.506252191188501</v>
      </c>
      <c r="AA851" s="1">
        <v>17.958980951268</v>
      </c>
      <c r="AB851" s="1">
        <v>20.118032020567998</v>
      </c>
      <c r="AC851" s="1">
        <v>15.054925791749399</v>
      </c>
    </row>
    <row r="852" spans="1:29" ht="15" hidden="1" customHeight="1" x14ac:dyDescent="0.25">
      <c r="A852">
        <v>46460</v>
      </c>
      <c r="B852" s="2" t="s">
        <v>849</v>
      </c>
      <c r="C852" s="2" t="s">
        <v>84</v>
      </c>
      <c r="D852" s="2" t="s">
        <v>975</v>
      </c>
      <c r="E852" s="2" t="s">
        <v>931</v>
      </c>
      <c r="F852" s="2" t="s">
        <v>919</v>
      </c>
      <c r="G852" s="2" t="str">
        <f t="shared" si="13"/>
        <v>Trump</v>
      </c>
      <c r="H852" s="2" t="s">
        <v>922</v>
      </c>
      <c r="I852" s="2" t="s">
        <v>922</v>
      </c>
      <c r="J852">
        <v>38620</v>
      </c>
      <c r="K852" s="1">
        <v>82.757638529259495</v>
      </c>
      <c r="L852" s="1">
        <v>12.8430864836872</v>
      </c>
      <c r="M852" s="1">
        <v>0.31071983428275501</v>
      </c>
      <c r="N852" s="1">
        <v>1.36457793889177</v>
      </c>
      <c r="O852" s="1">
        <v>2.7239772138788201</v>
      </c>
      <c r="P852" s="1">
        <v>22.364060072501299</v>
      </c>
      <c r="Q852" s="1">
        <v>7.6644225789746203</v>
      </c>
      <c r="R852" s="1">
        <v>24.510616261004699</v>
      </c>
      <c r="S852" s="1">
        <v>28.495598135681</v>
      </c>
      <c r="T852" s="1">
        <v>16.9653029518384</v>
      </c>
      <c r="U852" s="1">
        <v>6.9425851554365599</v>
      </c>
      <c r="V852" s="1">
        <v>54.9866131191432</v>
      </c>
      <c r="W852" s="1">
        <v>24.304625911051598</v>
      </c>
      <c r="X852" s="1">
        <v>13.7661758143686</v>
      </c>
      <c r="Y852" s="1">
        <v>26.3314374353671</v>
      </c>
      <c r="Z852" s="1">
        <v>24.0369700103413</v>
      </c>
      <c r="AA852" s="1">
        <v>19.305842812823201</v>
      </c>
      <c r="AB852" s="1">
        <v>21.244829369183002</v>
      </c>
      <c r="AC852" s="1">
        <v>9.0809203722854193</v>
      </c>
    </row>
    <row r="853" spans="1:29" ht="15" hidden="1" customHeight="1" x14ac:dyDescent="0.25">
      <c r="A853">
        <v>46520</v>
      </c>
      <c r="B853" s="2" t="s">
        <v>851</v>
      </c>
      <c r="C853" s="2" t="s">
        <v>406</v>
      </c>
      <c r="D853" s="2" t="s">
        <v>944</v>
      </c>
      <c r="E853" s="2" t="s">
        <v>929</v>
      </c>
      <c r="F853" s="2" t="s">
        <v>920</v>
      </c>
      <c r="G853" s="2" t="str">
        <f t="shared" si="13"/>
        <v>Clinton</v>
      </c>
      <c r="H853" s="2" t="s">
        <v>923</v>
      </c>
      <c r="I853" s="2" t="s">
        <v>923</v>
      </c>
      <c r="J853">
        <v>953207</v>
      </c>
      <c r="K853" s="1">
        <v>19.060288059151901</v>
      </c>
      <c r="L853" s="1">
        <v>1.88091358959806</v>
      </c>
      <c r="M853" s="1">
        <v>43.014686211914103</v>
      </c>
      <c r="N853" s="1">
        <v>27.920692986937802</v>
      </c>
      <c r="O853" s="1">
        <v>8.1234191523981707</v>
      </c>
      <c r="P853" s="1">
        <v>22.083346009838401</v>
      </c>
      <c r="Q853" s="1">
        <v>10.3097228618758</v>
      </c>
      <c r="R853" s="1">
        <v>27.249275341033002</v>
      </c>
      <c r="S853" s="1">
        <v>25.828807383915599</v>
      </c>
      <c r="T853" s="1">
        <v>14.528848403337401</v>
      </c>
      <c r="U853" s="1">
        <v>4.7132679452275301</v>
      </c>
      <c r="V853" s="1">
        <v>32.095169256343098</v>
      </c>
      <c r="W853" s="1">
        <v>31.706524313138601</v>
      </c>
      <c r="X853" s="1">
        <v>31.485038485290801</v>
      </c>
      <c r="Y853" s="1">
        <v>11.4386203766735</v>
      </c>
      <c r="Z853" s="1">
        <v>14.5622224383286</v>
      </c>
      <c r="AA853" s="1">
        <v>15.399526726960399</v>
      </c>
      <c r="AB853" s="1">
        <v>25.2996855651723</v>
      </c>
      <c r="AC853" s="1">
        <v>33.299944892865199</v>
      </c>
    </row>
    <row r="854" spans="1:29" ht="15" hidden="1" customHeight="1" x14ac:dyDescent="0.25">
      <c r="A854">
        <v>46500</v>
      </c>
      <c r="B854" s="2" t="s">
        <v>850</v>
      </c>
      <c r="C854" s="2" t="s">
        <v>33</v>
      </c>
      <c r="D854" s="2" t="s">
        <v>967</v>
      </c>
      <c r="E854" s="2" t="s">
        <v>927</v>
      </c>
      <c r="F854" s="2" t="s">
        <v>919</v>
      </c>
      <c r="G854" s="2" t="str">
        <f t="shared" si="13"/>
        <v>Trump</v>
      </c>
      <c r="H854" s="2" t="s">
        <v>922</v>
      </c>
      <c r="I854" s="2" t="s">
        <v>922</v>
      </c>
      <c r="J854">
        <v>40097</v>
      </c>
      <c r="K854" s="1">
        <v>94.129236601241999</v>
      </c>
      <c r="L854" s="1">
        <v>2.17971419308178</v>
      </c>
      <c r="M854" s="1">
        <v>0.376586777065616</v>
      </c>
      <c r="N854" s="1">
        <v>2.1896900017457699</v>
      </c>
      <c r="O854" s="1">
        <v>1.12477242686485</v>
      </c>
      <c r="P854" s="1">
        <v>25.039279746614501</v>
      </c>
      <c r="Q854" s="1">
        <v>8.40212484724543</v>
      </c>
      <c r="R854" s="1">
        <v>24.201311818839301</v>
      </c>
      <c r="S854" s="1">
        <v>27.997107015487401</v>
      </c>
      <c r="T854" s="1">
        <v>14.360176571813399</v>
      </c>
      <c r="U854" s="1">
        <v>3.2572924457741199</v>
      </c>
      <c r="V854" s="1">
        <v>54.869109947643999</v>
      </c>
      <c r="W854" s="1">
        <v>26.716529543754699</v>
      </c>
      <c r="X854" s="1">
        <v>15.1570680628272</v>
      </c>
      <c r="Y854" s="1">
        <v>16.706036745406799</v>
      </c>
      <c r="Z854" s="1">
        <v>23.667979002624701</v>
      </c>
      <c r="AA854" s="1">
        <v>18.910761154855599</v>
      </c>
      <c r="AB854" s="1">
        <v>25.570866141732299</v>
      </c>
      <c r="AC854" s="1">
        <v>15.1443569553806</v>
      </c>
    </row>
    <row r="855" spans="1:29" ht="15" hidden="1" customHeight="1" x14ac:dyDescent="0.25">
      <c r="A855">
        <v>46540</v>
      </c>
      <c r="B855" s="2" t="s">
        <v>852</v>
      </c>
      <c r="C855" s="2" t="s">
        <v>40</v>
      </c>
      <c r="D855" s="2" t="s">
        <v>966</v>
      </c>
      <c r="E855" s="2" t="s">
        <v>927</v>
      </c>
      <c r="F855" s="2" t="s">
        <v>919</v>
      </c>
      <c r="G855" s="2" t="str">
        <f t="shared" si="13"/>
        <v>Trump</v>
      </c>
      <c r="H855" s="2" t="s">
        <v>922</v>
      </c>
      <c r="I855" s="2" t="s">
        <v>922</v>
      </c>
      <c r="J855">
        <v>299397</v>
      </c>
      <c r="K855" s="1">
        <v>87.156517934381398</v>
      </c>
      <c r="L855" s="1">
        <v>4.7836150662832297</v>
      </c>
      <c r="M855" s="1">
        <v>2.2869300627594802</v>
      </c>
      <c r="N855" s="1">
        <v>1.8119754038951601</v>
      </c>
      <c r="O855" s="1">
        <v>3.96096153268069</v>
      </c>
      <c r="P855" s="1">
        <v>21.935757539320701</v>
      </c>
      <c r="Q855" s="1">
        <v>9.8157296165292305</v>
      </c>
      <c r="R855" s="1">
        <v>23.478859173605599</v>
      </c>
      <c r="S855" s="1">
        <v>28.395408103621602</v>
      </c>
      <c r="T855" s="1">
        <v>16.374245566922799</v>
      </c>
      <c r="U855" s="1">
        <v>4.8429562783231699</v>
      </c>
      <c r="V855" s="1">
        <v>41.625639871193798</v>
      </c>
      <c r="W855" s="1">
        <v>31.605966584776201</v>
      </c>
      <c r="X855" s="1">
        <v>21.925437265706801</v>
      </c>
      <c r="Y855" s="1">
        <v>20.352568167406499</v>
      </c>
      <c r="Z855" s="1">
        <v>22.169520186007201</v>
      </c>
      <c r="AA855" s="1">
        <v>18.2380046501797</v>
      </c>
      <c r="AB855" s="1">
        <v>22.927076727964501</v>
      </c>
      <c r="AC855" s="1">
        <v>16.312830268442202</v>
      </c>
    </row>
    <row r="856" spans="1:29" ht="15" customHeight="1" x14ac:dyDescent="0.25">
      <c r="A856">
        <v>46620</v>
      </c>
      <c r="B856" s="2" t="s">
        <v>853</v>
      </c>
      <c r="C856" s="2" t="s">
        <v>27</v>
      </c>
      <c r="D856" s="2" t="s">
        <v>976</v>
      </c>
      <c r="E856" s="2" t="s">
        <v>935</v>
      </c>
      <c r="F856" s="2" t="s">
        <v>919</v>
      </c>
      <c r="G856" s="2" t="str">
        <f t="shared" si="13"/>
        <v>Trump</v>
      </c>
      <c r="H856" s="2" t="s">
        <v>922</v>
      </c>
      <c r="I856" s="2" t="s">
        <v>922</v>
      </c>
      <c r="J856">
        <v>26405</v>
      </c>
      <c r="K856" s="1">
        <v>29.032380231016901</v>
      </c>
      <c r="L856" s="1">
        <v>0.41658776746828302</v>
      </c>
      <c r="M856" s="1">
        <v>0.43931073660291597</v>
      </c>
      <c r="N856" s="1">
        <v>0.81045256580193104</v>
      </c>
      <c r="O856" s="1">
        <v>69.301268699109997</v>
      </c>
      <c r="P856" s="1">
        <v>28.907403900776401</v>
      </c>
      <c r="Q856" s="1">
        <v>9.7633024048475701</v>
      </c>
      <c r="R856" s="1">
        <v>22.7419049422458</v>
      </c>
      <c r="S856" s="1">
        <v>23.8326074607082</v>
      </c>
      <c r="T856" s="1">
        <v>14.7547812914221</v>
      </c>
      <c r="U856" s="1">
        <v>18.0304618610101</v>
      </c>
      <c r="V856" s="1">
        <v>35.345624961460203</v>
      </c>
      <c r="W856" s="1">
        <v>30.4063636924215</v>
      </c>
      <c r="X856" s="1">
        <v>16.217549485108201</v>
      </c>
      <c r="Y856" s="1">
        <v>30.946882217090099</v>
      </c>
      <c r="Z856" s="1">
        <v>27.1939953810624</v>
      </c>
      <c r="AA856" s="1">
        <v>12.933025404157</v>
      </c>
      <c r="AB856" s="1">
        <v>17.898383371824501</v>
      </c>
      <c r="AC856" s="1">
        <v>11.027713625866101</v>
      </c>
    </row>
    <row r="857" spans="1:29" ht="15" hidden="1" customHeight="1" x14ac:dyDescent="0.25">
      <c r="A857">
        <v>46660</v>
      </c>
      <c r="B857" s="2" t="s">
        <v>854</v>
      </c>
      <c r="C857" s="2" t="s">
        <v>37</v>
      </c>
      <c r="D857" s="2" t="s">
        <v>943</v>
      </c>
      <c r="E857" s="2" t="s">
        <v>931</v>
      </c>
      <c r="F857" s="2" t="s">
        <v>920</v>
      </c>
      <c r="G857" s="2" t="str">
        <f t="shared" si="13"/>
        <v>Clinton</v>
      </c>
      <c r="H857" s="2" t="s">
        <v>922</v>
      </c>
      <c r="I857" s="2" t="s">
        <v>923</v>
      </c>
      <c r="J857">
        <v>139588</v>
      </c>
      <c r="K857" s="1">
        <v>57.392469266699102</v>
      </c>
      <c r="L857" s="1">
        <v>33.699171848582999</v>
      </c>
      <c r="M857" s="1">
        <v>1.2357795799065801</v>
      </c>
      <c r="N857" s="1">
        <v>2.1312720291142502</v>
      </c>
      <c r="O857" s="1">
        <v>5.5413072756970498</v>
      </c>
      <c r="P857" s="1">
        <v>24.909734361119899</v>
      </c>
      <c r="Q857" s="1">
        <v>15.605926010831899</v>
      </c>
      <c r="R857" s="1">
        <v>26.3059861879245</v>
      </c>
      <c r="S857" s="1">
        <v>22.6079605696765</v>
      </c>
      <c r="T857" s="1">
        <v>10.5703928704473</v>
      </c>
      <c r="U857" s="1">
        <v>5.4976521834087597</v>
      </c>
      <c r="V857" s="1">
        <v>44.777169758666297</v>
      </c>
      <c r="W857" s="1">
        <v>29.845784243541999</v>
      </c>
      <c r="X857" s="1">
        <v>19.879393814383</v>
      </c>
      <c r="Y857" s="1">
        <v>26.381612636388699</v>
      </c>
      <c r="Z857" s="1">
        <v>25.544570055540198</v>
      </c>
      <c r="AA857" s="1">
        <v>17.627131996691201</v>
      </c>
      <c r="AB857" s="1">
        <v>18.842320872887701</v>
      </c>
      <c r="AC857" s="1">
        <v>11.6043644384921</v>
      </c>
    </row>
    <row r="858" spans="1:29" ht="15" hidden="1" customHeight="1" x14ac:dyDescent="0.25">
      <c r="A858">
        <v>46700</v>
      </c>
      <c r="B858" s="2" t="s">
        <v>855</v>
      </c>
      <c r="C858" s="2" t="s">
        <v>98</v>
      </c>
      <c r="D858" s="2" t="s">
        <v>936</v>
      </c>
      <c r="E858" s="2" t="s">
        <v>935</v>
      </c>
      <c r="F858" s="2" t="s">
        <v>920</v>
      </c>
      <c r="G858" s="2" t="str">
        <f t="shared" si="13"/>
        <v>Clinton</v>
      </c>
      <c r="H858" s="2" t="s">
        <v>922</v>
      </c>
      <c r="I858" s="2" t="s">
        <v>923</v>
      </c>
      <c r="J858">
        <v>413344</v>
      </c>
      <c r="K858" s="1">
        <v>40.796043973058801</v>
      </c>
      <c r="L858" s="1">
        <v>14.2116493767903</v>
      </c>
      <c r="M858" s="1">
        <v>14.2803572811024</v>
      </c>
      <c r="N858" s="1">
        <v>6.6748277463807399</v>
      </c>
      <c r="O858" s="1">
        <v>24.037121622667801</v>
      </c>
      <c r="P858" s="1">
        <v>24.564285437795199</v>
      </c>
      <c r="Q858" s="1">
        <v>9.7855539211891305</v>
      </c>
      <c r="R858" s="1">
        <v>26.451817372454901</v>
      </c>
      <c r="S858" s="1">
        <v>27.864684137183598</v>
      </c>
      <c r="T858" s="1">
        <v>11.333659131377299</v>
      </c>
      <c r="U858" s="1">
        <v>6.0855819425042297</v>
      </c>
      <c r="V858" s="1">
        <v>31.2035879714727</v>
      </c>
      <c r="W858" s="1">
        <v>38.476582604220297</v>
      </c>
      <c r="X858" s="1">
        <v>24.2342474818028</v>
      </c>
      <c r="Y858" s="1">
        <v>12.2427741544602</v>
      </c>
      <c r="Z858" s="1">
        <v>15.478812502227401</v>
      </c>
      <c r="AA858" s="1">
        <v>15.5465269610464</v>
      </c>
      <c r="AB858" s="1">
        <v>26.137068320325</v>
      </c>
      <c r="AC858" s="1">
        <v>30.594818061940899</v>
      </c>
    </row>
    <row r="859" spans="1:29" ht="15" hidden="1" customHeight="1" x14ac:dyDescent="0.25">
      <c r="A859">
        <v>46740</v>
      </c>
      <c r="B859" s="2" t="s">
        <v>856</v>
      </c>
      <c r="C859" s="2" t="s">
        <v>46</v>
      </c>
      <c r="D859" s="2" t="s">
        <v>930</v>
      </c>
      <c r="E859" s="2" t="s">
        <v>931</v>
      </c>
      <c r="F859" s="2" t="s">
        <v>920</v>
      </c>
      <c r="G859" s="2" t="str">
        <f t="shared" si="13"/>
        <v>Clinton</v>
      </c>
      <c r="H859" s="2" t="s">
        <v>922</v>
      </c>
      <c r="I859" s="2" t="s">
        <v>923</v>
      </c>
      <c r="J859">
        <v>34215</v>
      </c>
      <c r="K859" s="1">
        <v>58.141166155195101</v>
      </c>
      <c r="L859" s="1">
        <v>38.597106532222703</v>
      </c>
      <c r="M859" s="1">
        <v>0.48516732427297998</v>
      </c>
      <c r="N859" s="1">
        <v>1.2099956159579099</v>
      </c>
      <c r="O859" s="1">
        <v>1.5665643723513101</v>
      </c>
      <c r="P859" s="1">
        <v>22.513517463101</v>
      </c>
      <c r="Q859" s="1">
        <v>8.0520239660967405</v>
      </c>
      <c r="R859" s="1">
        <v>24.062545667105098</v>
      </c>
      <c r="S859" s="1">
        <v>28.695016805494699</v>
      </c>
      <c r="T859" s="1">
        <v>16.676896098202501</v>
      </c>
      <c r="U859" s="1">
        <v>7.6880741712882603</v>
      </c>
      <c r="V859" s="1">
        <v>53.5752085009102</v>
      </c>
      <c r="W859" s="1">
        <v>27.712628593201</v>
      </c>
      <c r="X859" s="1">
        <v>11.0240887346006</v>
      </c>
      <c r="Y859" s="1">
        <v>32.616986944403699</v>
      </c>
      <c r="Z859" s="1">
        <v>26.316561537333101</v>
      </c>
      <c r="AA859" s="1">
        <v>16.722898635763499</v>
      </c>
      <c r="AB859" s="1">
        <v>16.524864309813701</v>
      </c>
      <c r="AC859" s="1">
        <v>7.8186885726859296</v>
      </c>
    </row>
    <row r="860" spans="1:29" ht="15" hidden="1" customHeight="1" x14ac:dyDescent="0.25">
      <c r="A860">
        <v>46780</v>
      </c>
      <c r="B860" s="2" t="s">
        <v>857</v>
      </c>
      <c r="C860" s="2" t="s">
        <v>33</v>
      </c>
      <c r="D860" s="2" t="s">
        <v>967</v>
      </c>
      <c r="E860" s="2" t="s">
        <v>927</v>
      </c>
      <c r="F860" s="2" t="s">
        <v>919</v>
      </c>
      <c r="G860" s="2" t="str">
        <f t="shared" si="13"/>
        <v>Trump</v>
      </c>
      <c r="H860" s="2" t="s">
        <v>922</v>
      </c>
      <c r="I860" s="2" t="s">
        <v>922</v>
      </c>
      <c r="J860">
        <v>28744</v>
      </c>
      <c r="K860" s="1">
        <v>95.153771221820193</v>
      </c>
      <c r="L860" s="1">
        <v>0.82451989980517704</v>
      </c>
      <c r="M860" s="1">
        <v>0.22613414973559701</v>
      </c>
      <c r="N860" s="1">
        <v>1.2211244085722199</v>
      </c>
      <c r="O860" s="1">
        <v>2.5744503200667999</v>
      </c>
      <c r="P860" s="1">
        <v>24.923462287781799</v>
      </c>
      <c r="Q860" s="1">
        <v>7.36501530754244</v>
      </c>
      <c r="R860" s="1">
        <v>23.3683551349847</v>
      </c>
      <c r="S860" s="1">
        <v>28.033676593376001</v>
      </c>
      <c r="T860" s="1">
        <v>16.3094906763151</v>
      </c>
      <c r="U860" s="1">
        <v>2.33203205259914</v>
      </c>
      <c r="V860" s="1">
        <v>55.742757345387297</v>
      </c>
      <c r="W860" s="1">
        <v>26.9313745633861</v>
      </c>
      <c r="X860" s="1">
        <v>14.993836038627499</v>
      </c>
      <c r="Y860" s="1">
        <v>16.572237960339901</v>
      </c>
      <c r="Z860" s="1">
        <v>27.770892351274799</v>
      </c>
      <c r="AA860" s="1">
        <v>22.078611898017002</v>
      </c>
      <c r="AB860" s="1">
        <v>22.884206798866899</v>
      </c>
      <c r="AC860" s="1">
        <v>10.694050991501401</v>
      </c>
    </row>
    <row r="861" spans="1:29" ht="15" hidden="1" customHeight="1" x14ac:dyDescent="0.25">
      <c r="A861">
        <v>46820</v>
      </c>
      <c r="B861" s="2" t="s">
        <v>858</v>
      </c>
      <c r="C861" s="2" t="s">
        <v>24</v>
      </c>
      <c r="D861" s="2" t="s">
        <v>974</v>
      </c>
      <c r="E861" s="2" t="s">
        <v>947</v>
      </c>
      <c r="F861" s="2" t="s">
        <v>920</v>
      </c>
      <c r="G861" s="2" t="str">
        <f t="shared" si="13"/>
        <v>Clinton</v>
      </c>
      <c r="H861" s="2" t="s">
        <v>922</v>
      </c>
      <c r="I861" s="2" t="s">
        <v>923</v>
      </c>
      <c r="J861">
        <v>13864</v>
      </c>
      <c r="K861" s="1">
        <v>90.046162723600702</v>
      </c>
      <c r="L861" s="1">
        <v>1.29111367570687</v>
      </c>
      <c r="M861" s="1">
        <v>1.6589728793998799</v>
      </c>
      <c r="N861" s="1">
        <v>5.0057703404500904</v>
      </c>
      <c r="O861" s="1">
        <v>1.9979803808424701</v>
      </c>
      <c r="P861" s="1">
        <v>17.4841315637623</v>
      </c>
      <c r="Q861" s="1">
        <v>32.566358915175996</v>
      </c>
      <c r="R861" s="1">
        <v>20.953548759376801</v>
      </c>
      <c r="S861" s="1">
        <v>18.746393537218701</v>
      </c>
      <c r="T861" s="1">
        <v>10.249567224466199</v>
      </c>
      <c r="U861" s="1">
        <v>2.3512946116165101</v>
      </c>
      <c r="V861" s="1">
        <v>29.643107067879601</v>
      </c>
      <c r="W861" s="1">
        <v>26.662001399580099</v>
      </c>
      <c r="X861" s="1">
        <v>41.343596920923702</v>
      </c>
      <c r="Y861" s="1">
        <v>28.0046674445741</v>
      </c>
      <c r="Z861" s="1">
        <v>24.6207701283547</v>
      </c>
      <c r="AA861" s="1">
        <v>16.1610268378063</v>
      </c>
      <c r="AB861" s="1">
        <v>17.269544924154001</v>
      </c>
      <c r="AC861" s="1">
        <v>13.943990665110899</v>
      </c>
    </row>
    <row r="862" spans="1:29" ht="15" hidden="1" customHeight="1" x14ac:dyDescent="0.25">
      <c r="A862">
        <v>46860</v>
      </c>
      <c r="B862" s="2" t="s">
        <v>859</v>
      </c>
      <c r="C862" s="2" t="s">
        <v>199</v>
      </c>
      <c r="D862" s="2" t="s">
        <v>977</v>
      </c>
      <c r="E862" s="2" t="s">
        <v>947</v>
      </c>
      <c r="F862" s="2" t="s">
        <v>919</v>
      </c>
      <c r="G862" s="2" t="str">
        <f t="shared" si="13"/>
        <v>Trump</v>
      </c>
      <c r="H862" s="2" t="s">
        <v>922</v>
      </c>
      <c r="I862" s="2" t="s">
        <v>923</v>
      </c>
      <c r="J862">
        <v>58218</v>
      </c>
      <c r="K862" s="1">
        <v>82.849515158954205</v>
      </c>
      <c r="L862" s="1">
        <v>0.29458696452681998</v>
      </c>
      <c r="M862" s="1">
        <v>0.48790965999754499</v>
      </c>
      <c r="N862" s="1">
        <v>9.2181170983184</v>
      </c>
      <c r="O862" s="1">
        <v>7.1498711182030199</v>
      </c>
      <c r="P862" s="1">
        <v>33.315944519455002</v>
      </c>
      <c r="Q862" s="1">
        <v>9.6477230882533505</v>
      </c>
      <c r="R862" s="1">
        <v>27.307597888793399</v>
      </c>
      <c r="S862" s="1">
        <v>20.532097704676598</v>
      </c>
      <c r="T862" s="1">
        <v>9.1966367988216504</v>
      </c>
      <c r="U862" s="1">
        <v>2.4555820737205001</v>
      </c>
      <c r="V862" s="1">
        <v>48.013789445770399</v>
      </c>
      <c r="W862" s="1">
        <v>32.903739061256999</v>
      </c>
      <c r="X862" s="1">
        <v>16.626889419252201</v>
      </c>
      <c r="Y862" s="1">
        <v>11.4812448662955</v>
      </c>
      <c r="Z862" s="1">
        <v>17.951994158985102</v>
      </c>
      <c r="AA862" s="1">
        <v>18.0615131879164</v>
      </c>
      <c r="AB862" s="1">
        <v>31.4410878890207</v>
      </c>
      <c r="AC862" s="1">
        <v>21.064159897782201</v>
      </c>
    </row>
    <row r="863" spans="1:29" ht="15" hidden="1" customHeight="1" x14ac:dyDescent="0.25">
      <c r="A863">
        <v>46900</v>
      </c>
      <c r="B863" s="2" t="s">
        <v>860</v>
      </c>
      <c r="C863" s="2" t="s">
        <v>27</v>
      </c>
      <c r="D863" s="2" t="s">
        <v>976</v>
      </c>
      <c r="E863" s="2" t="s">
        <v>935</v>
      </c>
      <c r="F863" s="2" t="s">
        <v>919</v>
      </c>
      <c r="G863" s="2" t="str">
        <f t="shared" si="13"/>
        <v>Trump</v>
      </c>
      <c r="H863" s="2" t="s">
        <v>922</v>
      </c>
      <c r="I863" s="2" t="s">
        <v>922</v>
      </c>
      <c r="J863">
        <v>13535</v>
      </c>
      <c r="K863" s="1">
        <v>63.428149242704102</v>
      </c>
      <c r="L863" s="1">
        <v>7.7502770594754304</v>
      </c>
      <c r="M863" s="1">
        <v>0.71666050978943496</v>
      </c>
      <c r="N863" s="1">
        <v>2.1869227927595101</v>
      </c>
      <c r="O863" s="1">
        <v>25.917990395271499</v>
      </c>
      <c r="P863" s="1">
        <v>25.615072035463601</v>
      </c>
      <c r="Q863" s="1">
        <v>9.4865164388622105</v>
      </c>
      <c r="R863" s="1">
        <v>22.711488732914699</v>
      </c>
      <c r="S863" s="1">
        <v>26.6124861470262</v>
      </c>
      <c r="T863" s="1">
        <v>15.5744366457333</v>
      </c>
      <c r="U863" s="1">
        <v>8.5548859742408094</v>
      </c>
      <c r="V863" s="1">
        <v>46.437433534207699</v>
      </c>
      <c r="W863" s="1">
        <v>26.810823585017101</v>
      </c>
      <c r="X863" s="1">
        <v>18.1968569065343</v>
      </c>
      <c r="Y863" s="1">
        <v>23.024390243902399</v>
      </c>
      <c r="Z863" s="1">
        <v>25.9121951219512</v>
      </c>
      <c r="AA863" s="1">
        <v>17.541463414634102</v>
      </c>
      <c r="AB863" s="1">
        <v>23.9414634146341</v>
      </c>
      <c r="AC863" s="1">
        <v>9.5804878048780502</v>
      </c>
    </row>
    <row r="864" spans="1:29" ht="15" hidden="1" customHeight="1" x14ac:dyDescent="0.25">
      <c r="A864">
        <v>46980</v>
      </c>
      <c r="B864" s="2" t="s">
        <v>861</v>
      </c>
      <c r="C864" s="2" t="s">
        <v>170</v>
      </c>
      <c r="D864" s="2" t="s">
        <v>957</v>
      </c>
      <c r="E864" s="2" t="s">
        <v>931</v>
      </c>
      <c r="F864" s="2" t="s">
        <v>920</v>
      </c>
      <c r="G864" s="2" t="str">
        <f t="shared" si="13"/>
        <v>Clinton</v>
      </c>
      <c r="H864" s="2" t="s">
        <v>922</v>
      </c>
      <c r="I864" s="2" t="s">
        <v>922</v>
      </c>
      <c r="J864">
        <v>58377</v>
      </c>
      <c r="K864" s="1">
        <v>43.674734912722499</v>
      </c>
      <c r="L864" s="1">
        <v>52.945509361563602</v>
      </c>
      <c r="M864" s="1">
        <v>0.77427754081230604</v>
      </c>
      <c r="N864" s="1">
        <v>0.94386487829110799</v>
      </c>
      <c r="O864" s="1">
        <v>1.6616133066104799</v>
      </c>
      <c r="P864" s="1">
        <v>25.535741816126201</v>
      </c>
      <c r="Q864" s="1">
        <v>9.6373571783407801</v>
      </c>
      <c r="R864" s="1">
        <v>24.238998235606498</v>
      </c>
      <c r="S864" s="1">
        <v>27.8722784658341</v>
      </c>
      <c r="T864" s="1">
        <v>12.715624304092399</v>
      </c>
      <c r="U864" s="1">
        <v>5.7072616246794796</v>
      </c>
      <c r="V864" s="1">
        <v>39.239736709931499</v>
      </c>
      <c r="W864" s="1">
        <v>32.2080943191731</v>
      </c>
      <c r="X864" s="1">
        <v>22.844907346215901</v>
      </c>
      <c r="Y864" s="1">
        <v>29.418461678582801</v>
      </c>
      <c r="Z864" s="1">
        <v>22.915433307527699</v>
      </c>
      <c r="AA864" s="1">
        <v>16.1847078646569</v>
      </c>
      <c r="AB864" s="1">
        <v>18.224873628125099</v>
      </c>
      <c r="AC864" s="1">
        <v>13.2565235211075</v>
      </c>
    </row>
    <row r="865" spans="1:29" ht="15" hidden="1" customHeight="1" x14ac:dyDescent="0.25">
      <c r="A865">
        <v>47020</v>
      </c>
      <c r="B865" s="2" t="s">
        <v>862</v>
      </c>
      <c r="C865" s="2" t="s">
        <v>27</v>
      </c>
      <c r="D865" s="2" t="s">
        <v>976</v>
      </c>
      <c r="E865" s="2" t="s">
        <v>935</v>
      </c>
      <c r="F865" s="2" t="s">
        <v>919</v>
      </c>
      <c r="G865" s="2" t="str">
        <f t="shared" si="13"/>
        <v>Trump</v>
      </c>
      <c r="H865" s="2" t="s">
        <v>922</v>
      </c>
      <c r="I865" s="2" t="s">
        <v>922</v>
      </c>
      <c r="J865">
        <v>94003</v>
      </c>
      <c r="K865" s="1">
        <v>48.829292682148399</v>
      </c>
      <c r="L865" s="1">
        <v>5.8508770996670298</v>
      </c>
      <c r="M865" s="1">
        <v>0.92656617341999703</v>
      </c>
      <c r="N865" s="1">
        <v>1.2297479867663801</v>
      </c>
      <c r="O865" s="1">
        <v>43.163516057998102</v>
      </c>
      <c r="P865" s="1">
        <v>26.408731636224399</v>
      </c>
      <c r="Q865" s="1">
        <v>8.7146154909949693</v>
      </c>
      <c r="R865" s="1">
        <v>24.192844909205</v>
      </c>
      <c r="S865" s="1">
        <v>26.816165441528501</v>
      </c>
      <c r="T865" s="1">
        <v>13.8676425220472</v>
      </c>
      <c r="U865" s="1">
        <v>8.4515299060398306</v>
      </c>
      <c r="V865" s="1">
        <v>41.072155547232498</v>
      </c>
      <c r="W865" s="1">
        <v>34.053640345877596</v>
      </c>
      <c r="X865" s="1">
        <v>16.42267420085</v>
      </c>
      <c r="Y865" s="1">
        <v>19.4665980619158</v>
      </c>
      <c r="Z865" s="1">
        <v>21.6362233084641</v>
      </c>
      <c r="AA865" s="1">
        <v>17.685733070348501</v>
      </c>
      <c r="AB865" s="1">
        <v>22.9797330131778</v>
      </c>
      <c r="AC865" s="1">
        <v>18.231712546093799</v>
      </c>
    </row>
    <row r="866" spans="1:29" ht="15" hidden="1" customHeight="1" x14ac:dyDescent="0.25">
      <c r="A866">
        <v>47080</v>
      </c>
      <c r="B866" s="2" t="s">
        <v>863</v>
      </c>
      <c r="C866" s="2" t="s">
        <v>37</v>
      </c>
      <c r="D866" s="2" t="s">
        <v>943</v>
      </c>
      <c r="E866" s="2" t="s">
        <v>931</v>
      </c>
      <c r="F866" s="2" t="s">
        <v>919</v>
      </c>
      <c r="G866" s="2" t="str">
        <f t="shared" si="13"/>
        <v>Trump</v>
      </c>
      <c r="H866" s="2" t="s">
        <v>922</v>
      </c>
      <c r="I866" s="2" t="s">
        <v>923</v>
      </c>
      <c r="J866">
        <v>36346</v>
      </c>
      <c r="K866" s="1">
        <v>63.365982501513201</v>
      </c>
      <c r="L866" s="1">
        <v>25.004127001595801</v>
      </c>
      <c r="M866" s="1">
        <v>0.61905023936609305</v>
      </c>
      <c r="N866" s="1">
        <v>1.28487316348429</v>
      </c>
      <c r="O866" s="1">
        <v>9.7259670940406107</v>
      </c>
      <c r="P866" s="1">
        <v>26.6851923182744</v>
      </c>
      <c r="Q866" s="1">
        <v>9.56638969900402</v>
      </c>
      <c r="R866" s="1">
        <v>24.803279590601399</v>
      </c>
      <c r="S866" s="1">
        <v>25.422329829967499</v>
      </c>
      <c r="T866" s="1">
        <v>13.5228085621526</v>
      </c>
      <c r="U866" s="1">
        <v>6.9805829460058204</v>
      </c>
      <c r="V866" s="1">
        <v>53.655358151253203</v>
      </c>
      <c r="W866" s="1">
        <v>24.403805221319701</v>
      </c>
      <c r="X866" s="1">
        <v>14.9602536814213</v>
      </c>
      <c r="Y866" s="1">
        <v>32.868672046955197</v>
      </c>
      <c r="Z866" s="1">
        <v>23.506969919295699</v>
      </c>
      <c r="AA866" s="1">
        <v>14.8716067498166</v>
      </c>
      <c r="AB866" s="1">
        <v>17.945707997065298</v>
      </c>
      <c r="AC866" s="1">
        <v>10.8070432868672</v>
      </c>
    </row>
    <row r="867" spans="1:29" ht="15" hidden="1" customHeight="1" x14ac:dyDescent="0.25">
      <c r="A867">
        <v>47180</v>
      </c>
      <c r="B867" s="2" t="s">
        <v>864</v>
      </c>
      <c r="C867" s="2" t="s">
        <v>66</v>
      </c>
      <c r="D867" s="2" t="s">
        <v>425</v>
      </c>
      <c r="E867" s="2" t="s">
        <v>927</v>
      </c>
      <c r="F867" s="2" t="s">
        <v>919</v>
      </c>
      <c r="G867" s="2" t="str">
        <f t="shared" si="13"/>
        <v>Trump</v>
      </c>
      <c r="H867" s="2" t="s">
        <v>922</v>
      </c>
      <c r="I867" s="2" t="s">
        <v>923</v>
      </c>
      <c r="J867">
        <v>38440</v>
      </c>
      <c r="K867" s="1">
        <v>94.053069719042696</v>
      </c>
      <c r="L867" s="1">
        <v>2.5858480749219601</v>
      </c>
      <c r="M867" s="1">
        <v>0.55671175858480704</v>
      </c>
      <c r="N867" s="1">
        <v>1.2695109261186299</v>
      </c>
      <c r="O867" s="1">
        <v>1.53485952133195</v>
      </c>
      <c r="P867" s="1">
        <v>21.3111342351717</v>
      </c>
      <c r="Q867" s="1">
        <v>13.9438085327784</v>
      </c>
      <c r="R867" s="1">
        <v>21.9927159209157</v>
      </c>
      <c r="S867" s="1">
        <v>26.982310093652401</v>
      </c>
      <c r="T867" s="1">
        <v>15.770031217481799</v>
      </c>
      <c r="U867" s="1">
        <v>3.6415351334027699</v>
      </c>
      <c r="V867" s="1">
        <v>47.408060251582398</v>
      </c>
      <c r="W867" s="1">
        <v>34.344203188846997</v>
      </c>
      <c r="X867" s="1">
        <v>14.6062014261678</v>
      </c>
      <c r="Y867" s="1">
        <v>24.881056087918001</v>
      </c>
      <c r="Z867" s="1">
        <v>23.581049386852499</v>
      </c>
      <c r="AA867" s="1">
        <v>18.340816189774198</v>
      </c>
      <c r="AB867" s="1">
        <v>22.669704483012801</v>
      </c>
      <c r="AC867" s="1">
        <v>10.5273738524425</v>
      </c>
    </row>
    <row r="868" spans="1:29" ht="15" hidden="1" customHeight="1" x14ac:dyDescent="0.25">
      <c r="A868">
        <v>47220</v>
      </c>
      <c r="B868" s="2" t="s">
        <v>865</v>
      </c>
      <c r="C868" s="2" t="s">
        <v>88</v>
      </c>
      <c r="D868" s="2" t="s">
        <v>963</v>
      </c>
      <c r="E868" s="2" t="s">
        <v>947</v>
      </c>
      <c r="F868" s="2" t="s">
        <v>920</v>
      </c>
      <c r="G868" s="2" t="str">
        <f t="shared" si="13"/>
        <v>Clinton</v>
      </c>
      <c r="H868" s="2" t="s">
        <v>923</v>
      </c>
      <c r="I868" s="2" t="s">
        <v>922</v>
      </c>
      <c r="J868">
        <v>156898</v>
      </c>
      <c r="K868" s="1">
        <v>50.307205955461498</v>
      </c>
      <c r="L868" s="1">
        <v>18.722992007546299</v>
      </c>
      <c r="M868" s="1">
        <v>1.1816594220448999</v>
      </c>
      <c r="N868" s="1">
        <v>2.72788690741756</v>
      </c>
      <c r="O868" s="1">
        <v>27.060255707529699</v>
      </c>
      <c r="P868" s="1">
        <v>24.0315364121914</v>
      </c>
      <c r="Q868" s="1">
        <v>9.5399558949126195</v>
      </c>
      <c r="R868" s="1">
        <v>28.472638274547801</v>
      </c>
      <c r="S868" s="1">
        <v>25.339392471541998</v>
      </c>
      <c r="T868" s="1">
        <v>12.6164769468062</v>
      </c>
      <c r="U868" s="1">
        <v>9.9295605922660393</v>
      </c>
      <c r="V868" s="1">
        <v>52.621591834778897</v>
      </c>
      <c r="W868" s="1">
        <v>23.416550864919301</v>
      </c>
      <c r="X868" s="1">
        <v>14.032296708035799</v>
      </c>
      <c r="Y868" s="1">
        <v>19.259653479983399</v>
      </c>
      <c r="Z868" s="1">
        <v>19.8766089133306</v>
      </c>
      <c r="AA868" s="1">
        <v>17.4620069777068</v>
      </c>
      <c r="AB868" s="1">
        <v>23.7281453886031</v>
      </c>
      <c r="AC868" s="1">
        <v>19.673585240376099</v>
      </c>
    </row>
    <row r="869" spans="1:29" ht="15" hidden="1" customHeight="1" x14ac:dyDescent="0.25">
      <c r="A869">
        <v>47240</v>
      </c>
      <c r="B869" s="2" t="s">
        <v>866</v>
      </c>
      <c r="C869" s="2" t="s">
        <v>106</v>
      </c>
      <c r="D869" s="2" t="s">
        <v>952</v>
      </c>
      <c r="E869" s="2" t="s">
        <v>927</v>
      </c>
      <c r="F869" s="2" t="s">
        <v>920</v>
      </c>
      <c r="G869" s="2" t="str">
        <f t="shared" si="13"/>
        <v>Clinton</v>
      </c>
      <c r="H869" s="2" t="s">
        <v>923</v>
      </c>
      <c r="I869" s="2" t="s">
        <v>923</v>
      </c>
      <c r="J869">
        <v>16535</v>
      </c>
      <c r="K869" s="1">
        <v>86.332022981554303</v>
      </c>
      <c r="L869" s="1">
        <v>2.8847898397338998</v>
      </c>
      <c r="M869" s="1">
        <v>0.74387662534018695</v>
      </c>
      <c r="N869" s="1">
        <v>7.7169640157242201</v>
      </c>
      <c r="O869" s="1">
        <v>2.3223465376474102</v>
      </c>
      <c r="P869" s="1">
        <v>19.189597822800099</v>
      </c>
      <c r="Q869" s="1">
        <v>5.9570607801632898</v>
      </c>
      <c r="R869" s="1">
        <v>24.390686422739599</v>
      </c>
      <c r="S869" s="1">
        <v>34.139703658905397</v>
      </c>
      <c r="T869" s="1">
        <v>16.322951315391599</v>
      </c>
      <c r="U869" s="1">
        <v>1.2991204712337601</v>
      </c>
      <c r="V869" s="1">
        <v>30.6463326071169</v>
      </c>
      <c r="W869" s="1">
        <v>27.894779310901299</v>
      </c>
      <c r="X869" s="1">
        <v>40.159767610747998</v>
      </c>
      <c r="Y869" s="1">
        <v>14.043583535109001</v>
      </c>
      <c r="Z869" s="1">
        <v>18.004150812867501</v>
      </c>
      <c r="AA869" s="1">
        <v>13.9225181598063</v>
      </c>
      <c r="AB869" s="1">
        <v>27.2742995503286</v>
      </c>
      <c r="AC869" s="1">
        <v>26.755447941888601</v>
      </c>
    </row>
    <row r="870" spans="1:29" ht="15" hidden="1" customHeight="1" x14ac:dyDescent="0.25">
      <c r="A870">
        <v>47260</v>
      </c>
      <c r="B870" s="2" t="s">
        <v>867</v>
      </c>
      <c r="C870" s="2" t="s">
        <v>135</v>
      </c>
      <c r="D870" s="2" t="s">
        <v>978</v>
      </c>
      <c r="E870" s="2" t="s">
        <v>927</v>
      </c>
      <c r="F870" s="2" t="s">
        <v>920</v>
      </c>
      <c r="G870" s="2" t="str">
        <f t="shared" si="13"/>
        <v>Clinton</v>
      </c>
      <c r="H870" s="2" t="s">
        <v>923</v>
      </c>
      <c r="I870" s="2" t="s">
        <v>923</v>
      </c>
      <c r="J870">
        <v>1676822</v>
      </c>
      <c r="K870" s="1">
        <v>57.250978338786098</v>
      </c>
      <c r="L870" s="1">
        <v>30.5842838416958</v>
      </c>
      <c r="M870" s="1">
        <v>3.40232892936758</v>
      </c>
      <c r="N870" s="1">
        <v>3.4157471693477301</v>
      </c>
      <c r="O870" s="1">
        <v>5.3466617208027998</v>
      </c>
      <c r="P870" s="1">
        <v>23.598509561539601</v>
      </c>
      <c r="Q870" s="1">
        <v>11.8670914384473</v>
      </c>
      <c r="R870" s="1">
        <v>26.894923849997198</v>
      </c>
      <c r="S870" s="1">
        <v>26.0634700642048</v>
      </c>
      <c r="T870" s="1">
        <v>11.576005085811101</v>
      </c>
      <c r="U870" s="1">
        <v>3.1090817818069101</v>
      </c>
      <c r="V870" s="1">
        <v>33.766278108343499</v>
      </c>
      <c r="W870" s="1">
        <v>34.819833453911897</v>
      </c>
      <c r="X870" s="1">
        <v>28.3048066559376</v>
      </c>
      <c r="Y870" s="1">
        <v>14.011527414556401</v>
      </c>
      <c r="Z870" s="1">
        <v>18.4960707837228</v>
      </c>
      <c r="AA870" s="1">
        <v>18.134955567407101</v>
      </c>
      <c r="AB870" s="1">
        <v>25.373002460980899</v>
      </c>
      <c r="AC870" s="1">
        <v>23.9844437733327</v>
      </c>
    </row>
    <row r="871" spans="1:29" ht="15" customHeight="1" x14ac:dyDescent="0.25">
      <c r="A871">
        <v>47300</v>
      </c>
      <c r="B871" s="2" t="s">
        <v>868</v>
      </c>
      <c r="C871" s="2" t="s">
        <v>98</v>
      </c>
      <c r="D871" s="2" t="s">
        <v>936</v>
      </c>
      <c r="E871" s="2" t="s">
        <v>935</v>
      </c>
      <c r="F871" s="2" t="s">
        <v>919</v>
      </c>
      <c r="G871" s="2" t="str">
        <f t="shared" si="13"/>
        <v>Trump</v>
      </c>
      <c r="H871" s="2" t="s">
        <v>922</v>
      </c>
      <c r="I871" s="2" t="s">
        <v>923</v>
      </c>
      <c r="J871">
        <v>442179</v>
      </c>
      <c r="K871" s="1">
        <v>32.551297099138601</v>
      </c>
      <c r="L871" s="1">
        <v>1.2431617060059399</v>
      </c>
      <c r="M871" s="1">
        <v>3.2122737624355699</v>
      </c>
      <c r="N871" s="1">
        <v>2.36962858932695</v>
      </c>
      <c r="O871" s="1">
        <v>60.623638843092998</v>
      </c>
      <c r="P871" s="1">
        <v>32.594039970238299</v>
      </c>
      <c r="Q871" s="1">
        <v>10.702905384471</v>
      </c>
      <c r="R871" s="1">
        <v>26.356746928280199</v>
      </c>
      <c r="S871" s="1">
        <v>20.897871676402499</v>
      </c>
      <c r="T871" s="1">
        <v>9.4484360406079908</v>
      </c>
      <c r="U871" s="1">
        <v>20.631423790932999</v>
      </c>
      <c r="V871" s="1">
        <v>35.070512309776099</v>
      </c>
      <c r="W871" s="1">
        <v>31.004700820651699</v>
      </c>
      <c r="X871" s="1">
        <v>13.293363078639199</v>
      </c>
      <c r="Y871" s="1">
        <v>20.6790978183944</v>
      </c>
      <c r="Z871" s="1">
        <v>25.311548047632201</v>
      </c>
      <c r="AA871" s="1">
        <v>18.068248253792401</v>
      </c>
      <c r="AB871" s="1">
        <v>19.966768208252599</v>
      </c>
      <c r="AC871" s="1">
        <v>15.974337671928399</v>
      </c>
    </row>
    <row r="872" spans="1:29" ht="15" hidden="1" customHeight="1" x14ac:dyDescent="0.25">
      <c r="A872">
        <v>47340</v>
      </c>
      <c r="B872" s="2" t="s">
        <v>869</v>
      </c>
      <c r="C872" s="2" t="s">
        <v>66</v>
      </c>
      <c r="D872" s="2" t="s">
        <v>425</v>
      </c>
      <c r="E872" s="2" t="s">
        <v>927</v>
      </c>
      <c r="F872" s="2" t="s">
        <v>919</v>
      </c>
      <c r="G872" s="2" t="str">
        <f t="shared" si="13"/>
        <v>Trump</v>
      </c>
      <c r="H872" s="2" t="s">
        <v>922</v>
      </c>
      <c r="I872" s="2" t="s">
        <v>923</v>
      </c>
      <c r="J872">
        <v>32888</v>
      </c>
      <c r="K872" s="1">
        <v>95.381294089029396</v>
      </c>
      <c r="L872" s="1">
        <v>0.47129652152760898</v>
      </c>
      <c r="M872" s="1">
        <v>0.40744344441741698</v>
      </c>
      <c r="N872" s="1">
        <v>1.6206519095110701</v>
      </c>
      <c r="O872" s="1">
        <v>2.1193140355144702</v>
      </c>
      <c r="P872" s="1">
        <v>22.680004864996299</v>
      </c>
      <c r="Q872" s="1">
        <v>10.018851860861099</v>
      </c>
      <c r="R872" s="1">
        <v>21.852955485283399</v>
      </c>
      <c r="S872" s="1">
        <v>27.350401362199001</v>
      </c>
      <c r="T872" s="1">
        <v>18.0977864266602</v>
      </c>
      <c r="U872" s="1">
        <v>4.36950412473937</v>
      </c>
      <c r="V872" s="1">
        <v>53.3587163448463</v>
      </c>
      <c r="W872" s="1">
        <v>26.253286193454802</v>
      </c>
      <c r="X872" s="1">
        <v>16.018493336959502</v>
      </c>
      <c r="Y872" s="1">
        <v>21.541702426464902</v>
      </c>
      <c r="Z872" s="1">
        <v>23.367402668331099</v>
      </c>
      <c r="AA872" s="1">
        <v>21.026761332605101</v>
      </c>
      <c r="AB872" s="1">
        <v>24.951236638838999</v>
      </c>
      <c r="AC872" s="1">
        <v>9.1128969337598509</v>
      </c>
    </row>
    <row r="873" spans="1:29" ht="15" hidden="1" customHeight="1" x14ac:dyDescent="0.25">
      <c r="A873">
        <v>47380</v>
      </c>
      <c r="B873" s="2" t="s">
        <v>870</v>
      </c>
      <c r="C873" s="2" t="s">
        <v>27</v>
      </c>
      <c r="D873" s="2" t="s">
        <v>976</v>
      </c>
      <c r="E873" s="2" t="s">
        <v>935</v>
      </c>
      <c r="F873" s="2" t="s">
        <v>919</v>
      </c>
      <c r="G873" s="2" t="str">
        <f t="shared" si="13"/>
        <v>Trump</v>
      </c>
      <c r="H873" s="2" t="s">
        <v>922</v>
      </c>
      <c r="I873" s="2" t="s">
        <v>922</v>
      </c>
      <c r="J873">
        <v>252772</v>
      </c>
      <c r="K873" s="1">
        <v>58.422610099219902</v>
      </c>
      <c r="L873" s="1">
        <v>15.173753422056199</v>
      </c>
      <c r="M873" s="1">
        <v>1.25567705283813</v>
      </c>
      <c r="N873" s="1">
        <v>1.7327868593040401</v>
      </c>
      <c r="O873" s="1">
        <v>23.415172566581699</v>
      </c>
      <c r="P873" s="1">
        <v>25.169718164986602</v>
      </c>
      <c r="Q873" s="1">
        <v>13.903834285443001</v>
      </c>
      <c r="R873" s="1">
        <v>24.459196429984299</v>
      </c>
      <c r="S873" s="1">
        <v>23.754608896554998</v>
      </c>
      <c r="T873" s="1">
        <v>12.712642223031001</v>
      </c>
      <c r="U873" s="1">
        <v>7.6018394703369099</v>
      </c>
      <c r="V873" s="1">
        <v>39.7651739995434</v>
      </c>
      <c r="W873" s="1">
        <v>31.623234728156302</v>
      </c>
      <c r="X873" s="1">
        <v>21.0097518019634</v>
      </c>
      <c r="Y873" s="1">
        <v>24.399134932667401</v>
      </c>
      <c r="Z873" s="1">
        <v>24.706813520021399</v>
      </c>
      <c r="AA873" s="1">
        <v>16.349326674395801</v>
      </c>
      <c r="AB873" s="1">
        <v>19.753857130116799</v>
      </c>
      <c r="AC873" s="1">
        <v>14.7908677427985</v>
      </c>
    </row>
    <row r="874" spans="1:29" ht="15" hidden="1" customHeight="1" x14ac:dyDescent="0.25">
      <c r="A874">
        <v>47420</v>
      </c>
      <c r="B874" s="2" t="s">
        <v>871</v>
      </c>
      <c r="C874" s="2" t="s">
        <v>141</v>
      </c>
      <c r="D874" s="2" t="s">
        <v>960</v>
      </c>
      <c r="E874" s="2" t="s">
        <v>947</v>
      </c>
      <c r="F874" s="2" t="s">
        <v>919</v>
      </c>
      <c r="G874" s="2" t="str">
        <f t="shared" si="13"/>
        <v>Trump</v>
      </c>
      <c r="H874" s="2" t="s">
        <v>922</v>
      </c>
      <c r="I874" s="2" t="s">
        <v>923</v>
      </c>
      <c r="J874">
        <v>22897</v>
      </c>
      <c r="K874" s="1">
        <v>94.532034764379603</v>
      </c>
      <c r="L874" s="1">
        <v>0.53718827794034196</v>
      </c>
      <c r="M874" s="1">
        <v>0.46294274359086302</v>
      </c>
      <c r="N874" s="1">
        <v>2.7165130803161999</v>
      </c>
      <c r="O874" s="1">
        <v>1.7513211337729799</v>
      </c>
      <c r="P874" s="1">
        <v>22.867624579639301</v>
      </c>
      <c r="Q874" s="1">
        <v>11.3071581429882</v>
      </c>
      <c r="R874" s="1">
        <v>20.8848320740708</v>
      </c>
      <c r="S874" s="1">
        <v>29.248373149320901</v>
      </c>
      <c r="T874" s="1">
        <v>15.6920120539809</v>
      </c>
      <c r="U874" s="1">
        <v>4.2986574961973396</v>
      </c>
      <c r="V874" s="1">
        <v>34.1710204351564</v>
      </c>
      <c r="W874" s="1">
        <v>42.107003505059197</v>
      </c>
      <c r="X874" s="1">
        <v>19.423318563587099</v>
      </c>
      <c r="Y874" s="1">
        <v>16.661196805601101</v>
      </c>
      <c r="Z874" s="1">
        <v>20.840170659665201</v>
      </c>
      <c r="AA874" s="1">
        <v>20.566677606388801</v>
      </c>
      <c r="AB874" s="1">
        <v>25.1176020129089</v>
      </c>
      <c r="AC874" s="1">
        <v>16.814352915435901</v>
      </c>
    </row>
    <row r="875" spans="1:29" ht="15" hidden="1" customHeight="1" x14ac:dyDescent="0.25">
      <c r="A875">
        <v>47460</v>
      </c>
      <c r="B875" s="2" t="s">
        <v>872</v>
      </c>
      <c r="C875" s="2" t="s">
        <v>25</v>
      </c>
      <c r="D875" s="2" t="s">
        <v>878</v>
      </c>
      <c r="E875" s="2" t="s">
        <v>927</v>
      </c>
      <c r="F875" s="2" t="s">
        <v>919</v>
      </c>
      <c r="G875" s="2" t="str">
        <f t="shared" si="13"/>
        <v>Trump</v>
      </c>
      <c r="H875" s="2" t="s">
        <v>922</v>
      </c>
      <c r="I875" s="2" t="s">
        <v>922</v>
      </c>
      <c r="J875">
        <v>62859</v>
      </c>
      <c r="K875" s="1">
        <v>75.173006252088001</v>
      </c>
      <c r="L875" s="1">
        <v>1.61631588157623</v>
      </c>
      <c r="M875" s="1">
        <v>1.2026917386531799</v>
      </c>
      <c r="N875" s="1">
        <v>3.1610429691849999</v>
      </c>
      <c r="O875" s="1">
        <v>18.846943158497599</v>
      </c>
      <c r="P875" s="1">
        <v>22.372293545872498</v>
      </c>
      <c r="Q875" s="1">
        <v>12.703033774002099</v>
      </c>
      <c r="R875" s="1">
        <v>23.605211664200802</v>
      </c>
      <c r="S875" s="1">
        <v>25.864235829395898</v>
      </c>
      <c r="T875" s="1">
        <v>15.455225186528599</v>
      </c>
      <c r="U875" s="1">
        <v>6.4958604810659901</v>
      </c>
      <c r="V875" s="1">
        <v>28.592073678538199</v>
      </c>
      <c r="W875" s="1">
        <v>39.700191054720001</v>
      </c>
      <c r="X875" s="1">
        <v>25.2118747856758</v>
      </c>
      <c r="Y875" s="1">
        <v>20.6419646704007</v>
      </c>
      <c r="Z875" s="1">
        <v>21.917277035760399</v>
      </c>
      <c r="AA875" s="1">
        <v>18.573890564411901</v>
      </c>
      <c r="AB875" s="1">
        <v>21.9775958638518</v>
      </c>
      <c r="AC875" s="1">
        <v>16.8892718655752</v>
      </c>
    </row>
    <row r="876" spans="1:29" ht="15" hidden="1" customHeight="1" x14ac:dyDescent="0.25">
      <c r="A876">
        <v>47540</v>
      </c>
      <c r="B876" s="2" t="s">
        <v>873</v>
      </c>
      <c r="C876" s="2" t="s">
        <v>33</v>
      </c>
      <c r="D876" s="2" t="s">
        <v>967</v>
      </c>
      <c r="E876" s="2" t="s">
        <v>927</v>
      </c>
      <c r="F876" s="2" t="s">
        <v>919</v>
      </c>
      <c r="G876" s="2" t="str">
        <f t="shared" si="13"/>
        <v>Trump</v>
      </c>
      <c r="H876" s="2" t="s">
        <v>922</v>
      </c>
      <c r="I876" s="2" t="s">
        <v>922</v>
      </c>
      <c r="J876">
        <v>45949</v>
      </c>
      <c r="K876" s="1">
        <v>97.118544473220297</v>
      </c>
      <c r="L876" s="1">
        <v>0.26986441489477497</v>
      </c>
      <c r="M876" s="1">
        <v>0.35909377788417601</v>
      </c>
      <c r="N876" s="1">
        <v>1.07075235587282</v>
      </c>
      <c r="O876" s="1">
        <v>1.1817449781279199</v>
      </c>
      <c r="P876" s="1">
        <v>25.389018259374499</v>
      </c>
      <c r="Q876" s="1">
        <v>7.4756795577705697</v>
      </c>
      <c r="R876" s="1">
        <v>23.6414285403382</v>
      </c>
      <c r="S876" s="1">
        <v>28.1268362750005</v>
      </c>
      <c r="T876" s="1">
        <v>15.3670373675162</v>
      </c>
      <c r="U876" s="1">
        <v>2.44707710234997</v>
      </c>
      <c r="V876" s="1">
        <v>51.417751019615501</v>
      </c>
      <c r="W876" s="1">
        <v>29.7404026671846</v>
      </c>
      <c r="X876" s="1">
        <v>16.394769210850001</v>
      </c>
      <c r="Y876" s="1">
        <v>13.1992149165849</v>
      </c>
      <c r="Z876" s="1">
        <v>23.443463090175602</v>
      </c>
      <c r="AA876" s="1">
        <v>21.099116781157999</v>
      </c>
      <c r="AB876" s="1">
        <v>27.259840802529698</v>
      </c>
      <c r="AC876" s="1">
        <v>14.998364409551799</v>
      </c>
    </row>
    <row r="877" spans="1:29" ht="15" hidden="1" customHeight="1" x14ac:dyDescent="0.25">
      <c r="A877">
        <v>47580</v>
      </c>
      <c r="B877" s="2" t="s">
        <v>874</v>
      </c>
      <c r="C877" s="2" t="s">
        <v>37</v>
      </c>
      <c r="D877" s="2" t="s">
        <v>943</v>
      </c>
      <c r="E877" s="2" t="s">
        <v>931</v>
      </c>
      <c r="F877" s="2" t="s">
        <v>920</v>
      </c>
      <c r="G877" s="2" t="str">
        <f t="shared" si="13"/>
        <v>Clinton</v>
      </c>
      <c r="H877" s="2" t="s">
        <v>922</v>
      </c>
      <c r="I877" s="2" t="s">
        <v>923</v>
      </c>
      <c r="J877">
        <v>179605</v>
      </c>
      <c r="K877" s="1">
        <v>58.292363798335202</v>
      </c>
      <c r="L877" s="1">
        <v>31.173965090058701</v>
      </c>
      <c r="M877" s="1">
        <v>2.05172461791153</v>
      </c>
      <c r="N877" s="1">
        <v>2.42977645388491</v>
      </c>
      <c r="O877" s="1">
        <v>6.0521700398095799</v>
      </c>
      <c r="P877" s="1">
        <v>25.8283455360374</v>
      </c>
      <c r="Q877" s="1">
        <v>10.621641936471701</v>
      </c>
      <c r="R877" s="1">
        <v>26.949695164388501</v>
      </c>
      <c r="S877" s="1">
        <v>25.678015645444201</v>
      </c>
      <c r="T877" s="1">
        <v>10.9223017176582</v>
      </c>
      <c r="U877" s="1">
        <v>4.4027345312853301</v>
      </c>
      <c r="V877" s="1">
        <v>39.624610781568002</v>
      </c>
      <c r="W877" s="1">
        <v>33.385808965505198</v>
      </c>
      <c r="X877" s="1">
        <v>22.586845721641399</v>
      </c>
      <c r="Y877" s="1">
        <v>18.097188890077799</v>
      </c>
      <c r="Z877" s="1">
        <v>20.468059737996601</v>
      </c>
      <c r="AA877" s="1">
        <v>17.157095033552899</v>
      </c>
      <c r="AB877" s="1">
        <v>25.581253152753799</v>
      </c>
      <c r="AC877" s="1">
        <v>18.696403185618902</v>
      </c>
    </row>
    <row r="878" spans="1:29" ht="15" hidden="1" customHeight="1" x14ac:dyDescent="0.25">
      <c r="A878">
        <v>47620</v>
      </c>
      <c r="B878" s="2" t="s">
        <v>875</v>
      </c>
      <c r="C878" s="2" t="s">
        <v>55</v>
      </c>
      <c r="D878" s="2" t="s">
        <v>970</v>
      </c>
      <c r="E878" s="2" t="s">
        <v>927</v>
      </c>
      <c r="F878" s="2" t="s">
        <v>919</v>
      </c>
      <c r="G878" s="2" t="str">
        <f t="shared" si="13"/>
        <v>Trump</v>
      </c>
      <c r="H878" s="2" t="s">
        <v>922</v>
      </c>
      <c r="I878" s="2" t="s">
        <v>922</v>
      </c>
      <c r="J878">
        <v>41815</v>
      </c>
      <c r="K878" s="1">
        <v>97.637211526963995</v>
      </c>
      <c r="L878" s="1">
        <v>0.32524213798876001</v>
      </c>
      <c r="M878" s="1">
        <v>0.37307186416357802</v>
      </c>
      <c r="N878" s="1">
        <v>0.93507114671768499</v>
      </c>
      <c r="O878" s="1">
        <v>0.72940332416596898</v>
      </c>
      <c r="P878" s="1">
        <v>20.848977639603</v>
      </c>
      <c r="Q878" s="1">
        <v>6.9305273227310797</v>
      </c>
      <c r="R878" s="1">
        <v>22.0375463350472</v>
      </c>
      <c r="S878" s="1">
        <v>31.433696042090201</v>
      </c>
      <c r="T878" s="1">
        <v>18.749252660528501</v>
      </c>
      <c r="U878" s="1">
        <v>2.9318015804502302</v>
      </c>
      <c r="V878" s="1">
        <v>55.083338867122698</v>
      </c>
      <c r="W878" s="1">
        <v>24.789162627000501</v>
      </c>
      <c r="X878" s="1">
        <v>17.195696925426699</v>
      </c>
      <c r="Y878" s="1">
        <v>18.718844897725301</v>
      </c>
      <c r="Z878" s="1">
        <v>27.565461525239201</v>
      </c>
      <c r="AA878" s="1">
        <v>19.687159800607301</v>
      </c>
      <c r="AB878" s="1">
        <v>22.139460264710898</v>
      </c>
      <c r="AC878" s="1">
        <v>11.8890735117172</v>
      </c>
    </row>
    <row r="879" spans="1:29" ht="15" hidden="1" customHeight="1" x14ac:dyDescent="0.25">
      <c r="A879">
        <v>47660</v>
      </c>
      <c r="B879" s="2" t="s">
        <v>876</v>
      </c>
      <c r="C879" s="2" t="s">
        <v>162</v>
      </c>
      <c r="D879" s="2" t="s">
        <v>956</v>
      </c>
      <c r="E879" s="2" t="s">
        <v>927</v>
      </c>
      <c r="F879" s="2" t="s">
        <v>919</v>
      </c>
      <c r="G879" s="2" t="str">
        <f t="shared" si="13"/>
        <v>Trump</v>
      </c>
      <c r="H879" s="2" t="s">
        <v>922</v>
      </c>
      <c r="I879" s="2" t="s">
        <v>922</v>
      </c>
      <c r="J879">
        <v>52595</v>
      </c>
      <c r="K879" s="1">
        <v>88.158570206293405</v>
      </c>
      <c r="L879" s="1">
        <v>4.2342427987451297</v>
      </c>
      <c r="M879" s="1">
        <v>1.4849320277592899</v>
      </c>
      <c r="N879" s="1">
        <v>3.0592261621827199</v>
      </c>
      <c r="O879" s="1">
        <v>3.0630288050194898</v>
      </c>
      <c r="P879" s="1">
        <v>22.897613841619901</v>
      </c>
      <c r="Q879" s="1">
        <v>19.9125392147543</v>
      </c>
      <c r="R879" s="1">
        <v>23.979465728681401</v>
      </c>
      <c r="S879" s="1">
        <v>22.4793231295751</v>
      </c>
      <c r="T879" s="1">
        <v>10.7310580853693</v>
      </c>
      <c r="U879" s="1">
        <v>2.41445369269388</v>
      </c>
      <c r="V879" s="1">
        <v>38.373629277315402</v>
      </c>
      <c r="W879" s="1">
        <v>34.624785308495198</v>
      </c>
      <c r="X879" s="1">
        <v>24.587131721495599</v>
      </c>
      <c r="Y879" s="1">
        <v>18.937515810776599</v>
      </c>
      <c r="Z879" s="1">
        <v>23.030609663546699</v>
      </c>
      <c r="AA879" s="1">
        <v>19.8583354414369</v>
      </c>
      <c r="AB879" s="1">
        <v>25.261826460915799</v>
      </c>
      <c r="AC879" s="1">
        <v>12.9117126233241</v>
      </c>
    </row>
    <row r="880" spans="1:29" ht="15" hidden="1" customHeight="1" x14ac:dyDescent="0.25">
      <c r="A880">
        <v>47700</v>
      </c>
      <c r="B880" s="2" t="s">
        <v>877</v>
      </c>
      <c r="C880" s="2" t="s">
        <v>66</v>
      </c>
      <c r="D880" s="2" t="s">
        <v>425</v>
      </c>
      <c r="E880" s="2" t="s">
        <v>927</v>
      </c>
      <c r="F880" s="2" t="s">
        <v>919</v>
      </c>
      <c r="G880" s="2" t="str">
        <f t="shared" si="13"/>
        <v>Trump</v>
      </c>
      <c r="H880" s="2" t="s">
        <v>922</v>
      </c>
      <c r="I880" s="2" t="s">
        <v>923</v>
      </c>
      <c r="J880">
        <v>77358</v>
      </c>
      <c r="K880" s="1">
        <v>89.882106569456298</v>
      </c>
      <c r="L880" s="1">
        <v>0.70063858941544499</v>
      </c>
      <c r="M880" s="1">
        <v>0.82990770185371898</v>
      </c>
      <c r="N880" s="1">
        <v>1.3043253445021801</v>
      </c>
      <c r="O880" s="1">
        <v>7.2830217947723597</v>
      </c>
      <c r="P880" s="1">
        <v>25.6172600118928</v>
      </c>
      <c r="Q880" s="1">
        <v>8.9247395227384398</v>
      </c>
      <c r="R880" s="1">
        <v>24.848108792885</v>
      </c>
      <c r="S880" s="1">
        <v>27.071537526823299</v>
      </c>
      <c r="T880" s="1">
        <v>13.538354145660399</v>
      </c>
      <c r="U880" s="1">
        <v>5.8472010606090601</v>
      </c>
      <c r="V880" s="1">
        <v>46.621287373607501</v>
      </c>
      <c r="W880" s="1">
        <v>27.375981953816002</v>
      </c>
      <c r="X880" s="1">
        <v>20.155529611967498</v>
      </c>
      <c r="Y880" s="1">
        <v>14.920466243815</v>
      </c>
      <c r="Z880" s="1">
        <v>22.548401022814101</v>
      </c>
      <c r="AA880" s="1">
        <v>21.8510277953044</v>
      </c>
      <c r="AB880" s="1">
        <v>25.414272905389701</v>
      </c>
      <c r="AC880" s="1">
        <v>15.265832032676901</v>
      </c>
    </row>
    <row r="881" spans="1:29" ht="15" hidden="1" customHeight="1" x14ac:dyDescent="0.25">
      <c r="A881">
        <v>47780</v>
      </c>
      <c r="B881" s="2" t="s">
        <v>878</v>
      </c>
      <c r="C881" s="2" t="s">
        <v>66</v>
      </c>
      <c r="D881" s="2" t="s">
        <v>425</v>
      </c>
      <c r="E881" s="2" t="s">
        <v>927</v>
      </c>
      <c r="F881" s="2" t="s">
        <v>919</v>
      </c>
      <c r="G881" s="2" t="str">
        <f t="shared" si="13"/>
        <v>Trump</v>
      </c>
      <c r="H881" s="2" t="s">
        <v>922</v>
      </c>
      <c r="I881" s="2" t="s">
        <v>923</v>
      </c>
      <c r="J881">
        <v>31648</v>
      </c>
      <c r="K881" s="1">
        <v>93.832153690596598</v>
      </c>
      <c r="L881" s="1">
        <v>0.52135995955510595</v>
      </c>
      <c r="M881" s="1">
        <v>0.50872093023255804</v>
      </c>
      <c r="N881" s="1">
        <v>0.98584428715874595</v>
      </c>
      <c r="O881" s="1">
        <v>4.15192113245703</v>
      </c>
      <c r="P881" s="1">
        <v>28.8169868554095</v>
      </c>
      <c r="Q881" s="1">
        <v>8.8852376137512596</v>
      </c>
      <c r="R881" s="1">
        <v>23.069388270980799</v>
      </c>
      <c r="S881" s="1">
        <v>25.132709807886801</v>
      </c>
      <c r="T881" s="1">
        <v>14.095677451971699</v>
      </c>
      <c r="U881" s="1">
        <v>13.006277845281501</v>
      </c>
      <c r="V881" s="1">
        <v>50.804981773997604</v>
      </c>
      <c r="W881" s="1">
        <v>24.432968813284699</v>
      </c>
      <c r="X881" s="1">
        <v>11.7557715674362</v>
      </c>
      <c r="Y881" s="1">
        <v>15.8820346320346</v>
      </c>
      <c r="Z881" s="1">
        <v>25.739538239538199</v>
      </c>
      <c r="AA881" s="1">
        <v>23.0880230880231</v>
      </c>
      <c r="AB881" s="1">
        <v>22.619047619047599</v>
      </c>
      <c r="AC881" s="1">
        <v>12.6713564213564</v>
      </c>
    </row>
    <row r="882" spans="1:29" ht="15" hidden="1" customHeight="1" x14ac:dyDescent="0.25">
      <c r="A882">
        <v>47820</v>
      </c>
      <c r="B882" s="2" t="s">
        <v>878</v>
      </c>
      <c r="C882" s="2" t="s">
        <v>42</v>
      </c>
      <c r="D882" s="2" t="s">
        <v>959</v>
      </c>
      <c r="E882" s="2" t="s">
        <v>931</v>
      </c>
      <c r="F882" s="2" t="s">
        <v>919</v>
      </c>
      <c r="G882" s="2" t="str">
        <f t="shared" si="13"/>
        <v>Trump</v>
      </c>
      <c r="H882" s="2" t="s">
        <v>923</v>
      </c>
      <c r="I882" s="2" t="s">
        <v>923</v>
      </c>
      <c r="J882">
        <v>47759</v>
      </c>
      <c r="K882" s="1">
        <v>66.385393329006007</v>
      </c>
      <c r="L882" s="1">
        <v>25.3460080822463</v>
      </c>
      <c r="M882" s="1">
        <v>0.33082769739734902</v>
      </c>
      <c r="N882" s="1">
        <v>1.30865386628698</v>
      </c>
      <c r="O882" s="1">
        <v>6.6291170250633398</v>
      </c>
      <c r="P882" s="1">
        <v>22.041918800644901</v>
      </c>
      <c r="Q882" s="1">
        <v>7.1044201092987702</v>
      </c>
      <c r="R882" s="1">
        <v>22.299461881530199</v>
      </c>
      <c r="S882" s="1">
        <v>30.166042002554502</v>
      </c>
      <c r="T882" s="1">
        <v>18.388157205971702</v>
      </c>
      <c r="U882" s="1">
        <v>7.3491436882253396</v>
      </c>
      <c r="V882" s="1">
        <v>44.2551423228755</v>
      </c>
      <c r="W882" s="1">
        <v>30.061440740850699</v>
      </c>
      <c r="X882" s="1">
        <v>18.334273248048401</v>
      </c>
      <c r="Y882" s="1">
        <v>27.608110168199602</v>
      </c>
      <c r="Z882" s="1">
        <v>22.236902281620001</v>
      </c>
      <c r="AA882" s="1">
        <v>18.832257736673601</v>
      </c>
      <c r="AB882" s="1">
        <v>20.321154530209899</v>
      </c>
      <c r="AC882" s="1">
        <v>11.0015752832969</v>
      </c>
    </row>
    <row r="883" spans="1:29" ht="15" hidden="1" customHeight="1" x14ac:dyDescent="0.25">
      <c r="A883">
        <v>47920</v>
      </c>
      <c r="B883" s="2" t="s">
        <v>880</v>
      </c>
      <c r="C883" s="2" t="s">
        <v>33</v>
      </c>
      <c r="D883" s="2" t="s">
        <v>967</v>
      </c>
      <c r="E883" s="2" t="s">
        <v>927</v>
      </c>
      <c r="F883" s="2" t="s">
        <v>919</v>
      </c>
      <c r="G883" s="2" t="str">
        <f t="shared" si="13"/>
        <v>Trump</v>
      </c>
      <c r="H883" s="2" t="s">
        <v>922</v>
      </c>
      <c r="I883" s="2" t="s">
        <v>922</v>
      </c>
      <c r="J883">
        <v>29030</v>
      </c>
      <c r="K883" s="1">
        <v>93.789183603169107</v>
      </c>
      <c r="L883" s="1">
        <v>1.9600413365484</v>
      </c>
      <c r="M883" s="1">
        <v>0.52015156734412704</v>
      </c>
      <c r="N883" s="1">
        <v>1.93937306234929</v>
      </c>
      <c r="O883" s="1">
        <v>1.79125043058905</v>
      </c>
      <c r="P883" s="1">
        <v>24.674474681364099</v>
      </c>
      <c r="Q883" s="1">
        <v>7.8780571822252803</v>
      </c>
      <c r="R883" s="1">
        <v>24.8914915604547</v>
      </c>
      <c r="S883" s="1">
        <v>27.588701343437801</v>
      </c>
      <c r="T883" s="1">
        <v>14.9672752325181</v>
      </c>
      <c r="U883" s="1">
        <v>4.3819188191881899</v>
      </c>
      <c r="V883" s="1">
        <v>58.235957359573597</v>
      </c>
      <c r="W883" s="1">
        <v>24.015990159901602</v>
      </c>
      <c r="X883" s="1">
        <v>13.366133661336599</v>
      </c>
      <c r="Y883" s="1">
        <v>23.461739585149001</v>
      </c>
      <c r="Z883" s="1">
        <v>27.627679972110901</v>
      </c>
      <c r="AA883" s="1">
        <v>18.711870315495901</v>
      </c>
      <c r="AB883" s="1">
        <v>21.004009063970699</v>
      </c>
      <c r="AC883" s="1">
        <v>9.1947010632734898</v>
      </c>
    </row>
    <row r="884" spans="1:29" ht="15" hidden="1" customHeight="1" x14ac:dyDescent="0.25">
      <c r="A884">
        <v>47900</v>
      </c>
      <c r="B884" s="2" t="s">
        <v>879</v>
      </c>
      <c r="C884" s="2" t="s">
        <v>939</v>
      </c>
      <c r="D884" s="2" t="s">
        <v>940</v>
      </c>
      <c r="E884" s="2" t="s">
        <v>927</v>
      </c>
      <c r="F884" s="2" t="s">
        <v>920</v>
      </c>
      <c r="G884" s="2" t="str">
        <f t="shared" si="13"/>
        <v>Clinton</v>
      </c>
      <c r="H884" s="2" t="s">
        <v>922</v>
      </c>
      <c r="I884" s="2" t="s">
        <v>922</v>
      </c>
      <c r="J884">
        <v>5636232</v>
      </c>
      <c r="K884" s="1">
        <v>48.816177190718903</v>
      </c>
      <c r="L884" s="1">
        <v>25.140962969586798</v>
      </c>
      <c r="M884" s="1">
        <v>9.1293438595146608</v>
      </c>
      <c r="N884" s="1">
        <v>3.1600012206736698</v>
      </c>
      <c r="O884" s="1">
        <v>13.753514759506</v>
      </c>
      <c r="P884" s="1">
        <v>23.8780092799587</v>
      </c>
      <c r="Q884" s="1">
        <v>9.2216218211031808</v>
      </c>
      <c r="R884" s="1">
        <v>30.339134372041499</v>
      </c>
      <c r="S884" s="1">
        <v>26.538652064002999</v>
      </c>
      <c r="T884" s="1">
        <v>10.022582462893601</v>
      </c>
      <c r="U884" s="1">
        <v>4.8286247940401701</v>
      </c>
      <c r="V884" s="1">
        <v>24.690977778375998</v>
      </c>
      <c r="W884" s="1">
        <v>23.071802947874701</v>
      </c>
      <c r="X884" s="1">
        <v>47.408594479709102</v>
      </c>
      <c r="Y884" s="1">
        <v>8.5488250642663601</v>
      </c>
      <c r="Z884" s="1">
        <v>11.0730648684952</v>
      </c>
      <c r="AA884" s="1">
        <v>13.085151961957401</v>
      </c>
      <c r="AB884" s="1">
        <v>22.6119161024865</v>
      </c>
      <c r="AC884" s="1">
        <v>44.681042002794499</v>
      </c>
    </row>
    <row r="885" spans="1:29" ht="15" hidden="1" customHeight="1" x14ac:dyDescent="0.25">
      <c r="A885">
        <v>47940</v>
      </c>
      <c r="B885" s="2" t="s">
        <v>881</v>
      </c>
      <c r="C885" s="2" t="s">
        <v>60</v>
      </c>
      <c r="D885" s="2" t="s">
        <v>945</v>
      </c>
      <c r="E885" s="2" t="s">
        <v>927</v>
      </c>
      <c r="F885" s="2" t="s">
        <v>920</v>
      </c>
      <c r="G885" s="2" t="str">
        <f t="shared" si="13"/>
        <v>Clinton</v>
      </c>
      <c r="H885" s="2" t="s">
        <v>922</v>
      </c>
      <c r="I885" s="2" t="s">
        <v>923</v>
      </c>
      <c r="J885">
        <v>167819</v>
      </c>
      <c r="K885" s="1">
        <v>86.770270350794604</v>
      </c>
      <c r="L885" s="1">
        <v>6.9747763959980702</v>
      </c>
      <c r="M885" s="1">
        <v>1.1232339603978101</v>
      </c>
      <c r="N885" s="1">
        <v>1.99262300454657</v>
      </c>
      <c r="O885" s="1">
        <v>3.1390962882629498</v>
      </c>
      <c r="P885" s="1">
        <v>22.032070266179598</v>
      </c>
      <c r="Q885" s="1">
        <v>14.442941502451999</v>
      </c>
      <c r="R885" s="1">
        <v>23.532496320440501</v>
      </c>
      <c r="S885" s="1">
        <v>25.295109612141701</v>
      </c>
      <c r="T885" s="1">
        <v>14.6973822987862</v>
      </c>
      <c r="U885" s="1">
        <v>3.5645091511013298</v>
      </c>
      <c r="V885" s="1">
        <v>40.019374376916304</v>
      </c>
      <c r="W885" s="1">
        <v>30.9500968718846</v>
      </c>
      <c r="X885" s="1">
        <v>25.466019600097798</v>
      </c>
      <c r="Y885" s="1">
        <v>17.744505577102299</v>
      </c>
      <c r="Z885" s="1">
        <v>23.201346922822498</v>
      </c>
      <c r="AA885" s="1">
        <v>19.384564504975799</v>
      </c>
      <c r="AB885" s="1">
        <v>24.2791858332582</v>
      </c>
      <c r="AC885" s="1">
        <v>15.3903971618412</v>
      </c>
    </row>
    <row r="886" spans="1:29" ht="15" hidden="1" customHeight="1" x14ac:dyDescent="0.25">
      <c r="A886">
        <v>47980</v>
      </c>
      <c r="B886" s="2" t="s">
        <v>882</v>
      </c>
      <c r="C886" s="2" t="s">
        <v>24</v>
      </c>
      <c r="D886" s="2" t="s">
        <v>974</v>
      </c>
      <c r="E886" s="2" t="s">
        <v>947</v>
      </c>
      <c r="F886" s="2" t="s">
        <v>919</v>
      </c>
      <c r="G886" s="2" t="str">
        <f t="shared" si="13"/>
        <v>Trump</v>
      </c>
      <c r="H886" s="2" t="s">
        <v>922</v>
      </c>
      <c r="I886" s="2" t="s">
        <v>923</v>
      </c>
      <c r="J886">
        <v>27227</v>
      </c>
      <c r="K886" s="1">
        <v>94.619311712638194</v>
      </c>
      <c r="L886" s="1">
        <v>0.32320857971866201</v>
      </c>
      <c r="M886" s="1">
        <v>0.44441179711315998</v>
      </c>
      <c r="N886" s="1">
        <v>3.0227347853233901</v>
      </c>
      <c r="O886" s="1">
        <v>1.5903331252066</v>
      </c>
      <c r="P886" s="1">
        <v>24.787894369559599</v>
      </c>
      <c r="Q886" s="1">
        <v>9.5126161530833393</v>
      </c>
      <c r="R886" s="1">
        <v>24.3067543247512</v>
      </c>
      <c r="S886" s="1">
        <v>26.514122011238801</v>
      </c>
      <c r="T886" s="1">
        <v>14.878613141367</v>
      </c>
      <c r="U886" s="1">
        <v>4.1189549749861003</v>
      </c>
      <c r="V886" s="1">
        <v>41.095052807115103</v>
      </c>
      <c r="W886" s="1">
        <v>31.3007226236798</v>
      </c>
      <c r="X886" s="1">
        <v>23.485269594219002</v>
      </c>
      <c r="Y886" s="1">
        <v>17.6140774605365</v>
      </c>
      <c r="Z886" s="1">
        <v>25.265246269300398</v>
      </c>
      <c r="AA886" s="1">
        <v>20.797032692141801</v>
      </c>
      <c r="AB886" s="1">
        <v>23.936858449064101</v>
      </c>
      <c r="AC886" s="1">
        <v>12.386785128957101</v>
      </c>
    </row>
    <row r="887" spans="1:29" ht="15" hidden="1" customHeight="1" x14ac:dyDescent="0.25">
      <c r="A887">
        <v>48020</v>
      </c>
      <c r="B887" s="2" t="s">
        <v>883</v>
      </c>
      <c r="C887" s="2" t="s">
        <v>70</v>
      </c>
      <c r="D887" s="2" t="s">
        <v>980</v>
      </c>
      <c r="E887" s="2" t="s">
        <v>927</v>
      </c>
      <c r="F887" s="2" t="s">
        <v>919</v>
      </c>
      <c r="G887" s="2" t="str">
        <f t="shared" si="13"/>
        <v>Trump</v>
      </c>
      <c r="H887" s="2" t="s">
        <v>922</v>
      </c>
      <c r="I887" s="2" t="s">
        <v>922</v>
      </c>
      <c r="J887">
        <v>83686</v>
      </c>
      <c r="K887" s="1">
        <v>90.699758621513794</v>
      </c>
      <c r="L887" s="1">
        <v>0.75042420476543303</v>
      </c>
      <c r="M887" s="1">
        <v>0.65841359367158203</v>
      </c>
      <c r="N887" s="1">
        <v>1.25349520827857</v>
      </c>
      <c r="O887" s="1">
        <v>6.6379083717706697</v>
      </c>
      <c r="P887" s="1">
        <v>23.7279831752025</v>
      </c>
      <c r="Q887" s="1">
        <v>10.2633654374686</v>
      </c>
      <c r="R887" s="1">
        <v>25.249145615754099</v>
      </c>
      <c r="S887" s="1">
        <v>27.564945152116199</v>
      </c>
      <c r="T887" s="1">
        <v>13.1945606194584</v>
      </c>
      <c r="U887" s="1">
        <v>3.3037101260792601</v>
      </c>
      <c r="V887" s="1">
        <v>42.585166720855497</v>
      </c>
      <c r="W887" s="1">
        <v>31.259708825548199</v>
      </c>
      <c r="X887" s="1">
        <v>22.851414327517102</v>
      </c>
      <c r="Y887" s="1">
        <v>14.0297572435395</v>
      </c>
      <c r="Z887" s="1">
        <v>21.1902897415818</v>
      </c>
      <c r="AA887" s="1">
        <v>19.633516053249799</v>
      </c>
      <c r="AB887" s="1">
        <v>26.8253719655442</v>
      </c>
      <c r="AC887" s="1">
        <v>18.321064996084601</v>
      </c>
    </row>
    <row r="888" spans="1:29" ht="15" hidden="1" customHeight="1" x14ac:dyDescent="0.25">
      <c r="A888">
        <v>48060</v>
      </c>
      <c r="B888" s="2" t="s">
        <v>884</v>
      </c>
      <c r="C888" s="2" t="s">
        <v>40</v>
      </c>
      <c r="D888" s="2" t="s">
        <v>966</v>
      </c>
      <c r="E888" s="2" t="s">
        <v>927</v>
      </c>
      <c r="F888" s="2" t="s">
        <v>919</v>
      </c>
      <c r="G888" s="2" t="str">
        <f t="shared" si="13"/>
        <v>Trump</v>
      </c>
      <c r="H888" s="2" t="s">
        <v>922</v>
      </c>
      <c r="I888" s="2" t="s">
        <v>922</v>
      </c>
      <c r="J888">
        <v>116229</v>
      </c>
      <c r="K888" s="1">
        <v>85.7634497414587</v>
      </c>
      <c r="L888" s="1">
        <v>4.7105283535090203</v>
      </c>
      <c r="M888" s="1">
        <v>1.25958237617118</v>
      </c>
      <c r="N888" s="1">
        <v>2.9811836977002302</v>
      </c>
      <c r="O888" s="1">
        <v>5.2852558311609004</v>
      </c>
      <c r="P888" s="1">
        <v>25.495358301284501</v>
      </c>
      <c r="Q888" s="1">
        <v>12.196611861067399</v>
      </c>
      <c r="R888" s="1">
        <v>27.981828975556901</v>
      </c>
      <c r="S888" s="1">
        <v>23.157731719278299</v>
      </c>
      <c r="T888" s="1">
        <v>11.168469142812899</v>
      </c>
      <c r="U888" s="1">
        <v>2.6123258793866002</v>
      </c>
      <c r="V888" s="1">
        <v>44.402650904531598</v>
      </c>
      <c r="W888" s="1">
        <v>32.881411978671501</v>
      </c>
      <c r="X888" s="1">
        <v>20.103611237410298</v>
      </c>
      <c r="Y888" s="1">
        <v>19.077985917364199</v>
      </c>
      <c r="Z888" s="1">
        <v>22.751428191842699</v>
      </c>
      <c r="AA888" s="1">
        <v>21.0110269695762</v>
      </c>
      <c r="AB888" s="1">
        <v>23.468845489570899</v>
      </c>
      <c r="AC888" s="1">
        <v>13.690713431646101</v>
      </c>
    </row>
    <row r="889" spans="1:29" ht="15" hidden="1" customHeight="1" x14ac:dyDescent="0.25">
      <c r="A889">
        <v>48100</v>
      </c>
      <c r="B889" s="2" t="s">
        <v>885</v>
      </c>
      <c r="C889" s="2" t="s">
        <v>72</v>
      </c>
      <c r="D889" s="2" t="s">
        <v>942</v>
      </c>
      <c r="E889" s="2" t="s">
        <v>931</v>
      </c>
      <c r="F889" s="2" t="s">
        <v>919</v>
      </c>
      <c r="G889" s="2" t="str">
        <f t="shared" si="13"/>
        <v>Trump</v>
      </c>
      <c r="H889" s="2" t="s">
        <v>922</v>
      </c>
      <c r="I889" s="2" t="s">
        <v>923</v>
      </c>
      <c r="J889">
        <v>27731</v>
      </c>
      <c r="K889" s="1">
        <v>48.014857019220401</v>
      </c>
      <c r="L889" s="1">
        <v>6.7685983195701596</v>
      </c>
      <c r="M889" s="1">
        <v>1.06018535213299</v>
      </c>
      <c r="N889" s="1">
        <v>1.2621254192059399</v>
      </c>
      <c r="O889" s="1">
        <v>42.894233889870499</v>
      </c>
      <c r="P889" s="1">
        <v>27.676607406873199</v>
      </c>
      <c r="Q889" s="1">
        <v>11.3447044823483</v>
      </c>
      <c r="R889" s="1">
        <v>26.079117233421101</v>
      </c>
      <c r="S889" s="1">
        <v>22.007861238325301</v>
      </c>
      <c r="T889" s="1">
        <v>12.891709639032101</v>
      </c>
      <c r="U889" s="1">
        <v>23.7967275767347</v>
      </c>
      <c r="V889" s="1">
        <v>47.330705840200601</v>
      </c>
      <c r="W889" s="1">
        <v>20.136151916875701</v>
      </c>
      <c r="X889" s="1">
        <v>8.7364146661889404</v>
      </c>
      <c r="Y889" s="1">
        <v>23.138510808646899</v>
      </c>
      <c r="Z889" s="1">
        <v>30.984787830264199</v>
      </c>
      <c r="AA889" s="1">
        <v>19.335468374699801</v>
      </c>
      <c r="AB889" s="1">
        <v>18.628235922070999</v>
      </c>
      <c r="AC889" s="1">
        <v>7.9129970643181204</v>
      </c>
    </row>
    <row r="890" spans="1:29" ht="15" hidden="1" customHeight="1" x14ac:dyDescent="0.25">
      <c r="A890">
        <v>48140</v>
      </c>
      <c r="B890" s="2" t="s">
        <v>886</v>
      </c>
      <c r="C890" s="2" t="s">
        <v>70</v>
      </c>
      <c r="D890" s="2" t="s">
        <v>980</v>
      </c>
      <c r="E890" s="2" t="s">
        <v>927</v>
      </c>
      <c r="F890" s="2" t="s">
        <v>920</v>
      </c>
      <c r="G890" s="2" t="str">
        <f t="shared" si="13"/>
        <v>Clinton</v>
      </c>
      <c r="H890" s="2" t="s">
        <v>922</v>
      </c>
      <c r="I890" s="2" t="s">
        <v>922</v>
      </c>
      <c r="J890">
        <v>134063</v>
      </c>
      <c r="K890" s="1">
        <v>90.261295062768994</v>
      </c>
      <c r="L890" s="1">
        <v>0.61165273043270696</v>
      </c>
      <c r="M890" s="1">
        <v>5.3012389697381099</v>
      </c>
      <c r="N890" s="1">
        <v>1.5940266889447501</v>
      </c>
      <c r="O890" s="1">
        <v>2.2317865481154402</v>
      </c>
      <c r="P890" s="1">
        <v>24.517577556820299</v>
      </c>
      <c r="Q890" s="1">
        <v>7.8418355549256704</v>
      </c>
      <c r="R890" s="1">
        <v>25.417154621334699</v>
      </c>
      <c r="S890" s="1">
        <v>28.0599419675824</v>
      </c>
      <c r="T890" s="1">
        <v>14.1634902993369</v>
      </c>
      <c r="U890" s="1">
        <v>4.9102562688230202</v>
      </c>
      <c r="V890" s="1">
        <v>43.810605977031798</v>
      </c>
      <c r="W890" s="1">
        <v>29.363354551171</v>
      </c>
      <c r="X890" s="1">
        <v>21.9157832029742</v>
      </c>
      <c r="Y890" s="1">
        <v>13.8619477057456</v>
      </c>
      <c r="Z890" s="1">
        <v>22.027489459852902</v>
      </c>
      <c r="AA890" s="1">
        <v>19.6982587487947</v>
      </c>
      <c r="AB890" s="1">
        <v>26.890136691055499</v>
      </c>
      <c r="AC890" s="1">
        <v>17.5221673945513</v>
      </c>
    </row>
    <row r="891" spans="1:29" ht="15" hidden="1" customHeight="1" x14ac:dyDescent="0.25">
      <c r="A891">
        <v>48180</v>
      </c>
      <c r="B891" s="2" t="s">
        <v>887</v>
      </c>
      <c r="C891" s="2" t="s">
        <v>37</v>
      </c>
      <c r="D891" s="2" t="s">
        <v>943</v>
      </c>
      <c r="E891" s="2" t="s">
        <v>931</v>
      </c>
      <c r="F891" s="2" t="s">
        <v>919</v>
      </c>
      <c r="G891" s="2" t="str">
        <f t="shared" si="13"/>
        <v>Trump</v>
      </c>
      <c r="H891" s="2" t="s">
        <v>922</v>
      </c>
      <c r="I891" s="2" t="s">
        <v>923</v>
      </c>
      <c r="J891">
        <v>55070</v>
      </c>
      <c r="K891" s="1">
        <v>71.623388414744895</v>
      </c>
      <c r="L891" s="1">
        <v>22.349736698747101</v>
      </c>
      <c r="M891" s="1">
        <v>0.61013255856183002</v>
      </c>
      <c r="N891" s="1">
        <v>1.6143090611948401</v>
      </c>
      <c r="O891" s="1">
        <v>3.80243326675141</v>
      </c>
      <c r="P891" s="1">
        <v>24.4289086617033</v>
      </c>
      <c r="Q891" s="1">
        <v>8.8905029961866706</v>
      </c>
      <c r="R891" s="1">
        <v>25.396767750136199</v>
      </c>
      <c r="S891" s="1">
        <v>26.462683856909401</v>
      </c>
      <c r="T891" s="1">
        <v>14.821136735064499</v>
      </c>
      <c r="U891" s="1">
        <v>7.2782891473295503</v>
      </c>
      <c r="V891" s="1">
        <v>54.522405335391099</v>
      </c>
      <c r="W891" s="1">
        <v>25.489169376619099</v>
      </c>
      <c r="X891" s="1">
        <v>12.7101361406603</v>
      </c>
      <c r="Y891" s="1">
        <v>27.771214806064201</v>
      </c>
      <c r="Z891" s="1">
        <v>25.999212443394399</v>
      </c>
      <c r="AA891" s="1">
        <v>17.990746209883799</v>
      </c>
      <c r="AB891" s="1">
        <v>18.866902933648401</v>
      </c>
      <c r="AC891" s="1">
        <v>9.3719236070092506</v>
      </c>
    </row>
    <row r="892" spans="1:29" ht="15" hidden="1" customHeight="1" x14ac:dyDescent="0.25">
      <c r="A892">
        <v>48220</v>
      </c>
      <c r="B892" s="2" t="s">
        <v>888</v>
      </c>
      <c r="C892" s="2" t="s">
        <v>29</v>
      </c>
      <c r="D892" s="2" t="s">
        <v>968</v>
      </c>
      <c r="E892" s="2" t="s">
        <v>935</v>
      </c>
      <c r="F892" s="2" t="s">
        <v>919</v>
      </c>
      <c r="G892" s="2" t="str">
        <f t="shared" si="13"/>
        <v>Trump</v>
      </c>
      <c r="H892" s="2" t="s">
        <v>922</v>
      </c>
      <c r="I892" s="2" t="s">
        <v>922</v>
      </c>
      <c r="J892">
        <v>27469</v>
      </c>
      <c r="K892" s="1">
        <v>73.424587717062906</v>
      </c>
      <c r="L892" s="1">
        <v>2.8905311441989201</v>
      </c>
      <c r="M892" s="1">
        <v>1.0047690123411801</v>
      </c>
      <c r="N892" s="1">
        <v>8.7371218464450795</v>
      </c>
      <c r="O892" s="1">
        <v>13.9429902799519</v>
      </c>
      <c r="P892" s="1">
        <v>23.335396264880401</v>
      </c>
      <c r="Q892" s="1">
        <v>17.448760420837999</v>
      </c>
      <c r="R892" s="1">
        <v>23.175215697695599</v>
      </c>
      <c r="S892" s="1">
        <v>22.676471658960999</v>
      </c>
      <c r="T892" s="1">
        <v>13.364155957625</v>
      </c>
      <c r="U892" s="1">
        <v>6.4866198051547697</v>
      </c>
      <c r="V892" s="1">
        <v>39.708965347145103</v>
      </c>
      <c r="W892" s="1">
        <v>28.086077198174898</v>
      </c>
      <c r="X892" s="1">
        <v>25.7183376495252</v>
      </c>
      <c r="Y892" s="1">
        <v>23.663755877554902</v>
      </c>
      <c r="Z892" s="1">
        <v>21.591018136455201</v>
      </c>
      <c r="AA892" s="1">
        <v>19.834948661356901</v>
      </c>
      <c r="AB892" s="1">
        <v>20.094040878994299</v>
      </c>
      <c r="AC892" s="1">
        <v>14.8162364456386</v>
      </c>
    </row>
    <row r="893" spans="1:29" ht="15" hidden="1" customHeight="1" x14ac:dyDescent="0.25">
      <c r="A893">
        <v>48260</v>
      </c>
      <c r="B893" s="2" t="s">
        <v>889</v>
      </c>
      <c r="C893" s="2" t="s">
        <v>121</v>
      </c>
      <c r="D893" s="2" t="s">
        <v>981</v>
      </c>
      <c r="E893" s="2" t="s">
        <v>927</v>
      </c>
      <c r="F893" s="2" t="s">
        <v>919</v>
      </c>
      <c r="G893" s="2" t="str">
        <f t="shared" si="13"/>
        <v>Trump</v>
      </c>
      <c r="H893" s="2" t="s">
        <v>922</v>
      </c>
      <c r="I893" s="2" t="s">
        <v>922</v>
      </c>
      <c r="J893">
        <v>124454</v>
      </c>
      <c r="K893" s="1">
        <v>93.129188294470197</v>
      </c>
      <c r="L893" s="1">
        <v>3.88657656644222</v>
      </c>
      <c r="M893" s="1">
        <v>0.36881096630080201</v>
      </c>
      <c r="N893" s="1">
        <v>1.6110370096581901</v>
      </c>
      <c r="O893" s="1">
        <v>1.0043871631285499</v>
      </c>
      <c r="P893" s="1">
        <v>19.920613238626299</v>
      </c>
      <c r="Q893" s="1">
        <v>8.6939752840406896</v>
      </c>
      <c r="R893" s="1">
        <v>22.127050958587098</v>
      </c>
      <c r="S893" s="1">
        <v>30.687643627364299</v>
      </c>
      <c r="T893" s="1">
        <v>18.570716891381601</v>
      </c>
      <c r="U893" s="1">
        <v>3.6884922202037802</v>
      </c>
      <c r="V893" s="1">
        <v>51.567806650343599</v>
      </c>
      <c r="W893" s="1">
        <v>29.102869328759901</v>
      </c>
      <c r="X893" s="1">
        <v>15.6408318006928</v>
      </c>
      <c r="Y893" s="1">
        <v>23.307059097615898</v>
      </c>
      <c r="Z893" s="1">
        <v>26.525976547332501</v>
      </c>
      <c r="AA893" s="1">
        <v>19.006756232041599</v>
      </c>
      <c r="AB893" s="1">
        <v>19.7736273976858</v>
      </c>
      <c r="AC893" s="1">
        <v>11.386580725324199</v>
      </c>
    </row>
    <row r="894" spans="1:29" ht="15" hidden="1" customHeight="1" x14ac:dyDescent="0.25">
      <c r="A894">
        <v>48300</v>
      </c>
      <c r="B894" s="2" t="s">
        <v>890</v>
      </c>
      <c r="C894" s="2" t="s">
        <v>25</v>
      </c>
      <c r="D894" s="2" t="s">
        <v>878</v>
      </c>
      <c r="E894" s="2" t="s">
        <v>927</v>
      </c>
      <c r="F894" s="2" t="s">
        <v>919</v>
      </c>
      <c r="G894" s="2" t="str">
        <f t="shared" si="13"/>
        <v>Trump</v>
      </c>
      <c r="H894" s="2" t="s">
        <v>922</v>
      </c>
      <c r="I894" s="2" t="s">
        <v>922</v>
      </c>
      <c r="J894">
        <v>110884</v>
      </c>
      <c r="K894" s="1">
        <v>69.687240720031696</v>
      </c>
      <c r="L894" s="1">
        <v>0.236282962375095</v>
      </c>
      <c r="M894" s="1">
        <v>0.75664658562100895</v>
      </c>
      <c r="N894" s="1">
        <v>2.51163377944519</v>
      </c>
      <c r="O894" s="1">
        <v>26.808195952527001</v>
      </c>
      <c r="P894" s="1">
        <v>25.733198658057098</v>
      </c>
      <c r="Q894" s="1">
        <v>8.5287327296995095</v>
      </c>
      <c r="R894" s="1">
        <v>23.577793008910199</v>
      </c>
      <c r="S894" s="1">
        <v>27.173442516503702</v>
      </c>
      <c r="T894" s="1">
        <v>14.986833086829501</v>
      </c>
      <c r="U894" s="1">
        <v>9.6426273935478601</v>
      </c>
      <c r="V894" s="1">
        <v>36.375083834056497</v>
      </c>
      <c r="W894" s="1">
        <v>32.148478668509902</v>
      </c>
      <c r="X894" s="1">
        <v>21.833810103885799</v>
      </c>
      <c r="Y894" s="1">
        <v>15.2077656675749</v>
      </c>
      <c r="Z894" s="1">
        <v>23.224017127286899</v>
      </c>
      <c r="AA894" s="1">
        <v>20.696282600233602</v>
      </c>
      <c r="AB894" s="1">
        <v>23.267808485792099</v>
      </c>
      <c r="AC894" s="1">
        <v>17.6041261191125</v>
      </c>
    </row>
    <row r="895" spans="1:29" ht="15" hidden="1" customHeight="1" x14ac:dyDescent="0.25">
      <c r="A895">
        <v>48460</v>
      </c>
      <c r="B895" s="2" t="s">
        <v>891</v>
      </c>
      <c r="C895" s="2" t="s">
        <v>162</v>
      </c>
      <c r="D895" s="2" t="s">
        <v>956</v>
      </c>
      <c r="E895" s="2" t="s">
        <v>927</v>
      </c>
      <c r="F895" s="2" t="s">
        <v>919</v>
      </c>
      <c r="G895" s="2" t="str">
        <f t="shared" si="13"/>
        <v>Trump</v>
      </c>
      <c r="H895" s="2" t="s">
        <v>922</v>
      </c>
      <c r="I895" s="2" t="s">
        <v>922</v>
      </c>
      <c r="J895">
        <v>40400</v>
      </c>
      <c r="K895" s="1">
        <v>95.294554455445507</v>
      </c>
      <c r="L895" s="1">
        <v>0.38118811881188103</v>
      </c>
      <c r="M895" s="1">
        <v>0.48267326732673299</v>
      </c>
      <c r="N895" s="1">
        <v>2.1163366336633702</v>
      </c>
      <c r="O895" s="1">
        <v>1.7252475247524801</v>
      </c>
      <c r="P895" s="1">
        <v>24.910891089108901</v>
      </c>
      <c r="Q895" s="1">
        <v>8.3836633663366307</v>
      </c>
      <c r="R895" s="1">
        <v>23.131188118811899</v>
      </c>
      <c r="S895" s="1">
        <v>26.472772277227701</v>
      </c>
      <c r="T895" s="1">
        <v>17.1014851485149</v>
      </c>
      <c r="U895" s="1">
        <v>6.3267198219914702</v>
      </c>
      <c r="V895" s="1">
        <v>50.398664936028197</v>
      </c>
      <c r="W895" s="1">
        <v>27.068422028555499</v>
      </c>
      <c r="X895" s="1">
        <v>16.2061932134248</v>
      </c>
      <c r="Y895" s="1">
        <v>29.764193259002901</v>
      </c>
      <c r="Z895" s="1">
        <v>27.5342816865308</v>
      </c>
      <c r="AA895" s="1">
        <v>18.9093938228886</v>
      </c>
      <c r="AB895" s="1">
        <v>16.852492631039301</v>
      </c>
      <c r="AC895" s="1">
        <v>6.9396386005382498</v>
      </c>
    </row>
    <row r="896" spans="1:29" ht="15" hidden="1" customHeight="1" x14ac:dyDescent="0.25">
      <c r="A896">
        <v>48540</v>
      </c>
      <c r="B896" s="2" t="s">
        <v>892</v>
      </c>
      <c r="C896" s="2" t="s">
        <v>121</v>
      </c>
      <c r="D896" s="2" t="s">
        <v>981</v>
      </c>
      <c r="E896" s="2" t="s">
        <v>927</v>
      </c>
      <c r="F896" s="2" t="s">
        <v>919</v>
      </c>
      <c r="G896" s="2" t="str">
        <f t="shared" si="13"/>
        <v>Trump</v>
      </c>
      <c r="H896" s="2" t="s">
        <v>922</v>
      </c>
      <c r="I896" s="2" t="s">
        <v>922</v>
      </c>
      <c r="J896">
        <v>147950</v>
      </c>
      <c r="K896" s="1">
        <v>94.158837445082796</v>
      </c>
      <c r="L896" s="1">
        <v>3.1118621155795898</v>
      </c>
      <c r="M896" s="1">
        <v>0.49949307198377801</v>
      </c>
      <c r="N896" s="1">
        <v>1.51605272051369</v>
      </c>
      <c r="O896" s="1">
        <v>0.713754646840149</v>
      </c>
      <c r="P896" s="1">
        <v>19.744508279824299</v>
      </c>
      <c r="Q896" s="1">
        <v>8.8921933085501905</v>
      </c>
      <c r="R896" s="1">
        <v>23.080770530584701</v>
      </c>
      <c r="S896" s="1">
        <v>30.407570125042199</v>
      </c>
      <c r="T896" s="1">
        <v>17.8749577559987</v>
      </c>
      <c r="U896" s="1">
        <v>3.2743749525039898</v>
      </c>
      <c r="V896" s="1">
        <v>50.427464093016198</v>
      </c>
      <c r="W896" s="1">
        <v>28.6685918382856</v>
      </c>
      <c r="X896" s="1">
        <v>17.629569116194201</v>
      </c>
      <c r="Y896" s="1">
        <v>23.4663577628402</v>
      </c>
      <c r="Z896" s="1">
        <v>25.360569079162001</v>
      </c>
      <c r="AA896" s="1">
        <v>18.442863668994299</v>
      </c>
      <c r="AB896" s="1">
        <v>21.342100110944301</v>
      </c>
      <c r="AC896" s="1">
        <v>11.388109378059101</v>
      </c>
    </row>
    <row r="897" spans="1:29" ht="15" hidden="1" customHeight="1" x14ac:dyDescent="0.25">
      <c r="A897">
        <v>48580</v>
      </c>
      <c r="B897" s="2" t="s">
        <v>893</v>
      </c>
      <c r="C897" s="2" t="s">
        <v>70</v>
      </c>
      <c r="D897" s="2" t="s">
        <v>980</v>
      </c>
      <c r="E897" s="2" t="s">
        <v>927</v>
      </c>
      <c r="F897" s="2" t="s">
        <v>920</v>
      </c>
      <c r="G897" s="2" t="str">
        <f t="shared" si="13"/>
        <v>Clinton</v>
      </c>
      <c r="H897" s="2" t="s">
        <v>922</v>
      </c>
      <c r="I897" s="2" t="s">
        <v>922</v>
      </c>
      <c r="J897">
        <v>102228</v>
      </c>
      <c r="K897" s="1">
        <v>86.7570528622295</v>
      </c>
      <c r="L897" s="1">
        <v>0.88429784403490197</v>
      </c>
      <c r="M897" s="1">
        <v>0.80115036976170895</v>
      </c>
      <c r="N897" s="1">
        <v>1.21004030206988</v>
      </c>
      <c r="O897" s="1">
        <v>10.347458621904</v>
      </c>
      <c r="P897" s="1">
        <v>23.476933912431001</v>
      </c>
      <c r="Q897" s="1">
        <v>11.7697695347654</v>
      </c>
      <c r="R897" s="1">
        <v>23.656923739092999</v>
      </c>
      <c r="S897" s="1">
        <v>27.639198653989101</v>
      </c>
      <c r="T897" s="1">
        <v>13.457174159721401</v>
      </c>
      <c r="U897" s="1">
        <v>3.6039562226203201</v>
      </c>
      <c r="V897" s="1">
        <v>40.396224426814399</v>
      </c>
      <c r="W897" s="1">
        <v>30.809761091122599</v>
      </c>
      <c r="X897" s="1">
        <v>25.190058259442701</v>
      </c>
      <c r="Y897" s="1">
        <v>15.121678889537399</v>
      </c>
      <c r="Z897" s="1">
        <v>20.237521252569302</v>
      </c>
      <c r="AA897" s="1">
        <v>19.747760550156102</v>
      </c>
      <c r="AB897" s="1">
        <v>26.429314588778599</v>
      </c>
      <c r="AC897" s="1">
        <v>18.463724718958598</v>
      </c>
    </row>
    <row r="898" spans="1:29" ht="15" hidden="1" customHeight="1" x14ac:dyDescent="0.25">
      <c r="A898">
        <v>48620</v>
      </c>
      <c r="B898" s="2" t="s">
        <v>894</v>
      </c>
      <c r="C898" s="2" t="s">
        <v>77</v>
      </c>
      <c r="D898" s="2" t="s">
        <v>949</v>
      </c>
      <c r="E898" s="2" t="s">
        <v>935</v>
      </c>
      <c r="F898" s="2" t="s">
        <v>919</v>
      </c>
      <c r="G898" s="2" t="str">
        <f t="shared" si="13"/>
        <v>Trump</v>
      </c>
      <c r="H898" s="2" t="s">
        <v>922</v>
      </c>
      <c r="I898" s="2" t="s">
        <v>923</v>
      </c>
      <c r="J898">
        <v>630919</v>
      </c>
      <c r="K898" s="1">
        <v>74.053246137776796</v>
      </c>
      <c r="L898" s="1">
        <v>7.4080824955342903</v>
      </c>
      <c r="M898" s="1">
        <v>3.3218210261539101</v>
      </c>
      <c r="N898" s="1">
        <v>3.7603876250358601</v>
      </c>
      <c r="O898" s="1">
        <v>11.4564627154991</v>
      </c>
      <c r="P898" s="1">
        <v>26.9755705566008</v>
      </c>
      <c r="Q898" s="1">
        <v>9.4181661988305994</v>
      </c>
      <c r="R898" s="1">
        <v>25.747837678053799</v>
      </c>
      <c r="S898" s="1">
        <v>25.718198374117801</v>
      </c>
      <c r="T898" s="1">
        <v>12.1402271923971</v>
      </c>
      <c r="U898" s="1">
        <v>3.8936891338095299</v>
      </c>
      <c r="V898" s="1">
        <v>34.961589721319598</v>
      </c>
      <c r="W898" s="1">
        <v>33.576423726021702</v>
      </c>
      <c r="X898" s="1">
        <v>27.568297418849198</v>
      </c>
      <c r="Y898" s="1">
        <v>17.1773127345066</v>
      </c>
      <c r="Z898" s="1">
        <v>22.4681524071549</v>
      </c>
      <c r="AA898" s="1">
        <v>18.613491929471898</v>
      </c>
      <c r="AB898" s="1">
        <v>23.866027998698499</v>
      </c>
      <c r="AC898" s="1">
        <v>17.875014930168</v>
      </c>
    </row>
    <row r="899" spans="1:29" ht="15" hidden="1" customHeight="1" x14ac:dyDescent="0.25">
      <c r="A899">
        <v>48660</v>
      </c>
      <c r="B899" s="2" t="s">
        <v>895</v>
      </c>
      <c r="C899" s="2" t="s">
        <v>27</v>
      </c>
      <c r="D899" s="2" t="s">
        <v>976</v>
      </c>
      <c r="E899" s="2" t="s">
        <v>935</v>
      </c>
      <c r="F899" s="2" t="s">
        <v>919</v>
      </c>
      <c r="G899" s="2" t="str">
        <f t="shared" si="13"/>
        <v>Trump</v>
      </c>
      <c r="H899" s="2" t="s">
        <v>922</v>
      </c>
      <c r="I899" s="2" t="s">
        <v>922</v>
      </c>
      <c r="J899">
        <v>151306</v>
      </c>
      <c r="K899" s="1">
        <v>71.460484052185606</v>
      </c>
      <c r="L899" s="1">
        <v>8.8621733440841695</v>
      </c>
      <c r="M899" s="1">
        <v>1.7395212351129501</v>
      </c>
      <c r="N899" s="1">
        <v>2.7361770187566901</v>
      </c>
      <c r="O899" s="1">
        <v>15.2016443498605</v>
      </c>
      <c r="P899" s="1">
        <v>23.155724161632701</v>
      </c>
      <c r="Q899" s="1">
        <v>13.160086182967</v>
      </c>
      <c r="R899" s="1">
        <v>24.9626584537295</v>
      </c>
      <c r="S899" s="1">
        <v>25.144409342656601</v>
      </c>
      <c r="T899" s="1">
        <v>13.5771218590142</v>
      </c>
      <c r="U899" s="1">
        <v>5.2922533381825696</v>
      </c>
      <c r="V899" s="1">
        <v>43.256611419961601</v>
      </c>
      <c r="W899" s="1">
        <v>31.6672728217385</v>
      </c>
      <c r="X899" s="1">
        <v>19.783862420117401</v>
      </c>
      <c r="Y899" s="1">
        <v>18.531675547661301</v>
      </c>
      <c r="Z899" s="1">
        <v>23.643181369646701</v>
      </c>
      <c r="AA899" s="1">
        <v>20.304286201266699</v>
      </c>
      <c r="AB899" s="1">
        <v>22.9703787430253</v>
      </c>
      <c r="AC899" s="1">
        <v>14.550478138400001</v>
      </c>
    </row>
    <row r="900" spans="1:29" ht="15" hidden="1" customHeight="1" x14ac:dyDescent="0.25">
      <c r="A900">
        <v>48700</v>
      </c>
      <c r="B900" s="2" t="s">
        <v>896</v>
      </c>
      <c r="C900" s="2" t="s">
        <v>55</v>
      </c>
      <c r="D900" s="2" t="s">
        <v>970</v>
      </c>
      <c r="E900" s="2" t="s">
        <v>927</v>
      </c>
      <c r="F900" s="2" t="s">
        <v>920</v>
      </c>
      <c r="G900" s="2" t="str">
        <f t="shared" si="13"/>
        <v>Clinton</v>
      </c>
      <c r="H900" s="2" t="s">
        <v>922</v>
      </c>
      <c r="I900" s="2" t="s">
        <v>922</v>
      </c>
      <c r="J900">
        <v>116111</v>
      </c>
      <c r="K900" s="1">
        <v>91.903437228169594</v>
      </c>
      <c r="L900" s="1">
        <v>4.3578989070802896</v>
      </c>
      <c r="M900" s="1">
        <v>0.57100533110558005</v>
      </c>
      <c r="N900" s="1">
        <v>1.82497782294529</v>
      </c>
      <c r="O900" s="1">
        <v>1.34268071069924</v>
      </c>
      <c r="P900" s="1">
        <v>20.852460145894899</v>
      </c>
      <c r="Q900" s="1">
        <v>11.0402976462178</v>
      </c>
      <c r="R900" s="1">
        <v>23.107199145645101</v>
      </c>
      <c r="S900" s="1">
        <v>28.5399316171594</v>
      </c>
      <c r="T900" s="1">
        <v>16.460111445082699</v>
      </c>
      <c r="U900" s="1">
        <v>3.3998289394244301</v>
      </c>
      <c r="V900" s="1">
        <v>51.4514992956329</v>
      </c>
      <c r="W900" s="1">
        <v>26.515647011471099</v>
      </c>
      <c r="X900" s="1">
        <v>18.633024753471499</v>
      </c>
      <c r="Y900" s="1">
        <v>19.9242619846803</v>
      </c>
      <c r="Z900" s="1">
        <v>24.928995610637699</v>
      </c>
      <c r="AA900" s="1">
        <v>20.141578449091998</v>
      </c>
      <c r="AB900" s="1">
        <v>22.6267320767708</v>
      </c>
      <c r="AC900" s="1">
        <v>12.3784318788192</v>
      </c>
    </row>
    <row r="901" spans="1:29" ht="15" hidden="1" customHeight="1" x14ac:dyDescent="0.25">
      <c r="A901">
        <v>48780</v>
      </c>
      <c r="B901" s="2" t="s">
        <v>897</v>
      </c>
      <c r="C901" s="2" t="s">
        <v>141</v>
      </c>
      <c r="D901" s="2" t="s">
        <v>960</v>
      </c>
      <c r="E901" s="2" t="s">
        <v>947</v>
      </c>
      <c r="F901" s="2" t="s">
        <v>919</v>
      </c>
      <c r="G901" s="2" t="str">
        <f t="shared" si="13"/>
        <v>Trump</v>
      </c>
      <c r="H901" s="2" t="s">
        <v>922</v>
      </c>
      <c r="I901" s="2" t="s">
        <v>923</v>
      </c>
      <c r="J901">
        <v>22398</v>
      </c>
      <c r="K901" s="1">
        <v>90.918832038574905</v>
      </c>
      <c r="L901" s="1">
        <v>0.25448700776855099</v>
      </c>
      <c r="M901" s="1">
        <v>0.348245379051701</v>
      </c>
      <c r="N901" s="1">
        <v>6.5318331993927998</v>
      </c>
      <c r="O901" s="1">
        <v>1.94660237521207</v>
      </c>
      <c r="P901" s="1">
        <v>23.060094651308201</v>
      </c>
      <c r="Q901" s="1">
        <v>8.8356103223502096</v>
      </c>
      <c r="R901" s="1">
        <v>24.7298865970176</v>
      </c>
      <c r="S901" s="1">
        <v>28.5159389231181</v>
      </c>
      <c r="T901" s="1">
        <v>14.8584695062059</v>
      </c>
      <c r="U901" s="1">
        <v>4.2988154375238796</v>
      </c>
      <c r="V901" s="1">
        <v>35.371290281492797</v>
      </c>
      <c r="W901" s="1">
        <v>40.988409119857302</v>
      </c>
      <c r="X901" s="1">
        <v>19.341485161125998</v>
      </c>
      <c r="Y901" s="1">
        <v>12.512831040854</v>
      </c>
      <c r="Z901" s="1">
        <v>15.551221515089299</v>
      </c>
      <c r="AA901" s="1">
        <v>15.1098337097105</v>
      </c>
      <c r="AB901" s="1">
        <v>26.3703551632108</v>
      </c>
      <c r="AC901" s="1">
        <v>30.455758571135298</v>
      </c>
    </row>
    <row r="902" spans="1:29" ht="15" hidden="1" customHeight="1" x14ac:dyDescent="0.25">
      <c r="A902">
        <v>48820</v>
      </c>
      <c r="B902" s="2" t="s">
        <v>898</v>
      </c>
      <c r="C902" s="2" t="s">
        <v>44</v>
      </c>
      <c r="D902" s="2" t="s">
        <v>955</v>
      </c>
      <c r="E902" s="2" t="s">
        <v>947</v>
      </c>
      <c r="F902" s="2" t="s">
        <v>919</v>
      </c>
      <c r="G902" s="2" t="str">
        <f t="shared" ref="G902:G922" si="14">IF(F902="Republicain","Trump","Clinton")</f>
        <v>Trump</v>
      </c>
      <c r="H902" s="2" t="s">
        <v>922</v>
      </c>
      <c r="I902" s="2" t="s">
        <v>922</v>
      </c>
      <c r="J902">
        <v>42239</v>
      </c>
      <c r="K902" s="1">
        <v>85.144061175690695</v>
      </c>
      <c r="L902" s="1">
        <v>2.2538412367717</v>
      </c>
      <c r="M902" s="1">
        <v>0.395369208551339</v>
      </c>
      <c r="N902" s="1">
        <v>1.0558962096640501</v>
      </c>
      <c r="O902" s="1">
        <v>11.1508321693222</v>
      </c>
      <c r="P902" s="1">
        <v>24.046497312909899</v>
      </c>
      <c r="Q902" s="1">
        <v>9.5338431307559404</v>
      </c>
      <c r="R902" s="1">
        <v>22.616539217311001</v>
      </c>
      <c r="S902" s="1">
        <v>27.628494992779199</v>
      </c>
      <c r="T902" s="1">
        <v>16.174625346244</v>
      </c>
      <c r="U902" s="1">
        <v>4.9095054866752204</v>
      </c>
      <c r="V902" s="1">
        <v>36.796351717258098</v>
      </c>
      <c r="W902" s="1">
        <v>36.885421120136797</v>
      </c>
      <c r="X902" s="1">
        <v>21.4087216759299</v>
      </c>
      <c r="Y902" s="1">
        <v>16.283912766819</v>
      </c>
      <c r="Z902" s="1">
        <v>23.0115115404639</v>
      </c>
      <c r="AA902" s="1">
        <v>18.927517787933098</v>
      </c>
      <c r="AB902" s="1">
        <v>25.637762480476699</v>
      </c>
      <c r="AC902" s="1">
        <v>16.139295424307299</v>
      </c>
    </row>
    <row r="903" spans="1:29" ht="15" hidden="1" customHeight="1" x14ac:dyDescent="0.25">
      <c r="A903">
        <v>48900</v>
      </c>
      <c r="B903" s="2" t="s">
        <v>899</v>
      </c>
      <c r="C903" s="2" t="s">
        <v>42</v>
      </c>
      <c r="D903" s="2" t="s">
        <v>959</v>
      </c>
      <c r="E903" s="2" t="s">
        <v>931</v>
      </c>
      <c r="F903" s="2" t="s">
        <v>920</v>
      </c>
      <c r="G903" s="2" t="str">
        <f t="shared" si="14"/>
        <v>Clinton</v>
      </c>
      <c r="H903" s="2" t="s">
        <v>923</v>
      </c>
      <c r="I903" s="2" t="s">
        <v>923</v>
      </c>
      <c r="J903">
        <v>254884</v>
      </c>
      <c r="K903" s="1">
        <v>76.191130082704305</v>
      </c>
      <c r="L903" s="1">
        <v>15.1743538237002</v>
      </c>
      <c r="M903" s="1">
        <v>1.01104816308595</v>
      </c>
      <c r="N903" s="1">
        <v>2.1660833947992</v>
      </c>
      <c r="O903" s="1">
        <v>5.4573845357103599</v>
      </c>
      <c r="P903" s="1">
        <v>20.519922788405701</v>
      </c>
      <c r="Q903" s="1">
        <v>11.5401515983742</v>
      </c>
      <c r="R903" s="1">
        <v>27.2182639946015</v>
      </c>
      <c r="S903" s="1">
        <v>26.6062208691012</v>
      </c>
      <c r="T903" s="1">
        <v>14.115440749517401</v>
      </c>
      <c r="U903" s="1">
        <v>3.41165799067499</v>
      </c>
      <c r="V903" s="1">
        <v>31.094908223222401</v>
      </c>
      <c r="W903" s="1">
        <v>32.435883362317497</v>
      </c>
      <c r="X903" s="1">
        <v>33.057550423785102</v>
      </c>
      <c r="Y903" s="1">
        <v>19.454459203036102</v>
      </c>
      <c r="Z903" s="1">
        <v>21.944971537001901</v>
      </c>
      <c r="AA903" s="1">
        <v>17.7258064516129</v>
      </c>
      <c r="AB903" s="1">
        <v>21.629981024667899</v>
      </c>
      <c r="AC903" s="1">
        <v>19.244781783681201</v>
      </c>
    </row>
    <row r="904" spans="1:29" ht="15" hidden="1" customHeight="1" x14ac:dyDescent="0.25">
      <c r="A904">
        <v>48940</v>
      </c>
      <c r="B904" s="2" t="s">
        <v>899</v>
      </c>
      <c r="C904" s="2" t="s">
        <v>33</v>
      </c>
      <c r="D904" s="2" t="s">
        <v>967</v>
      </c>
      <c r="E904" s="2" t="s">
        <v>927</v>
      </c>
      <c r="F904" s="2" t="s">
        <v>919</v>
      </c>
      <c r="G904" s="2" t="str">
        <f t="shared" si="14"/>
        <v>Trump</v>
      </c>
      <c r="H904" s="2" t="s">
        <v>922</v>
      </c>
      <c r="I904" s="2" t="s">
        <v>922</v>
      </c>
      <c r="J904">
        <v>42040</v>
      </c>
      <c r="K904" s="1">
        <v>93.948620361560401</v>
      </c>
      <c r="L904" s="1">
        <v>2.1527117031398699</v>
      </c>
      <c r="M904" s="1">
        <v>0.50190294957183601</v>
      </c>
      <c r="N904" s="1">
        <v>2.0670789724072298</v>
      </c>
      <c r="O904" s="1">
        <v>1.3296860133206501</v>
      </c>
      <c r="P904" s="1">
        <v>24.410085632730699</v>
      </c>
      <c r="Q904" s="1">
        <v>9.5908658420551909</v>
      </c>
      <c r="R904" s="1">
        <v>24.081826831589002</v>
      </c>
      <c r="S904" s="1">
        <v>28.396764985727899</v>
      </c>
      <c r="T904" s="1">
        <v>13.5204567078972</v>
      </c>
      <c r="U904" s="1">
        <v>3.69110516030976</v>
      </c>
      <c r="V904" s="1">
        <v>52.837084750669497</v>
      </c>
      <c r="W904" s="1">
        <v>29.5396974741261</v>
      </c>
      <c r="X904" s="1">
        <v>13.932112614894701</v>
      </c>
      <c r="Y904" s="1">
        <v>20.083655887127001</v>
      </c>
      <c r="Z904" s="1">
        <v>23.648395555000601</v>
      </c>
      <c r="AA904" s="1">
        <v>20.314646023223901</v>
      </c>
      <c r="AB904" s="1">
        <v>22.836808590335899</v>
      </c>
      <c r="AC904" s="1">
        <v>13.1164939443126</v>
      </c>
    </row>
    <row r="905" spans="1:29" ht="15" hidden="1" customHeight="1" x14ac:dyDescent="0.25">
      <c r="A905">
        <v>48980</v>
      </c>
      <c r="B905" s="2" t="s">
        <v>900</v>
      </c>
      <c r="C905" s="2" t="s">
        <v>42</v>
      </c>
      <c r="D905" s="2" t="s">
        <v>959</v>
      </c>
      <c r="E905" s="2" t="s">
        <v>931</v>
      </c>
      <c r="F905" s="2" t="s">
        <v>920</v>
      </c>
      <c r="G905" s="2" t="str">
        <f t="shared" si="14"/>
        <v>Clinton</v>
      </c>
      <c r="H905" s="2" t="s">
        <v>922</v>
      </c>
      <c r="I905" s="2" t="s">
        <v>923</v>
      </c>
      <c r="J905">
        <v>81234</v>
      </c>
      <c r="K905" s="1">
        <v>49.433734643129696</v>
      </c>
      <c r="L905" s="1">
        <v>38.730088386636098</v>
      </c>
      <c r="M905" s="1">
        <v>0.81739173252579</v>
      </c>
      <c r="N905" s="1">
        <v>1.5104512888691899</v>
      </c>
      <c r="O905" s="1">
        <v>9.5083339488391605</v>
      </c>
      <c r="P905" s="1">
        <v>24.684245512962601</v>
      </c>
      <c r="Q905" s="1">
        <v>8.7475687520003902</v>
      </c>
      <c r="R905" s="1">
        <v>24.941526946844899</v>
      </c>
      <c r="S905" s="1">
        <v>27.449097668463899</v>
      </c>
      <c r="T905" s="1">
        <v>14.1775611197282</v>
      </c>
      <c r="U905" s="1">
        <v>8.27482726043384</v>
      </c>
      <c r="V905" s="1">
        <v>45.458755534149603</v>
      </c>
      <c r="W905" s="1">
        <v>28.242224403979002</v>
      </c>
      <c r="X905" s="1">
        <v>18.024192801437501</v>
      </c>
      <c r="Y905" s="1">
        <v>25.767255417762701</v>
      </c>
      <c r="Z905" s="1">
        <v>26.049104346736801</v>
      </c>
      <c r="AA905" s="1">
        <v>17.1583364649881</v>
      </c>
      <c r="AB905" s="1">
        <v>19.788926468746102</v>
      </c>
      <c r="AC905" s="1">
        <v>11.2363773017663</v>
      </c>
    </row>
    <row r="906" spans="1:29" ht="15" hidden="1" customHeight="1" x14ac:dyDescent="0.25">
      <c r="A906">
        <v>49020</v>
      </c>
      <c r="B906" s="2" t="s">
        <v>901</v>
      </c>
      <c r="C906" s="2" t="s">
        <v>135</v>
      </c>
      <c r="D906" s="2" t="s">
        <v>978</v>
      </c>
      <c r="E906" s="2" t="s">
        <v>927</v>
      </c>
      <c r="F906" s="2" t="s">
        <v>920</v>
      </c>
      <c r="G906" s="2" t="str">
        <f t="shared" si="14"/>
        <v>Clinton</v>
      </c>
      <c r="H906" s="2" t="s">
        <v>922</v>
      </c>
      <c r="I906" s="2" t="s">
        <v>923</v>
      </c>
      <c r="J906">
        <v>128472</v>
      </c>
      <c r="K906" s="1">
        <v>84.704060028644406</v>
      </c>
      <c r="L906" s="1">
        <v>4.7286568279469501</v>
      </c>
      <c r="M906" s="1">
        <v>1.25163459742201</v>
      </c>
      <c r="N906" s="1">
        <v>1.95918176723333</v>
      </c>
      <c r="O906" s="1">
        <v>7.35646677875335</v>
      </c>
      <c r="P906" s="1">
        <v>24.0379226601905</v>
      </c>
      <c r="Q906" s="1">
        <v>8.6960582850737893</v>
      </c>
      <c r="R906" s="1">
        <v>25.958963820910402</v>
      </c>
      <c r="S906" s="1">
        <v>27.6636154181456</v>
      </c>
      <c r="T906" s="1">
        <v>13.643439815679701</v>
      </c>
      <c r="U906" s="1">
        <v>6.3261572449343602</v>
      </c>
      <c r="V906" s="1">
        <v>45.299105961407903</v>
      </c>
      <c r="W906" s="1">
        <v>25.0917626482873</v>
      </c>
      <c r="X906" s="1">
        <v>23.2829741453704</v>
      </c>
      <c r="Y906" s="1">
        <v>17.425193867990401</v>
      </c>
      <c r="Z906" s="1">
        <v>21.473994777026899</v>
      </c>
      <c r="AA906" s="1">
        <v>17.660427007954102</v>
      </c>
      <c r="AB906" s="1">
        <v>21.894623527301</v>
      </c>
      <c r="AC906" s="1">
        <v>21.5457608197277</v>
      </c>
    </row>
    <row r="907" spans="1:29" ht="15" hidden="1" customHeight="1" x14ac:dyDescent="0.25">
      <c r="A907">
        <v>49080</v>
      </c>
      <c r="B907" s="2" t="s">
        <v>902</v>
      </c>
      <c r="C907" s="2" t="s">
        <v>195</v>
      </c>
      <c r="D907" s="2" t="s">
        <v>965</v>
      </c>
      <c r="E907" s="2" t="s">
        <v>935</v>
      </c>
      <c r="F907" s="2" t="s">
        <v>919</v>
      </c>
      <c r="G907" s="2" t="str">
        <f t="shared" si="14"/>
        <v>Trump</v>
      </c>
      <c r="H907" s="2" t="s">
        <v>922</v>
      </c>
      <c r="I907" s="2" t="s">
        <v>922</v>
      </c>
      <c r="J907">
        <v>16528</v>
      </c>
      <c r="K907" s="1">
        <v>68.943610842207207</v>
      </c>
      <c r="L907" s="1">
        <v>0.47192642787996097</v>
      </c>
      <c r="M907" s="1">
        <v>0.65343659244917696</v>
      </c>
      <c r="N907" s="1">
        <v>5.4997579864472401</v>
      </c>
      <c r="O907" s="1">
        <v>24.4312681510165</v>
      </c>
      <c r="P907" s="1">
        <v>27.371732817037799</v>
      </c>
      <c r="Q907" s="1">
        <v>8.4946757018393004</v>
      </c>
      <c r="R907" s="1">
        <v>25.477976766698902</v>
      </c>
      <c r="S907" s="1">
        <v>28.418441432720201</v>
      </c>
      <c r="T907" s="1">
        <v>10.2371732817038</v>
      </c>
      <c r="U907" s="1">
        <v>6.1680656417994904</v>
      </c>
      <c r="V907" s="1">
        <v>45.666320852588903</v>
      </c>
      <c r="W907" s="1">
        <v>33.433933792322897</v>
      </c>
      <c r="X907" s="1">
        <v>14.731679713288701</v>
      </c>
      <c r="Y907" s="1">
        <v>16.128516624040898</v>
      </c>
      <c r="Z907" s="1">
        <v>16.991687979539599</v>
      </c>
      <c r="AA907" s="1">
        <v>18.334398976982101</v>
      </c>
      <c r="AB907" s="1">
        <v>24.5044757033248</v>
      </c>
      <c r="AC907" s="1">
        <v>24.040920716112499</v>
      </c>
    </row>
    <row r="908" spans="1:29" ht="15" hidden="1" customHeight="1" x14ac:dyDescent="0.25">
      <c r="A908">
        <v>49100</v>
      </c>
      <c r="B908" s="2" t="s">
        <v>903</v>
      </c>
      <c r="C908" s="2" t="s">
        <v>44</v>
      </c>
      <c r="D908" s="2" t="s">
        <v>955</v>
      </c>
      <c r="E908" s="2" t="s">
        <v>947</v>
      </c>
      <c r="F908" s="2" t="s">
        <v>920</v>
      </c>
      <c r="G908" s="2" t="str">
        <f t="shared" si="14"/>
        <v>Clinton</v>
      </c>
      <c r="H908" s="2" t="s">
        <v>922</v>
      </c>
      <c r="I908" s="2" t="s">
        <v>922</v>
      </c>
      <c r="J908">
        <v>51461</v>
      </c>
      <c r="K908" s="1">
        <v>92.940284875925499</v>
      </c>
      <c r="L908" s="1">
        <v>1.2475466858397599</v>
      </c>
      <c r="M908" s="1">
        <v>2.1317113930937999</v>
      </c>
      <c r="N908" s="1">
        <v>1.2630924389343401</v>
      </c>
      <c r="O908" s="1">
        <v>2.4173646062066401</v>
      </c>
      <c r="P908" s="1">
        <v>19.3719515749791</v>
      </c>
      <c r="Q908" s="1">
        <v>21.338489341443001</v>
      </c>
      <c r="R908" s="1">
        <v>20.996482773362398</v>
      </c>
      <c r="S908" s="1">
        <v>24.902353238374701</v>
      </c>
      <c r="T908" s="1">
        <v>13.390723071840799</v>
      </c>
      <c r="U908" s="1">
        <v>4.0786192413702604</v>
      </c>
      <c r="V908" s="1">
        <v>37.170232313951999</v>
      </c>
      <c r="W908" s="1">
        <v>32.560047250295298</v>
      </c>
      <c r="X908" s="1">
        <v>26.191101194382501</v>
      </c>
      <c r="Y908" s="1">
        <v>22.5459644749143</v>
      </c>
      <c r="Z908" s="1">
        <v>20.826841175859599</v>
      </c>
      <c r="AA908" s="1">
        <v>18.115716214812501</v>
      </c>
      <c r="AB908" s="1">
        <v>22.457671133270999</v>
      </c>
      <c r="AC908" s="1">
        <v>16.053807001142602</v>
      </c>
    </row>
    <row r="909" spans="1:29" ht="15" hidden="1" customHeight="1" x14ac:dyDescent="0.25">
      <c r="A909">
        <v>49180</v>
      </c>
      <c r="B909" s="2" t="s">
        <v>904</v>
      </c>
      <c r="C909" s="2" t="s">
        <v>42</v>
      </c>
      <c r="D909" s="2" t="s">
        <v>959</v>
      </c>
      <c r="E909" s="2" t="s">
        <v>931</v>
      </c>
      <c r="F909" s="2" t="s">
        <v>920</v>
      </c>
      <c r="G909" s="2" t="str">
        <f t="shared" si="14"/>
        <v>Clinton</v>
      </c>
      <c r="H909" s="2" t="s">
        <v>922</v>
      </c>
      <c r="I909" s="2" t="s">
        <v>923</v>
      </c>
      <c r="J909">
        <v>640595</v>
      </c>
      <c r="K909" s="1">
        <v>70.426088246083694</v>
      </c>
      <c r="L909" s="1">
        <v>17.0803705929644</v>
      </c>
      <c r="M909" s="1">
        <v>1.3749717059920901</v>
      </c>
      <c r="N909" s="1">
        <v>1.80191852886769</v>
      </c>
      <c r="O909" s="1">
        <v>9.3166509260921497</v>
      </c>
      <c r="P909" s="1">
        <v>23.959443954448599</v>
      </c>
      <c r="Q909" s="1">
        <v>8.7940118171387507</v>
      </c>
      <c r="R909" s="1">
        <v>25.713906602455499</v>
      </c>
      <c r="S909" s="1">
        <v>27.554383034522601</v>
      </c>
      <c r="T909" s="1">
        <v>13.978254591434499</v>
      </c>
      <c r="U909" s="1">
        <v>5.8144038218480798</v>
      </c>
      <c r="V909" s="1">
        <v>41.157222202896499</v>
      </c>
      <c r="W909" s="1">
        <v>28.292575457149098</v>
      </c>
      <c r="X909" s="1">
        <v>24.735798518106201</v>
      </c>
      <c r="Y909" s="1">
        <v>20.494238085683101</v>
      </c>
      <c r="Z909" s="1">
        <v>24.246859373094299</v>
      </c>
      <c r="AA909" s="1">
        <v>18.055309656173598</v>
      </c>
      <c r="AB909" s="1">
        <v>21.672981362794001</v>
      </c>
      <c r="AC909" s="1">
        <v>15.530611522254899</v>
      </c>
    </row>
    <row r="910" spans="1:29" ht="15" hidden="1" customHeight="1" x14ac:dyDescent="0.25">
      <c r="A910">
        <v>49220</v>
      </c>
      <c r="B910" s="2" t="s">
        <v>905</v>
      </c>
      <c r="C910" s="2" t="s">
        <v>70</v>
      </c>
      <c r="D910" s="2" t="s">
        <v>980</v>
      </c>
      <c r="E910" s="2" t="s">
        <v>927</v>
      </c>
      <c r="F910" s="2" t="s">
        <v>920</v>
      </c>
      <c r="G910" s="2" t="str">
        <f t="shared" si="14"/>
        <v>Clinton</v>
      </c>
      <c r="H910" s="2" t="s">
        <v>922</v>
      </c>
      <c r="I910" s="2" t="s">
        <v>922</v>
      </c>
      <c r="J910">
        <v>74749</v>
      </c>
      <c r="K910" s="1">
        <v>93.883530214451</v>
      </c>
      <c r="L910" s="1">
        <v>0.51104362600168596</v>
      </c>
      <c r="M910" s="1">
        <v>1.74450494320994</v>
      </c>
      <c r="N910" s="1">
        <v>1.6133995103613401</v>
      </c>
      <c r="O910" s="1">
        <v>2.2475217059760002</v>
      </c>
      <c r="P910" s="1">
        <v>22.748130409771399</v>
      </c>
      <c r="Q910" s="1">
        <v>7.5439136309515904</v>
      </c>
      <c r="R910" s="1">
        <v>23.039773107332501</v>
      </c>
      <c r="S910" s="1">
        <v>29.595044749762501</v>
      </c>
      <c r="T910" s="1">
        <v>17.073138102182</v>
      </c>
      <c r="U910" s="1">
        <v>3.1973349160460298</v>
      </c>
      <c r="V910" s="1">
        <v>45.834849036013097</v>
      </c>
      <c r="W910" s="1">
        <v>32.283509793034803</v>
      </c>
      <c r="X910" s="1">
        <v>18.684306254906101</v>
      </c>
      <c r="Y910" s="1">
        <v>16.384480819692602</v>
      </c>
      <c r="Z910" s="1">
        <v>25.481069598900401</v>
      </c>
      <c r="AA910" s="1">
        <v>20.854679495189298</v>
      </c>
      <c r="AB910" s="1">
        <v>23.647382231663101</v>
      </c>
      <c r="AC910" s="1">
        <v>13.6323878545545</v>
      </c>
    </row>
    <row r="911" spans="1:29" ht="15" hidden="1" customHeight="1" x14ac:dyDescent="0.25">
      <c r="A911">
        <v>49260</v>
      </c>
      <c r="B911" s="2" t="s">
        <v>906</v>
      </c>
      <c r="C911" s="2" t="s">
        <v>29</v>
      </c>
      <c r="D911" s="2" t="s">
        <v>968</v>
      </c>
      <c r="E911" s="2" t="s">
        <v>935</v>
      </c>
      <c r="F911" s="2" t="s">
        <v>919</v>
      </c>
      <c r="G911" s="2" t="str">
        <f t="shared" si="14"/>
        <v>Trump</v>
      </c>
      <c r="H911" s="2" t="s">
        <v>922</v>
      </c>
      <c r="I911" s="2" t="s">
        <v>922</v>
      </c>
      <c r="J911">
        <v>20081</v>
      </c>
      <c r="K911" s="1">
        <v>82.824560529854097</v>
      </c>
      <c r="L911" s="1">
        <v>1.5337881579602599</v>
      </c>
      <c r="M911" s="1">
        <v>0.57268064339425295</v>
      </c>
      <c r="N911" s="1">
        <v>4.4718888501568603</v>
      </c>
      <c r="O911" s="1">
        <v>10.5970818186345</v>
      </c>
      <c r="P911" s="1">
        <v>24.3264777650515</v>
      </c>
      <c r="Q911" s="1">
        <v>8.4358348687814306</v>
      </c>
      <c r="R911" s="1">
        <v>27.174941486977701</v>
      </c>
      <c r="S911" s="1">
        <v>25.880185249738599</v>
      </c>
      <c r="T911" s="1">
        <v>14.1825606294507</v>
      </c>
      <c r="U911" s="1">
        <v>4.1935244869230202</v>
      </c>
      <c r="V911" s="1">
        <v>48.544120915759102</v>
      </c>
      <c r="W911" s="1">
        <v>29.243535600503801</v>
      </c>
      <c r="X911" s="1">
        <v>18.018818996814101</v>
      </c>
      <c r="Y911" s="1">
        <v>18.261692349283599</v>
      </c>
      <c r="Z911" s="1">
        <v>21.154366044877001</v>
      </c>
      <c r="AA911" s="1">
        <v>19.721546363882101</v>
      </c>
      <c r="AB911" s="1">
        <v>23.3576642335766</v>
      </c>
      <c r="AC911" s="1">
        <v>17.504731008380599</v>
      </c>
    </row>
    <row r="912" spans="1:29" ht="15" hidden="1" customHeight="1" x14ac:dyDescent="0.25">
      <c r="A912">
        <v>49300</v>
      </c>
      <c r="B912" s="2" t="s">
        <v>907</v>
      </c>
      <c r="C912" s="2" t="s">
        <v>33</v>
      </c>
      <c r="D912" s="2" t="s">
        <v>967</v>
      </c>
      <c r="E912" s="2" t="s">
        <v>927</v>
      </c>
      <c r="F912" s="2" t="s">
        <v>919</v>
      </c>
      <c r="G912" s="2" t="str">
        <f t="shared" si="14"/>
        <v>Trump</v>
      </c>
      <c r="H912" s="2" t="s">
        <v>922</v>
      </c>
      <c r="I912" s="2" t="s">
        <v>922</v>
      </c>
      <c r="J912">
        <v>114520</v>
      </c>
      <c r="K912" s="1">
        <v>94.699615787635395</v>
      </c>
      <c r="L912" s="1">
        <v>1.47485155431366</v>
      </c>
      <c r="M912" s="1">
        <v>0.75445337059029005</v>
      </c>
      <c r="N912" s="1">
        <v>1.4993014320642699</v>
      </c>
      <c r="O912" s="1">
        <v>1.5717778553964401</v>
      </c>
      <c r="P912" s="1">
        <v>25.4497031086273</v>
      </c>
      <c r="Q912" s="1">
        <v>9.6690534404470796</v>
      </c>
      <c r="R912" s="1">
        <v>23.038770520433101</v>
      </c>
      <c r="S912" s="1">
        <v>27.2712190010479</v>
      </c>
      <c r="T912" s="1">
        <v>14.5712539294446</v>
      </c>
      <c r="U912" s="1">
        <v>6.7522901123807699</v>
      </c>
      <c r="V912" s="1">
        <v>50.856009605655501</v>
      </c>
      <c r="W912" s="1">
        <v>23.0225436099456</v>
      </c>
      <c r="X912" s="1">
        <v>19.3691566720181</v>
      </c>
      <c r="Y912" s="1">
        <v>16.1968173017897</v>
      </c>
      <c r="Z912" s="1">
        <v>24.1866175567833</v>
      </c>
      <c r="AA912" s="1">
        <v>19.617981772677901</v>
      </c>
      <c r="AB912" s="1">
        <v>25.7331066723332</v>
      </c>
      <c r="AC912" s="1">
        <v>14.265476696415901</v>
      </c>
    </row>
    <row r="913" spans="1:29" ht="15" hidden="1" customHeight="1" x14ac:dyDescent="0.25">
      <c r="A913">
        <v>49340</v>
      </c>
      <c r="B913" s="2" t="s">
        <v>908</v>
      </c>
      <c r="C913" s="2" t="s">
        <v>106</v>
      </c>
      <c r="D913" s="2" t="s">
        <v>952</v>
      </c>
      <c r="E913" s="2" t="s">
        <v>927</v>
      </c>
      <c r="F913" s="2" t="s">
        <v>920</v>
      </c>
      <c r="G913" s="2" t="str">
        <f t="shared" si="14"/>
        <v>Clinton</v>
      </c>
      <c r="H913" s="2" t="s">
        <v>923</v>
      </c>
      <c r="I913" s="2" t="s">
        <v>923</v>
      </c>
      <c r="J913">
        <v>916980</v>
      </c>
      <c r="K913" s="1">
        <v>81.292612706929305</v>
      </c>
      <c r="L913" s="1">
        <v>3.3892778468450802</v>
      </c>
      <c r="M913" s="1">
        <v>3.5940805688237498</v>
      </c>
      <c r="N913" s="1">
        <v>2.2611180178411701</v>
      </c>
      <c r="O913" s="1">
        <v>9.4629108595607292</v>
      </c>
      <c r="P913" s="1">
        <v>23.302253048049</v>
      </c>
      <c r="Q913" s="1">
        <v>9.7306375275360395</v>
      </c>
      <c r="R913" s="1">
        <v>25.7134288643155</v>
      </c>
      <c r="S913" s="1">
        <v>28.467142140504698</v>
      </c>
      <c r="T913" s="1">
        <v>12.7865384195948</v>
      </c>
      <c r="U913" s="1">
        <v>4.32241091114855</v>
      </c>
      <c r="V913" s="1">
        <v>36.536510331640102</v>
      </c>
      <c r="W913" s="1">
        <v>26.892995817913398</v>
      </c>
      <c r="X913" s="1">
        <v>32.248082939298001</v>
      </c>
      <c r="Y913" s="1">
        <v>15.1445410025666</v>
      </c>
      <c r="Z913" s="1">
        <v>16.3378090596314</v>
      </c>
      <c r="AA913" s="1">
        <v>15.0026656256646</v>
      </c>
      <c r="AB913" s="1">
        <v>24.4150918111397</v>
      </c>
      <c r="AC913" s="1">
        <v>29.0998925009978</v>
      </c>
    </row>
    <row r="914" spans="1:29" ht="15" hidden="1" customHeight="1" x14ac:dyDescent="0.25">
      <c r="A914">
        <v>49380</v>
      </c>
      <c r="B914" s="2" t="s">
        <v>909</v>
      </c>
      <c r="C914" s="2" t="s">
        <v>44</v>
      </c>
      <c r="D914" s="2" t="s">
        <v>955</v>
      </c>
      <c r="E914" s="2" t="s">
        <v>947</v>
      </c>
      <c r="F914" s="2" t="s">
        <v>919</v>
      </c>
      <c r="G914" s="2" t="str">
        <f t="shared" si="14"/>
        <v>Trump</v>
      </c>
      <c r="H914" s="2" t="s">
        <v>922</v>
      </c>
      <c r="I914" s="2" t="s">
        <v>922</v>
      </c>
      <c r="J914">
        <v>21378</v>
      </c>
      <c r="K914" s="1">
        <v>67.1952474506502</v>
      </c>
      <c r="L914" s="1">
        <v>3.40069230049584</v>
      </c>
      <c r="M914" s="1">
        <v>5.3512957245766701</v>
      </c>
      <c r="N914" s="1">
        <v>1.5062213490504299</v>
      </c>
      <c r="O914" s="1">
        <v>22.546543175226901</v>
      </c>
      <c r="P914" s="1">
        <v>25.647862288333801</v>
      </c>
      <c r="Q914" s="1">
        <v>9.0466835064084599</v>
      </c>
      <c r="R914" s="1">
        <v>24.193095705865801</v>
      </c>
      <c r="S914" s="1">
        <v>25.114603798297299</v>
      </c>
      <c r="T914" s="1">
        <v>15.9977547010946</v>
      </c>
      <c r="U914" s="1">
        <v>12.9677792226557</v>
      </c>
      <c r="V914" s="1">
        <v>41.547464239271797</v>
      </c>
      <c r="W914" s="1">
        <v>31.115445744834599</v>
      </c>
      <c r="X914" s="1">
        <v>14.369310793238</v>
      </c>
      <c r="Y914" s="1">
        <v>19.3398009323422</v>
      </c>
      <c r="Z914" s="1">
        <v>22.376212674814202</v>
      </c>
      <c r="AA914" s="1">
        <v>22.250220486329798</v>
      </c>
      <c r="AB914" s="1">
        <v>22.6785939271765</v>
      </c>
      <c r="AC914" s="1">
        <v>13.3551719793373</v>
      </c>
    </row>
    <row r="915" spans="1:29" ht="15" hidden="1" customHeight="1" x14ac:dyDescent="0.25">
      <c r="A915">
        <v>49420</v>
      </c>
      <c r="B915" s="2" t="s">
        <v>910</v>
      </c>
      <c r="C915" s="2" t="s">
        <v>25</v>
      </c>
      <c r="D915" s="2" t="s">
        <v>878</v>
      </c>
      <c r="E915" s="2" t="s">
        <v>927</v>
      </c>
      <c r="F915" s="2" t="s">
        <v>919</v>
      </c>
      <c r="G915" s="2" t="str">
        <f t="shared" si="14"/>
        <v>Trump</v>
      </c>
      <c r="H915" s="2" t="s">
        <v>922</v>
      </c>
      <c r="I915" s="2" t="s">
        <v>922</v>
      </c>
      <c r="J915">
        <v>243231</v>
      </c>
      <c r="K915" s="1">
        <v>47.701156513766698</v>
      </c>
      <c r="L915" s="1">
        <v>0.71660273567102895</v>
      </c>
      <c r="M915" s="1">
        <v>0.96985992739412297</v>
      </c>
      <c r="N915" s="1">
        <v>5.60578215770194</v>
      </c>
      <c r="O915" s="1">
        <v>45.0065986654662</v>
      </c>
      <c r="P915" s="1">
        <v>30.439376559731301</v>
      </c>
      <c r="Q915" s="1">
        <v>9.9411670387409501</v>
      </c>
      <c r="R915" s="1">
        <v>25.222525089318399</v>
      </c>
      <c r="S915" s="1">
        <v>22.835082699162498</v>
      </c>
      <c r="T915" s="1">
        <v>11.5618486130469</v>
      </c>
      <c r="U915" s="1">
        <v>17.0158822269659</v>
      </c>
      <c r="V915" s="1">
        <v>38.502138124943897</v>
      </c>
      <c r="W915" s="1">
        <v>28.631530952726401</v>
      </c>
      <c r="X915" s="1">
        <v>15.8504486953638</v>
      </c>
      <c r="Y915" s="1">
        <v>20.216915372807598</v>
      </c>
      <c r="Z915" s="1">
        <v>25.1679710108458</v>
      </c>
      <c r="AA915" s="1">
        <v>19.316037142353899</v>
      </c>
      <c r="AB915" s="1">
        <v>20.8183396663228</v>
      </c>
      <c r="AC915" s="1">
        <v>14.48073680767</v>
      </c>
    </row>
    <row r="916" spans="1:29" ht="15" hidden="1" customHeight="1" x14ac:dyDescent="0.25">
      <c r="A916">
        <v>49460</v>
      </c>
      <c r="B916" s="2" t="s">
        <v>911</v>
      </c>
      <c r="C916" s="2" t="s">
        <v>24</v>
      </c>
      <c r="D916" s="2" t="s">
        <v>974</v>
      </c>
      <c r="E916" s="2" t="s">
        <v>947</v>
      </c>
      <c r="F916" s="2" t="s">
        <v>919</v>
      </c>
      <c r="G916" s="2" t="str">
        <f t="shared" si="14"/>
        <v>Trump</v>
      </c>
      <c r="H916" s="2" t="s">
        <v>922</v>
      </c>
      <c r="I916" s="2" t="s">
        <v>923</v>
      </c>
      <c r="J916">
        <v>22438</v>
      </c>
      <c r="K916" s="1">
        <v>91.643640253141996</v>
      </c>
      <c r="L916" s="1">
        <v>1.45734913985204</v>
      </c>
      <c r="M916" s="1">
        <v>0.51252339780729095</v>
      </c>
      <c r="N916" s="1">
        <v>3.6500579374275799</v>
      </c>
      <c r="O916" s="1">
        <v>2.7364292717711001</v>
      </c>
      <c r="P916" s="1">
        <v>22.167751136464901</v>
      </c>
      <c r="Q916" s="1">
        <v>8.0577591585702795</v>
      </c>
      <c r="R916" s="1">
        <v>24.779392102682898</v>
      </c>
      <c r="S916" s="1">
        <v>28.6611997504234</v>
      </c>
      <c r="T916" s="1">
        <v>16.333897851858499</v>
      </c>
      <c r="U916" s="1">
        <v>4.5688832325803403</v>
      </c>
      <c r="V916" s="1">
        <v>40.349984091632201</v>
      </c>
      <c r="W916" s="1">
        <v>29.099586382437199</v>
      </c>
      <c r="X916" s="1">
        <v>25.981546293350299</v>
      </c>
      <c r="Y916" s="1">
        <v>19.4197473093121</v>
      </c>
      <c r="Z916" s="1">
        <v>20.145063172672</v>
      </c>
      <c r="AA916" s="1">
        <v>17.512868507253199</v>
      </c>
      <c r="AB916" s="1">
        <v>26.509124941506801</v>
      </c>
      <c r="AC916" s="1">
        <v>16.413196069255999</v>
      </c>
    </row>
    <row r="917" spans="1:29" ht="15" hidden="1" customHeight="1" x14ac:dyDescent="0.25">
      <c r="A917">
        <v>49620</v>
      </c>
      <c r="B917" s="2" t="s">
        <v>912</v>
      </c>
      <c r="C917" s="2" t="s">
        <v>55</v>
      </c>
      <c r="D917" s="2" t="s">
        <v>970</v>
      </c>
      <c r="E917" s="2" t="s">
        <v>927</v>
      </c>
      <c r="F917" s="2" t="s">
        <v>919</v>
      </c>
      <c r="G917" s="2" t="str">
        <f t="shared" si="14"/>
        <v>Trump</v>
      </c>
      <c r="H917" s="2" t="s">
        <v>922</v>
      </c>
      <c r="I917" s="2" t="s">
        <v>922</v>
      </c>
      <c r="J917">
        <v>434972</v>
      </c>
      <c r="K917" s="1">
        <v>86.1616379904913</v>
      </c>
      <c r="L917" s="1">
        <v>5.1711374525256799</v>
      </c>
      <c r="M917" s="1">
        <v>1.22674562960374</v>
      </c>
      <c r="N917" s="1">
        <v>1.8316121497475699</v>
      </c>
      <c r="O917" s="1">
        <v>5.6088667776316603</v>
      </c>
      <c r="P917" s="1">
        <v>23.453003871513602</v>
      </c>
      <c r="Q917" s="1">
        <v>8.2754752030015695</v>
      </c>
      <c r="R917" s="1">
        <v>25.478881399262502</v>
      </c>
      <c r="S917" s="1">
        <v>28.755644041455501</v>
      </c>
      <c r="T917" s="1">
        <v>14.0369954847668</v>
      </c>
      <c r="U917" s="1">
        <v>4.0284847117000897</v>
      </c>
      <c r="V917" s="1">
        <v>50.011621600681799</v>
      </c>
      <c r="W917" s="1">
        <v>24.311714910345199</v>
      </c>
      <c r="X917" s="1">
        <v>21.6481787772729</v>
      </c>
      <c r="Y917" s="1">
        <v>13.312476208603</v>
      </c>
      <c r="Z917" s="1">
        <v>19.598758089075002</v>
      </c>
      <c r="AA917" s="1">
        <v>18.1456985154168</v>
      </c>
      <c r="AB917" s="1">
        <v>26.915802245907901</v>
      </c>
      <c r="AC917" s="1">
        <v>22.027264940997298</v>
      </c>
    </row>
    <row r="918" spans="1:29" ht="15" hidden="1" customHeight="1" x14ac:dyDescent="0.25">
      <c r="A918">
        <v>49660</v>
      </c>
      <c r="B918" s="2" t="s">
        <v>913</v>
      </c>
      <c r="C918" s="2" t="s">
        <v>33</v>
      </c>
      <c r="D918" s="2" t="s">
        <v>967</v>
      </c>
      <c r="E918" s="2" t="s">
        <v>927</v>
      </c>
      <c r="F918" s="2" t="s">
        <v>919</v>
      </c>
      <c r="G918" s="2" t="str">
        <f t="shared" si="14"/>
        <v>Trump</v>
      </c>
      <c r="H918" s="2" t="s">
        <v>922</v>
      </c>
      <c r="I918" s="2" t="s">
        <v>922</v>
      </c>
      <c r="J918">
        <v>565773</v>
      </c>
      <c r="K918" s="1">
        <v>84.273021158662601</v>
      </c>
      <c r="L918" s="1">
        <v>10.643844792876299</v>
      </c>
      <c r="M918" s="1">
        <v>0.59246376196813899</v>
      </c>
      <c r="N918" s="1">
        <v>1.8067316750711</v>
      </c>
      <c r="O918" s="1">
        <v>2.6839386114219002</v>
      </c>
      <c r="P918" s="1">
        <v>21.775340993649401</v>
      </c>
      <c r="Q918" s="1">
        <v>8.4473808400188801</v>
      </c>
      <c r="R918" s="1">
        <v>22.5624057705122</v>
      </c>
      <c r="S918" s="1">
        <v>29.385283497091599</v>
      </c>
      <c r="T918" s="1">
        <v>17.829588898727899</v>
      </c>
      <c r="U918" s="1">
        <v>3.4056520735515301</v>
      </c>
      <c r="V918" s="1">
        <v>51.530970735134801</v>
      </c>
      <c r="W918" s="1">
        <v>26.0271366496967</v>
      </c>
      <c r="X918" s="1">
        <v>19.036240541616898</v>
      </c>
      <c r="Y918" s="1">
        <v>22.8289919649064</v>
      </c>
      <c r="Z918" s="1">
        <v>24.819415480400199</v>
      </c>
      <c r="AA918" s="1">
        <v>18.801514621625198</v>
      </c>
      <c r="AB918" s="1">
        <v>21.421015590931301</v>
      </c>
      <c r="AC918" s="1">
        <v>12.129062342137001</v>
      </c>
    </row>
    <row r="919" spans="1:29" ht="15" hidden="1" customHeight="1" x14ac:dyDescent="0.25">
      <c r="A919">
        <v>49700</v>
      </c>
      <c r="B919" s="2" t="s">
        <v>914</v>
      </c>
      <c r="C919" s="2" t="s">
        <v>98</v>
      </c>
      <c r="D919" s="2" t="s">
        <v>936</v>
      </c>
      <c r="E919" s="2" t="s">
        <v>935</v>
      </c>
      <c r="F919" s="2" t="s">
        <v>919</v>
      </c>
      <c r="G919" s="2" t="str">
        <f t="shared" si="14"/>
        <v>Trump</v>
      </c>
      <c r="H919" s="2" t="s">
        <v>922</v>
      </c>
      <c r="I919" s="2" t="s">
        <v>923</v>
      </c>
      <c r="J919">
        <v>166892</v>
      </c>
      <c r="K919" s="1">
        <v>54.045730172806401</v>
      </c>
      <c r="L919" s="1">
        <v>2.2978932483282599</v>
      </c>
      <c r="M919" s="1">
        <v>10.876494978788701</v>
      </c>
      <c r="N919" s="1">
        <v>5.6353809649354103</v>
      </c>
      <c r="O919" s="1">
        <v>27.144500635141299</v>
      </c>
      <c r="P919" s="1">
        <v>28.223042446612201</v>
      </c>
      <c r="Q919" s="1">
        <v>9.9759125662104804</v>
      </c>
      <c r="R919" s="1">
        <v>26.324808858423399</v>
      </c>
      <c r="S919" s="1">
        <v>23.944826594444301</v>
      </c>
      <c r="T919" s="1">
        <v>11.531409534309599</v>
      </c>
      <c r="U919" s="1">
        <v>10.678736540120401</v>
      </c>
      <c r="V919" s="1">
        <v>35.056262539131801</v>
      </c>
      <c r="W919" s="1">
        <v>37.874720141116697</v>
      </c>
      <c r="X919" s="1">
        <v>16.390280779631102</v>
      </c>
      <c r="Y919" s="1">
        <v>18.252402811648299</v>
      </c>
      <c r="Z919" s="1">
        <v>22.518290058815101</v>
      </c>
      <c r="AA919" s="1">
        <v>19.2189069000143</v>
      </c>
      <c r="AB919" s="1">
        <v>23.0185769616985</v>
      </c>
      <c r="AC919" s="1">
        <v>16.991823267823801</v>
      </c>
    </row>
    <row r="920" spans="1:29" ht="15" customHeight="1" x14ac:dyDescent="0.25">
      <c r="A920">
        <v>49740</v>
      </c>
      <c r="B920" s="2" t="s">
        <v>915</v>
      </c>
      <c r="C920" s="2" t="s">
        <v>330</v>
      </c>
      <c r="D920" s="2" t="s">
        <v>934</v>
      </c>
      <c r="E920" s="2" t="s">
        <v>935</v>
      </c>
      <c r="F920" s="2" t="s">
        <v>919</v>
      </c>
      <c r="G920" s="2" t="str">
        <f t="shared" si="14"/>
        <v>Trump</v>
      </c>
      <c r="H920" s="2" t="s">
        <v>922</v>
      </c>
      <c r="I920" s="2" t="s">
        <v>923</v>
      </c>
      <c r="J920">
        <v>195751</v>
      </c>
      <c r="K920" s="1">
        <v>35.260100842396703</v>
      </c>
      <c r="L920" s="1">
        <v>1.6188933900720801</v>
      </c>
      <c r="M920" s="1">
        <v>1.04265112311048</v>
      </c>
      <c r="N920" s="1">
        <v>2.3535001098334098</v>
      </c>
      <c r="O920" s="1">
        <v>59.724854534587301</v>
      </c>
      <c r="P920" s="1">
        <v>28.191426863719698</v>
      </c>
      <c r="Q920" s="1">
        <v>10.807096770897701</v>
      </c>
      <c r="R920" s="1">
        <v>24.081103033956399</v>
      </c>
      <c r="S920" s="1">
        <v>21.264770039488901</v>
      </c>
      <c r="T920" s="1">
        <v>15.655603291937201</v>
      </c>
      <c r="U920" s="1">
        <v>15.0415475414221</v>
      </c>
      <c r="V920" s="1">
        <v>38.523850127902897</v>
      </c>
      <c r="W920" s="1">
        <v>32.282523281670599</v>
      </c>
      <c r="X920" s="1">
        <v>14.152079049004399</v>
      </c>
      <c r="Y920" s="1">
        <v>21.1122363109926</v>
      </c>
      <c r="Z920" s="1">
        <v>27.540614168960602</v>
      </c>
      <c r="AA920" s="1">
        <v>19.471980145768899</v>
      </c>
      <c r="AB920" s="1">
        <v>20.976736888647999</v>
      </c>
      <c r="AC920" s="1">
        <v>10.8984324856299</v>
      </c>
    </row>
    <row r="921" spans="1:29" ht="15" hidden="1" customHeight="1" x14ac:dyDescent="0.25">
      <c r="A921">
        <v>49780</v>
      </c>
      <c r="B921" s="2" t="s">
        <v>916</v>
      </c>
      <c r="C921" s="2" t="s">
        <v>33</v>
      </c>
      <c r="D921" s="2" t="s">
        <v>967</v>
      </c>
      <c r="E921" s="2" t="s">
        <v>927</v>
      </c>
      <c r="F921" s="2" t="s">
        <v>919</v>
      </c>
      <c r="G921" s="2" t="str">
        <f t="shared" si="14"/>
        <v>Trump</v>
      </c>
      <c r="H921" s="2" t="s">
        <v>922</v>
      </c>
      <c r="I921" s="2" t="s">
        <v>922</v>
      </c>
      <c r="J921">
        <v>86074</v>
      </c>
      <c r="K921" s="1">
        <v>92.478564955735806</v>
      </c>
      <c r="L921" s="1">
        <v>3.7339963287403899</v>
      </c>
      <c r="M921" s="1">
        <v>0.33111043985407901</v>
      </c>
      <c r="N921" s="1">
        <v>2.7011641145990701</v>
      </c>
      <c r="O921" s="1">
        <v>0.75516416107070705</v>
      </c>
      <c r="P921" s="1">
        <v>23.9921462927249</v>
      </c>
      <c r="Q921" s="1">
        <v>9.1676929153983799</v>
      </c>
      <c r="R921" s="1">
        <v>24.144340915956001</v>
      </c>
      <c r="S921" s="1">
        <v>27.378767107372699</v>
      </c>
      <c r="T921" s="1">
        <v>15.317052768548001</v>
      </c>
      <c r="U921" s="1">
        <v>2.9881136771027301</v>
      </c>
      <c r="V921" s="1">
        <v>55.181775465098099</v>
      </c>
      <c r="W921" s="1">
        <v>28.032926680705199</v>
      </c>
      <c r="X921" s="1">
        <v>13.797184177094</v>
      </c>
      <c r="Y921" s="1">
        <v>24.666038957217701</v>
      </c>
      <c r="Z921" s="1">
        <v>24.8955452245042</v>
      </c>
      <c r="AA921" s="1">
        <v>18.957806155475801</v>
      </c>
      <c r="AB921" s="1">
        <v>20.746778085093901</v>
      </c>
      <c r="AC921" s="1">
        <v>10.7338315777085</v>
      </c>
    </row>
    <row r="922" spans="1:29" ht="15" customHeight="1" x14ac:dyDescent="0.25">
      <c r="A922">
        <v>49820</v>
      </c>
      <c r="B922" s="2" t="s">
        <v>917</v>
      </c>
      <c r="C922" s="2" t="s">
        <v>27</v>
      </c>
      <c r="D922" s="2" t="s">
        <v>976</v>
      </c>
      <c r="E922" s="2" t="s">
        <v>935</v>
      </c>
      <c r="F922" s="2" t="s">
        <v>919</v>
      </c>
      <c r="G922" s="2" t="str">
        <f t="shared" si="14"/>
        <v>Trump</v>
      </c>
      <c r="H922" s="2" t="s">
        <v>923</v>
      </c>
      <c r="I922" s="2" t="s">
        <v>922</v>
      </c>
      <c r="J922">
        <v>14018</v>
      </c>
      <c r="K922" s="1">
        <v>6.1421030104151804</v>
      </c>
      <c r="L922" s="1">
        <v>7.8470537879868699E-2</v>
      </c>
      <c r="M922" s="1">
        <v>0.199743187330575</v>
      </c>
      <c r="N922" s="1">
        <v>0.24254529890141199</v>
      </c>
      <c r="O922" s="1">
        <v>93.337137965473005</v>
      </c>
      <c r="P922" s="1">
        <v>34.277357682979002</v>
      </c>
      <c r="Q922" s="1">
        <v>11.142816378941401</v>
      </c>
      <c r="R922" s="1">
        <v>25.010700527892698</v>
      </c>
      <c r="S922" s="1">
        <v>19.153944927949802</v>
      </c>
      <c r="T922" s="1">
        <v>10.415180482237099</v>
      </c>
      <c r="U922" s="1">
        <v>31.098115659519198</v>
      </c>
      <c r="V922" s="1">
        <v>41.559454191033097</v>
      </c>
      <c r="W922" s="1">
        <v>18.856400259909002</v>
      </c>
      <c r="X922" s="1">
        <v>8.4860298895386599</v>
      </c>
      <c r="Y922" s="1">
        <v>34.7716318567822</v>
      </c>
      <c r="Z922" s="1">
        <v>25.568051411521701</v>
      </c>
      <c r="AA922" s="1">
        <v>11.3839798026165</v>
      </c>
      <c r="AB922" s="1">
        <v>12.8758319944916</v>
      </c>
      <c r="AC922" s="1">
        <v>15.400504934588</v>
      </c>
    </row>
  </sheetData>
  <conditionalFormatting sqref="F2:F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min"/>
        <cfvo type="max"/>
        <color rgb="FFFF0000"/>
        <color rgb="FFFFEF9C"/>
      </colorScale>
    </cfRule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{9E7C327D-E4D1-4C81-A7E8-179FC2FE6D79}</x14:id>
        </ext>
      </extLst>
    </cfRule>
    <cfRule type="iconSet" priority="4">
      <iconSet>
        <cfvo type="percent" val="0"/>
        <cfvo type="percent" val="33"/>
        <cfvo type="percent" val="67"/>
      </iconSet>
    </cfRule>
  </conditionalFormatting>
  <conditionalFormatting sqref="F6:F1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:F1048576">
    <cfRule type="colorScale" priority="7">
      <colorScale>
        <cfvo type="formula" val="&quot;Republicain&quot;"/>
        <cfvo type="formula" val="&quot;Democrate&quot;"/>
        <color rgb="FFFD7267"/>
        <color theme="8" tint="0.59999389629810485"/>
      </colorScale>
    </cfRule>
  </conditionalFormatting>
  <conditionalFormatting sqref="F9:F1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{2B6AC084-F8BD-433E-9EC1-E24B522197B4}</x14:id>
        </ext>
      </extLst>
    </cfRule>
  </conditionalFormatting>
  <conditionalFormatting sqref="G1:G1048576">
    <cfRule type="iconSet" priority="5">
      <iconSet>
        <cfvo type="percent" val="0"/>
        <cfvo type="percent" val="33"/>
        <cfvo type="percent" val="67"/>
      </iconSet>
    </cfRule>
  </conditionalFormatting>
  <pageMargins left="0.7" right="0.7" top="1.045275590551181" bottom="1.045275590551181" header="0.75" footer="0.75"/>
  <pageSetup paperSize="9" fitToWidth="0" fitToHeight="0" pageOrder="overThenDown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E7C327D-E4D1-4C81-A7E8-179FC2FE6D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F2:F1048576</xm:sqref>
        </x14:conditionalFormatting>
        <x14:conditionalFormatting xmlns:xm="http://schemas.microsoft.com/office/excel/2006/main">
          <x14:cfRule type="dataBar" id="{2B6AC084-F8BD-433E-9EC1-E24B522197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F9:F14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7865-FA53-4E57-94E0-812EA4BFF3AF}">
  <sheetPr codeName="Feuil8" filterMode="1"/>
  <dimension ref="A1:AC922"/>
  <sheetViews>
    <sheetView zoomScale="70" zoomScaleNormal="70" workbookViewId="0">
      <selection activeCell="H1" sqref="H1"/>
    </sheetView>
  </sheetViews>
  <sheetFormatPr baseColWidth="10" defaultRowHeight="15" customHeight="1" x14ac:dyDescent="0.25"/>
  <cols>
    <col min="1" max="1" width="11.5703125" customWidth="1"/>
    <col min="2" max="2" width="41.140625" bestFit="1" customWidth="1"/>
    <col min="3" max="3" width="11.5703125" customWidth="1"/>
    <col min="4" max="4" width="18.5703125" customWidth="1"/>
    <col min="5" max="1032" width="11.5703125" customWidth="1"/>
  </cols>
  <sheetData>
    <row r="1" spans="1:29" ht="15" customHeight="1" x14ac:dyDescent="0.25">
      <c r="H1" s="13" t="s">
        <v>22</v>
      </c>
      <c r="I1" s="13" t="s">
        <v>921</v>
      </c>
      <c r="J1" s="13" t="s">
        <v>14</v>
      </c>
      <c r="K1" s="13" t="s">
        <v>926</v>
      </c>
      <c r="L1" s="13"/>
    </row>
    <row r="2" spans="1:29" ht="15" customHeight="1" x14ac:dyDescent="0.25">
      <c r="H2" s="13" t="s">
        <v>1014</v>
      </c>
      <c r="I2" s="13" t="s">
        <v>923</v>
      </c>
      <c r="J2" s="13" t="s">
        <v>1013</v>
      </c>
      <c r="K2" s="13" t="s">
        <v>927</v>
      </c>
      <c r="L2" s="13"/>
    </row>
    <row r="3" spans="1:29" ht="15" customHeight="1" x14ac:dyDescent="0.25">
      <c r="H3" s="13"/>
      <c r="I3" s="13"/>
      <c r="J3" s="13"/>
    </row>
    <row r="5" spans="1:29" s="3" customFormat="1" ht="15" customHeight="1" x14ac:dyDescent="0.25">
      <c r="A5" s="3" t="s">
        <v>0</v>
      </c>
      <c r="B5" s="4" t="s">
        <v>20</v>
      </c>
      <c r="C5" s="4" t="s">
        <v>21</v>
      </c>
      <c r="D5" s="4" t="s">
        <v>925</v>
      </c>
      <c r="E5" s="4" t="s">
        <v>926</v>
      </c>
      <c r="F5" s="4" t="s">
        <v>918</v>
      </c>
      <c r="G5" s="4" t="s">
        <v>984</v>
      </c>
      <c r="H5" s="4" t="s">
        <v>921</v>
      </c>
      <c r="I5" s="4" t="s">
        <v>983</v>
      </c>
      <c r="J5" s="4" t="s">
        <v>22</v>
      </c>
      <c r="K5" s="3" t="s">
        <v>1</v>
      </c>
      <c r="L5" s="3" t="s">
        <v>2</v>
      </c>
      <c r="M5" s="3" t="s">
        <v>3</v>
      </c>
      <c r="N5" s="3" t="s">
        <v>4</v>
      </c>
      <c r="O5" s="3" t="s">
        <v>5</v>
      </c>
      <c r="P5" s="3" t="s">
        <v>6</v>
      </c>
      <c r="Q5" s="3" t="s">
        <v>7</v>
      </c>
      <c r="R5" s="3" t="s">
        <v>8</v>
      </c>
      <c r="S5" s="3" t="s">
        <v>9</v>
      </c>
      <c r="T5" s="3" t="s">
        <v>10</v>
      </c>
      <c r="U5" s="3" t="s">
        <v>11</v>
      </c>
      <c r="V5" s="3" t="s">
        <v>12</v>
      </c>
      <c r="W5" s="3" t="s">
        <v>13</v>
      </c>
      <c r="X5" s="3" t="s">
        <v>14</v>
      </c>
      <c r="Y5" s="3" t="s">
        <v>15</v>
      </c>
      <c r="Z5" s="3" t="s">
        <v>16</v>
      </c>
      <c r="AA5" s="3" t="s">
        <v>17</v>
      </c>
      <c r="AB5" s="3" t="s">
        <v>18</v>
      </c>
      <c r="AC5" s="3" t="s">
        <v>19</v>
      </c>
    </row>
    <row r="6" spans="1:29" ht="15" hidden="1" customHeight="1" x14ac:dyDescent="0.25">
      <c r="A6">
        <v>10100</v>
      </c>
      <c r="B6" s="2" t="s">
        <v>23</v>
      </c>
      <c r="C6" s="2" t="s">
        <v>24</v>
      </c>
      <c r="D6" s="2" t="s">
        <v>974</v>
      </c>
      <c r="E6" s="2" t="s">
        <v>947</v>
      </c>
      <c r="F6" s="2" t="s">
        <v>919</v>
      </c>
      <c r="G6" s="2" t="str">
        <f t="shared" ref="G6:G69" si="0">IF(F6="Republicain","Trump","Clinton")</f>
        <v>Trump</v>
      </c>
      <c r="H6" s="2" t="s">
        <v>922</v>
      </c>
      <c r="I6" s="2" t="s">
        <v>923</v>
      </c>
      <c r="J6">
        <v>40602</v>
      </c>
      <c r="K6" s="1">
        <v>93.034825870646799</v>
      </c>
      <c r="L6" s="1">
        <v>0.472883109206443</v>
      </c>
      <c r="M6" s="1">
        <v>0.88172996404117998</v>
      </c>
      <c r="N6" s="1">
        <v>4.2460962514161897</v>
      </c>
      <c r="O6" s="1">
        <v>1.3644648046894201</v>
      </c>
      <c r="P6" s="1">
        <v>23.2747155312546</v>
      </c>
      <c r="Q6" s="1">
        <v>10.2137825722871</v>
      </c>
      <c r="R6" s="1">
        <v>22.981626520860999</v>
      </c>
      <c r="S6" s="1">
        <v>26.890300970395501</v>
      </c>
      <c r="T6" s="1">
        <v>16.639574405201699</v>
      </c>
      <c r="U6" s="1">
        <v>4.8780487804878003</v>
      </c>
      <c r="V6" s="1">
        <v>37.821482602118003</v>
      </c>
      <c r="W6" s="1">
        <v>31.412125013837102</v>
      </c>
      <c r="X6" s="1">
        <v>25.8883436035571</v>
      </c>
      <c r="Y6" s="1">
        <v>18.2070841464136</v>
      </c>
      <c r="Z6" s="1">
        <v>22.364141682928299</v>
      </c>
      <c r="AA6" s="1">
        <v>20.655194843592898</v>
      </c>
      <c r="AB6" s="1">
        <v>24.303707645910901</v>
      </c>
      <c r="AC6" s="1">
        <v>14.4698716811543</v>
      </c>
    </row>
    <row r="7" spans="1:29" ht="15" hidden="1" customHeight="1" x14ac:dyDescent="0.25">
      <c r="A7">
        <v>10140</v>
      </c>
      <c r="B7" s="2" t="s">
        <v>23</v>
      </c>
      <c r="C7" s="2" t="s">
        <v>25</v>
      </c>
      <c r="D7" s="2" t="s">
        <v>878</v>
      </c>
      <c r="E7" s="2" t="s">
        <v>927</v>
      </c>
      <c r="F7" s="2" t="s">
        <v>919</v>
      </c>
      <c r="G7" s="2" t="str">
        <f t="shared" si="0"/>
        <v>Trump</v>
      </c>
      <c r="H7" s="2" t="s">
        <v>923</v>
      </c>
      <c r="I7" s="2" t="s">
        <v>922</v>
      </c>
      <c r="J7">
        <v>72797</v>
      </c>
      <c r="K7" s="1">
        <v>81.434674505817597</v>
      </c>
      <c r="L7" s="1">
        <v>1.0467464318584601</v>
      </c>
      <c r="M7" s="1">
        <v>1.3668145665343401</v>
      </c>
      <c r="N7" s="1">
        <v>7.5360248361883002</v>
      </c>
      <c r="O7" s="1">
        <v>8.6157396596013598</v>
      </c>
      <c r="P7" s="1">
        <v>21.5997912001868</v>
      </c>
      <c r="Q7" s="1">
        <v>8.5882659999725295</v>
      </c>
      <c r="R7" s="1">
        <v>23.5806420594255</v>
      </c>
      <c r="S7" s="1">
        <v>29.954531093314301</v>
      </c>
      <c r="T7" s="1">
        <v>16.276769647100799</v>
      </c>
      <c r="U7" s="1">
        <v>5.7185824247581003</v>
      </c>
      <c r="V7" s="1">
        <v>40.469359083443798</v>
      </c>
      <c r="W7" s="1">
        <v>39.440409996636099</v>
      </c>
      <c r="X7" s="1">
        <v>14.371648495162001</v>
      </c>
      <c r="Y7" s="1">
        <v>20.494535029564599</v>
      </c>
      <c r="Z7" s="1">
        <v>26.353700053753801</v>
      </c>
      <c r="AA7" s="1">
        <v>19.835154990145099</v>
      </c>
      <c r="AB7" s="1">
        <v>21.071492564056602</v>
      </c>
      <c r="AC7" s="1">
        <v>12.2451173624798</v>
      </c>
    </row>
    <row r="8" spans="1:29" ht="15" hidden="1" customHeight="1" x14ac:dyDescent="0.25">
      <c r="A8">
        <v>10180</v>
      </c>
      <c r="B8" s="2" t="s">
        <v>26</v>
      </c>
      <c r="C8" s="2" t="s">
        <v>27</v>
      </c>
      <c r="D8" s="2" t="s">
        <v>976</v>
      </c>
      <c r="E8" s="2" t="s">
        <v>935</v>
      </c>
      <c r="F8" s="2" t="s">
        <v>919</v>
      </c>
      <c r="G8" s="2" t="str">
        <f t="shared" si="0"/>
        <v>Trump</v>
      </c>
      <c r="H8" s="2" t="s">
        <v>922</v>
      </c>
      <c r="I8" s="2" t="s">
        <v>922</v>
      </c>
      <c r="J8">
        <v>165252</v>
      </c>
      <c r="K8" s="1">
        <v>68.220051799675602</v>
      </c>
      <c r="L8" s="1">
        <v>6.9887202575460501</v>
      </c>
      <c r="M8" s="1">
        <v>1.27683779923995</v>
      </c>
      <c r="N8" s="1">
        <v>2.2692614915401901</v>
      </c>
      <c r="O8" s="1">
        <v>21.245128651998201</v>
      </c>
      <c r="P8" s="1">
        <v>23.671120470554101</v>
      </c>
      <c r="Q8" s="1">
        <v>13.0213250066565</v>
      </c>
      <c r="R8" s="1">
        <v>25.293491152905901</v>
      </c>
      <c r="S8" s="1">
        <v>24.348268099629699</v>
      </c>
      <c r="T8" s="1">
        <v>13.6657952702539</v>
      </c>
      <c r="U8" s="1">
        <v>6.8668666755842596</v>
      </c>
      <c r="V8" s="1">
        <v>39.656226710745102</v>
      </c>
      <c r="W8" s="1">
        <v>31.929449083717099</v>
      </c>
      <c r="X8" s="1">
        <v>21.547457529953601</v>
      </c>
      <c r="Y8" s="1">
        <v>20.639510727759198</v>
      </c>
      <c r="Z8" s="1">
        <v>25.169932359442299</v>
      </c>
      <c r="AA8" s="1">
        <v>19.087267953000602</v>
      </c>
      <c r="AB8" s="1">
        <v>20.503232454172299</v>
      </c>
      <c r="AC8" s="1">
        <v>14.6000565056256</v>
      </c>
    </row>
    <row r="9" spans="1:29" ht="15" hidden="1" customHeight="1" x14ac:dyDescent="0.25">
      <c r="A9">
        <v>10220</v>
      </c>
      <c r="B9" s="2" t="s">
        <v>28</v>
      </c>
      <c r="C9" s="2" t="s">
        <v>29</v>
      </c>
      <c r="D9" s="2" t="s">
        <v>968</v>
      </c>
      <c r="E9" s="2" t="s">
        <v>935</v>
      </c>
      <c r="F9" s="2" t="s">
        <v>919</v>
      </c>
      <c r="G9" s="2" t="str">
        <f t="shared" si="0"/>
        <v>Trump</v>
      </c>
      <c r="H9" s="2" t="s">
        <v>922</v>
      </c>
      <c r="I9" s="2" t="s">
        <v>922</v>
      </c>
      <c r="J9">
        <v>37492</v>
      </c>
      <c r="K9" s="1">
        <v>69.276112237277303</v>
      </c>
      <c r="L9" s="1">
        <v>2.3445001600341402</v>
      </c>
      <c r="M9" s="1">
        <v>0.65080550517443703</v>
      </c>
      <c r="N9" s="1">
        <v>23.6663821615278</v>
      </c>
      <c r="O9" s="1">
        <v>4.0621999359863397</v>
      </c>
      <c r="P9" s="1">
        <v>23.362317294356099</v>
      </c>
      <c r="Q9" s="1">
        <v>13.101461645151</v>
      </c>
      <c r="R9" s="1">
        <v>23.893097194068101</v>
      </c>
      <c r="S9" s="1">
        <v>24.7866211458444</v>
      </c>
      <c r="T9" s="1">
        <v>14.8565027205804</v>
      </c>
      <c r="U9" s="1">
        <v>5.0881612090680104</v>
      </c>
      <c r="V9" s="1">
        <v>40.230898404701897</v>
      </c>
      <c r="W9" s="1">
        <v>28.161209068010098</v>
      </c>
      <c r="X9" s="1">
        <v>26.51973131822</v>
      </c>
      <c r="Y9" s="1">
        <v>24.4350667029676</v>
      </c>
      <c r="Z9" s="1">
        <v>24.761775115709199</v>
      </c>
      <c r="AA9" s="1">
        <v>18.527089572556498</v>
      </c>
      <c r="AB9" s="1">
        <v>20.725564933297001</v>
      </c>
      <c r="AC9" s="1">
        <v>11.550503675469599</v>
      </c>
    </row>
    <row r="10" spans="1:29" ht="15" hidden="1" customHeight="1" x14ac:dyDescent="0.25">
      <c r="A10">
        <v>10300</v>
      </c>
      <c r="B10" s="2" t="s">
        <v>30</v>
      </c>
      <c r="C10" s="2" t="s">
        <v>31</v>
      </c>
      <c r="D10" s="2" t="s">
        <v>924</v>
      </c>
      <c r="E10" s="2" t="s">
        <v>927</v>
      </c>
      <c r="F10" s="2" t="s">
        <v>919</v>
      </c>
      <c r="G10" s="2" t="str">
        <f t="shared" si="0"/>
        <v>Trump</v>
      </c>
      <c r="H10" s="2" t="s">
        <v>922</v>
      </c>
      <c r="I10" s="2" t="s">
        <v>922</v>
      </c>
      <c r="J10">
        <v>99892</v>
      </c>
      <c r="K10" s="1">
        <v>87.577583790493705</v>
      </c>
      <c r="L10" s="1">
        <v>2.3995915588835901</v>
      </c>
      <c r="M10" s="1">
        <v>0.49253193448924798</v>
      </c>
      <c r="N10" s="1">
        <v>1.90806070556201</v>
      </c>
      <c r="O10" s="1">
        <v>7.6222320105714196</v>
      </c>
      <c r="P10" s="1">
        <v>23.153005245665302</v>
      </c>
      <c r="Q10" s="1">
        <v>9.4762343330797307</v>
      </c>
      <c r="R10" s="1">
        <v>24.0469707283867</v>
      </c>
      <c r="S10" s="1">
        <v>28.728026268369799</v>
      </c>
      <c r="T10" s="1">
        <v>14.5957634244985</v>
      </c>
      <c r="U10" s="1">
        <v>3.71125733170572</v>
      </c>
      <c r="V10" s="1">
        <v>43.814571113823803</v>
      </c>
      <c r="W10" s="1">
        <v>33.0544555929377</v>
      </c>
      <c r="X10" s="1">
        <v>19.419715961532699</v>
      </c>
      <c r="Y10" s="1">
        <v>18.214466228618601</v>
      </c>
      <c r="Z10" s="1">
        <v>23.8115506371206</v>
      </c>
      <c r="AA10" s="1">
        <v>19.031151073395201</v>
      </c>
      <c r="AB10" s="1">
        <v>24.777207310260401</v>
      </c>
      <c r="AC10" s="1">
        <v>14.1656247506052</v>
      </c>
    </row>
    <row r="11" spans="1:29" ht="15" hidden="1" customHeight="1" x14ac:dyDescent="0.25">
      <c r="A11">
        <v>10420</v>
      </c>
      <c r="B11" s="2" t="s">
        <v>32</v>
      </c>
      <c r="C11" s="2" t="s">
        <v>33</v>
      </c>
      <c r="D11" s="2" t="s">
        <v>967</v>
      </c>
      <c r="E11" s="2" t="s">
        <v>927</v>
      </c>
      <c r="F11" s="2" t="s">
        <v>920</v>
      </c>
      <c r="G11" s="2" t="str">
        <f t="shared" si="0"/>
        <v>Clinton</v>
      </c>
      <c r="H11" s="2" t="s">
        <v>922</v>
      </c>
      <c r="I11" s="2" t="s">
        <v>922</v>
      </c>
      <c r="J11">
        <v>703200</v>
      </c>
      <c r="K11" s="1">
        <v>82.359357224118298</v>
      </c>
      <c r="L11" s="1">
        <v>11.9431171786121</v>
      </c>
      <c r="M11" s="1">
        <v>2.00853242320819</v>
      </c>
      <c r="N11" s="1">
        <v>2.1626848691695102</v>
      </c>
      <c r="O11" s="1">
        <v>1.5263083048919199</v>
      </c>
      <c r="P11" s="1">
        <v>22.362485779294701</v>
      </c>
      <c r="Q11" s="1">
        <v>10.601535836177501</v>
      </c>
      <c r="R11" s="1">
        <v>24.3506825938567</v>
      </c>
      <c r="S11" s="1">
        <v>28.494880546075098</v>
      </c>
      <c r="T11" s="1">
        <v>14.1904152445961</v>
      </c>
      <c r="U11" s="1">
        <v>2.4042376331682198</v>
      </c>
      <c r="V11" s="1">
        <v>41.013477980593102</v>
      </c>
      <c r="W11" s="1">
        <v>28.228268982832301</v>
      </c>
      <c r="X11" s="1">
        <v>28.3540154034064</v>
      </c>
      <c r="Y11" s="1">
        <v>19.441964918246502</v>
      </c>
      <c r="Z11" s="1">
        <v>20.9367649975913</v>
      </c>
      <c r="AA11" s="1">
        <v>18.414732636232301</v>
      </c>
      <c r="AB11" s="1">
        <v>22.624259684320901</v>
      </c>
      <c r="AC11" s="1">
        <v>18.582277763609099</v>
      </c>
    </row>
    <row r="12" spans="1:29" ht="15" hidden="1" customHeight="1" x14ac:dyDescent="0.25">
      <c r="A12">
        <v>10460</v>
      </c>
      <c r="B12" s="2" t="s">
        <v>34</v>
      </c>
      <c r="C12" s="2" t="s">
        <v>35</v>
      </c>
      <c r="D12" s="2" t="s">
        <v>964</v>
      </c>
      <c r="E12" s="2" t="s">
        <v>935</v>
      </c>
      <c r="F12" s="2" t="s">
        <v>919</v>
      </c>
      <c r="G12" s="2" t="str">
        <f t="shared" si="0"/>
        <v>Trump</v>
      </c>
      <c r="H12" s="2" t="s">
        <v>922</v>
      </c>
      <c r="I12" s="2" t="s">
        <v>922</v>
      </c>
      <c r="J12">
        <v>63797</v>
      </c>
      <c r="K12" s="1">
        <v>52.8488800413812</v>
      </c>
      <c r="L12" s="1">
        <v>3.2101822969732101</v>
      </c>
      <c r="M12" s="1">
        <v>1.12230982648087</v>
      </c>
      <c r="N12" s="1">
        <v>8.2934934244557006</v>
      </c>
      <c r="O12" s="1">
        <v>34.525134410709001</v>
      </c>
      <c r="P12" s="1">
        <v>25.018417793940198</v>
      </c>
      <c r="Q12" s="1">
        <v>10.398608085019699</v>
      </c>
      <c r="R12" s="1">
        <v>24.107716663792999</v>
      </c>
      <c r="S12" s="1">
        <v>25.502766587770601</v>
      </c>
      <c r="T12" s="1">
        <v>14.9724908694766</v>
      </c>
      <c r="U12" s="1">
        <v>7.6449635319489202</v>
      </c>
      <c r="V12" s="1">
        <v>36.296009110954998</v>
      </c>
      <c r="W12" s="1">
        <v>38.585863481063299</v>
      </c>
      <c r="X12" s="1">
        <v>17.473163876032899</v>
      </c>
      <c r="Y12" s="1">
        <v>24.723201326974898</v>
      </c>
      <c r="Z12" s="1">
        <v>26.365332780427099</v>
      </c>
      <c r="AA12" s="1">
        <v>19.514824797843701</v>
      </c>
      <c r="AB12" s="1">
        <v>19.1167323242795</v>
      </c>
      <c r="AC12" s="1">
        <v>10.279908770474799</v>
      </c>
    </row>
    <row r="13" spans="1:29" ht="15" hidden="1" customHeight="1" x14ac:dyDescent="0.25">
      <c r="A13">
        <v>10500</v>
      </c>
      <c r="B13" s="2" t="s">
        <v>36</v>
      </c>
      <c r="C13" s="2" t="s">
        <v>37</v>
      </c>
      <c r="D13" s="2" t="s">
        <v>943</v>
      </c>
      <c r="E13" s="2" t="s">
        <v>931</v>
      </c>
      <c r="F13" s="2" t="s">
        <v>920</v>
      </c>
      <c r="G13" s="2" t="str">
        <f t="shared" si="0"/>
        <v>Clinton</v>
      </c>
      <c r="H13" s="2" t="s">
        <v>922</v>
      </c>
      <c r="I13" s="2" t="s">
        <v>923</v>
      </c>
      <c r="J13">
        <v>157308</v>
      </c>
      <c r="K13" s="1">
        <v>43.748569684949302</v>
      </c>
      <c r="L13" s="1">
        <v>51.917893559132402</v>
      </c>
      <c r="M13" s="1">
        <v>0.92493706613776805</v>
      </c>
      <c r="N13" s="1">
        <v>1.32987514938846</v>
      </c>
      <c r="O13" s="1">
        <v>2.0787245403921002</v>
      </c>
      <c r="P13" s="1">
        <v>25.8836168535612</v>
      </c>
      <c r="Q13" s="1">
        <v>11.305210160958101</v>
      </c>
      <c r="R13" s="1">
        <v>24.921809443893501</v>
      </c>
      <c r="S13" s="1">
        <v>25.898237851857498</v>
      </c>
      <c r="T13" s="1">
        <v>11.991125689729699</v>
      </c>
      <c r="U13" s="1">
        <v>6.3244461058182901</v>
      </c>
      <c r="V13" s="1">
        <v>46.675624614825097</v>
      </c>
      <c r="W13" s="1">
        <v>30.906941736292801</v>
      </c>
      <c r="X13" s="1">
        <v>16.092987543063799</v>
      </c>
      <c r="Y13" s="1">
        <v>29.284283684543901</v>
      </c>
      <c r="Z13" s="1">
        <v>24.0768954242772</v>
      </c>
      <c r="AA13" s="1">
        <v>16.339421743670499</v>
      </c>
      <c r="AB13" s="1">
        <v>18.184774979886001</v>
      </c>
      <c r="AC13" s="1">
        <v>12.1146241676224</v>
      </c>
    </row>
    <row r="14" spans="1:29" ht="15" hidden="1" customHeight="1" x14ac:dyDescent="0.25">
      <c r="A14">
        <v>10540</v>
      </c>
      <c r="B14" s="2" t="s">
        <v>36</v>
      </c>
      <c r="C14" s="2" t="s">
        <v>38</v>
      </c>
      <c r="D14" t="s">
        <v>969</v>
      </c>
      <c r="E14" s="2" t="s">
        <v>947</v>
      </c>
      <c r="F14" s="2" t="s">
        <v>919</v>
      </c>
      <c r="G14" s="2" t="str">
        <f t="shared" si="0"/>
        <v>Trump</v>
      </c>
      <c r="H14" s="2" t="s">
        <v>922</v>
      </c>
      <c r="I14" s="2" t="s">
        <v>922</v>
      </c>
      <c r="J14">
        <v>116672</v>
      </c>
      <c r="K14" s="1">
        <v>87.063734229292393</v>
      </c>
      <c r="L14" s="1">
        <v>0.39083927591881501</v>
      </c>
      <c r="M14" s="1">
        <v>0.92395776193088297</v>
      </c>
      <c r="N14" s="1">
        <v>3.7986834887548002</v>
      </c>
      <c r="O14" s="1">
        <v>7.8227852441031303</v>
      </c>
      <c r="P14" s="1">
        <v>24.1471818431157</v>
      </c>
      <c r="Q14" s="1">
        <v>8.4776124520021892</v>
      </c>
      <c r="R14" s="1">
        <v>24.418026604498099</v>
      </c>
      <c r="S14" s="1">
        <v>27.5370268787713</v>
      </c>
      <c r="T14" s="1">
        <v>15.4201522216127</v>
      </c>
      <c r="U14" s="1">
        <v>3.3124928664730602</v>
      </c>
      <c r="V14" s="1">
        <v>40.635105829835297</v>
      </c>
      <c r="W14" s="1">
        <v>39.904632670919298</v>
      </c>
      <c r="X14" s="1">
        <v>16.147768632772401</v>
      </c>
      <c r="Y14" s="1">
        <v>19.642777004891599</v>
      </c>
      <c r="Z14" s="1">
        <v>22.609163936633301</v>
      </c>
      <c r="AA14" s="1">
        <v>21.004801866893999</v>
      </c>
      <c r="AB14" s="1">
        <v>24.040748552708301</v>
      </c>
      <c r="AC14" s="1">
        <v>12.7025086388727</v>
      </c>
    </row>
    <row r="15" spans="1:29" ht="15" hidden="1" customHeight="1" x14ac:dyDescent="0.25">
      <c r="A15">
        <v>10580</v>
      </c>
      <c r="B15" s="2" t="s">
        <v>39</v>
      </c>
      <c r="C15" s="2" t="s">
        <v>40</v>
      </c>
      <c r="D15" s="2" t="s">
        <v>966</v>
      </c>
      <c r="E15" s="2" t="s">
        <v>927</v>
      </c>
      <c r="F15" s="2" t="s">
        <v>919</v>
      </c>
      <c r="G15" s="2" t="str">
        <f t="shared" si="0"/>
        <v>Trump</v>
      </c>
      <c r="H15" s="2" t="s">
        <v>922</v>
      </c>
      <c r="I15" s="2" t="s">
        <v>922</v>
      </c>
      <c r="J15">
        <v>870716</v>
      </c>
      <c r="K15" s="1">
        <v>82.863413558496703</v>
      </c>
      <c r="L15" s="1">
        <v>7.2311752626574002</v>
      </c>
      <c r="M15" s="1">
        <v>3.0989438576987198</v>
      </c>
      <c r="N15" s="1">
        <v>2.66883805971178</v>
      </c>
      <c r="O15" s="1">
        <v>4.1376292614354204</v>
      </c>
      <c r="P15" s="1">
        <v>21.4188093477092</v>
      </c>
      <c r="Q15" s="1">
        <v>10.8036374661773</v>
      </c>
      <c r="R15" s="1">
        <v>25.128974315391002</v>
      </c>
      <c r="S15" s="1">
        <v>28.612084767019301</v>
      </c>
      <c r="T15" s="1">
        <v>14.0364941037032</v>
      </c>
      <c r="U15" s="1">
        <v>2.7417029864161302</v>
      </c>
      <c r="V15" s="1">
        <v>34.3302185968423</v>
      </c>
      <c r="W15" s="1">
        <v>29.354723828582099</v>
      </c>
      <c r="X15" s="1">
        <v>33.573354588159503</v>
      </c>
      <c r="Y15" s="1">
        <v>14.888788541919901</v>
      </c>
      <c r="Z15" s="1">
        <v>17.973589449674101</v>
      </c>
      <c r="AA15" s="1">
        <v>16.487199972211599</v>
      </c>
      <c r="AB15" s="1">
        <v>24.909398265541199</v>
      </c>
      <c r="AC15" s="1">
        <v>25.741023770653101</v>
      </c>
    </row>
    <row r="16" spans="1:29" ht="15" hidden="1" customHeight="1" x14ac:dyDescent="0.25">
      <c r="A16">
        <v>10620</v>
      </c>
      <c r="B16" s="2" t="s">
        <v>41</v>
      </c>
      <c r="C16" s="2" t="s">
        <v>42</v>
      </c>
      <c r="D16" s="2" t="s">
        <v>959</v>
      </c>
      <c r="E16" s="2" t="s">
        <v>931</v>
      </c>
      <c r="F16" s="2" t="s">
        <v>919</v>
      </c>
      <c r="G16" s="2" t="str">
        <f t="shared" si="0"/>
        <v>Trump</v>
      </c>
      <c r="H16" s="2" t="s">
        <v>922</v>
      </c>
      <c r="I16" s="2" t="s">
        <v>923</v>
      </c>
      <c r="J16">
        <v>60585</v>
      </c>
      <c r="K16" s="1">
        <v>82.325658166212804</v>
      </c>
      <c r="L16" s="1">
        <v>10.877279854749499</v>
      </c>
      <c r="M16" s="1">
        <v>1.82883552034332</v>
      </c>
      <c r="N16" s="1">
        <v>1.39308409672361</v>
      </c>
      <c r="O16" s="1">
        <v>3.5751423619707898</v>
      </c>
      <c r="P16" s="1">
        <v>22.667326896096402</v>
      </c>
      <c r="Q16" s="1">
        <v>9.1887430882231609</v>
      </c>
      <c r="R16" s="1">
        <v>24.444994635635901</v>
      </c>
      <c r="S16" s="1">
        <v>28.006932409012101</v>
      </c>
      <c r="T16" s="1">
        <v>15.6920029710324</v>
      </c>
      <c r="U16" s="1">
        <v>6.17440190805325</v>
      </c>
      <c r="V16" s="1">
        <v>47.112365840005801</v>
      </c>
      <c r="W16" s="1">
        <v>30.867142057485001</v>
      </c>
      <c r="X16" s="1">
        <v>15.846090194455901</v>
      </c>
      <c r="Y16" s="1">
        <v>22.048026258961698</v>
      </c>
      <c r="Z16" s="1">
        <v>24.799170769629399</v>
      </c>
      <c r="AA16" s="1">
        <v>17.564999568109201</v>
      </c>
      <c r="AB16" s="1">
        <v>23.792865163686599</v>
      </c>
      <c r="AC16" s="1">
        <v>11.794938239613</v>
      </c>
    </row>
    <row r="17" spans="1:29" ht="15" hidden="1" customHeight="1" x14ac:dyDescent="0.25">
      <c r="A17">
        <v>10660</v>
      </c>
      <c r="B17" s="2" t="s">
        <v>43</v>
      </c>
      <c r="C17" s="2" t="s">
        <v>44</v>
      </c>
      <c r="D17" s="2" t="s">
        <v>955</v>
      </c>
      <c r="E17" s="2" t="s">
        <v>947</v>
      </c>
      <c r="F17" s="2" t="s">
        <v>919</v>
      </c>
      <c r="G17" s="2" t="str">
        <f t="shared" si="0"/>
        <v>Trump</v>
      </c>
      <c r="H17" s="2" t="s">
        <v>922</v>
      </c>
      <c r="I17" s="2" t="s">
        <v>922</v>
      </c>
      <c r="J17">
        <v>31255</v>
      </c>
      <c r="K17" s="1">
        <v>88.629019356902901</v>
      </c>
      <c r="L17" s="1">
        <v>0.63989761638137899</v>
      </c>
      <c r="M17" s="1">
        <v>0.74228123500239995</v>
      </c>
      <c r="N17" s="1">
        <v>1.1902095664693599</v>
      </c>
      <c r="O17" s="1">
        <v>8.7985922252439597</v>
      </c>
      <c r="P17" s="1">
        <v>21.9868820988642</v>
      </c>
      <c r="Q17" s="1">
        <v>7.2116461366181399</v>
      </c>
      <c r="R17" s="1">
        <v>21.8333066709327</v>
      </c>
      <c r="S17" s="1">
        <v>28.782594784834401</v>
      </c>
      <c r="T17" s="1">
        <v>20.185570308750599</v>
      </c>
      <c r="U17" s="1">
        <v>4.8159927305770101</v>
      </c>
      <c r="V17" s="1">
        <v>45.542935029532003</v>
      </c>
      <c r="W17" s="1">
        <v>35.361199454793301</v>
      </c>
      <c r="X17" s="1">
        <v>14.2798727850977</v>
      </c>
      <c r="Y17" s="1">
        <v>20.891930510641501</v>
      </c>
      <c r="Z17" s="1">
        <v>24.637136196134499</v>
      </c>
      <c r="AA17" s="1">
        <v>19.124614574716102</v>
      </c>
      <c r="AB17" s="1">
        <v>21.6364593517335</v>
      </c>
      <c r="AC17" s="1">
        <v>13.7098593667745</v>
      </c>
    </row>
    <row r="18" spans="1:29" ht="15" hidden="1" customHeight="1" x14ac:dyDescent="0.25">
      <c r="A18">
        <v>10700</v>
      </c>
      <c r="B18" s="2" t="s">
        <v>45</v>
      </c>
      <c r="C18" s="2" t="s">
        <v>46</v>
      </c>
      <c r="D18" s="2" t="s">
        <v>930</v>
      </c>
      <c r="E18" s="2" t="s">
        <v>931</v>
      </c>
      <c r="F18" s="2" t="s">
        <v>919</v>
      </c>
      <c r="G18" s="2" t="str">
        <f t="shared" si="0"/>
        <v>Trump</v>
      </c>
      <c r="H18" s="2" t="s">
        <v>922</v>
      </c>
      <c r="I18" s="2" t="s">
        <v>923</v>
      </c>
      <c r="J18">
        <v>93019</v>
      </c>
      <c r="K18" s="1">
        <v>83.918339264021299</v>
      </c>
      <c r="L18" s="1">
        <v>1.4932433158817</v>
      </c>
      <c r="M18" s="1">
        <v>0.51064836216256904</v>
      </c>
      <c r="N18" s="1">
        <v>1.9963663337597699</v>
      </c>
      <c r="O18" s="1">
        <v>12.0814027241746</v>
      </c>
      <c r="P18" s="1">
        <v>25.0045689590299</v>
      </c>
      <c r="Q18" s="1">
        <v>8.7530504520581793</v>
      </c>
      <c r="R18" s="1">
        <v>25.309882927143899</v>
      </c>
      <c r="S18" s="1">
        <v>26.030165880089001</v>
      </c>
      <c r="T18" s="1">
        <v>14.902331781679001</v>
      </c>
      <c r="U18" s="1">
        <v>11.2785618006723</v>
      </c>
      <c r="V18" s="1">
        <v>46.061029280413102</v>
      </c>
      <c r="W18" s="1">
        <v>27.317017717654299</v>
      </c>
      <c r="X18" s="1">
        <v>15.3433912012602</v>
      </c>
      <c r="Y18" s="1">
        <v>25.674497034538899</v>
      </c>
      <c r="Z18" s="1">
        <v>25.648331201302501</v>
      </c>
      <c r="AA18" s="1">
        <v>16.7810210489592</v>
      </c>
      <c r="AB18" s="1">
        <v>19.173741132689798</v>
      </c>
      <c r="AC18" s="1">
        <v>12.7224095825096</v>
      </c>
    </row>
    <row r="19" spans="1:29" ht="15" hidden="1" customHeight="1" x14ac:dyDescent="0.25">
      <c r="A19">
        <v>10740</v>
      </c>
      <c r="B19" s="2" t="s">
        <v>47</v>
      </c>
      <c r="C19" s="2" t="s">
        <v>35</v>
      </c>
      <c r="D19" s="2" t="s">
        <v>964</v>
      </c>
      <c r="E19" s="2" t="s">
        <v>935</v>
      </c>
      <c r="F19" s="2" t="s">
        <v>920</v>
      </c>
      <c r="G19" s="2" t="str">
        <f t="shared" si="0"/>
        <v>Clinton</v>
      </c>
      <c r="H19" s="2" t="s">
        <v>922</v>
      </c>
      <c r="I19" s="2" t="s">
        <v>922</v>
      </c>
      <c r="J19">
        <v>887077</v>
      </c>
      <c r="K19" s="1">
        <v>42.185063979789803</v>
      </c>
      <c r="L19" s="1">
        <v>2.2282169417085602</v>
      </c>
      <c r="M19" s="1">
        <v>1.89036577433526</v>
      </c>
      <c r="N19" s="1">
        <v>7.0011960630249703</v>
      </c>
      <c r="O19" s="1">
        <v>46.695157241141402</v>
      </c>
      <c r="P19" s="1">
        <v>24.622665225228499</v>
      </c>
      <c r="Q19" s="1">
        <v>9.8185388641572295</v>
      </c>
      <c r="R19" s="1">
        <v>26.549893639447301</v>
      </c>
      <c r="S19" s="1">
        <v>26.7256393751613</v>
      </c>
      <c r="T19" s="1">
        <v>12.283262896005599</v>
      </c>
      <c r="U19" s="1">
        <v>5.2945623228244996</v>
      </c>
      <c r="V19" s="1">
        <v>32.634137960656297</v>
      </c>
      <c r="W19" s="1">
        <v>32.418864358732101</v>
      </c>
      <c r="X19" s="1">
        <v>29.652435357787098</v>
      </c>
      <c r="Y19" s="1">
        <v>19.506036202653299</v>
      </c>
      <c r="Z19" s="1">
        <v>21.878285689321199</v>
      </c>
      <c r="AA19" s="1">
        <v>17.5115408699704</v>
      </c>
      <c r="AB19" s="1">
        <v>21.8954695714223</v>
      </c>
      <c r="AC19" s="1">
        <v>19.208667666632699</v>
      </c>
    </row>
    <row r="20" spans="1:29" ht="15" hidden="1" customHeight="1" x14ac:dyDescent="0.25">
      <c r="A20">
        <v>10780</v>
      </c>
      <c r="B20" s="2" t="s">
        <v>48</v>
      </c>
      <c r="C20" s="2" t="s">
        <v>49</v>
      </c>
      <c r="D20" s="2" t="s">
        <v>951</v>
      </c>
      <c r="E20" s="2" t="s">
        <v>931</v>
      </c>
      <c r="F20" s="2" t="s">
        <v>919</v>
      </c>
      <c r="G20" s="2" t="str">
        <f t="shared" si="0"/>
        <v>Trump</v>
      </c>
      <c r="H20" s="2" t="s">
        <v>922</v>
      </c>
      <c r="I20" s="2" t="s">
        <v>923</v>
      </c>
      <c r="J20">
        <v>153922</v>
      </c>
      <c r="K20" s="1">
        <v>64.307896207169904</v>
      </c>
      <c r="L20" s="1">
        <v>29.481165785267901</v>
      </c>
      <c r="M20" s="1">
        <v>1.0381881732306</v>
      </c>
      <c r="N20" s="1">
        <v>2.3472927846571601</v>
      </c>
      <c r="O20" s="1">
        <v>2.8254570496745099</v>
      </c>
      <c r="P20" s="1">
        <v>25.444705760060302</v>
      </c>
      <c r="Q20" s="1">
        <v>8.8207013942126498</v>
      </c>
      <c r="R20" s="1">
        <v>26.004729668273502</v>
      </c>
      <c r="S20" s="1">
        <v>26.280193864424799</v>
      </c>
      <c r="T20" s="1">
        <v>13.4496693130287</v>
      </c>
      <c r="U20" s="1">
        <v>6.5637601180981404</v>
      </c>
      <c r="V20" s="1">
        <v>47.345268643555599</v>
      </c>
      <c r="W20" s="1">
        <v>28.8973873757839</v>
      </c>
      <c r="X20" s="1">
        <v>17.193583862562299</v>
      </c>
      <c r="Y20" s="1">
        <v>25.516738119128</v>
      </c>
      <c r="Z20" s="1">
        <v>23.668703821946501</v>
      </c>
      <c r="AA20" s="1">
        <v>17.748791389218301</v>
      </c>
      <c r="AB20" s="1">
        <v>19.560339323177999</v>
      </c>
      <c r="AC20" s="1">
        <v>13.505427346529199</v>
      </c>
    </row>
    <row r="21" spans="1:29" ht="15" hidden="1" customHeight="1" x14ac:dyDescent="0.25">
      <c r="A21">
        <v>10820</v>
      </c>
      <c r="B21" s="2" t="s">
        <v>48</v>
      </c>
      <c r="C21" s="2" t="s">
        <v>44</v>
      </c>
      <c r="D21" s="2" t="s">
        <v>955</v>
      </c>
      <c r="E21" s="2" t="s">
        <v>947</v>
      </c>
      <c r="F21" s="2" t="s">
        <v>919</v>
      </c>
      <c r="G21" s="2" t="str">
        <f t="shared" si="0"/>
        <v>Trump</v>
      </c>
      <c r="H21" s="2" t="s">
        <v>922</v>
      </c>
      <c r="I21" s="2" t="s">
        <v>922</v>
      </c>
      <c r="J21">
        <v>36009</v>
      </c>
      <c r="K21" s="1">
        <v>97.125718570357407</v>
      </c>
      <c r="L21" s="1">
        <v>0.405454192007554</v>
      </c>
      <c r="M21" s="1">
        <v>0.45266461162487198</v>
      </c>
      <c r="N21" s="1">
        <v>1.0691771501569101</v>
      </c>
      <c r="O21" s="1">
        <v>0.94698547585325898</v>
      </c>
      <c r="P21" s="1">
        <v>21.872309700352702</v>
      </c>
      <c r="Q21" s="1">
        <v>8.1146380071648796</v>
      </c>
      <c r="R21" s="1">
        <v>22.1611263850704</v>
      </c>
      <c r="S21" s="1">
        <v>28.2207225971285</v>
      </c>
      <c r="T21" s="1">
        <v>19.6312033102835</v>
      </c>
      <c r="U21" s="1">
        <v>3.4023494283581499</v>
      </c>
      <c r="V21" s="1">
        <v>35.158920363021998</v>
      </c>
      <c r="W21" s="1">
        <v>37.881585667701302</v>
      </c>
      <c r="X21" s="1">
        <v>23.5571445409186</v>
      </c>
      <c r="Y21" s="1">
        <v>17.281236258559002</v>
      </c>
      <c r="Z21" s="1">
        <v>22.6835856523651</v>
      </c>
      <c r="AA21" s="1">
        <v>19.473585024184899</v>
      </c>
      <c r="AB21" s="1">
        <v>24.593253345059399</v>
      </c>
      <c r="AC21" s="1">
        <v>15.968339719831601</v>
      </c>
    </row>
    <row r="22" spans="1:29" ht="15" hidden="1" customHeight="1" x14ac:dyDescent="0.25">
      <c r="A22">
        <v>10860</v>
      </c>
      <c r="B22" s="2" t="s">
        <v>50</v>
      </c>
      <c r="C22" s="2" t="s">
        <v>27</v>
      </c>
      <c r="D22" s="2" t="s">
        <v>976</v>
      </c>
      <c r="E22" s="2" t="s">
        <v>935</v>
      </c>
      <c r="F22" s="2" t="s">
        <v>919</v>
      </c>
      <c r="G22" s="2" t="str">
        <f t="shared" si="0"/>
        <v>Trump</v>
      </c>
      <c r="H22" s="2" t="s">
        <v>922</v>
      </c>
      <c r="I22" s="2" t="s">
        <v>922</v>
      </c>
      <c r="J22">
        <v>40838</v>
      </c>
      <c r="K22" s="1">
        <v>19.741417307409801</v>
      </c>
      <c r="L22" s="1">
        <v>0.38199715950830099</v>
      </c>
      <c r="M22" s="1">
        <v>0.32812576521866899</v>
      </c>
      <c r="N22" s="1">
        <v>0.56809833978157598</v>
      </c>
      <c r="O22" s="1">
        <v>78.980361428081693</v>
      </c>
      <c r="P22" s="1">
        <v>28.791811548068001</v>
      </c>
      <c r="Q22" s="1">
        <v>9.3907635045790698</v>
      </c>
      <c r="R22" s="1">
        <v>23.884617268230599</v>
      </c>
      <c r="S22" s="1">
        <v>24.8763406631079</v>
      </c>
      <c r="T22" s="1">
        <v>13.0564670160145</v>
      </c>
      <c r="U22" s="1">
        <v>14.3562791432862</v>
      </c>
      <c r="V22" s="1">
        <v>47.241760847229898</v>
      </c>
      <c r="W22" s="1">
        <v>26.475934560973698</v>
      </c>
      <c r="X22" s="1">
        <v>11.926025448510201</v>
      </c>
      <c r="Y22" s="1">
        <v>25.978542360340398</v>
      </c>
      <c r="Z22" s="1">
        <v>22.974472807991098</v>
      </c>
      <c r="AA22" s="1">
        <v>16.544580096189399</v>
      </c>
      <c r="AB22" s="1">
        <v>17.8912319644839</v>
      </c>
      <c r="AC22" s="1">
        <v>16.6111727709952</v>
      </c>
    </row>
    <row r="23" spans="1:29" ht="15" hidden="1" customHeight="1" x14ac:dyDescent="0.25">
      <c r="A23">
        <v>10900</v>
      </c>
      <c r="B23" s="2" t="s">
        <v>51</v>
      </c>
      <c r="C23" s="2" t="s">
        <v>55</v>
      </c>
      <c r="D23" s="2" t="s">
        <v>970</v>
      </c>
      <c r="E23" s="2" t="s">
        <v>927</v>
      </c>
      <c r="F23" s="2" t="s">
        <v>920</v>
      </c>
      <c r="G23" s="2" t="str">
        <f t="shared" si="0"/>
        <v>Clinton</v>
      </c>
      <c r="H23" s="2" t="s">
        <v>922</v>
      </c>
      <c r="I23" s="2" t="s">
        <v>922</v>
      </c>
      <c r="J23">
        <v>821173</v>
      </c>
      <c r="K23" s="1">
        <v>78.636414007766902</v>
      </c>
      <c r="L23" s="1">
        <v>4.2520881714328196</v>
      </c>
      <c r="M23" s="1">
        <v>2.4558771416010998</v>
      </c>
      <c r="N23" s="1">
        <v>1.6744340108600699</v>
      </c>
      <c r="O23" s="1">
        <v>12.981186668339101</v>
      </c>
      <c r="P23" s="1">
        <v>22.772911432791901</v>
      </c>
      <c r="Q23" s="1">
        <v>8.9211408558245306</v>
      </c>
      <c r="R23" s="1">
        <v>24.5612069563904</v>
      </c>
      <c r="S23" s="1">
        <v>28.504833938768101</v>
      </c>
      <c r="T23" s="1">
        <v>15.239906816225099</v>
      </c>
      <c r="U23" s="1">
        <v>4.1552519548992697</v>
      </c>
      <c r="V23" s="1">
        <v>43.874352077804097</v>
      </c>
      <c r="W23" s="1">
        <v>25.616038189558399</v>
      </c>
      <c r="X23" s="1">
        <v>26.354357777738201</v>
      </c>
      <c r="Y23" s="1">
        <v>14.771023296473301</v>
      </c>
      <c r="Z23" s="1">
        <v>19.273349115295499</v>
      </c>
      <c r="AA23" s="1">
        <v>17.435665107613001</v>
      </c>
      <c r="AB23" s="1">
        <v>24.791505816142301</v>
      </c>
      <c r="AC23" s="1">
        <v>23.7284566644759</v>
      </c>
    </row>
    <row r="24" spans="1:29" ht="15" hidden="1" customHeight="1" x14ac:dyDescent="0.25">
      <c r="A24">
        <v>10940</v>
      </c>
      <c r="B24" s="2" t="s">
        <v>52</v>
      </c>
      <c r="C24" s="2" t="s">
        <v>31</v>
      </c>
      <c r="D24" s="2" t="s">
        <v>924</v>
      </c>
      <c r="E24" s="2" t="s">
        <v>927</v>
      </c>
      <c r="F24" s="2" t="s">
        <v>919</v>
      </c>
      <c r="G24" s="2" t="str">
        <f t="shared" si="0"/>
        <v>Trump</v>
      </c>
      <c r="H24" s="2" t="s">
        <v>922</v>
      </c>
      <c r="I24" s="2" t="s">
        <v>922</v>
      </c>
      <c r="J24">
        <v>42476</v>
      </c>
      <c r="K24" s="1">
        <v>87.447028910443507</v>
      </c>
      <c r="L24" s="1">
        <v>5.5113475845183197</v>
      </c>
      <c r="M24" s="1">
        <v>0.341369243808268</v>
      </c>
      <c r="N24" s="1">
        <v>1.2830775025897001</v>
      </c>
      <c r="O24" s="1">
        <v>5.4171767586401698</v>
      </c>
      <c r="P24" s="1">
        <v>21.4638854882757</v>
      </c>
      <c r="Q24" s="1">
        <v>11.345230247669299</v>
      </c>
      <c r="R24" s="1">
        <v>25.894622845842399</v>
      </c>
      <c r="S24" s="1">
        <v>26.532630191166799</v>
      </c>
      <c r="T24" s="1">
        <v>14.7636312270459</v>
      </c>
      <c r="U24" s="1">
        <v>3.5460742415144999</v>
      </c>
      <c r="V24" s="1">
        <v>50.2666619574047</v>
      </c>
      <c r="W24" s="1">
        <v>32.790590894642001</v>
      </c>
      <c r="X24" s="1">
        <v>13.396672906438701</v>
      </c>
      <c r="Y24" s="1">
        <v>22.973982745737398</v>
      </c>
      <c r="Z24" s="1">
        <v>26.8188302425107</v>
      </c>
      <c r="AA24" s="1">
        <v>18.769105359690201</v>
      </c>
      <c r="AB24" s="1">
        <v>20.8885265946607</v>
      </c>
      <c r="AC24" s="1">
        <v>10.549555057400999</v>
      </c>
    </row>
    <row r="25" spans="1:29" ht="15" hidden="1" customHeight="1" x14ac:dyDescent="0.25">
      <c r="A25">
        <v>10980</v>
      </c>
      <c r="B25" s="2" t="s">
        <v>53</v>
      </c>
      <c r="C25" s="2" t="s">
        <v>31</v>
      </c>
      <c r="D25" s="2" t="s">
        <v>924</v>
      </c>
      <c r="E25" s="2" t="s">
        <v>927</v>
      </c>
      <c r="F25" s="2" t="s">
        <v>919</v>
      </c>
      <c r="G25" s="2" t="str">
        <f t="shared" si="0"/>
        <v>Trump</v>
      </c>
      <c r="H25" s="2" t="s">
        <v>923</v>
      </c>
      <c r="I25" s="2" t="s">
        <v>922</v>
      </c>
      <c r="J25">
        <v>29598</v>
      </c>
      <c r="K25" s="1">
        <v>96.705858503952996</v>
      </c>
      <c r="L25" s="1">
        <v>0.26353131968376198</v>
      </c>
      <c r="M25" s="1">
        <v>0.50003378606662596</v>
      </c>
      <c r="N25" s="1">
        <v>1.5034799648624899</v>
      </c>
      <c r="O25" s="1">
        <v>1.0270964254341499</v>
      </c>
      <c r="P25" s="1">
        <v>20.910196634907798</v>
      </c>
      <c r="Q25" s="1">
        <v>7.3653625244949001</v>
      </c>
      <c r="R25" s="1">
        <v>20.775052368403301</v>
      </c>
      <c r="S25" s="1">
        <v>31.4717210622339</v>
      </c>
      <c r="T25" s="1">
        <v>19.477667409960102</v>
      </c>
      <c r="U25" s="1">
        <v>4.1216279725538101</v>
      </c>
      <c r="V25" s="1">
        <v>41.484162045304998</v>
      </c>
      <c r="W25" s="1">
        <v>38.368267694332197</v>
      </c>
      <c r="X25" s="1">
        <v>16.025942287808999</v>
      </c>
      <c r="Y25" s="1">
        <v>24.0189341884257</v>
      </c>
      <c r="Z25" s="1">
        <v>27.324782409528201</v>
      </c>
      <c r="AA25" s="1">
        <v>19.575507711100901</v>
      </c>
      <c r="AB25" s="1">
        <v>19.163231027637799</v>
      </c>
      <c r="AC25" s="1">
        <v>9.9175446633073694</v>
      </c>
    </row>
    <row r="26" spans="1:29" ht="15" hidden="1" customHeight="1" x14ac:dyDescent="0.25">
      <c r="A26">
        <v>11020</v>
      </c>
      <c r="B26" s="2" t="s">
        <v>54</v>
      </c>
      <c r="C26" s="2" t="s">
        <v>55</v>
      </c>
      <c r="D26" s="2" t="s">
        <v>970</v>
      </c>
      <c r="E26" s="2" t="s">
        <v>927</v>
      </c>
      <c r="F26" s="2" t="s">
        <v>919</v>
      </c>
      <c r="G26" s="2" t="str">
        <f t="shared" si="0"/>
        <v>Trump</v>
      </c>
      <c r="H26" s="2" t="s">
        <v>922</v>
      </c>
      <c r="I26" s="2" t="s">
        <v>922</v>
      </c>
      <c r="J26">
        <v>127089</v>
      </c>
      <c r="K26" s="1">
        <v>95.598360204266299</v>
      </c>
      <c r="L26" s="1">
        <v>1.61382967841434</v>
      </c>
      <c r="M26" s="1">
        <v>0.54213976032544098</v>
      </c>
      <c r="N26" s="1">
        <v>1.27784466004139</v>
      </c>
      <c r="O26" s="1">
        <v>0.96782569695252896</v>
      </c>
      <c r="P26" s="1">
        <v>21.148958603813099</v>
      </c>
      <c r="Q26" s="1">
        <v>9.33046919875048</v>
      </c>
      <c r="R26" s="1">
        <v>23.2939121403111</v>
      </c>
      <c r="S26" s="1">
        <v>28.501286500011801</v>
      </c>
      <c r="T26" s="1">
        <v>17.7253735571135</v>
      </c>
      <c r="U26" s="1">
        <v>2.5913928736696001</v>
      </c>
      <c r="V26" s="1">
        <v>55.869572578187601</v>
      </c>
      <c r="W26" s="1">
        <v>23.590027200595902</v>
      </c>
      <c r="X26" s="1">
        <v>17.9490073475469</v>
      </c>
      <c r="Y26" s="1">
        <v>21.5206836278889</v>
      </c>
      <c r="Z26" s="1">
        <v>25.422412118857999</v>
      </c>
      <c r="AA26" s="1">
        <v>19.093027772383</v>
      </c>
      <c r="AB26" s="1">
        <v>21.4332880170907</v>
      </c>
      <c r="AC26" s="1">
        <v>12.5305884637794</v>
      </c>
    </row>
    <row r="27" spans="1:29" ht="15" hidden="1" customHeight="1" x14ac:dyDescent="0.25">
      <c r="A27">
        <v>11060</v>
      </c>
      <c r="B27" s="2" t="s">
        <v>56</v>
      </c>
      <c r="C27" s="2" t="s">
        <v>29</v>
      </c>
      <c r="D27" s="2" t="s">
        <v>968</v>
      </c>
      <c r="E27" s="2" t="s">
        <v>935</v>
      </c>
      <c r="F27" s="2" t="s">
        <v>919</v>
      </c>
      <c r="G27" s="2" t="str">
        <f t="shared" si="0"/>
        <v>Trump</v>
      </c>
      <c r="H27" s="2" t="s">
        <v>922</v>
      </c>
      <c r="I27" s="2" t="s">
        <v>922</v>
      </c>
      <c r="J27">
        <v>26446</v>
      </c>
      <c r="K27" s="1">
        <v>65.805792936549906</v>
      </c>
      <c r="L27" s="1">
        <v>7.2525145579671797</v>
      </c>
      <c r="M27" s="1">
        <v>1.14573092339106</v>
      </c>
      <c r="N27" s="1">
        <v>4.8551765862512299</v>
      </c>
      <c r="O27" s="1">
        <v>20.940784995840598</v>
      </c>
      <c r="P27" s="1">
        <v>26.117371247069499</v>
      </c>
      <c r="Q27" s="1">
        <v>10.7350828102549</v>
      </c>
      <c r="R27" s="1">
        <v>25.746804809801102</v>
      </c>
      <c r="S27" s="1">
        <v>24.4573848597141</v>
      </c>
      <c r="T27" s="1">
        <v>12.943356273160401</v>
      </c>
      <c r="U27" s="1">
        <v>8.2530449009270992</v>
      </c>
      <c r="V27" s="1">
        <v>36.896321880870097</v>
      </c>
      <c r="W27" s="1">
        <v>34.193782948554798</v>
      </c>
      <c r="X27" s="1">
        <v>20.656850269647901</v>
      </c>
      <c r="Y27" s="1">
        <v>21.4640198511166</v>
      </c>
      <c r="Z27" s="1">
        <v>26.579499904561899</v>
      </c>
      <c r="AA27" s="1">
        <v>17.560603168543601</v>
      </c>
      <c r="AB27" s="1">
        <v>21.4544760450468</v>
      </c>
      <c r="AC27" s="1">
        <v>12.9414010307311</v>
      </c>
    </row>
    <row r="28" spans="1:29" ht="15" hidden="1" customHeight="1" x14ac:dyDescent="0.25">
      <c r="A28">
        <v>11100</v>
      </c>
      <c r="B28" s="2" t="s">
        <v>57</v>
      </c>
      <c r="C28" s="2" t="s">
        <v>27</v>
      </c>
      <c r="D28" s="2" t="s">
        <v>976</v>
      </c>
      <c r="E28" s="2" t="s">
        <v>935</v>
      </c>
      <c r="F28" s="2" t="s">
        <v>919</v>
      </c>
      <c r="G28" s="2" t="str">
        <f t="shared" si="0"/>
        <v>Trump</v>
      </c>
      <c r="H28" s="2" t="s">
        <v>922</v>
      </c>
      <c r="I28" s="2" t="s">
        <v>922</v>
      </c>
      <c r="J28">
        <v>251933</v>
      </c>
      <c r="K28" s="1">
        <v>64.533030607344003</v>
      </c>
      <c r="L28" s="1">
        <v>5.8070995066148496</v>
      </c>
      <c r="M28" s="1">
        <v>2.5149543727895902</v>
      </c>
      <c r="N28" s="1">
        <v>1.9957687162856801</v>
      </c>
      <c r="O28" s="1">
        <v>25.149146796965901</v>
      </c>
      <c r="P28" s="1">
        <v>26.381617334767601</v>
      </c>
      <c r="Q28" s="1">
        <v>10.23526096224</v>
      </c>
      <c r="R28" s="1">
        <v>26.638828577439199</v>
      </c>
      <c r="S28" s="1">
        <v>24.8637534582607</v>
      </c>
      <c r="T28" s="1">
        <v>11.880539667292499</v>
      </c>
      <c r="U28" s="1">
        <v>6.7113463405468003</v>
      </c>
      <c r="V28" s="1">
        <v>34.915912436190503</v>
      </c>
      <c r="W28" s="1">
        <v>35.672543922833597</v>
      </c>
      <c r="X28" s="1">
        <v>22.700197300429</v>
      </c>
      <c r="Y28" s="1">
        <v>20.031238633202801</v>
      </c>
      <c r="Z28" s="1">
        <v>22.195476817082799</v>
      </c>
      <c r="AA28" s="1">
        <v>18.500331643023699</v>
      </c>
      <c r="AB28" s="1">
        <v>22.293899907995801</v>
      </c>
      <c r="AC28" s="1">
        <v>16.979052998694801</v>
      </c>
    </row>
    <row r="29" spans="1:29" ht="15" hidden="1" customHeight="1" x14ac:dyDescent="0.25">
      <c r="A29">
        <v>11140</v>
      </c>
      <c r="B29" s="2" t="s">
        <v>58</v>
      </c>
      <c r="C29" s="2" t="s">
        <v>37</v>
      </c>
      <c r="D29" s="2" t="s">
        <v>943</v>
      </c>
      <c r="E29" s="2" t="s">
        <v>931</v>
      </c>
      <c r="F29" s="2" t="s">
        <v>919</v>
      </c>
      <c r="G29" s="2" t="str">
        <f t="shared" si="0"/>
        <v>Trump</v>
      </c>
      <c r="H29" s="2" t="s">
        <v>922</v>
      </c>
      <c r="I29" s="2" t="s">
        <v>923</v>
      </c>
      <c r="J29">
        <v>37829</v>
      </c>
      <c r="K29" s="1">
        <v>45.0051547754368</v>
      </c>
      <c r="L29" s="1">
        <v>47.743794443416398</v>
      </c>
      <c r="M29" s="1">
        <v>1.2001374606783199</v>
      </c>
      <c r="N29" s="1">
        <v>1.08646805360966</v>
      </c>
      <c r="O29" s="1">
        <v>4.9644452668587604</v>
      </c>
      <c r="P29" s="1">
        <v>25.916624811652401</v>
      </c>
      <c r="Q29" s="1">
        <v>12.561791218377399</v>
      </c>
      <c r="R29" s="1">
        <v>24.4944354860028</v>
      </c>
      <c r="S29" s="1">
        <v>24.338470485606301</v>
      </c>
      <c r="T29" s="1">
        <v>12.688677998360999</v>
      </c>
      <c r="U29" s="1">
        <v>8.6135821219353392</v>
      </c>
      <c r="V29" s="1">
        <v>49.229767845519603</v>
      </c>
      <c r="W29" s="1">
        <v>23.2371447168583</v>
      </c>
      <c r="X29" s="1">
        <v>18.919505315686699</v>
      </c>
      <c r="Y29" s="1">
        <v>31.250939708314501</v>
      </c>
      <c r="Z29" s="1">
        <v>23.943767854457999</v>
      </c>
      <c r="AA29" s="1">
        <v>19.012178619756401</v>
      </c>
      <c r="AB29" s="1">
        <v>15.283416027665</v>
      </c>
      <c r="AC29" s="1">
        <v>10.509697789805999</v>
      </c>
    </row>
    <row r="30" spans="1:29" ht="15" hidden="1" customHeight="1" x14ac:dyDescent="0.25">
      <c r="A30">
        <v>11180</v>
      </c>
      <c r="B30" s="2" t="s">
        <v>59</v>
      </c>
      <c r="C30" s="2" t="s">
        <v>60</v>
      </c>
      <c r="D30" s="2" t="s">
        <v>945</v>
      </c>
      <c r="E30" s="2" t="s">
        <v>927</v>
      </c>
      <c r="F30" s="2" t="s">
        <v>920</v>
      </c>
      <c r="G30" s="2" t="str">
        <f t="shared" si="0"/>
        <v>Clinton</v>
      </c>
      <c r="H30" s="2" t="s">
        <v>922</v>
      </c>
      <c r="I30" s="2" t="s">
        <v>923</v>
      </c>
      <c r="J30">
        <v>89542</v>
      </c>
      <c r="K30" s="1">
        <v>86.900002233588694</v>
      </c>
      <c r="L30" s="1">
        <v>2.3731880011614699</v>
      </c>
      <c r="M30" s="1">
        <v>5.9960688838757203</v>
      </c>
      <c r="N30" s="1">
        <v>1.72098009872462</v>
      </c>
      <c r="O30" s="1">
        <v>3.0097607826494799</v>
      </c>
      <c r="P30" s="1">
        <v>17.816220321190102</v>
      </c>
      <c r="Q30" s="1">
        <v>28.9964485939559</v>
      </c>
      <c r="R30" s="1">
        <v>23.571061624712399</v>
      </c>
      <c r="S30" s="1">
        <v>19.626543968193701</v>
      </c>
      <c r="T30" s="1">
        <v>9.9897254919479099</v>
      </c>
      <c r="U30" s="1">
        <v>1.86270981944415</v>
      </c>
      <c r="V30" s="1">
        <v>21.675168808077402</v>
      </c>
      <c r="W30" s="1">
        <v>28.738649112037798</v>
      </c>
      <c r="X30" s="1">
        <v>47.723472260440701</v>
      </c>
      <c r="Y30" s="1">
        <v>21.165037410773198</v>
      </c>
      <c r="Z30" s="1">
        <v>20.135882808244698</v>
      </c>
      <c r="AA30" s="1">
        <v>17.366625576928602</v>
      </c>
      <c r="AB30" s="1">
        <v>22.899406587736099</v>
      </c>
      <c r="AC30" s="1">
        <v>18.433047616317399</v>
      </c>
    </row>
    <row r="31" spans="1:29" ht="15" hidden="1" customHeight="1" x14ac:dyDescent="0.25">
      <c r="A31">
        <v>11220</v>
      </c>
      <c r="B31" s="2" t="s">
        <v>61</v>
      </c>
      <c r="C31" s="2" t="s">
        <v>40</v>
      </c>
      <c r="D31" s="2" t="s">
        <v>966</v>
      </c>
      <c r="E31" s="2" t="s">
        <v>927</v>
      </c>
      <c r="F31" s="2" t="s">
        <v>919</v>
      </c>
      <c r="G31" s="2" t="str">
        <f t="shared" si="0"/>
        <v>Trump</v>
      </c>
      <c r="H31" s="2" t="s">
        <v>922</v>
      </c>
      <c r="I31" s="2" t="s">
        <v>922</v>
      </c>
      <c r="J31">
        <v>50219</v>
      </c>
      <c r="K31" s="1">
        <v>85.091300105537798</v>
      </c>
      <c r="L31" s="1">
        <v>1.417790079452</v>
      </c>
      <c r="M31" s="1">
        <v>0.70889503972599999</v>
      </c>
      <c r="N31" s="1">
        <v>1.5233278241303101</v>
      </c>
      <c r="O31" s="1">
        <v>11.2586869511539</v>
      </c>
      <c r="P31" s="1">
        <v>23.499074055636299</v>
      </c>
      <c r="Q31" s="1">
        <v>8.1781795734682099</v>
      </c>
      <c r="R31" s="1">
        <v>23.604611800314601</v>
      </c>
      <c r="S31" s="1">
        <v>28.132778430474499</v>
      </c>
      <c r="T31" s="1">
        <v>16.585356140106299</v>
      </c>
      <c r="U31" s="1">
        <v>5.1145149525893503</v>
      </c>
      <c r="V31" s="1">
        <v>48.306345733041603</v>
      </c>
      <c r="W31" s="1">
        <v>30.477024070021901</v>
      </c>
      <c r="X31" s="1">
        <v>16.1021152443472</v>
      </c>
      <c r="Y31" s="1">
        <v>21.549904513016401</v>
      </c>
      <c r="Z31" s="1">
        <v>24.4949241129762</v>
      </c>
      <c r="AA31" s="1">
        <v>19.127550507588701</v>
      </c>
      <c r="AB31" s="1">
        <v>21.027238918484301</v>
      </c>
      <c r="AC31" s="1">
        <v>13.8003819479345</v>
      </c>
    </row>
    <row r="32" spans="1:29" ht="15" hidden="1" customHeight="1" x14ac:dyDescent="0.25">
      <c r="A32">
        <v>11260</v>
      </c>
      <c r="B32" s="2" t="s">
        <v>62</v>
      </c>
      <c r="C32" s="2" t="s">
        <v>63</v>
      </c>
      <c r="D32" s="2" t="s">
        <v>928</v>
      </c>
      <c r="E32" s="2" t="s">
        <v>929</v>
      </c>
      <c r="F32" s="2" t="s">
        <v>920</v>
      </c>
      <c r="G32" s="2" t="str">
        <f t="shared" si="0"/>
        <v>Clinton</v>
      </c>
      <c r="H32" s="2" t="s">
        <v>923</v>
      </c>
      <c r="I32" s="2" t="s">
        <v>922</v>
      </c>
      <c r="J32">
        <v>380821</v>
      </c>
      <c r="K32" s="1">
        <v>67.351852970293095</v>
      </c>
      <c r="L32" s="1">
        <v>4.2342727948301198</v>
      </c>
      <c r="M32" s="1">
        <v>6.3764865908130099</v>
      </c>
      <c r="N32" s="1">
        <v>15.3775658380184</v>
      </c>
      <c r="O32" s="1">
        <v>6.6598218060453602</v>
      </c>
      <c r="P32" s="1">
        <v>26.6542548861539</v>
      </c>
      <c r="Q32" s="1">
        <v>10.568744895896</v>
      </c>
      <c r="R32" s="1">
        <v>28.430417440214701</v>
      </c>
      <c r="S32" s="1">
        <v>26.9394282353127</v>
      </c>
      <c r="T32" s="1">
        <v>7.4071545424228198</v>
      </c>
      <c r="U32" s="1">
        <v>2.63477806788512</v>
      </c>
      <c r="V32" s="1">
        <v>30.169399477806799</v>
      </c>
      <c r="W32" s="1">
        <v>37.1471540469974</v>
      </c>
      <c r="X32" s="1">
        <v>30.0486684073107</v>
      </c>
      <c r="Y32" s="1">
        <v>9.2055115801817706</v>
      </c>
      <c r="Z32" s="1">
        <v>14.4092641454119</v>
      </c>
      <c r="AA32" s="1">
        <v>15.5445617121079</v>
      </c>
      <c r="AB32" s="1">
        <v>26.374230430958701</v>
      </c>
      <c r="AC32" s="1">
        <v>34.466432131339801</v>
      </c>
    </row>
    <row r="33" spans="1:29" ht="15" hidden="1" customHeight="1" x14ac:dyDescent="0.25">
      <c r="A33">
        <v>11380</v>
      </c>
      <c r="B33" s="2" t="s">
        <v>64</v>
      </c>
      <c r="C33" s="2" t="s">
        <v>27</v>
      </c>
      <c r="D33" s="2" t="s">
        <v>976</v>
      </c>
      <c r="E33" s="2" t="s">
        <v>935</v>
      </c>
      <c r="F33" s="2" t="s">
        <v>919</v>
      </c>
      <c r="G33" s="2" t="str">
        <f t="shared" si="0"/>
        <v>Trump</v>
      </c>
      <c r="H33" s="2" t="s">
        <v>922</v>
      </c>
      <c r="I33" s="2" t="s">
        <v>922</v>
      </c>
      <c r="J33">
        <v>14786</v>
      </c>
      <c r="K33" s="1">
        <v>47.903422156093598</v>
      </c>
      <c r="L33" s="1">
        <v>1.3458677127012</v>
      </c>
      <c r="M33" s="1">
        <v>0.57486811849046404</v>
      </c>
      <c r="N33" s="1">
        <v>1.5149465710807499</v>
      </c>
      <c r="O33" s="1">
        <v>48.660895441633997</v>
      </c>
      <c r="P33" s="1">
        <v>29.162721493304499</v>
      </c>
      <c r="Q33" s="1">
        <v>9.5631002299472492</v>
      </c>
      <c r="R33" s="1">
        <v>25.3077235222508</v>
      </c>
      <c r="S33" s="1">
        <v>24.71932909509</v>
      </c>
      <c r="T33" s="1">
        <v>11.2471256594075</v>
      </c>
      <c r="U33" s="1">
        <v>15.2026286966046</v>
      </c>
      <c r="V33" s="1">
        <v>40.558598028477498</v>
      </c>
      <c r="W33" s="1">
        <v>30.065717415115</v>
      </c>
      <c r="X33" s="1">
        <v>14.173055859802799</v>
      </c>
      <c r="Y33" s="1">
        <v>17.075053058074499</v>
      </c>
      <c r="Z33" s="1">
        <v>19.004437584410599</v>
      </c>
      <c r="AA33" s="1">
        <v>18.0783330117692</v>
      </c>
      <c r="AB33" s="1">
        <v>21.377580551804002</v>
      </c>
      <c r="AC33" s="1">
        <v>24.464595793941701</v>
      </c>
    </row>
    <row r="34" spans="1:29" ht="15" hidden="1" customHeight="1" x14ac:dyDescent="0.25">
      <c r="A34">
        <v>11420</v>
      </c>
      <c r="B34" s="2" t="s">
        <v>65</v>
      </c>
      <c r="C34" s="2" t="s">
        <v>66</v>
      </c>
      <c r="D34" s="2" t="s">
        <v>425</v>
      </c>
      <c r="E34" s="2" t="s">
        <v>927</v>
      </c>
      <c r="F34" s="2" t="s">
        <v>919</v>
      </c>
      <c r="G34" s="2" t="str">
        <f t="shared" si="0"/>
        <v>Trump</v>
      </c>
      <c r="H34" s="2" t="s">
        <v>922</v>
      </c>
      <c r="I34" s="2" t="s">
        <v>923</v>
      </c>
      <c r="J34">
        <v>34185</v>
      </c>
      <c r="K34" s="1">
        <v>95.108965920725495</v>
      </c>
      <c r="L34" s="1">
        <v>0.45341524060260302</v>
      </c>
      <c r="M34" s="1">
        <v>0.47389205792014</v>
      </c>
      <c r="N34" s="1">
        <v>1.09112183706304</v>
      </c>
      <c r="O34" s="1">
        <v>2.8726049436887502</v>
      </c>
      <c r="P34" s="1">
        <v>22.919409097557399</v>
      </c>
      <c r="Q34" s="1">
        <v>10.536785139681101</v>
      </c>
      <c r="R34" s="1">
        <v>22.860903905221601</v>
      </c>
      <c r="S34" s="1">
        <v>28.7933304080737</v>
      </c>
      <c r="T34" s="1">
        <v>14.8895714494661</v>
      </c>
      <c r="U34" s="1">
        <v>2.7571019599207198</v>
      </c>
      <c r="V34" s="1">
        <v>48.676502972913497</v>
      </c>
      <c r="W34" s="1">
        <v>28.839462673420002</v>
      </c>
      <c r="X34" s="1">
        <v>19.726932393745901</v>
      </c>
      <c r="Y34" s="1">
        <v>13.7693883523559</v>
      </c>
      <c r="Z34" s="1">
        <v>25.080479953175299</v>
      </c>
      <c r="AA34" s="1">
        <v>23.507462686567202</v>
      </c>
      <c r="AB34" s="1">
        <v>23.697688030436101</v>
      </c>
      <c r="AC34" s="1">
        <v>13.944980977465599</v>
      </c>
    </row>
    <row r="35" spans="1:29" ht="15" hidden="1" customHeight="1" x14ac:dyDescent="0.25">
      <c r="A35">
        <v>11460</v>
      </c>
      <c r="B35" s="2" t="s">
        <v>67</v>
      </c>
      <c r="C35" s="2" t="s">
        <v>31</v>
      </c>
      <c r="D35" s="2" t="s">
        <v>924</v>
      </c>
      <c r="E35" s="2" t="s">
        <v>927</v>
      </c>
      <c r="F35" s="2" t="s">
        <v>920</v>
      </c>
      <c r="G35" s="2" t="str">
        <f t="shared" si="0"/>
        <v>Clinton</v>
      </c>
      <c r="H35" s="2" t="s">
        <v>922</v>
      </c>
      <c r="I35" s="2" t="s">
        <v>922</v>
      </c>
      <c r="J35">
        <v>344791</v>
      </c>
      <c r="K35" s="1">
        <v>72.1234022929833</v>
      </c>
      <c r="L35" s="1">
        <v>12.5154078847766</v>
      </c>
      <c r="M35" s="1">
        <v>7.8322810050146296</v>
      </c>
      <c r="N35" s="1">
        <v>3.5090823136334799</v>
      </c>
      <c r="O35" s="1">
        <v>4.0198265035920304</v>
      </c>
      <c r="P35" s="1">
        <v>20.868584156779001</v>
      </c>
      <c r="Q35" s="1">
        <v>16.910534207679401</v>
      </c>
      <c r="R35" s="1">
        <v>27.009985759489101</v>
      </c>
      <c r="S35" s="1">
        <v>25.0740303546206</v>
      </c>
      <c r="T35" s="1">
        <v>10.136865521431799</v>
      </c>
      <c r="U35" s="1">
        <v>1.76932547380988</v>
      </c>
      <c r="V35" s="1">
        <v>20.4265221608715</v>
      </c>
      <c r="W35" s="1">
        <v>26.9544657513804</v>
      </c>
      <c r="X35" s="1">
        <v>50.849686613938204</v>
      </c>
      <c r="Y35" s="1">
        <v>16.578812748826799</v>
      </c>
      <c r="Z35" s="1">
        <v>18.320322056893801</v>
      </c>
      <c r="AA35" s="1">
        <v>15.7284461347983</v>
      </c>
      <c r="AB35" s="1">
        <v>21.334045061275301</v>
      </c>
      <c r="AC35" s="1">
        <v>28.038373998205898</v>
      </c>
    </row>
    <row r="36" spans="1:29" ht="15" hidden="1" customHeight="1" x14ac:dyDescent="0.25">
      <c r="A36">
        <v>11500</v>
      </c>
      <c r="B36" s="2" t="s">
        <v>68</v>
      </c>
      <c r="C36" s="2" t="s">
        <v>46</v>
      </c>
      <c r="D36" s="2" t="s">
        <v>930</v>
      </c>
      <c r="E36" s="2" t="s">
        <v>931</v>
      </c>
      <c r="F36" s="2" t="s">
        <v>919</v>
      </c>
      <c r="G36" s="2" t="str">
        <f t="shared" si="0"/>
        <v>Trump</v>
      </c>
      <c r="H36" s="2" t="s">
        <v>922</v>
      </c>
      <c r="I36" s="2" t="s">
        <v>923</v>
      </c>
      <c r="J36">
        <v>118572</v>
      </c>
      <c r="K36" s="1">
        <v>73.613500657828197</v>
      </c>
      <c r="L36" s="1">
        <v>20.3901426981075</v>
      </c>
      <c r="M36" s="1">
        <v>0.69999662652228201</v>
      </c>
      <c r="N36" s="1">
        <v>2.0131228283237199</v>
      </c>
      <c r="O36" s="1">
        <v>3.28323718921837</v>
      </c>
      <c r="P36" s="1">
        <v>22.8772391458354</v>
      </c>
      <c r="Q36" s="1">
        <v>10.9191040043181</v>
      </c>
      <c r="R36" s="1">
        <v>24.806868400634201</v>
      </c>
      <c r="S36" s="1">
        <v>27.0679418412441</v>
      </c>
      <c r="T36" s="1">
        <v>14.328846607968201</v>
      </c>
      <c r="U36" s="1">
        <v>7.61145805396984</v>
      </c>
      <c r="V36" s="1">
        <v>47.082487261024497</v>
      </c>
      <c r="W36" s="1">
        <v>29.286234243898701</v>
      </c>
      <c r="X36" s="1">
        <v>16.019820441107001</v>
      </c>
      <c r="Y36" s="1">
        <v>27.1982344200682</v>
      </c>
      <c r="Z36" s="1">
        <v>22.699064767065799</v>
      </c>
      <c r="AA36" s="1">
        <v>17.9879381172974</v>
      </c>
      <c r="AB36" s="1">
        <v>20.350056813215598</v>
      </c>
      <c r="AC36" s="1">
        <v>11.764705882352899</v>
      </c>
    </row>
    <row r="37" spans="1:29" ht="15" hidden="1" customHeight="1" x14ac:dyDescent="0.25">
      <c r="A37">
        <v>11540</v>
      </c>
      <c r="B37" s="2" t="s">
        <v>69</v>
      </c>
      <c r="C37" s="2" t="s">
        <v>70</v>
      </c>
      <c r="D37" s="2" t="s">
        <v>980</v>
      </c>
      <c r="E37" s="2" t="s">
        <v>927</v>
      </c>
      <c r="F37" s="2" t="s">
        <v>919</v>
      </c>
      <c r="G37" s="2" t="str">
        <f t="shared" si="0"/>
        <v>Trump</v>
      </c>
      <c r="H37" s="2" t="s">
        <v>922</v>
      </c>
      <c r="I37" s="2" t="s">
        <v>922</v>
      </c>
      <c r="J37">
        <v>225666</v>
      </c>
      <c r="K37" s="1">
        <v>90.262157347584505</v>
      </c>
      <c r="L37" s="1">
        <v>0.84992865562379805</v>
      </c>
      <c r="M37" s="1">
        <v>2.7629328299345</v>
      </c>
      <c r="N37" s="1">
        <v>2.55820548952877</v>
      </c>
      <c r="O37" s="1">
        <v>3.5667756773284398</v>
      </c>
      <c r="P37" s="1">
        <v>25.551921866829701</v>
      </c>
      <c r="Q37" s="1">
        <v>8.2015013338296399</v>
      </c>
      <c r="R37" s="1">
        <v>27.172901544760801</v>
      </c>
      <c r="S37" s="1">
        <v>27.348825255022899</v>
      </c>
      <c r="T37" s="1">
        <v>11.7248499995569</v>
      </c>
      <c r="U37" s="1">
        <v>2.7175658317276801</v>
      </c>
      <c r="V37" s="1">
        <v>40.038937058445697</v>
      </c>
      <c r="W37" s="1">
        <v>30.825171269535399</v>
      </c>
      <c r="X37" s="1">
        <v>26.4183258402912</v>
      </c>
      <c r="Y37" s="1">
        <v>12.481480637294</v>
      </c>
      <c r="Z37" s="1">
        <v>19.2453217240672</v>
      </c>
      <c r="AA37" s="1">
        <v>19.0151117999681</v>
      </c>
      <c r="AB37" s="1">
        <v>28.237184601007499</v>
      </c>
      <c r="AC37" s="1">
        <v>21.020901237663299</v>
      </c>
    </row>
    <row r="38" spans="1:29" ht="15" hidden="1" customHeight="1" x14ac:dyDescent="0.25">
      <c r="A38">
        <v>11580</v>
      </c>
      <c r="B38" s="2" t="s">
        <v>71</v>
      </c>
      <c r="C38" s="2" t="s">
        <v>72</v>
      </c>
      <c r="D38" s="2" t="s">
        <v>942</v>
      </c>
      <c r="E38" s="2" t="s">
        <v>931</v>
      </c>
      <c r="F38" s="2" t="s">
        <v>919</v>
      </c>
      <c r="G38" s="2" t="str">
        <f t="shared" si="0"/>
        <v>Trump</v>
      </c>
      <c r="H38" s="2" t="s">
        <v>922</v>
      </c>
      <c r="I38" s="2" t="s">
        <v>923</v>
      </c>
      <c r="J38">
        <v>34862</v>
      </c>
      <c r="K38" s="1">
        <v>56.075382938442999</v>
      </c>
      <c r="L38" s="1">
        <v>12.4433480580575</v>
      </c>
      <c r="M38" s="1">
        <v>0.48476851586254399</v>
      </c>
      <c r="N38" s="1">
        <v>1.0928805002581601</v>
      </c>
      <c r="O38" s="1">
        <v>29.9036199873788</v>
      </c>
      <c r="P38" s="1">
        <v>22.474327347828599</v>
      </c>
      <c r="Q38" s="1">
        <v>10.633354368653499</v>
      </c>
      <c r="R38" s="1">
        <v>25.185015202799601</v>
      </c>
      <c r="S38" s="1">
        <v>23.842579312718701</v>
      </c>
      <c r="T38" s="1">
        <v>17.8647237679995</v>
      </c>
      <c r="U38" s="1">
        <v>13.618592528236301</v>
      </c>
      <c r="V38" s="1">
        <v>53.957428323197199</v>
      </c>
      <c r="W38" s="1">
        <v>21.659426585577801</v>
      </c>
      <c r="X38" s="1">
        <v>10.764552562988699</v>
      </c>
      <c r="Y38" s="1">
        <v>25.999238675295</v>
      </c>
      <c r="Z38" s="1">
        <v>31.385610963075699</v>
      </c>
      <c r="AA38" s="1">
        <v>16.682527598020599</v>
      </c>
      <c r="AB38" s="1">
        <v>17.310620479634601</v>
      </c>
      <c r="AC38" s="1">
        <v>8.6220022839741102</v>
      </c>
    </row>
    <row r="39" spans="1:29" ht="15" hidden="1" customHeight="1" x14ac:dyDescent="0.25">
      <c r="A39">
        <v>11620</v>
      </c>
      <c r="B39" s="2" t="s">
        <v>73</v>
      </c>
      <c r="C39" s="2" t="s">
        <v>29</v>
      </c>
      <c r="D39" s="2" t="s">
        <v>968</v>
      </c>
      <c r="E39" s="2" t="s">
        <v>935</v>
      </c>
      <c r="F39" s="2" t="s">
        <v>919</v>
      </c>
      <c r="G39" s="2" t="str">
        <f t="shared" si="0"/>
        <v>Trump</v>
      </c>
      <c r="H39" s="2" t="s">
        <v>922</v>
      </c>
      <c r="I39" s="2" t="s">
        <v>922</v>
      </c>
      <c r="J39">
        <v>47557</v>
      </c>
      <c r="K39" s="1">
        <v>72.5403200370082</v>
      </c>
      <c r="L39" s="1">
        <v>6.5899867527388203</v>
      </c>
      <c r="M39" s="1">
        <v>1.0555754147654399</v>
      </c>
      <c r="N39" s="1">
        <v>14.498391403999401</v>
      </c>
      <c r="O39" s="1">
        <v>5.3157263914881101</v>
      </c>
      <c r="P39" s="1">
        <v>25.752255188510599</v>
      </c>
      <c r="Q39" s="1">
        <v>7.6876169649052697</v>
      </c>
      <c r="R39" s="1">
        <v>24.9742414365919</v>
      </c>
      <c r="S39" s="1">
        <v>26.702693609773501</v>
      </c>
      <c r="T39" s="1">
        <v>14.8831928002187</v>
      </c>
      <c r="U39" s="1">
        <v>5.1567303730468099</v>
      </c>
      <c r="V39" s="1">
        <v>51.8715730087794</v>
      </c>
      <c r="W39" s="1">
        <v>25.9294475610916</v>
      </c>
      <c r="X39" s="1">
        <v>17.042249057082199</v>
      </c>
      <c r="Y39" s="1">
        <v>20.8998214182845</v>
      </c>
      <c r="Z39" s="1">
        <v>28.077654242755901</v>
      </c>
      <c r="AA39" s="1">
        <v>18.849012039864</v>
      </c>
      <c r="AB39" s="1">
        <v>21.700558787948601</v>
      </c>
      <c r="AC39" s="1">
        <v>10.472953511147001</v>
      </c>
    </row>
    <row r="40" spans="1:29" ht="15" hidden="1" customHeight="1" x14ac:dyDescent="0.25">
      <c r="A40">
        <v>11660</v>
      </c>
      <c r="B40" s="2" t="s">
        <v>74</v>
      </c>
      <c r="C40" s="2" t="s">
        <v>75</v>
      </c>
      <c r="D40" s="2" t="s">
        <v>932</v>
      </c>
      <c r="E40" s="2" t="s">
        <v>931</v>
      </c>
      <c r="F40" s="2" t="s">
        <v>919</v>
      </c>
      <c r="G40" s="2" t="str">
        <f t="shared" si="0"/>
        <v>Trump</v>
      </c>
      <c r="H40" s="2" t="s">
        <v>922</v>
      </c>
      <c r="I40" s="2" t="s">
        <v>923</v>
      </c>
      <c r="J40">
        <v>22995</v>
      </c>
      <c r="K40" s="1">
        <v>70.350076103500797</v>
      </c>
      <c r="L40" s="1">
        <v>23.335507719069401</v>
      </c>
      <c r="M40" s="1">
        <v>0.52185257664709706</v>
      </c>
      <c r="N40" s="1">
        <v>1.7656012176560101</v>
      </c>
      <c r="O40" s="1">
        <v>4.0269623831267696</v>
      </c>
      <c r="P40" s="1">
        <v>19.482496194825</v>
      </c>
      <c r="Q40" s="1">
        <v>21.509023700804502</v>
      </c>
      <c r="R40" s="1">
        <v>20.5696890628397</v>
      </c>
      <c r="S40" s="1">
        <v>23.609480321809102</v>
      </c>
      <c r="T40" s="1">
        <v>14.8293107197217</v>
      </c>
      <c r="U40" s="1">
        <v>5.3317447315511197</v>
      </c>
      <c r="V40" s="1">
        <v>46.2283118623874</v>
      </c>
      <c r="W40" s="1">
        <v>26.815101645692199</v>
      </c>
      <c r="X40" s="1">
        <v>21.6248417603693</v>
      </c>
      <c r="Y40" s="1">
        <v>31.569253438113901</v>
      </c>
      <c r="Z40" s="1">
        <v>26.362966601178801</v>
      </c>
      <c r="AA40" s="1">
        <v>12.684184675835001</v>
      </c>
      <c r="AB40" s="1">
        <v>19.462180746561899</v>
      </c>
      <c r="AC40" s="1">
        <v>9.92141453831041</v>
      </c>
    </row>
    <row r="41" spans="1:29" ht="15" hidden="1" customHeight="1" x14ac:dyDescent="0.25">
      <c r="A41">
        <v>11680</v>
      </c>
      <c r="B41" s="2" t="s">
        <v>76</v>
      </c>
      <c r="C41" s="2" t="s">
        <v>77</v>
      </c>
      <c r="D41" s="2" t="s">
        <v>949</v>
      </c>
      <c r="E41" s="2" t="s">
        <v>935</v>
      </c>
      <c r="F41" s="2" t="s">
        <v>920</v>
      </c>
      <c r="G41" s="2" t="str">
        <f t="shared" si="0"/>
        <v>Clinton</v>
      </c>
      <c r="H41" s="2" t="s">
        <v>922</v>
      </c>
      <c r="I41" s="2" t="s">
        <v>923</v>
      </c>
      <c r="J41">
        <v>36311</v>
      </c>
      <c r="K41" s="1">
        <v>82.156922144804597</v>
      </c>
      <c r="L41" s="1">
        <v>2.6741207898432999</v>
      </c>
      <c r="M41" s="1">
        <v>1.5918041364875699</v>
      </c>
      <c r="N41" s="1">
        <v>4.5110297155132102</v>
      </c>
      <c r="O41" s="1">
        <v>9.0661232133513305</v>
      </c>
      <c r="P41" s="1">
        <v>24.4278593263749</v>
      </c>
      <c r="Q41" s="1">
        <v>10.473410261353299</v>
      </c>
      <c r="R41" s="1">
        <v>22.904904849769999</v>
      </c>
      <c r="S41" s="1">
        <v>26.424499462972701</v>
      </c>
      <c r="T41" s="1">
        <v>15.769326099529099</v>
      </c>
      <c r="U41" s="1">
        <v>5.54869480049397</v>
      </c>
      <c r="V41" s="1">
        <v>36.954392539283702</v>
      </c>
      <c r="W41" s="1">
        <v>38.023250862325902</v>
      </c>
      <c r="X41" s="1">
        <v>19.473661797896298</v>
      </c>
      <c r="Y41" s="1">
        <v>20.260913927556299</v>
      </c>
      <c r="Z41" s="1">
        <v>27.461555280227401</v>
      </c>
      <c r="AA41" s="1">
        <v>19.2551563297136</v>
      </c>
      <c r="AB41" s="1">
        <v>21.026164273740999</v>
      </c>
      <c r="AC41" s="1">
        <v>11.9962101887618</v>
      </c>
    </row>
    <row r="42" spans="1:29" ht="15" hidden="1" customHeight="1" x14ac:dyDescent="0.25">
      <c r="A42">
        <v>11700</v>
      </c>
      <c r="B42" s="2" t="s">
        <v>78</v>
      </c>
      <c r="C42" s="2" t="s">
        <v>42</v>
      </c>
      <c r="D42" s="2" t="s">
        <v>959</v>
      </c>
      <c r="E42" s="2" t="s">
        <v>931</v>
      </c>
      <c r="F42" s="2" t="s">
        <v>920</v>
      </c>
      <c r="G42" s="2" t="str">
        <f t="shared" si="0"/>
        <v>Clinton</v>
      </c>
      <c r="H42" s="2" t="s">
        <v>922</v>
      </c>
      <c r="I42" s="2" t="s">
        <v>923</v>
      </c>
      <c r="J42">
        <v>424858</v>
      </c>
      <c r="K42" s="1">
        <v>86.251877097759703</v>
      </c>
      <c r="L42" s="1">
        <v>4.4664334907192504</v>
      </c>
      <c r="M42" s="1">
        <v>0.86240579205287404</v>
      </c>
      <c r="N42" s="1">
        <v>2.0406818278107002</v>
      </c>
      <c r="O42" s="1">
        <v>6.3786017916574496</v>
      </c>
      <c r="P42" s="1">
        <v>20.342326141910899</v>
      </c>
      <c r="Q42" s="1">
        <v>7.8183769635972498</v>
      </c>
      <c r="R42" s="1">
        <v>24.934919431904301</v>
      </c>
      <c r="S42" s="1">
        <v>28.535181166413199</v>
      </c>
      <c r="T42" s="1">
        <v>18.369196296174302</v>
      </c>
      <c r="U42" s="1">
        <v>4.6381005063614298</v>
      </c>
      <c r="V42" s="1">
        <v>34.988691152258703</v>
      </c>
      <c r="W42" s="1">
        <v>31.043850834497999</v>
      </c>
      <c r="X42" s="1">
        <v>29.329357506881902</v>
      </c>
      <c r="Y42" s="1">
        <v>20.1905287864145</v>
      </c>
      <c r="Z42" s="1">
        <v>24.871462101339201</v>
      </c>
      <c r="AA42" s="1">
        <v>19.425100096645</v>
      </c>
      <c r="AB42" s="1">
        <v>21.1105895347232</v>
      </c>
      <c r="AC42" s="1">
        <v>14.4023194808781</v>
      </c>
    </row>
    <row r="43" spans="1:29" ht="15" hidden="1" customHeight="1" x14ac:dyDescent="0.25">
      <c r="A43">
        <v>11740</v>
      </c>
      <c r="B43" s="2" t="s">
        <v>79</v>
      </c>
      <c r="C43" s="2" t="s">
        <v>33</v>
      </c>
      <c r="D43" s="2" t="s">
        <v>967</v>
      </c>
      <c r="E43" s="2" t="s">
        <v>927</v>
      </c>
      <c r="F43" s="2" t="s">
        <v>919</v>
      </c>
      <c r="G43" s="2" t="str">
        <f t="shared" si="0"/>
        <v>Trump</v>
      </c>
      <c r="H43" s="2" t="s">
        <v>922</v>
      </c>
      <c r="I43" s="2" t="s">
        <v>922</v>
      </c>
      <c r="J43">
        <v>53139</v>
      </c>
      <c r="K43" s="1">
        <v>96.637121511507502</v>
      </c>
      <c r="L43" s="1">
        <v>0.74333352151903498</v>
      </c>
      <c r="M43" s="1">
        <v>0.517510679538569</v>
      </c>
      <c r="N43" s="1">
        <v>1.15922392216639</v>
      </c>
      <c r="O43" s="1">
        <v>0.94281036526844697</v>
      </c>
      <c r="P43" s="1">
        <v>23.854419541203299</v>
      </c>
      <c r="Q43" s="1">
        <v>10.303167165358801</v>
      </c>
      <c r="R43" s="1">
        <v>22.964301172396901</v>
      </c>
      <c r="S43" s="1">
        <v>27.040403470144302</v>
      </c>
      <c r="T43" s="1">
        <v>15.837708650896699</v>
      </c>
      <c r="U43" s="1">
        <v>3.5035120781223199</v>
      </c>
      <c r="V43" s="1">
        <v>52.272857061275801</v>
      </c>
      <c r="W43" s="1">
        <v>25.021415110502002</v>
      </c>
      <c r="X43" s="1">
        <v>19.202215750099899</v>
      </c>
      <c r="Y43" s="1">
        <v>18.1683608013421</v>
      </c>
      <c r="Z43" s="1">
        <v>26.1077667028521</v>
      </c>
      <c r="AA43" s="1">
        <v>21.6964373828086</v>
      </c>
      <c r="AB43" s="1">
        <v>23.073127405506799</v>
      </c>
      <c r="AC43" s="1">
        <v>10.954307707490401</v>
      </c>
    </row>
    <row r="44" spans="1:29" ht="15" hidden="1" customHeight="1" x14ac:dyDescent="0.25">
      <c r="A44">
        <v>11780</v>
      </c>
      <c r="B44" s="2" t="s">
        <v>80</v>
      </c>
      <c r="C44" s="2" t="s">
        <v>33</v>
      </c>
      <c r="D44" s="2" t="s">
        <v>967</v>
      </c>
      <c r="E44" s="2" t="s">
        <v>927</v>
      </c>
      <c r="F44" s="2" t="s">
        <v>919</v>
      </c>
      <c r="G44" s="2" t="str">
        <f t="shared" si="0"/>
        <v>Trump</v>
      </c>
      <c r="H44" s="2" t="s">
        <v>923</v>
      </c>
      <c r="I44" s="2" t="s">
        <v>922</v>
      </c>
      <c r="J44">
        <v>101497</v>
      </c>
      <c r="K44" s="1">
        <v>90.767214794525898</v>
      </c>
      <c r="L44" s="1">
        <v>3.4158645083105901</v>
      </c>
      <c r="M44" s="1">
        <v>0.36651329595948601</v>
      </c>
      <c r="N44" s="1">
        <v>2.06015941357873</v>
      </c>
      <c r="O44" s="1">
        <v>3.39024798762525</v>
      </c>
      <c r="P44" s="1">
        <v>23.652915849729499</v>
      </c>
      <c r="Q44" s="1">
        <v>7.8889031202892701</v>
      </c>
      <c r="R44" s="1">
        <v>23.793806713498899</v>
      </c>
      <c r="S44" s="1">
        <v>29.021547434899599</v>
      </c>
      <c r="T44" s="1">
        <v>15.6428268815827</v>
      </c>
      <c r="U44" s="1">
        <v>4.7929249352890402</v>
      </c>
      <c r="V44" s="1">
        <v>56.141788898475703</v>
      </c>
      <c r="W44" s="1">
        <v>26.044003451251101</v>
      </c>
      <c r="X44" s="1">
        <v>13.021282714984199</v>
      </c>
      <c r="Y44" s="1">
        <v>24.248502147136701</v>
      </c>
      <c r="Z44" s="1">
        <v>24.719072231222199</v>
      </c>
      <c r="AA44" s="1">
        <v>18.0488055748412</v>
      </c>
      <c r="AB44" s="1">
        <v>22.109079688343702</v>
      </c>
      <c r="AC44" s="1">
        <v>10.8745403584561</v>
      </c>
    </row>
    <row r="45" spans="1:29" ht="15" hidden="1" customHeight="1" x14ac:dyDescent="0.25">
      <c r="A45">
        <v>11820</v>
      </c>
      <c r="B45" s="2" t="s">
        <v>81</v>
      </c>
      <c r="C45" s="2" t="s">
        <v>38</v>
      </c>
      <c r="D45" t="s">
        <v>969</v>
      </c>
      <c r="E45" s="2" t="s">
        <v>947</v>
      </c>
      <c r="F45" s="2" t="s">
        <v>919</v>
      </c>
      <c r="G45" s="2" t="str">
        <f t="shared" si="0"/>
        <v>Trump</v>
      </c>
      <c r="H45" s="2" t="s">
        <v>923</v>
      </c>
      <c r="I45" s="2" t="s">
        <v>922</v>
      </c>
      <c r="J45">
        <v>37039</v>
      </c>
      <c r="K45" s="1">
        <v>87.191878830421999</v>
      </c>
      <c r="L45" s="1">
        <v>0.440076675936175</v>
      </c>
      <c r="M45" s="1">
        <v>1.20143632387483</v>
      </c>
      <c r="N45" s="1">
        <v>3.5044142660438999</v>
      </c>
      <c r="O45" s="1">
        <v>7.6621939037231002</v>
      </c>
      <c r="P45" s="1">
        <v>20.521612354545201</v>
      </c>
      <c r="Q45" s="1">
        <v>8.8798293690434402</v>
      </c>
      <c r="R45" s="1">
        <v>22.506007181619399</v>
      </c>
      <c r="S45" s="1">
        <v>31.461432544075201</v>
      </c>
      <c r="T45" s="1">
        <v>16.631118550716799</v>
      </c>
      <c r="U45" s="1">
        <v>2.1138830698914499</v>
      </c>
      <c r="V45" s="1">
        <v>34.915254237288103</v>
      </c>
      <c r="W45" s="1">
        <v>40.906494001142597</v>
      </c>
      <c r="X45" s="1">
        <v>22.064368691677799</v>
      </c>
      <c r="Y45" s="1">
        <v>19.197816843307699</v>
      </c>
      <c r="Z45" s="1">
        <v>26.477121279431401</v>
      </c>
      <c r="AA45" s="1">
        <v>19.248587929174299</v>
      </c>
      <c r="AB45" s="1">
        <v>21.666560893571098</v>
      </c>
      <c r="AC45" s="1">
        <v>13.409913054515499</v>
      </c>
    </row>
    <row r="46" spans="1:29" ht="15" hidden="1" customHeight="1" x14ac:dyDescent="0.25">
      <c r="A46">
        <v>11860</v>
      </c>
      <c r="B46" s="2" t="s">
        <v>82</v>
      </c>
      <c r="C46" s="2" t="s">
        <v>77</v>
      </c>
      <c r="D46" s="2" t="s">
        <v>949</v>
      </c>
      <c r="E46" s="2" t="s">
        <v>935</v>
      </c>
      <c r="F46" s="2" t="s">
        <v>919</v>
      </c>
      <c r="G46" s="2" t="str">
        <f t="shared" si="0"/>
        <v>Trump</v>
      </c>
      <c r="H46" s="2" t="s">
        <v>922</v>
      </c>
      <c r="I46" s="2" t="s">
        <v>923</v>
      </c>
      <c r="J46">
        <v>16924</v>
      </c>
      <c r="K46" s="1">
        <v>89.529662018435403</v>
      </c>
      <c r="L46" s="1">
        <v>4.9870007090522304</v>
      </c>
      <c r="M46" s="1">
        <v>0.41361380288347899</v>
      </c>
      <c r="N46" s="1">
        <v>2.8066650909950401</v>
      </c>
      <c r="O46" s="1">
        <v>2.26305837863389</v>
      </c>
      <c r="P46" s="1">
        <v>24.184589931458301</v>
      </c>
      <c r="Q46" s="1">
        <v>14.151500827227601</v>
      </c>
      <c r="R46" s="1">
        <v>21.354289766012801</v>
      </c>
      <c r="S46" s="1">
        <v>24.940912313873799</v>
      </c>
      <c r="T46" s="1">
        <v>15.368707161427601</v>
      </c>
      <c r="U46" s="1">
        <v>3.1495299932164</v>
      </c>
      <c r="V46" s="1">
        <v>50.751041767613103</v>
      </c>
      <c r="W46" s="1">
        <v>24.944277546273899</v>
      </c>
      <c r="X46" s="1">
        <v>21.155150692896601</v>
      </c>
      <c r="Y46" s="1">
        <v>20.2869866402771</v>
      </c>
      <c r="Z46" s="1">
        <v>21.754906811809299</v>
      </c>
      <c r="AA46" s="1">
        <v>21.0951674088735</v>
      </c>
      <c r="AB46" s="1">
        <v>23.9815272967178</v>
      </c>
      <c r="AC46" s="1">
        <v>12.881411842322301</v>
      </c>
    </row>
    <row r="47" spans="1:29" ht="15" hidden="1" customHeight="1" x14ac:dyDescent="0.25">
      <c r="A47">
        <v>11900</v>
      </c>
      <c r="B47" s="2" t="s">
        <v>83</v>
      </c>
      <c r="C47" s="2" t="s">
        <v>33</v>
      </c>
      <c r="D47" s="2" t="s">
        <v>967</v>
      </c>
      <c r="E47" s="2" t="s">
        <v>927</v>
      </c>
      <c r="F47" s="2" t="s">
        <v>919</v>
      </c>
      <c r="G47" s="2" t="str">
        <f t="shared" si="0"/>
        <v>Trump</v>
      </c>
      <c r="H47" s="2" t="s">
        <v>922</v>
      </c>
      <c r="I47" s="2" t="s">
        <v>922</v>
      </c>
      <c r="J47">
        <v>64757</v>
      </c>
      <c r="K47" s="1">
        <v>90.768565560479999</v>
      </c>
      <c r="L47" s="1">
        <v>2.6885124388096999</v>
      </c>
      <c r="M47" s="1">
        <v>2.6885124388096999</v>
      </c>
      <c r="N47" s="1">
        <v>2.3070864925799501</v>
      </c>
      <c r="O47" s="1">
        <v>1.5473230693206901</v>
      </c>
      <c r="P47" s="1">
        <v>15.826860416634499</v>
      </c>
      <c r="Q47" s="1">
        <v>32.1355220285066</v>
      </c>
      <c r="R47" s="1">
        <v>21.3274240622635</v>
      </c>
      <c r="S47" s="1">
        <v>20.613987677007898</v>
      </c>
      <c r="T47" s="1">
        <v>10.096205815587499</v>
      </c>
      <c r="U47" s="1">
        <v>2.9663162283706099</v>
      </c>
      <c r="V47" s="1">
        <v>41.257408344998098</v>
      </c>
      <c r="W47" s="1">
        <v>27.4443815707181</v>
      </c>
      <c r="X47" s="1">
        <v>28.3318938559133</v>
      </c>
      <c r="Y47" s="1">
        <v>35.106430853696899</v>
      </c>
      <c r="Z47" s="1">
        <v>21.794698708428999</v>
      </c>
      <c r="AA47" s="1">
        <v>16.511408127447002</v>
      </c>
      <c r="AB47" s="1">
        <v>16.470905899824501</v>
      </c>
      <c r="AC47" s="1">
        <v>10.1165564106026</v>
      </c>
    </row>
    <row r="48" spans="1:29" ht="15" hidden="1" customHeight="1" x14ac:dyDescent="0.25">
      <c r="A48">
        <v>11940</v>
      </c>
      <c r="B48" s="2" t="s">
        <v>83</v>
      </c>
      <c r="C48" s="2" t="s">
        <v>84</v>
      </c>
      <c r="D48" s="2" t="s">
        <v>975</v>
      </c>
      <c r="E48" s="2" t="s">
        <v>931</v>
      </c>
      <c r="F48" s="2" t="s">
        <v>919</v>
      </c>
      <c r="G48" s="2" t="str">
        <f t="shared" si="0"/>
        <v>Trump</v>
      </c>
      <c r="H48" s="2" t="s">
        <v>922</v>
      </c>
      <c r="I48" s="2" t="s">
        <v>922</v>
      </c>
      <c r="J48">
        <v>52266</v>
      </c>
      <c r="K48" s="1">
        <v>90.446944476332604</v>
      </c>
      <c r="L48" s="1">
        <v>3.8667585045727599</v>
      </c>
      <c r="M48" s="1">
        <v>0.73661653847625597</v>
      </c>
      <c r="N48" s="1">
        <v>2.1141851299123702</v>
      </c>
      <c r="O48" s="1">
        <v>2.8354953507060001</v>
      </c>
      <c r="P48" s="1">
        <v>22.567252133318</v>
      </c>
      <c r="Q48" s="1">
        <v>8.0511231010599609</v>
      </c>
      <c r="R48" s="1">
        <v>24.019439023456901</v>
      </c>
      <c r="S48" s="1">
        <v>28.500363525045</v>
      </c>
      <c r="T48" s="1">
        <v>16.8618222171201</v>
      </c>
      <c r="U48" s="1">
        <v>8.3460376417107796</v>
      </c>
      <c r="V48" s="1">
        <v>52.618011475455297</v>
      </c>
      <c r="W48" s="1">
        <v>24.580757823544101</v>
      </c>
      <c r="X48" s="1">
        <v>14.455193059289901</v>
      </c>
      <c r="Y48" s="1">
        <v>25.3347564525519</v>
      </c>
      <c r="Z48" s="1">
        <v>25.785949932078399</v>
      </c>
      <c r="AA48" s="1">
        <v>20.7646031437997</v>
      </c>
      <c r="AB48" s="1">
        <v>17.484960217349101</v>
      </c>
      <c r="AC48" s="1">
        <v>10.629730254220799</v>
      </c>
    </row>
    <row r="49" spans="1:29" ht="15" hidden="1" customHeight="1" x14ac:dyDescent="0.25">
      <c r="A49">
        <v>11980</v>
      </c>
      <c r="B49" s="2" t="s">
        <v>83</v>
      </c>
      <c r="C49" s="2" t="s">
        <v>27</v>
      </c>
      <c r="D49" s="2" t="s">
        <v>976</v>
      </c>
      <c r="E49" s="2" t="s">
        <v>935</v>
      </c>
      <c r="F49" s="2" t="s">
        <v>919</v>
      </c>
      <c r="G49" s="2" t="str">
        <f t="shared" si="0"/>
        <v>Trump</v>
      </c>
      <c r="H49" s="2" t="s">
        <v>922</v>
      </c>
      <c r="I49" s="2" t="s">
        <v>922</v>
      </c>
      <c r="J49">
        <v>78532</v>
      </c>
      <c r="K49" s="1">
        <v>80.851118015585996</v>
      </c>
      <c r="L49" s="1">
        <v>6.1287118626801798</v>
      </c>
      <c r="M49" s="1">
        <v>0.404930474201599</v>
      </c>
      <c r="N49" s="1">
        <v>1.8043600061121601</v>
      </c>
      <c r="O49" s="1">
        <v>10.810879641420099</v>
      </c>
      <c r="P49" s="1">
        <v>22.7194010085061</v>
      </c>
      <c r="Q49" s="1">
        <v>7.9126980084551501</v>
      </c>
      <c r="R49" s="1">
        <v>22.019049559415301</v>
      </c>
      <c r="S49" s="1">
        <v>28.207609636835901</v>
      </c>
      <c r="T49" s="1">
        <v>19.141241786787599</v>
      </c>
      <c r="U49" s="1">
        <v>7.5243298931140403</v>
      </c>
      <c r="V49" s="1">
        <v>46.812738009823903</v>
      </c>
      <c r="W49" s="1">
        <v>31.5120407675184</v>
      </c>
      <c r="X49" s="1">
        <v>14.150891329543599</v>
      </c>
      <c r="Y49" s="1">
        <v>23.486523044439299</v>
      </c>
      <c r="Z49" s="1">
        <v>25.258157104681501</v>
      </c>
      <c r="AA49" s="1">
        <v>19.5011711919765</v>
      </c>
      <c r="AB49" s="1">
        <v>18.979908284121301</v>
      </c>
      <c r="AC49" s="1">
        <v>12.7742403747814</v>
      </c>
    </row>
    <row r="50" spans="1:29" ht="15" hidden="1" customHeight="1" x14ac:dyDescent="0.25">
      <c r="A50">
        <v>12020</v>
      </c>
      <c r="B50" s="2" t="s">
        <v>85</v>
      </c>
      <c r="C50" s="2" t="s">
        <v>37</v>
      </c>
      <c r="D50" s="2" t="s">
        <v>943</v>
      </c>
      <c r="E50" s="2" t="s">
        <v>931</v>
      </c>
      <c r="F50" s="2" t="s">
        <v>920</v>
      </c>
      <c r="G50" s="2" t="str">
        <f t="shared" si="0"/>
        <v>Clinton</v>
      </c>
      <c r="H50" s="2" t="s">
        <v>922</v>
      </c>
      <c r="I50" s="2" t="s">
        <v>923</v>
      </c>
      <c r="J50">
        <v>192541</v>
      </c>
      <c r="K50" s="1">
        <v>67.785562555507695</v>
      </c>
      <c r="L50" s="1">
        <v>19.3112116380407</v>
      </c>
      <c r="M50" s="1">
        <v>3.14997844614913</v>
      </c>
      <c r="N50" s="1">
        <v>1.8001360749139099</v>
      </c>
      <c r="O50" s="1">
        <v>7.9531112853885704</v>
      </c>
      <c r="P50" s="1">
        <v>20.855298352039298</v>
      </c>
      <c r="Q50" s="1">
        <v>21.383497540783502</v>
      </c>
      <c r="R50" s="1">
        <v>26.066136563121599</v>
      </c>
      <c r="S50" s="1">
        <v>21.620330215382701</v>
      </c>
      <c r="T50" s="1">
        <v>10.074737328672899</v>
      </c>
      <c r="U50" s="1">
        <v>5.3538660813873999</v>
      </c>
      <c r="V50" s="1">
        <v>36.069334004965299</v>
      </c>
      <c r="W50" s="1">
        <v>23.850429964379501</v>
      </c>
      <c r="X50" s="1">
        <v>34.726369949267799</v>
      </c>
      <c r="Y50" s="1">
        <v>27.264392003607401</v>
      </c>
      <c r="Z50" s="1">
        <v>21.678941830753001</v>
      </c>
      <c r="AA50" s="1">
        <v>15.845483240643301</v>
      </c>
      <c r="AB50" s="1">
        <v>18.620171351270098</v>
      </c>
      <c r="AC50" s="1">
        <v>16.591011573726099</v>
      </c>
    </row>
    <row r="51" spans="1:29" ht="15" hidden="1" customHeight="1" x14ac:dyDescent="0.25">
      <c r="A51">
        <v>12060</v>
      </c>
      <c r="B51" s="2" t="s">
        <v>86</v>
      </c>
      <c r="C51" s="2" t="s">
        <v>37</v>
      </c>
      <c r="D51" s="2" t="s">
        <v>943</v>
      </c>
      <c r="E51" s="2" t="s">
        <v>931</v>
      </c>
      <c r="F51" s="2" t="s">
        <v>920</v>
      </c>
      <c r="G51" s="2" t="str">
        <f t="shared" si="0"/>
        <v>Clinton</v>
      </c>
      <c r="H51" s="2" t="s">
        <v>922</v>
      </c>
      <c r="I51" s="2" t="s">
        <v>923</v>
      </c>
      <c r="J51">
        <v>5286728</v>
      </c>
      <c r="K51" s="1">
        <v>50.779442407477703</v>
      </c>
      <c r="L51" s="1">
        <v>31.8567174252203</v>
      </c>
      <c r="M51" s="1">
        <v>4.7783052201664198</v>
      </c>
      <c r="N51" s="1">
        <v>2.2219603505230499</v>
      </c>
      <c r="O51" s="1">
        <v>10.3635745966125</v>
      </c>
      <c r="P51" s="1">
        <v>26.496369777298899</v>
      </c>
      <c r="Q51" s="1">
        <v>9.1789099041978304</v>
      </c>
      <c r="R51" s="1">
        <v>30.196314242003801</v>
      </c>
      <c r="S51" s="1">
        <v>25.1525896546976</v>
      </c>
      <c r="T51" s="1">
        <v>8.9758164218019196</v>
      </c>
      <c r="U51" s="1">
        <v>4.9274397787738602</v>
      </c>
      <c r="V51" s="1">
        <v>32.482194389284402</v>
      </c>
      <c r="W51" s="1">
        <v>27.7483888908545</v>
      </c>
      <c r="X51" s="1">
        <v>34.841976941087196</v>
      </c>
      <c r="Y51" s="1">
        <v>15.660140407006301</v>
      </c>
      <c r="Z51" s="1">
        <v>19.101810279671401</v>
      </c>
      <c r="AA51" s="1">
        <v>17.116781855481602</v>
      </c>
      <c r="AB51" s="1">
        <v>23.2144860111894</v>
      </c>
      <c r="AC51" s="1">
        <v>24.906781446651301</v>
      </c>
    </row>
    <row r="52" spans="1:29" ht="15" hidden="1" customHeight="1" x14ac:dyDescent="0.25">
      <c r="A52">
        <v>12100</v>
      </c>
      <c r="B52" s="2" t="s">
        <v>87</v>
      </c>
      <c r="C52" s="2" t="s">
        <v>88</v>
      </c>
      <c r="D52" s="2" t="s">
        <v>963</v>
      </c>
      <c r="E52" s="2" t="s">
        <v>947</v>
      </c>
      <c r="F52" s="2" t="s">
        <v>920</v>
      </c>
      <c r="G52" s="2" t="str">
        <f t="shared" si="0"/>
        <v>Clinton</v>
      </c>
      <c r="H52" s="2" t="s">
        <v>923</v>
      </c>
      <c r="I52" s="2" t="s">
        <v>922</v>
      </c>
      <c r="J52">
        <v>274549</v>
      </c>
      <c r="K52" s="1">
        <v>58.594640665236398</v>
      </c>
      <c r="L52" s="1">
        <v>14.890602406127901</v>
      </c>
      <c r="M52" s="1">
        <v>7.43728806151179</v>
      </c>
      <c r="N52" s="1">
        <v>2.23493802563477</v>
      </c>
      <c r="O52" s="1">
        <v>16.842530841489101</v>
      </c>
      <c r="P52" s="1">
        <v>23.270163067430602</v>
      </c>
      <c r="Q52" s="1">
        <v>9.2839529555744207</v>
      </c>
      <c r="R52" s="1">
        <v>24.603622668448999</v>
      </c>
      <c r="S52" s="1">
        <v>28.672841642111202</v>
      </c>
      <c r="T52" s="1">
        <v>14.1694196664348</v>
      </c>
      <c r="U52" s="1">
        <v>6.5741050518568098</v>
      </c>
      <c r="V52" s="1">
        <v>43.150152710476</v>
      </c>
      <c r="W52" s="1">
        <v>26.186339157556201</v>
      </c>
      <c r="X52" s="1">
        <v>24.089403080110898</v>
      </c>
      <c r="Y52" s="1">
        <v>16.843532835732201</v>
      </c>
      <c r="Z52" s="1">
        <v>20.127106060306101</v>
      </c>
      <c r="AA52" s="1">
        <v>17.3394840523471</v>
      </c>
      <c r="AB52" s="1">
        <v>23.357223465124999</v>
      </c>
      <c r="AC52" s="1">
        <v>22.332653586489499</v>
      </c>
    </row>
    <row r="53" spans="1:29" ht="15" hidden="1" customHeight="1" x14ac:dyDescent="0.25">
      <c r="A53">
        <v>12140</v>
      </c>
      <c r="B53" s="2" t="s">
        <v>89</v>
      </c>
      <c r="C53" s="2" t="s">
        <v>66</v>
      </c>
      <c r="D53" s="2" t="s">
        <v>425</v>
      </c>
      <c r="E53" s="2" t="s">
        <v>927</v>
      </c>
      <c r="F53" s="2" t="s">
        <v>919</v>
      </c>
      <c r="G53" s="2" t="str">
        <f t="shared" si="0"/>
        <v>Trump</v>
      </c>
      <c r="H53" s="2" t="s">
        <v>922</v>
      </c>
      <c r="I53" s="2" t="s">
        <v>923</v>
      </c>
      <c r="J53">
        <v>42223</v>
      </c>
      <c r="K53" s="1">
        <v>95.696658219453894</v>
      </c>
      <c r="L53" s="1">
        <v>0.33394121687232098</v>
      </c>
      <c r="M53" s="1">
        <v>0.44051820098050798</v>
      </c>
      <c r="N53" s="1">
        <v>1.0870852379035101</v>
      </c>
      <c r="O53" s="1">
        <v>2.4417971247898098</v>
      </c>
      <c r="P53" s="1">
        <v>26.3742510006395</v>
      </c>
      <c r="Q53" s="1">
        <v>8.1116926793453796</v>
      </c>
      <c r="R53" s="1">
        <v>24.867962958577099</v>
      </c>
      <c r="S53" s="1">
        <v>27.525282429007898</v>
      </c>
      <c r="T53" s="1">
        <v>13.120810932430199</v>
      </c>
      <c r="U53" s="1">
        <v>3.7394624972980801</v>
      </c>
      <c r="V53" s="1">
        <v>49.430794725844798</v>
      </c>
      <c r="W53" s="1">
        <v>30.5281360328554</v>
      </c>
      <c r="X53" s="1">
        <v>16.301606744001699</v>
      </c>
      <c r="Y53" s="1">
        <v>17.773700305810401</v>
      </c>
      <c r="Z53" s="1">
        <v>25.186544342507599</v>
      </c>
      <c r="AA53" s="1">
        <v>20.165137614678901</v>
      </c>
      <c r="AB53" s="1">
        <v>23.596330275229398</v>
      </c>
      <c r="AC53" s="1">
        <v>13.278287461773701</v>
      </c>
    </row>
    <row r="54" spans="1:29" ht="15" hidden="1" customHeight="1" x14ac:dyDescent="0.25">
      <c r="A54">
        <v>12180</v>
      </c>
      <c r="B54" s="2" t="s">
        <v>89</v>
      </c>
      <c r="C54" s="2" t="s">
        <v>40</v>
      </c>
      <c r="D54" s="2" t="s">
        <v>966</v>
      </c>
      <c r="E54" s="2" t="s">
        <v>927</v>
      </c>
      <c r="F54" s="2" t="s">
        <v>919</v>
      </c>
      <c r="G54" s="2" t="str">
        <f t="shared" si="0"/>
        <v>Trump</v>
      </c>
      <c r="H54" s="2" t="s">
        <v>922</v>
      </c>
      <c r="I54" s="2" t="s">
        <v>922</v>
      </c>
      <c r="J54">
        <v>80026</v>
      </c>
      <c r="K54" s="1">
        <v>91.342813585584693</v>
      </c>
      <c r="L54" s="1">
        <v>3.7600279909029601</v>
      </c>
      <c r="M54" s="1">
        <v>0.48359283232949302</v>
      </c>
      <c r="N54" s="1">
        <v>2.0443355909329499</v>
      </c>
      <c r="O54" s="1">
        <v>2.36923000024992</v>
      </c>
      <c r="P54" s="1">
        <v>21.615474970634502</v>
      </c>
      <c r="Q54" s="1">
        <v>8.7121685452228004</v>
      </c>
      <c r="R54" s="1">
        <v>24.681978357034001</v>
      </c>
      <c r="S54" s="1">
        <v>29.701596980981201</v>
      </c>
      <c r="T54" s="1">
        <v>15.2887811461275</v>
      </c>
      <c r="U54" s="1">
        <v>3.3998455432029999</v>
      </c>
      <c r="V54" s="1">
        <v>46.653136730185501</v>
      </c>
      <c r="W54" s="1">
        <v>31.347545753336099</v>
      </c>
      <c r="X54" s="1">
        <v>18.599471973275399</v>
      </c>
      <c r="Y54" s="1">
        <v>17.007668565246401</v>
      </c>
      <c r="Z54" s="1">
        <v>22.197473510039099</v>
      </c>
      <c r="AA54" s="1">
        <v>19.931905686193399</v>
      </c>
      <c r="AB54" s="1">
        <v>25.1344385401088</v>
      </c>
      <c r="AC54" s="1">
        <v>15.7285136984122</v>
      </c>
    </row>
    <row r="55" spans="1:29" ht="15" hidden="1" customHeight="1" x14ac:dyDescent="0.25">
      <c r="A55">
        <v>12220</v>
      </c>
      <c r="B55" s="2" t="s">
        <v>90</v>
      </c>
      <c r="C55" s="2" t="s">
        <v>46</v>
      </c>
      <c r="D55" s="2" t="s">
        <v>930</v>
      </c>
      <c r="E55" s="2" t="s">
        <v>931</v>
      </c>
      <c r="F55" s="2" t="s">
        <v>919</v>
      </c>
      <c r="G55" s="2" t="str">
        <f t="shared" si="0"/>
        <v>Trump</v>
      </c>
      <c r="H55" s="2" t="s">
        <v>922</v>
      </c>
      <c r="I55" s="2" t="s">
        <v>923</v>
      </c>
      <c r="J55">
        <v>140247</v>
      </c>
      <c r="K55" s="1">
        <v>69.805414732578996</v>
      </c>
      <c r="L55" s="1">
        <v>22.5844403088836</v>
      </c>
      <c r="M55" s="1">
        <v>2.5775952426789899</v>
      </c>
      <c r="N55" s="1">
        <v>1.7732999636355899</v>
      </c>
      <c r="O55" s="1">
        <v>3.2592497522228601</v>
      </c>
      <c r="P55" s="1">
        <v>22.525259007322799</v>
      </c>
      <c r="Q55" s="1">
        <v>20.5487461407374</v>
      </c>
      <c r="R55" s="1">
        <v>26.102519126968801</v>
      </c>
      <c r="S55" s="1">
        <v>21.7566151147618</v>
      </c>
      <c r="T55" s="1">
        <v>9.0668606102091296</v>
      </c>
      <c r="U55" s="1">
        <v>3.8389769362824402</v>
      </c>
      <c r="V55" s="1">
        <v>37.471699052073703</v>
      </c>
      <c r="W55" s="1">
        <v>27.420197546836501</v>
      </c>
      <c r="X55" s="1">
        <v>31.2691264648073</v>
      </c>
      <c r="Y55" s="1">
        <v>25.392953929539299</v>
      </c>
      <c r="Z55" s="1">
        <v>21.7018970189702</v>
      </c>
      <c r="AA55" s="1">
        <v>16.7931345980126</v>
      </c>
      <c r="AB55" s="1">
        <v>20.6919602529359</v>
      </c>
      <c r="AC55" s="1">
        <v>15.420054200541999</v>
      </c>
    </row>
    <row r="56" spans="1:29" ht="15" hidden="1" customHeight="1" x14ac:dyDescent="0.25">
      <c r="A56">
        <v>12260</v>
      </c>
      <c r="B56" s="2" t="s">
        <v>91</v>
      </c>
      <c r="C56" s="2" t="s">
        <v>37</v>
      </c>
      <c r="D56" s="2" t="s">
        <v>943</v>
      </c>
      <c r="E56" s="2" t="s">
        <v>931</v>
      </c>
      <c r="F56" s="2" t="s">
        <v>920</v>
      </c>
      <c r="G56" s="2" t="str">
        <f t="shared" si="0"/>
        <v>Clinton</v>
      </c>
      <c r="H56" s="2" t="s">
        <v>922</v>
      </c>
      <c r="I56" s="2" t="s">
        <v>923</v>
      </c>
      <c r="J56">
        <v>564873</v>
      </c>
      <c r="K56" s="1">
        <v>56.626887813720998</v>
      </c>
      <c r="L56" s="1">
        <v>34.898994995335201</v>
      </c>
      <c r="M56" s="1">
        <v>1.69772674565787</v>
      </c>
      <c r="N56" s="1">
        <v>2.38425274353704</v>
      </c>
      <c r="O56" s="1">
        <v>4.3921377017488901</v>
      </c>
      <c r="P56" s="1">
        <v>24.7220171613796</v>
      </c>
      <c r="Q56" s="1">
        <v>10.0353530793647</v>
      </c>
      <c r="R56" s="1">
        <v>25.6967495348512</v>
      </c>
      <c r="S56" s="1">
        <v>27.031562846869999</v>
      </c>
      <c r="T56" s="1">
        <v>12.5143173775344</v>
      </c>
      <c r="U56" s="1">
        <v>5.1232809829929202</v>
      </c>
      <c r="V56" s="1">
        <v>41.545013155396397</v>
      </c>
      <c r="W56" s="1">
        <v>29.994303848970599</v>
      </c>
      <c r="X56" s="1">
        <v>23.337402012639998</v>
      </c>
      <c r="Y56" s="1">
        <v>22.750752304832002</v>
      </c>
      <c r="Z56" s="1">
        <v>21.744484695148799</v>
      </c>
      <c r="AA56" s="1">
        <v>17.3854292450118</v>
      </c>
      <c r="AB56" s="1">
        <v>21.584440227704</v>
      </c>
      <c r="AC56" s="1">
        <v>16.534893527303399</v>
      </c>
    </row>
    <row r="57" spans="1:29" ht="15" hidden="1" customHeight="1" x14ac:dyDescent="0.25">
      <c r="A57">
        <v>12300</v>
      </c>
      <c r="B57" s="2" t="s">
        <v>92</v>
      </c>
      <c r="C57" s="2" t="s">
        <v>93</v>
      </c>
      <c r="D57" s="2" t="s">
        <v>954</v>
      </c>
      <c r="E57" s="2" t="s">
        <v>927</v>
      </c>
      <c r="F57" s="2" t="s">
        <v>919</v>
      </c>
      <c r="G57" s="2" t="str">
        <f t="shared" si="0"/>
        <v>Trump</v>
      </c>
      <c r="H57" s="2" t="s">
        <v>922</v>
      </c>
      <c r="I57" s="2" t="s">
        <v>922</v>
      </c>
      <c r="J57">
        <v>122151</v>
      </c>
      <c r="K57" s="1">
        <v>95.413872993262402</v>
      </c>
      <c r="L57" s="1">
        <v>0.52557899648795303</v>
      </c>
      <c r="M57" s="1">
        <v>0.72533176150829703</v>
      </c>
      <c r="N57" s="1">
        <v>2.1039533036978799</v>
      </c>
      <c r="O57" s="1">
        <v>1.23126294504343</v>
      </c>
      <c r="P57" s="1">
        <v>20.7186187587494</v>
      </c>
      <c r="Q57" s="1">
        <v>8.5836382837635394</v>
      </c>
      <c r="R57" s="1">
        <v>23.862268831200701</v>
      </c>
      <c r="S57" s="1">
        <v>31.313701893558001</v>
      </c>
      <c r="T57" s="1">
        <v>15.521772232728299</v>
      </c>
      <c r="U57" s="1">
        <v>3.3092386306759298</v>
      </c>
      <c r="V57" s="1">
        <v>42.000442318212997</v>
      </c>
      <c r="W57" s="1">
        <v>30.5269406711597</v>
      </c>
      <c r="X57" s="1">
        <v>24.1633783799513</v>
      </c>
      <c r="Y57" s="1">
        <v>18.747562212341101</v>
      </c>
      <c r="Z57" s="1">
        <v>24.305718074732798</v>
      </c>
      <c r="AA57" s="1">
        <v>18.3419143458928</v>
      </c>
      <c r="AB57" s="1">
        <v>23.441766128403199</v>
      </c>
      <c r="AC57" s="1">
        <v>15.1630392386302</v>
      </c>
    </row>
    <row r="58" spans="1:29" ht="15" hidden="1" customHeight="1" x14ac:dyDescent="0.25">
      <c r="A58">
        <v>12380</v>
      </c>
      <c r="B58" s="2" t="s">
        <v>94</v>
      </c>
      <c r="C58" s="2" t="s">
        <v>44</v>
      </c>
      <c r="D58" s="2" t="s">
        <v>955</v>
      </c>
      <c r="E58" s="2" t="s">
        <v>947</v>
      </c>
      <c r="F58" s="2" t="s">
        <v>919</v>
      </c>
      <c r="G58" s="2" t="str">
        <f t="shared" si="0"/>
        <v>Trump</v>
      </c>
      <c r="H58" s="2" t="s">
        <v>922</v>
      </c>
      <c r="I58" s="2" t="s">
        <v>922</v>
      </c>
      <c r="J58">
        <v>39163</v>
      </c>
      <c r="K58" s="1">
        <v>84.199371856088703</v>
      </c>
      <c r="L58" s="1">
        <v>2.0197635523325599</v>
      </c>
      <c r="M58" s="1">
        <v>1.6239818195746001</v>
      </c>
      <c r="N58" s="1">
        <v>1.5907872226336099</v>
      </c>
      <c r="O58" s="1">
        <v>10.566095549370599</v>
      </c>
      <c r="P58" s="1">
        <v>25.235553966754299</v>
      </c>
      <c r="Q58" s="1">
        <v>8.0713939177284697</v>
      </c>
      <c r="R58" s="1">
        <v>23.463473176212201</v>
      </c>
      <c r="S58" s="1">
        <v>25.820289559022498</v>
      </c>
      <c r="T58" s="1">
        <v>17.409289380282399</v>
      </c>
      <c r="U58" s="1">
        <v>5.2871961603963502</v>
      </c>
      <c r="V58" s="1">
        <v>41.333797801517299</v>
      </c>
      <c r="W58" s="1">
        <v>37.211642669143799</v>
      </c>
      <c r="X58" s="1">
        <v>16.167363368942599</v>
      </c>
      <c r="Y58" s="1">
        <v>22.088805503439598</v>
      </c>
      <c r="Z58" s="1">
        <v>22.2201375859912</v>
      </c>
      <c r="AA58" s="1">
        <v>17.7423389618512</v>
      </c>
      <c r="AB58" s="1">
        <v>23.714821763602298</v>
      </c>
      <c r="AC58" s="1">
        <v>14.2338961851157</v>
      </c>
    </row>
    <row r="59" spans="1:29" ht="15" hidden="1" customHeight="1" x14ac:dyDescent="0.25">
      <c r="A59">
        <v>12420</v>
      </c>
      <c r="B59" s="2" t="s">
        <v>95</v>
      </c>
      <c r="C59" s="2" t="s">
        <v>27</v>
      </c>
      <c r="D59" s="2" t="s">
        <v>976</v>
      </c>
      <c r="E59" s="2" t="s">
        <v>935</v>
      </c>
      <c r="F59" s="2" t="s">
        <v>920</v>
      </c>
      <c r="G59" s="2" t="str">
        <f t="shared" si="0"/>
        <v>Clinton</v>
      </c>
      <c r="H59" s="2" t="s">
        <v>922</v>
      </c>
      <c r="I59" s="2" t="s">
        <v>922</v>
      </c>
      <c r="J59">
        <v>1716289</v>
      </c>
      <c r="K59" s="1">
        <v>54.680418041483698</v>
      </c>
      <c r="L59" s="1">
        <v>7.0215447398427697</v>
      </c>
      <c r="M59" s="1">
        <v>4.71831958370647</v>
      </c>
      <c r="N59" s="1">
        <v>2.21477851340887</v>
      </c>
      <c r="O59" s="1">
        <v>31.364939121558201</v>
      </c>
      <c r="P59" s="1">
        <v>25.3313981503115</v>
      </c>
      <c r="Q59" s="1">
        <v>11.651825537540599</v>
      </c>
      <c r="R59" s="1">
        <v>32.07169654994</v>
      </c>
      <c r="S59" s="1">
        <v>22.861592657180701</v>
      </c>
      <c r="T59" s="1">
        <v>8.0834871050271797</v>
      </c>
      <c r="U59" s="1">
        <v>6.1284915183207902</v>
      </c>
      <c r="V59" s="1">
        <v>25.422990725725601</v>
      </c>
      <c r="W59" s="1">
        <v>28.446877903904699</v>
      </c>
      <c r="X59" s="1">
        <v>40.001639852048903</v>
      </c>
      <c r="Y59" s="1">
        <v>14.5705199780387</v>
      </c>
      <c r="Z59" s="1">
        <v>18.655114340882001</v>
      </c>
      <c r="AA59" s="1">
        <v>17.039783347624699</v>
      </c>
      <c r="AB59" s="1">
        <v>23.229212290950802</v>
      </c>
      <c r="AC59" s="1">
        <v>26.505370042503799</v>
      </c>
    </row>
    <row r="60" spans="1:29" ht="15" hidden="1" customHeight="1" x14ac:dyDescent="0.25">
      <c r="A60">
        <v>12460</v>
      </c>
      <c r="B60" s="2" t="s">
        <v>96</v>
      </c>
      <c r="C60" s="2" t="s">
        <v>37</v>
      </c>
      <c r="D60" s="2" t="s">
        <v>943</v>
      </c>
      <c r="E60" s="2" t="s">
        <v>931</v>
      </c>
      <c r="F60" s="2" t="s">
        <v>919</v>
      </c>
      <c r="G60" s="2" t="str">
        <f t="shared" si="0"/>
        <v>Trump</v>
      </c>
      <c r="H60" s="2" t="s">
        <v>922</v>
      </c>
      <c r="I60" s="2" t="s">
        <v>923</v>
      </c>
      <c r="J60">
        <v>27842</v>
      </c>
      <c r="K60" s="1">
        <v>52.492637023202398</v>
      </c>
      <c r="L60" s="1">
        <v>40.8232167229366</v>
      </c>
      <c r="M60" s="1">
        <v>0.495654047841391</v>
      </c>
      <c r="N60" s="1">
        <v>1.1457510236333599</v>
      </c>
      <c r="O60" s="1">
        <v>5.0427411823863197</v>
      </c>
      <c r="P60" s="1">
        <v>25.436391063860398</v>
      </c>
      <c r="Q60" s="1">
        <v>9.3096760290209009</v>
      </c>
      <c r="R60" s="1">
        <v>24.7647439120753</v>
      </c>
      <c r="S60" s="1">
        <v>26.557000215501802</v>
      </c>
      <c r="T60" s="1">
        <v>13.932188779541701</v>
      </c>
      <c r="U60" s="1">
        <v>7.1389164735738699</v>
      </c>
      <c r="V60" s="1">
        <v>48.179410791128802</v>
      </c>
      <c r="W60" s="1">
        <v>30.7458898819376</v>
      </c>
      <c r="X60" s="1">
        <v>13.9357828533598</v>
      </c>
      <c r="Y60" s="1">
        <v>33.901695561059199</v>
      </c>
      <c r="Z60" s="1">
        <v>25.281005905886801</v>
      </c>
      <c r="AA60" s="1">
        <v>16.812726233568299</v>
      </c>
      <c r="AB60" s="1">
        <v>15.9173175843018</v>
      </c>
      <c r="AC60" s="1">
        <v>8.0872547151838408</v>
      </c>
    </row>
    <row r="61" spans="1:29" ht="15" hidden="1" customHeight="1" x14ac:dyDescent="0.25">
      <c r="A61">
        <v>12540</v>
      </c>
      <c r="B61" s="2" t="s">
        <v>97</v>
      </c>
      <c r="C61" s="2" t="s">
        <v>98</v>
      </c>
      <c r="D61" s="2" t="s">
        <v>936</v>
      </c>
      <c r="E61" s="2" t="s">
        <v>935</v>
      </c>
      <c r="F61" s="2" t="s">
        <v>919</v>
      </c>
      <c r="G61" s="2" t="str">
        <f t="shared" si="0"/>
        <v>Trump</v>
      </c>
      <c r="H61" s="2" t="s">
        <v>922</v>
      </c>
      <c r="I61" s="2" t="s">
        <v>923</v>
      </c>
      <c r="J61">
        <v>839631</v>
      </c>
      <c r="K61" s="1">
        <v>38.563845308236601</v>
      </c>
      <c r="L61" s="1">
        <v>5.4043978843087004</v>
      </c>
      <c r="M61" s="1">
        <v>3.9422079461096602</v>
      </c>
      <c r="N61" s="1">
        <v>2.8973441904836799</v>
      </c>
      <c r="O61" s="1">
        <v>49.1922046708614</v>
      </c>
      <c r="P61" s="1">
        <v>30.261031334002698</v>
      </c>
      <c r="Q61" s="1">
        <v>11.1719314794237</v>
      </c>
      <c r="R61" s="1">
        <v>27.4580142943746</v>
      </c>
      <c r="S61" s="1">
        <v>22.124480873145501</v>
      </c>
      <c r="T61" s="1">
        <v>8.9845420190536096</v>
      </c>
      <c r="U61" s="1">
        <v>14.6177382465057</v>
      </c>
      <c r="V61" s="1">
        <v>39.805235069885597</v>
      </c>
      <c r="W61" s="1">
        <v>30.701702668360898</v>
      </c>
      <c r="X61" s="1">
        <v>14.8753240152478</v>
      </c>
      <c r="Y61" s="1">
        <v>20.290862555198299</v>
      </c>
      <c r="Z61" s="1">
        <v>22.7559266602943</v>
      </c>
      <c r="AA61" s="1">
        <v>16.930380996769099</v>
      </c>
      <c r="AB61" s="1">
        <v>20.9646967746013</v>
      </c>
      <c r="AC61" s="1">
        <v>19.058133013136999</v>
      </c>
    </row>
    <row r="62" spans="1:29" ht="15" customHeight="1" x14ac:dyDescent="0.25">
      <c r="A62">
        <v>12580</v>
      </c>
      <c r="B62" s="2" t="s">
        <v>99</v>
      </c>
      <c r="C62" s="2" t="s">
        <v>100</v>
      </c>
      <c r="D62" s="2" t="s">
        <v>953</v>
      </c>
      <c r="E62" s="2" t="s">
        <v>927</v>
      </c>
      <c r="F62" s="2" t="s">
        <v>920</v>
      </c>
      <c r="G62" s="2" t="str">
        <f t="shared" si="0"/>
        <v>Clinton</v>
      </c>
      <c r="H62" s="2" t="s">
        <v>923</v>
      </c>
      <c r="I62" s="2" t="s">
        <v>922</v>
      </c>
      <c r="J62">
        <v>2710489</v>
      </c>
      <c r="K62" s="1">
        <v>59.996517233606198</v>
      </c>
      <c r="L62" s="1">
        <v>28.394913242592001</v>
      </c>
      <c r="M62" s="1">
        <v>4.5066775773670402</v>
      </c>
      <c r="N62" s="1">
        <v>2.5361475364777402</v>
      </c>
      <c r="O62" s="1">
        <v>4.5657444099570199</v>
      </c>
      <c r="P62" s="1">
        <v>22.986848498555101</v>
      </c>
      <c r="Q62" s="1">
        <v>9.8540152717830605</v>
      </c>
      <c r="R62" s="1">
        <v>26.738902094788099</v>
      </c>
      <c r="S62" s="1">
        <v>27.783732012931999</v>
      </c>
      <c r="T62" s="1">
        <v>12.636502121941801</v>
      </c>
      <c r="U62" s="1">
        <v>3.7885269517492199</v>
      </c>
      <c r="V62" s="1">
        <v>34.398549573581199</v>
      </c>
      <c r="W62" s="1">
        <v>26.3495593398588</v>
      </c>
      <c r="X62" s="1">
        <v>35.463364134810803</v>
      </c>
      <c r="Y62" s="1">
        <v>13.5840623440619</v>
      </c>
      <c r="Z62" s="1">
        <v>15.381833988273501</v>
      </c>
      <c r="AA62" s="1">
        <v>15.1605967751996</v>
      </c>
      <c r="AB62" s="1">
        <v>23.2296149887725</v>
      </c>
      <c r="AC62" s="1">
        <v>32.643891903692598</v>
      </c>
    </row>
    <row r="63" spans="1:29" ht="15" hidden="1" customHeight="1" x14ac:dyDescent="0.25">
      <c r="A63">
        <v>12620</v>
      </c>
      <c r="B63" s="2" t="s">
        <v>101</v>
      </c>
      <c r="C63" s="2" t="s">
        <v>93</v>
      </c>
      <c r="D63" s="2" t="s">
        <v>954</v>
      </c>
      <c r="E63" s="2" t="s">
        <v>927</v>
      </c>
      <c r="F63" s="2" t="s">
        <v>919</v>
      </c>
      <c r="G63" s="2" t="str">
        <f t="shared" si="0"/>
        <v>Trump</v>
      </c>
      <c r="H63" s="2" t="s">
        <v>922</v>
      </c>
      <c r="I63" s="2" t="s">
        <v>922</v>
      </c>
      <c r="J63">
        <v>153923</v>
      </c>
      <c r="K63" s="1">
        <v>94.657718469624399</v>
      </c>
      <c r="L63" s="1">
        <v>0.72568751908421703</v>
      </c>
      <c r="M63" s="1">
        <v>0.91279405936734603</v>
      </c>
      <c r="N63" s="1">
        <v>2.6513256628314199</v>
      </c>
      <c r="O63" s="1">
        <v>1.0524742890926</v>
      </c>
      <c r="P63" s="1">
        <v>19.720899410744298</v>
      </c>
      <c r="Q63" s="1">
        <v>13.2027052487283</v>
      </c>
      <c r="R63" s="1">
        <v>23.7378429474477</v>
      </c>
      <c r="S63" s="1">
        <v>28.881323778772501</v>
      </c>
      <c r="T63" s="1">
        <v>14.4572286143072</v>
      </c>
      <c r="U63" s="1">
        <v>3.5386935839424498</v>
      </c>
      <c r="V63" s="1">
        <v>42.225509533201802</v>
      </c>
      <c r="W63" s="1">
        <v>30.8456124066984</v>
      </c>
      <c r="X63" s="1">
        <v>23.390184476157302</v>
      </c>
      <c r="Y63" s="1">
        <v>22.130388997032298</v>
      </c>
      <c r="Z63" s="1">
        <v>24.273223346204201</v>
      </c>
      <c r="AA63" s="1">
        <v>18.235632000510599</v>
      </c>
      <c r="AB63" s="1">
        <v>22.0920956058334</v>
      </c>
      <c r="AC63" s="1">
        <v>13.2686600504196</v>
      </c>
    </row>
    <row r="64" spans="1:29" ht="15" hidden="1" customHeight="1" x14ac:dyDescent="0.25">
      <c r="A64">
        <v>12660</v>
      </c>
      <c r="B64" s="2" t="s">
        <v>102</v>
      </c>
      <c r="C64" s="2" t="s">
        <v>70</v>
      </c>
      <c r="D64" s="2" t="s">
        <v>980</v>
      </c>
      <c r="E64" s="2" t="s">
        <v>927</v>
      </c>
      <c r="F64" s="2" t="s">
        <v>919</v>
      </c>
      <c r="G64" s="2" t="str">
        <f t="shared" si="0"/>
        <v>Trump</v>
      </c>
      <c r="H64" s="2" t="s">
        <v>922</v>
      </c>
      <c r="I64" s="2" t="s">
        <v>922</v>
      </c>
      <c r="J64">
        <v>61976</v>
      </c>
      <c r="K64" s="1">
        <v>92.505163289015101</v>
      </c>
      <c r="L64" s="1">
        <v>0.53246417968245796</v>
      </c>
      <c r="M64" s="1">
        <v>0.535691235316897</v>
      </c>
      <c r="N64" s="1">
        <v>2.1104943849232001</v>
      </c>
      <c r="O64" s="1">
        <v>4.3161869110623501</v>
      </c>
      <c r="P64" s="1">
        <v>23.826965276881399</v>
      </c>
      <c r="Q64" s="1">
        <v>7.5222666838776302</v>
      </c>
      <c r="R64" s="1">
        <v>25.4582419000904</v>
      </c>
      <c r="S64" s="1">
        <v>28.206079772815301</v>
      </c>
      <c r="T64" s="1">
        <v>14.9864463663354</v>
      </c>
      <c r="U64" s="1">
        <v>3.1293985174064001</v>
      </c>
      <c r="V64" s="1">
        <v>45.509993431547301</v>
      </c>
      <c r="W64" s="1">
        <v>30.822464108098</v>
      </c>
      <c r="X64" s="1">
        <v>20.538143942948299</v>
      </c>
      <c r="Y64" s="1">
        <v>15.7456502101253</v>
      </c>
      <c r="Z64" s="1">
        <v>21.452417422724999</v>
      </c>
      <c r="AA64" s="1">
        <v>20.2702171949256</v>
      </c>
      <c r="AB64" s="1">
        <v>26.793920113114201</v>
      </c>
      <c r="AC64" s="1">
        <v>15.737795059110001</v>
      </c>
    </row>
    <row r="65" spans="1:29" ht="15" hidden="1" customHeight="1" x14ac:dyDescent="0.25">
      <c r="A65">
        <v>12680</v>
      </c>
      <c r="B65" s="2" t="s">
        <v>103</v>
      </c>
      <c r="C65" s="2" t="s">
        <v>104</v>
      </c>
      <c r="D65" s="2" t="s">
        <v>950</v>
      </c>
      <c r="E65" s="2" t="s">
        <v>927</v>
      </c>
      <c r="F65" s="2" t="s">
        <v>919</v>
      </c>
      <c r="G65" s="2" t="str">
        <f t="shared" si="0"/>
        <v>Trump</v>
      </c>
      <c r="H65" s="2" t="s">
        <v>922</v>
      </c>
      <c r="I65" s="2" t="s">
        <v>923</v>
      </c>
      <c r="J65">
        <v>43437</v>
      </c>
      <c r="K65" s="1">
        <v>90.931694177774702</v>
      </c>
      <c r="L65" s="1">
        <v>4.9911365886225996</v>
      </c>
      <c r="M65" s="1">
        <v>0.49727191104357998</v>
      </c>
      <c r="N65" s="1">
        <v>1.5355572438243901</v>
      </c>
      <c r="O65" s="1">
        <v>2.0443400787347201</v>
      </c>
      <c r="P65" s="1">
        <v>25.980155167253699</v>
      </c>
      <c r="Q65" s="1">
        <v>7.97937242443078</v>
      </c>
      <c r="R65" s="1">
        <v>26.468218339203901</v>
      </c>
      <c r="S65" s="1">
        <v>27.8380182793471</v>
      </c>
      <c r="T65" s="1">
        <v>11.734235789764501</v>
      </c>
      <c r="U65" s="1">
        <v>5.35720481593283</v>
      </c>
      <c r="V65" s="1">
        <v>53.016897401200502</v>
      </c>
      <c r="W65" s="1">
        <v>26.622948544464101</v>
      </c>
      <c r="X65" s="1">
        <v>15.0029492384026</v>
      </c>
      <c r="Y65" s="1">
        <v>19.706308919506899</v>
      </c>
      <c r="Z65" s="1">
        <v>25.060430263475901</v>
      </c>
      <c r="AA65" s="1">
        <v>19.222866811699301</v>
      </c>
      <c r="AB65" s="1">
        <v>23.168963016678799</v>
      </c>
      <c r="AC65" s="1">
        <v>12.8414309886391</v>
      </c>
    </row>
    <row r="66" spans="1:29" ht="15" customHeight="1" x14ac:dyDescent="0.25">
      <c r="A66">
        <v>12700</v>
      </c>
      <c r="B66" s="2" t="s">
        <v>105</v>
      </c>
      <c r="C66" s="2" t="s">
        <v>106</v>
      </c>
      <c r="D66" s="2" t="s">
        <v>952</v>
      </c>
      <c r="E66" s="2" t="s">
        <v>927</v>
      </c>
      <c r="F66" s="2" t="s">
        <v>920</v>
      </c>
      <c r="G66" s="2" t="str">
        <f t="shared" si="0"/>
        <v>Clinton</v>
      </c>
      <c r="H66" s="2" t="s">
        <v>923</v>
      </c>
      <c r="I66" s="2" t="s">
        <v>923</v>
      </c>
      <c r="J66">
        <v>215888</v>
      </c>
      <c r="K66" s="1">
        <v>91.402486474468205</v>
      </c>
      <c r="L66" s="1">
        <v>1.7865745201215399</v>
      </c>
      <c r="M66" s="1">
        <v>1.04822871118358</v>
      </c>
      <c r="N66" s="1">
        <v>3.5916771659378899</v>
      </c>
      <c r="O66" s="1">
        <v>2.1710331282887401</v>
      </c>
      <c r="P66" s="1">
        <v>17.253853850144498</v>
      </c>
      <c r="Q66" s="1">
        <v>6.5297746979915496</v>
      </c>
      <c r="R66" s="1">
        <v>18.832913362484302</v>
      </c>
      <c r="S66" s="1">
        <v>32.426535981620098</v>
      </c>
      <c r="T66" s="1">
        <v>24.956922107759599</v>
      </c>
      <c r="U66" s="1">
        <v>1.4890907650782601</v>
      </c>
      <c r="V66" s="1">
        <v>28.260432469977498</v>
      </c>
      <c r="W66" s="1">
        <v>30.337482559237699</v>
      </c>
      <c r="X66" s="1">
        <v>39.912994205706603</v>
      </c>
      <c r="Y66" s="1">
        <v>14.428391959799001</v>
      </c>
      <c r="Z66" s="1">
        <v>17.889447236180899</v>
      </c>
      <c r="AA66" s="1">
        <v>17.386934673366799</v>
      </c>
      <c r="AB66" s="1">
        <v>24.4147822445561</v>
      </c>
      <c r="AC66" s="1">
        <v>25.880443886097201</v>
      </c>
    </row>
    <row r="67" spans="1:29" ht="15" hidden="1" customHeight="1" x14ac:dyDescent="0.25">
      <c r="A67">
        <v>12740</v>
      </c>
      <c r="B67" s="2" t="s">
        <v>107</v>
      </c>
      <c r="C67" s="2" t="s">
        <v>108</v>
      </c>
      <c r="D67" s="2" t="s">
        <v>979</v>
      </c>
      <c r="E67" s="2" t="s">
        <v>927</v>
      </c>
      <c r="F67" s="2" t="s">
        <v>920</v>
      </c>
      <c r="G67" s="2" t="str">
        <f t="shared" si="0"/>
        <v>Clinton</v>
      </c>
      <c r="H67" s="2" t="s">
        <v>922</v>
      </c>
      <c r="I67" s="2" t="s">
        <v>923</v>
      </c>
      <c r="J67">
        <v>59534</v>
      </c>
      <c r="K67" s="1">
        <v>94.858400241878599</v>
      </c>
      <c r="L67" s="1">
        <v>0.69036181005811803</v>
      </c>
      <c r="M67" s="1">
        <v>0.83145765444955799</v>
      </c>
      <c r="N67" s="1">
        <v>1.94846642254846</v>
      </c>
      <c r="O67" s="1">
        <v>1.67131387106527</v>
      </c>
      <c r="P67" s="1">
        <v>20.694057177411199</v>
      </c>
      <c r="Q67" s="1">
        <v>9.1006819632478901</v>
      </c>
      <c r="R67" s="1">
        <v>24.066919743339898</v>
      </c>
      <c r="S67" s="1">
        <v>31.664259078845699</v>
      </c>
      <c r="T67" s="1">
        <v>14.474082037155201</v>
      </c>
      <c r="U67" s="1">
        <v>2.3612043340684599</v>
      </c>
      <c r="V67" s="1">
        <v>33.294179691245603</v>
      </c>
      <c r="W67" s="1">
        <v>26.258509924249701</v>
      </c>
      <c r="X67" s="1">
        <v>38.0861060504363</v>
      </c>
      <c r="Y67" s="1">
        <v>15.121832753177401</v>
      </c>
      <c r="Z67" s="1">
        <v>19.978952481178698</v>
      </c>
      <c r="AA67" s="1">
        <v>17.7082490083381</v>
      </c>
      <c r="AB67" s="1">
        <v>26.859872095847201</v>
      </c>
      <c r="AC67" s="1">
        <v>20.331093661458802</v>
      </c>
    </row>
    <row r="68" spans="1:29" ht="15" hidden="1" customHeight="1" x14ac:dyDescent="0.25">
      <c r="A68">
        <v>12780</v>
      </c>
      <c r="B68" s="2" t="s">
        <v>109</v>
      </c>
      <c r="C68" s="2" t="s">
        <v>29</v>
      </c>
      <c r="D68" s="2" t="s">
        <v>968</v>
      </c>
      <c r="E68" s="2" t="s">
        <v>935</v>
      </c>
      <c r="F68" s="2" t="s">
        <v>919</v>
      </c>
      <c r="G68" s="2" t="str">
        <f t="shared" si="0"/>
        <v>Trump</v>
      </c>
      <c r="H68" s="2" t="s">
        <v>922</v>
      </c>
      <c r="I68" s="2" t="s">
        <v>922</v>
      </c>
      <c r="J68">
        <v>50976</v>
      </c>
      <c r="K68" s="1">
        <v>75.900423728813607</v>
      </c>
      <c r="L68" s="1">
        <v>2.3422787193973602</v>
      </c>
      <c r="M68" s="1">
        <v>1.0828625235404901</v>
      </c>
      <c r="N68" s="1">
        <v>15.6603107344633</v>
      </c>
      <c r="O68" s="1">
        <v>5.0141242937853097</v>
      </c>
      <c r="P68" s="1">
        <v>23.448289391086</v>
      </c>
      <c r="Q68" s="1">
        <v>8.2430947897049602</v>
      </c>
      <c r="R68" s="1">
        <v>22.704802259887</v>
      </c>
      <c r="S68" s="1">
        <v>27.785624607658502</v>
      </c>
      <c r="T68" s="1">
        <v>17.818188951663501</v>
      </c>
      <c r="U68" s="1">
        <v>3.0333467255926099</v>
      </c>
      <c r="V68" s="1">
        <v>42.024909602249899</v>
      </c>
      <c r="W68" s="1">
        <v>29.538541009011102</v>
      </c>
      <c r="X68" s="1">
        <v>25.403202663146399</v>
      </c>
      <c r="Y68" s="1">
        <v>18.916145881914002</v>
      </c>
      <c r="Z68" s="1">
        <v>24.214159126947099</v>
      </c>
      <c r="AA68" s="1">
        <v>17.456393993097699</v>
      </c>
      <c r="AB68" s="1">
        <v>22.008208189534599</v>
      </c>
      <c r="AC68" s="1">
        <v>17.405092808506701</v>
      </c>
    </row>
    <row r="69" spans="1:29" ht="15" hidden="1" customHeight="1" x14ac:dyDescent="0.25">
      <c r="A69">
        <v>12820</v>
      </c>
      <c r="B69" s="2" t="s">
        <v>110</v>
      </c>
      <c r="C69" s="2" t="s">
        <v>49</v>
      </c>
      <c r="D69" s="2" t="s">
        <v>951</v>
      </c>
      <c r="E69" s="2" t="s">
        <v>931</v>
      </c>
      <c r="F69" s="2" t="s">
        <v>919</v>
      </c>
      <c r="G69" s="2" t="str">
        <f t="shared" si="0"/>
        <v>Trump</v>
      </c>
      <c r="H69" s="2" t="s">
        <v>922</v>
      </c>
      <c r="I69" s="2" t="s">
        <v>923</v>
      </c>
      <c r="J69">
        <v>27979</v>
      </c>
      <c r="K69" s="1">
        <v>50.934629543586297</v>
      </c>
      <c r="L69" s="1">
        <v>46.742199506772899</v>
      </c>
      <c r="M69" s="1">
        <v>0.35026269702276702</v>
      </c>
      <c r="N69" s="1">
        <v>1.0615104185281801</v>
      </c>
      <c r="O69" s="1">
        <v>0.91139783408985298</v>
      </c>
      <c r="P69" s="1">
        <v>24.7256871224847</v>
      </c>
      <c r="Q69" s="1">
        <v>8.6207512777440201</v>
      </c>
      <c r="R69" s="1">
        <v>23.578398084277499</v>
      </c>
      <c r="S69" s="1">
        <v>27.6707530647986</v>
      </c>
      <c r="T69" s="1">
        <v>15.404410450695201</v>
      </c>
      <c r="U69" s="1">
        <v>7.7513966480446896</v>
      </c>
      <c r="V69" s="1">
        <v>58.841856467554798</v>
      </c>
      <c r="W69" s="1">
        <v>21.970348087666501</v>
      </c>
      <c r="X69" s="1">
        <v>11.436398796734</v>
      </c>
      <c r="Y69" s="1">
        <v>35.025135344160901</v>
      </c>
      <c r="Z69" s="1">
        <v>24.951662799690599</v>
      </c>
      <c r="AA69" s="1">
        <v>16.869682907965998</v>
      </c>
      <c r="AB69" s="1">
        <v>15.6805877803558</v>
      </c>
      <c r="AC69" s="1">
        <v>7.4729311678267596</v>
      </c>
    </row>
    <row r="70" spans="1:29" ht="15" hidden="1" customHeight="1" x14ac:dyDescent="0.25">
      <c r="A70">
        <v>12860</v>
      </c>
      <c r="B70" s="2" t="s">
        <v>111</v>
      </c>
      <c r="C70" s="2" t="s">
        <v>40</v>
      </c>
      <c r="D70" s="2" t="s">
        <v>966</v>
      </c>
      <c r="E70" s="2" t="s">
        <v>927</v>
      </c>
      <c r="F70" s="2" t="s">
        <v>920</v>
      </c>
      <c r="G70" s="2" t="str">
        <f t="shared" ref="G70:G133" si="1">IF(F70="Republicain","Trump","Clinton")</f>
        <v>Clinton</v>
      </c>
      <c r="H70" s="2" t="s">
        <v>922</v>
      </c>
      <c r="I70" s="2" t="s">
        <v>922</v>
      </c>
      <c r="J70">
        <v>60079</v>
      </c>
      <c r="K70" s="1">
        <v>91.529486176534206</v>
      </c>
      <c r="L70" s="1">
        <v>2.4817323856921698</v>
      </c>
      <c r="M70" s="1">
        <v>0.59088866326004097</v>
      </c>
      <c r="N70" s="1">
        <v>2.70810100034954</v>
      </c>
      <c r="O70" s="1">
        <v>2.68979177416402</v>
      </c>
      <c r="P70" s="1">
        <v>22.0692754539856</v>
      </c>
      <c r="Q70" s="1">
        <v>9.1995539206711197</v>
      </c>
      <c r="R70" s="1">
        <v>23.6222307295394</v>
      </c>
      <c r="S70" s="1">
        <v>29.479518633798801</v>
      </c>
      <c r="T70" s="1">
        <v>15.629421262005</v>
      </c>
      <c r="U70" s="1">
        <v>3.0132739075671</v>
      </c>
      <c r="V70" s="1">
        <v>44.210832283693399</v>
      </c>
      <c r="W70" s="1">
        <v>32.225559538804397</v>
      </c>
      <c r="X70" s="1">
        <v>20.550334269935099</v>
      </c>
      <c r="Y70" s="1">
        <v>17.081211918871499</v>
      </c>
      <c r="Z70" s="1">
        <v>21.262832818629501</v>
      </c>
      <c r="AA70" s="1">
        <v>18.074451214422801</v>
      </c>
      <c r="AB70" s="1">
        <v>27.4351055838411</v>
      </c>
      <c r="AC70" s="1">
        <v>16.146398464234998</v>
      </c>
    </row>
    <row r="71" spans="1:29" ht="15" hidden="1" customHeight="1" x14ac:dyDescent="0.25">
      <c r="A71">
        <v>12900</v>
      </c>
      <c r="B71" s="2" t="s">
        <v>112</v>
      </c>
      <c r="C71" s="2" t="s">
        <v>75</v>
      </c>
      <c r="D71" s="2" t="s">
        <v>932</v>
      </c>
      <c r="E71" s="2" t="s">
        <v>931</v>
      </c>
      <c r="F71" s="2" t="s">
        <v>919</v>
      </c>
      <c r="G71" s="2" t="str">
        <f t="shared" si="1"/>
        <v>Trump</v>
      </c>
      <c r="H71" s="2" t="s">
        <v>922</v>
      </c>
      <c r="I71" s="2" t="s">
        <v>923</v>
      </c>
      <c r="J71">
        <v>36647</v>
      </c>
      <c r="K71" s="1">
        <v>89.813627309193095</v>
      </c>
      <c r="L71" s="1">
        <v>1.93467405244631</v>
      </c>
      <c r="M71" s="1">
        <v>0.75313122492973505</v>
      </c>
      <c r="N71" s="1">
        <v>1.66180042022539</v>
      </c>
      <c r="O71" s="1">
        <v>5.8367669932054502</v>
      </c>
      <c r="P71" s="1">
        <v>23.991049744863201</v>
      </c>
      <c r="Q71" s="1">
        <v>9.0075585996125191</v>
      </c>
      <c r="R71" s="1">
        <v>24.5449832182716</v>
      </c>
      <c r="S71" s="1">
        <v>26.820749310994099</v>
      </c>
      <c r="T71" s="1">
        <v>15.6356591262586</v>
      </c>
      <c r="U71" s="1">
        <v>6.9963027668305404</v>
      </c>
      <c r="V71" s="1">
        <v>50.794295697395697</v>
      </c>
      <c r="W71" s="1">
        <v>28.948116848819701</v>
      </c>
      <c r="X71" s="1">
        <v>13.261284686953999</v>
      </c>
      <c r="Y71" s="1">
        <v>27.951189914380102</v>
      </c>
      <c r="Z71" s="1">
        <v>29.366952066338602</v>
      </c>
      <c r="AA71" s="1">
        <v>16.773410638441302</v>
      </c>
      <c r="AB71" s="1">
        <v>17.710510348547199</v>
      </c>
      <c r="AC71" s="1">
        <v>8.1979370322928595</v>
      </c>
    </row>
    <row r="72" spans="1:29" ht="15" hidden="1" customHeight="1" x14ac:dyDescent="0.25">
      <c r="A72">
        <v>12940</v>
      </c>
      <c r="B72" s="2" t="s">
        <v>113</v>
      </c>
      <c r="C72" s="2" t="s">
        <v>49</v>
      </c>
      <c r="D72" s="2" t="s">
        <v>951</v>
      </c>
      <c r="E72" s="2" t="s">
        <v>931</v>
      </c>
      <c r="F72" s="2" t="s">
        <v>920</v>
      </c>
      <c r="G72" s="2" t="str">
        <f t="shared" si="1"/>
        <v>Clinton</v>
      </c>
      <c r="H72" s="2" t="s">
        <v>922</v>
      </c>
      <c r="I72" s="2" t="s">
        <v>923</v>
      </c>
      <c r="J72">
        <v>802484</v>
      </c>
      <c r="K72" s="1">
        <v>57.983461352500498</v>
      </c>
      <c r="L72" s="1">
        <v>35.460021632830099</v>
      </c>
      <c r="M72" s="1">
        <v>1.7722471725293001</v>
      </c>
      <c r="N72" s="1">
        <v>1.3752299111259501</v>
      </c>
      <c r="O72" s="1">
        <v>3.4090399310141999</v>
      </c>
      <c r="P72" s="1">
        <v>24.714137602743499</v>
      </c>
      <c r="Q72" s="1">
        <v>11.6863389176607</v>
      </c>
      <c r="R72" s="1">
        <v>27.378739015357301</v>
      </c>
      <c r="S72" s="1">
        <v>25.4851187064166</v>
      </c>
      <c r="T72" s="1">
        <v>10.735665757822</v>
      </c>
      <c r="U72" s="1">
        <v>4.5211905056176498</v>
      </c>
      <c r="V72" s="1">
        <v>41.879179884370799</v>
      </c>
      <c r="W72" s="1">
        <v>27.122042324118699</v>
      </c>
      <c r="X72" s="1">
        <v>26.477587285892799</v>
      </c>
      <c r="Y72" s="1">
        <v>20.141923626710199</v>
      </c>
      <c r="Z72" s="1">
        <v>19.959499013001199</v>
      </c>
      <c r="AA72" s="1">
        <v>16.2783336736778</v>
      </c>
      <c r="AB72" s="1">
        <v>22.358586889932599</v>
      </c>
      <c r="AC72" s="1">
        <v>21.261656796678199</v>
      </c>
    </row>
    <row r="73" spans="1:29" ht="15" hidden="1" customHeight="1" x14ac:dyDescent="0.25">
      <c r="A73">
        <v>12980</v>
      </c>
      <c r="B73" s="2" t="s">
        <v>114</v>
      </c>
      <c r="C73" s="2" t="s">
        <v>31</v>
      </c>
      <c r="D73" s="2" t="s">
        <v>924</v>
      </c>
      <c r="E73" s="2" t="s">
        <v>927</v>
      </c>
      <c r="F73" s="2" t="s">
        <v>919</v>
      </c>
      <c r="G73" s="2" t="str">
        <f t="shared" si="1"/>
        <v>Trump</v>
      </c>
      <c r="H73" s="2" t="s">
        <v>922</v>
      </c>
      <c r="I73" s="2" t="s">
        <v>922</v>
      </c>
      <c r="J73">
        <v>136146</v>
      </c>
      <c r="K73" s="1">
        <v>79.814316983238598</v>
      </c>
      <c r="L73" s="1">
        <v>10.745816990583601</v>
      </c>
      <c r="M73" s="1">
        <v>1.5821250716143</v>
      </c>
      <c r="N73" s="1">
        <v>3.32069983693976</v>
      </c>
      <c r="O73" s="1">
        <v>4.5370411176237297</v>
      </c>
      <c r="P73" s="1">
        <v>24.245295491604601</v>
      </c>
      <c r="Q73" s="1">
        <v>9.2746022652152806</v>
      </c>
      <c r="R73" s="1">
        <v>23.972059406813301</v>
      </c>
      <c r="S73" s="1">
        <v>27.737869639945401</v>
      </c>
      <c r="T73" s="1">
        <v>14.770173196421499</v>
      </c>
      <c r="U73" s="1">
        <v>3.5238936099768199</v>
      </c>
      <c r="V73" s="1">
        <v>42.761284626420903</v>
      </c>
      <c r="W73" s="1">
        <v>34.820659971305602</v>
      </c>
      <c r="X73" s="1">
        <v>18.8941617922967</v>
      </c>
      <c r="Y73" s="1">
        <v>21.418652655282401</v>
      </c>
      <c r="Z73" s="1">
        <v>25.9617188966035</v>
      </c>
      <c r="AA73" s="1">
        <v>18.541940326515299</v>
      </c>
      <c r="AB73" s="1">
        <v>20.889472696565999</v>
      </c>
      <c r="AC73" s="1">
        <v>13.1882154250328</v>
      </c>
    </row>
    <row r="74" spans="1:29" ht="15" hidden="1" customHeight="1" x14ac:dyDescent="0.25">
      <c r="A74">
        <v>13060</v>
      </c>
      <c r="B74" s="2" t="s">
        <v>115</v>
      </c>
      <c r="C74" s="2" t="s">
        <v>27</v>
      </c>
      <c r="D74" s="2" t="s">
        <v>976</v>
      </c>
      <c r="E74" s="2" t="s">
        <v>935</v>
      </c>
      <c r="F74" s="2" t="s">
        <v>920</v>
      </c>
      <c r="G74" s="2" t="str">
        <f t="shared" si="1"/>
        <v>Clinton</v>
      </c>
      <c r="H74" s="2" t="s">
        <v>922</v>
      </c>
      <c r="I74" s="2" t="s">
        <v>922</v>
      </c>
      <c r="J74">
        <v>36702</v>
      </c>
      <c r="K74" s="1">
        <v>47.408860552558401</v>
      </c>
      <c r="L74" s="1">
        <v>11.062067462263601</v>
      </c>
      <c r="M74" s="1">
        <v>1.88818048062776</v>
      </c>
      <c r="N74" s="1">
        <v>1.2942074001416799</v>
      </c>
      <c r="O74" s="1">
        <v>38.346684104408503</v>
      </c>
      <c r="P74" s="1">
        <v>26.3500626668846</v>
      </c>
      <c r="Q74" s="1">
        <v>8.6834504931611391</v>
      </c>
      <c r="R74" s="1">
        <v>22.5873249414201</v>
      </c>
      <c r="S74" s="1">
        <v>28.077488965179001</v>
      </c>
      <c r="T74" s="1">
        <v>14.3016729333551</v>
      </c>
      <c r="U74" s="1">
        <v>10.929685830305599</v>
      </c>
      <c r="V74" s="1">
        <v>46.356058986962999</v>
      </c>
      <c r="W74" s="1">
        <v>27.334900619790599</v>
      </c>
      <c r="X74" s="1">
        <v>15.379354562940801</v>
      </c>
      <c r="Y74" s="1">
        <v>23.4292997450892</v>
      </c>
      <c r="Z74" s="1">
        <v>23.601739391213101</v>
      </c>
      <c r="AA74" s="1">
        <v>17.791273054430899</v>
      </c>
      <c r="AB74" s="1">
        <v>15.8869395711501</v>
      </c>
      <c r="AC74" s="1">
        <v>19.290748238116699</v>
      </c>
    </row>
    <row r="75" spans="1:29" ht="15" hidden="1" customHeight="1" x14ac:dyDescent="0.25">
      <c r="A75">
        <v>13020</v>
      </c>
      <c r="B75" s="2" t="s">
        <v>115</v>
      </c>
      <c r="C75" s="2" t="s">
        <v>31</v>
      </c>
      <c r="D75" s="2" t="s">
        <v>924</v>
      </c>
      <c r="E75" s="2" t="s">
        <v>927</v>
      </c>
      <c r="F75" s="2" t="s">
        <v>919</v>
      </c>
      <c r="G75" s="2" t="str">
        <f t="shared" si="1"/>
        <v>Trump</v>
      </c>
      <c r="H75" s="2" t="s">
        <v>923</v>
      </c>
      <c r="I75" s="2" t="s">
        <v>922</v>
      </c>
      <c r="J75">
        <v>107771</v>
      </c>
      <c r="K75" s="1">
        <v>91.157175863636795</v>
      </c>
      <c r="L75" s="1">
        <v>1.46050421727552</v>
      </c>
      <c r="M75" s="1">
        <v>0.525187666440879</v>
      </c>
      <c r="N75" s="1">
        <v>2.1313711480825099</v>
      </c>
      <c r="O75" s="1">
        <v>4.7257611045643104</v>
      </c>
      <c r="P75" s="1">
        <v>22.224902803166</v>
      </c>
      <c r="Q75" s="1">
        <v>8.4892967495894105</v>
      </c>
      <c r="R75" s="1">
        <v>23.561069304358298</v>
      </c>
      <c r="S75" s="1">
        <v>29.480101325959701</v>
      </c>
      <c r="T75" s="1">
        <v>16.244629816926601</v>
      </c>
      <c r="U75" s="1">
        <v>3.24483775811209</v>
      </c>
      <c r="V75" s="1">
        <v>43.403057119871299</v>
      </c>
      <c r="W75" s="1">
        <v>34.707696433360198</v>
      </c>
      <c r="X75" s="1">
        <v>18.644408688656501</v>
      </c>
      <c r="Y75" s="1">
        <v>19.265449246322699</v>
      </c>
      <c r="Z75" s="1">
        <v>23.823944624072102</v>
      </c>
      <c r="AA75" s="1">
        <v>21.446787194316698</v>
      </c>
      <c r="AB75" s="1">
        <v>21.323830775536202</v>
      </c>
      <c r="AC75" s="1">
        <v>14.139988159752299</v>
      </c>
    </row>
    <row r="76" spans="1:29" ht="15" hidden="1" customHeight="1" x14ac:dyDescent="0.25">
      <c r="A76">
        <v>13100</v>
      </c>
      <c r="B76" s="2" t="s">
        <v>116</v>
      </c>
      <c r="C76" s="2" t="s">
        <v>117</v>
      </c>
      <c r="D76" s="2" t="s">
        <v>961</v>
      </c>
      <c r="E76" s="2" t="s">
        <v>935</v>
      </c>
      <c r="F76" s="2" t="s">
        <v>919</v>
      </c>
      <c r="G76" s="2" t="str">
        <f t="shared" si="1"/>
        <v>Trump</v>
      </c>
      <c r="H76" s="2" t="s">
        <v>922</v>
      </c>
      <c r="I76" s="2" t="s">
        <v>923</v>
      </c>
      <c r="J76">
        <v>22311</v>
      </c>
      <c r="K76" s="1">
        <v>96.060239343821394</v>
      </c>
      <c r="L76" s="1">
        <v>0.322710770471965</v>
      </c>
      <c r="M76" s="1">
        <v>0.36304961678095998</v>
      </c>
      <c r="N76" s="1">
        <v>1.5283940657074999</v>
      </c>
      <c r="O76" s="1">
        <v>1.7256062032181401</v>
      </c>
      <c r="P76" s="1">
        <v>22.9707319259558</v>
      </c>
      <c r="Q76" s="1">
        <v>7.0817085742458898</v>
      </c>
      <c r="R76" s="1">
        <v>21.549908117072299</v>
      </c>
      <c r="S76" s="1">
        <v>29.008112590202099</v>
      </c>
      <c r="T76" s="1">
        <v>19.389538792523901</v>
      </c>
      <c r="U76" s="1">
        <v>3.3313964749176801</v>
      </c>
      <c r="V76" s="1">
        <v>44.0506165665956</v>
      </c>
      <c r="W76" s="1">
        <v>33.365614306927498</v>
      </c>
      <c r="X76" s="1">
        <v>19.252372651559199</v>
      </c>
      <c r="Y76" s="1">
        <v>20.6380857427717</v>
      </c>
      <c r="Z76" s="1">
        <v>23.485100254791199</v>
      </c>
      <c r="AA76" s="1">
        <v>19.4638307300321</v>
      </c>
      <c r="AB76" s="1">
        <v>23.330009970089701</v>
      </c>
      <c r="AC76" s="1">
        <v>13.082973302315301</v>
      </c>
    </row>
    <row r="77" spans="1:29" ht="15" hidden="1" customHeight="1" x14ac:dyDescent="0.25">
      <c r="A77">
        <v>13140</v>
      </c>
      <c r="B77" s="2" t="s">
        <v>118</v>
      </c>
      <c r="C77" s="2" t="s">
        <v>27</v>
      </c>
      <c r="D77" s="2" t="s">
        <v>976</v>
      </c>
      <c r="E77" s="2" t="s">
        <v>935</v>
      </c>
      <c r="F77" s="2" t="s">
        <v>919</v>
      </c>
      <c r="G77" s="2" t="str">
        <f t="shared" si="1"/>
        <v>Trump</v>
      </c>
      <c r="H77" s="2" t="s">
        <v>923</v>
      </c>
      <c r="I77" s="2" t="s">
        <v>922</v>
      </c>
      <c r="J77">
        <v>403190</v>
      </c>
      <c r="K77" s="1">
        <v>59.354398670602002</v>
      </c>
      <c r="L77" s="1">
        <v>24.180659242540699</v>
      </c>
      <c r="M77" s="1">
        <v>2.3941566011061801</v>
      </c>
      <c r="N77" s="1">
        <v>1.55757831295419</v>
      </c>
      <c r="O77" s="1">
        <v>12.5132071727969</v>
      </c>
      <c r="P77" s="1">
        <v>24.397430491827699</v>
      </c>
      <c r="Q77" s="1">
        <v>9.8447382127532901</v>
      </c>
      <c r="R77" s="1">
        <v>25.935911108906499</v>
      </c>
      <c r="S77" s="1">
        <v>26.6273965128103</v>
      </c>
      <c r="T77" s="1">
        <v>13.1945236737022</v>
      </c>
      <c r="U77" s="1">
        <v>6.0343623411090901</v>
      </c>
      <c r="V77" s="1">
        <v>46.097711064885203</v>
      </c>
      <c r="W77" s="1">
        <v>31.717777282800299</v>
      </c>
      <c r="X77" s="1">
        <v>16.150149311205301</v>
      </c>
      <c r="Y77" s="1">
        <v>22.453716089678402</v>
      </c>
      <c r="Z77" s="1">
        <v>21.891888276526299</v>
      </c>
      <c r="AA77" s="1">
        <v>17.035421905934001</v>
      </c>
      <c r="AB77" s="1">
        <v>21.509310289475099</v>
      </c>
      <c r="AC77" s="1">
        <v>17.1096634383862</v>
      </c>
    </row>
    <row r="78" spans="1:29" ht="15" hidden="1" customHeight="1" x14ac:dyDescent="0.25">
      <c r="A78">
        <v>13180</v>
      </c>
      <c r="B78" s="2" t="s">
        <v>119</v>
      </c>
      <c r="C78" s="2" t="s">
        <v>70</v>
      </c>
      <c r="D78" s="2" t="s">
        <v>980</v>
      </c>
      <c r="E78" s="2" t="s">
        <v>927</v>
      </c>
      <c r="F78" s="2" t="s">
        <v>919</v>
      </c>
      <c r="G78" s="2" t="str">
        <f t="shared" si="1"/>
        <v>Trump</v>
      </c>
      <c r="H78" s="2" t="s">
        <v>922</v>
      </c>
      <c r="I78" s="2" t="s">
        <v>922</v>
      </c>
      <c r="J78">
        <v>88759</v>
      </c>
      <c r="K78" s="1">
        <v>91.624511317162202</v>
      </c>
      <c r="L78" s="1">
        <v>2.6600119424509101</v>
      </c>
      <c r="M78" s="1">
        <v>0.51825730348471699</v>
      </c>
      <c r="N78" s="1">
        <v>1.22917112630832</v>
      </c>
      <c r="O78" s="1">
        <v>3.96804831059386</v>
      </c>
      <c r="P78" s="1">
        <v>22.058608141146198</v>
      </c>
      <c r="Q78" s="1">
        <v>7.6961209567480502</v>
      </c>
      <c r="R78" s="1">
        <v>26.569699974087101</v>
      </c>
      <c r="S78" s="1">
        <v>28.746380648722901</v>
      </c>
      <c r="T78" s="1">
        <v>14.9291902792956</v>
      </c>
      <c r="U78" s="1">
        <v>4.0430445520736402</v>
      </c>
      <c r="V78" s="1">
        <v>48.721814157872799</v>
      </c>
      <c r="W78" s="1">
        <v>31.3676748885396</v>
      </c>
      <c r="X78" s="1">
        <v>15.8674664015139</v>
      </c>
      <c r="Y78" s="1">
        <v>13.205591423325201</v>
      </c>
      <c r="Z78" s="1">
        <v>22.783273114967699</v>
      </c>
      <c r="AA78" s="1">
        <v>20.443641532902902</v>
      </c>
      <c r="AB78" s="1">
        <v>28.582005567730899</v>
      </c>
      <c r="AC78" s="1">
        <v>14.985488361073299</v>
      </c>
    </row>
    <row r="79" spans="1:29" ht="15" hidden="1" customHeight="1" x14ac:dyDescent="0.25">
      <c r="A79">
        <v>13220</v>
      </c>
      <c r="B79" s="2" t="s">
        <v>120</v>
      </c>
      <c r="C79" s="2" t="s">
        <v>121</v>
      </c>
      <c r="D79" s="2" t="s">
        <v>981</v>
      </c>
      <c r="E79" s="2" t="s">
        <v>927</v>
      </c>
      <c r="F79" s="2" t="s">
        <v>920</v>
      </c>
      <c r="G79" s="2" t="str">
        <f t="shared" si="1"/>
        <v>Clinton</v>
      </c>
      <c r="H79" s="2" t="s">
        <v>922</v>
      </c>
      <c r="I79" s="2" t="s">
        <v>922</v>
      </c>
      <c r="J79">
        <v>124898</v>
      </c>
      <c r="K79" s="1">
        <v>89.680379189418602</v>
      </c>
      <c r="L79" s="1">
        <v>6.7951448381879596</v>
      </c>
      <c r="M79" s="1">
        <v>0.64372527982834005</v>
      </c>
      <c r="N79" s="1">
        <v>1.7614373328636199</v>
      </c>
      <c r="O79" s="1">
        <v>1.1193133597015199</v>
      </c>
      <c r="P79" s="1">
        <v>20.685679514483802</v>
      </c>
      <c r="Q79" s="1">
        <v>7.9216640778875602</v>
      </c>
      <c r="R79" s="1">
        <v>25.326266233246301</v>
      </c>
      <c r="S79" s="1">
        <v>29.682621018751298</v>
      </c>
      <c r="T79" s="1">
        <v>16.383769155631001</v>
      </c>
      <c r="U79" s="1">
        <v>7.6410949645150401</v>
      </c>
      <c r="V79" s="1">
        <v>54.295370057451798</v>
      </c>
      <c r="W79" s="1">
        <v>24.057677143178999</v>
      </c>
      <c r="X79" s="1">
        <v>14.005857834854099</v>
      </c>
      <c r="Y79" s="1">
        <v>26.835659009201098</v>
      </c>
      <c r="Z79" s="1">
        <v>25.6575873905714</v>
      </c>
      <c r="AA79" s="1">
        <v>17.5674852233258</v>
      </c>
      <c r="AB79" s="1">
        <v>19.832226352243399</v>
      </c>
      <c r="AC79" s="1">
        <v>10.1070420246583</v>
      </c>
    </row>
    <row r="80" spans="1:29" ht="15" hidden="1" customHeight="1" x14ac:dyDescent="0.25">
      <c r="A80">
        <v>13260</v>
      </c>
      <c r="B80" s="2" t="s">
        <v>122</v>
      </c>
      <c r="C80" s="2" t="s">
        <v>66</v>
      </c>
      <c r="D80" s="2" t="s">
        <v>425</v>
      </c>
      <c r="E80" s="2" t="s">
        <v>927</v>
      </c>
      <c r="F80" s="2" t="s">
        <v>919</v>
      </c>
      <c r="G80" s="2" t="str">
        <f t="shared" si="1"/>
        <v>Trump</v>
      </c>
      <c r="H80" s="2" t="s">
        <v>922</v>
      </c>
      <c r="I80" s="2" t="s">
        <v>923</v>
      </c>
      <c r="J80">
        <v>46134</v>
      </c>
      <c r="K80" s="1">
        <v>96.5925347899597</v>
      </c>
      <c r="L80" s="1">
        <v>0.39233537087614301</v>
      </c>
      <c r="M80" s="1">
        <v>0.485542116443404</v>
      </c>
      <c r="N80" s="1">
        <v>1.3482464126240901</v>
      </c>
      <c r="O80" s="1">
        <v>1.1813413100966701</v>
      </c>
      <c r="P80" s="1">
        <v>23.566133437378099</v>
      </c>
      <c r="Q80" s="1">
        <v>7.1292322365283702</v>
      </c>
      <c r="R80" s="1">
        <v>23.776390514587899</v>
      </c>
      <c r="S80" s="1">
        <v>29.136862184072498</v>
      </c>
      <c r="T80" s="1">
        <v>16.391381627433098</v>
      </c>
      <c r="U80" s="1">
        <v>5.2406249999999996</v>
      </c>
      <c r="V80" s="1">
        <v>55.009374999999999</v>
      </c>
      <c r="W80" s="1">
        <v>26.8125</v>
      </c>
      <c r="X80" s="1">
        <v>12.9375</v>
      </c>
      <c r="Y80" s="1">
        <v>23.3875669086862</v>
      </c>
      <c r="Z80" s="1">
        <v>24.590598335894899</v>
      </c>
      <c r="AA80" s="1">
        <v>18.596639991520501</v>
      </c>
      <c r="AB80" s="1">
        <v>21.363082304308701</v>
      </c>
      <c r="AC80" s="1">
        <v>12.0621124595898</v>
      </c>
    </row>
    <row r="81" spans="1:29" ht="15" hidden="1" customHeight="1" x14ac:dyDescent="0.25">
      <c r="A81">
        <v>13300</v>
      </c>
      <c r="B81" s="2" t="s">
        <v>123</v>
      </c>
      <c r="C81" s="2" t="s">
        <v>27</v>
      </c>
      <c r="D81" s="2" t="s">
        <v>976</v>
      </c>
      <c r="E81" s="2" t="s">
        <v>935</v>
      </c>
      <c r="F81" s="2" t="s">
        <v>919</v>
      </c>
      <c r="G81" s="2" t="str">
        <f t="shared" si="1"/>
        <v>Trump</v>
      </c>
      <c r="H81" s="2" t="s">
        <v>922</v>
      </c>
      <c r="I81" s="2" t="s">
        <v>922</v>
      </c>
      <c r="J81">
        <v>31861</v>
      </c>
      <c r="K81" s="1">
        <v>34.421392925520202</v>
      </c>
      <c r="L81" s="1">
        <v>7.9250494334766604</v>
      </c>
      <c r="M81" s="1">
        <v>0.50845861711810703</v>
      </c>
      <c r="N81" s="1">
        <v>0.94472866513919895</v>
      </c>
      <c r="O81" s="1">
        <v>56.200370358745801</v>
      </c>
      <c r="P81" s="1">
        <v>21.9359091051756</v>
      </c>
      <c r="Q81" s="1">
        <v>11.1672577759643</v>
      </c>
      <c r="R81" s="1">
        <v>31.0222529110825</v>
      </c>
      <c r="S81" s="1">
        <v>25.090235711371299</v>
      </c>
      <c r="T81" s="1">
        <v>10.7843444964063</v>
      </c>
      <c r="U81" s="1">
        <v>13.737299434508801</v>
      </c>
      <c r="V81" s="1">
        <v>47.115075168957802</v>
      </c>
      <c r="W81" s="1">
        <v>30.669854259574301</v>
      </c>
      <c r="X81" s="1">
        <v>8.4777711369592197</v>
      </c>
      <c r="Y81" s="1">
        <v>26.344891141573601</v>
      </c>
      <c r="Z81" s="1">
        <v>22.785393387858502</v>
      </c>
      <c r="AA81" s="1">
        <v>22.969703951157701</v>
      </c>
      <c r="AB81" s="1">
        <v>16.357562492800401</v>
      </c>
      <c r="AC81" s="1">
        <v>11.5424490266098</v>
      </c>
    </row>
    <row r="82" spans="1:29" ht="15" hidden="1" customHeight="1" x14ac:dyDescent="0.25">
      <c r="A82">
        <v>13340</v>
      </c>
      <c r="B82" s="2" t="s">
        <v>124</v>
      </c>
      <c r="C82" s="2" t="s">
        <v>33</v>
      </c>
      <c r="D82" s="2" t="s">
        <v>967</v>
      </c>
      <c r="E82" s="2" t="s">
        <v>927</v>
      </c>
      <c r="F82" s="2" t="s">
        <v>919</v>
      </c>
      <c r="G82" s="2" t="str">
        <f t="shared" si="1"/>
        <v>Trump</v>
      </c>
      <c r="H82" s="2" t="s">
        <v>922</v>
      </c>
      <c r="I82" s="2" t="s">
        <v>922</v>
      </c>
      <c r="J82">
        <v>45858</v>
      </c>
      <c r="K82" s="1">
        <v>94.6072659078024</v>
      </c>
      <c r="L82" s="1">
        <v>1.5875092677395399</v>
      </c>
      <c r="M82" s="1">
        <v>0.51899341445331204</v>
      </c>
      <c r="N82" s="1">
        <v>2.1108639713899402</v>
      </c>
      <c r="O82" s="1">
        <v>1.17536743861485</v>
      </c>
      <c r="P82" s="1">
        <v>25.3369095904749</v>
      </c>
      <c r="Q82" s="1">
        <v>7.4665271054123599</v>
      </c>
      <c r="R82" s="1">
        <v>23.7908325701077</v>
      </c>
      <c r="S82" s="1">
        <v>28.6645732478521</v>
      </c>
      <c r="T82" s="1">
        <v>14.7411574861529</v>
      </c>
      <c r="U82" s="1">
        <v>3.3221836131588298</v>
      </c>
      <c r="V82" s="1">
        <v>58.175559380378701</v>
      </c>
      <c r="W82" s="1">
        <v>23.161108044035998</v>
      </c>
      <c r="X82" s="1">
        <v>15.3411489624265</v>
      </c>
      <c r="Y82" s="1">
        <v>18.914127423822698</v>
      </c>
      <c r="Z82" s="1">
        <v>24.360110803324101</v>
      </c>
      <c r="AA82" s="1">
        <v>19.833795013850398</v>
      </c>
      <c r="AB82" s="1">
        <v>22.5983379501385</v>
      </c>
      <c r="AC82" s="1">
        <v>14.2936288088643</v>
      </c>
    </row>
    <row r="83" spans="1:29" ht="15" customHeight="1" x14ac:dyDescent="0.25">
      <c r="A83">
        <v>13380</v>
      </c>
      <c r="B83" s="2" t="s">
        <v>125</v>
      </c>
      <c r="C83" s="2" t="s">
        <v>25</v>
      </c>
      <c r="D83" s="2" t="s">
        <v>878</v>
      </c>
      <c r="E83" s="2" t="s">
        <v>927</v>
      </c>
      <c r="F83" s="2" t="s">
        <v>920</v>
      </c>
      <c r="G83" s="2" t="str">
        <f t="shared" si="1"/>
        <v>Clinton</v>
      </c>
      <c r="H83" s="2" t="s">
        <v>923</v>
      </c>
      <c r="I83" s="2" t="s">
        <v>922</v>
      </c>
      <c r="J83">
        <v>201140</v>
      </c>
      <c r="K83" s="1">
        <v>81.870836233469205</v>
      </c>
      <c r="L83" s="1">
        <v>0.88943024758874401</v>
      </c>
      <c r="M83" s="1">
        <v>3.4741970766630201</v>
      </c>
      <c r="N83" s="1">
        <v>5.9321865367405797</v>
      </c>
      <c r="O83" s="1">
        <v>7.8333499055384301</v>
      </c>
      <c r="P83" s="1">
        <v>20.982897484339301</v>
      </c>
      <c r="Q83" s="1">
        <v>14.2378442875609</v>
      </c>
      <c r="R83" s="1">
        <v>24.939842895495701</v>
      </c>
      <c r="S83" s="1">
        <v>26.594909018593999</v>
      </c>
      <c r="T83" s="1">
        <v>13.244506314010099</v>
      </c>
      <c r="U83" s="1">
        <v>3.4077022987004</v>
      </c>
      <c r="V83" s="1">
        <v>28.2999146921617</v>
      </c>
      <c r="W83" s="1">
        <v>36.3511301367231</v>
      </c>
      <c r="X83" s="1">
        <v>31.9412528724148</v>
      </c>
      <c r="Y83" s="1">
        <v>18.501085255665998</v>
      </c>
      <c r="Z83" s="1">
        <v>21.539801120589601</v>
      </c>
      <c r="AA83" s="1">
        <v>16.705365705921</v>
      </c>
      <c r="AB83" s="1">
        <v>25.148907172782799</v>
      </c>
      <c r="AC83" s="1">
        <v>18.104840745040601</v>
      </c>
    </row>
    <row r="84" spans="1:29" ht="15" hidden="1" customHeight="1" x14ac:dyDescent="0.25">
      <c r="A84">
        <v>13420</v>
      </c>
      <c r="B84" s="2" t="s">
        <v>126</v>
      </c>
      <c r="C84" s="2" t="s">
        <v>44</v>
      </c>
      <c r="D84" s="2" t="s">
        <v>955</v>
      </c>
      <c r="E84" s="2" t="s">
        <v>947</v>
      </c>
      <c r="F84" s="2" t="s">
        <v>919</v>
      </c>
      <c r="G84" s="2" t="str">
        <f t="shared" si="1"/>
        <v>Trump</v>
      </c>
      <c r="H84" s="2" t="s">
        <v>922</v>
      </c>
      <c r="I84" s="2" t="s">
        <v>922</v>
      </c>
      <c r="J84">
        <v>44442</v>
      </c>
      <c r="K84" s="1">
        <v>74.402592142567798</v>
      </c>
      <c r="L84" s="1">
        <v>0.56478106295846298</v>
      </c>
      <c r="M84" s="1">
        <v>0.68403762206921404</v>
      </c>
      <c r="N84" s="1">
        <v>22.827505512803199</v>
      </c>
      <c r="O84" s="1">
        <v>1.52108365960128</v>
      </c>
      <c r="P84" s="1">
        <v>24.994374690608002</v>
      </c>
      <c r="Q84" s="1">
        <v>14.621304171729401</v>
      </c>
      <c r="R84" s="1">
        <v>22.289725934926398</v>
      </c>
      <c r="S84" s="1">
        <v>25.147383106070802</v>
      </c>
      <c r="T84" s="1">
        <v>12.9472120966653</v>
      </c>
      <c r="U84" s="1">
        <v>2.3268718555785699</v>
      </c>
      <c r="V84" s="1">
        <v>34.973364900858201</v>
      </c>
      <c r="W84" s="1">
        <v>34.666321396862998</v>
      </c>
      <c r="X84" s="1">
        <v>28.0334418467002</v>
      </c>
      <c r="Y84" s="1">
        <v>22.6809683604986</v>
      </c>
      <c r="Z84" s="1">
        <v>22.986577181208101</v>
      </c>
      <c r="AA84" s="1">
        <v>17.629434324065201</v>
      </c>
      <c r="AB84" s="1">
        <v>23.322147651006699</v>
      </c>
      <c r="AC84" s="1">
        <v>13.3808724832215</v>
      </c>
    </row>
    <row r="85" spans="1:29" ht="15" hidden="1" customHeight="1" x14ac:dyDescent="0.25">
      <c r="A85">
        <v>13460</v>
      </c>
      <c r="B85" s="2" t="s">
        <v>127</v>
      </c>
      <c r="C85" s="2" t="s">
        <v>38</v>
      </c>
      <c r="D85" t="s">
        <v>969</v>
      </c>
      <c r="E85" s="2" t="s">
        <v>947</v>
      </c>
      <c r="F85" s="2" t="s">
        <v>919</v>
      </c>
      <c r="G85" s="2" t="str">
        <f t="shared" si="1"/>
        <v>Trump</v>
      </c>
      <c r="H85" s="2" t="s">
        <v>922</v>
      </c>
      <c r="I85" s="2" t="s">
        <v>922</v>
      </c>
      <c r="J85">
        <v>157733</v>
      </c>
      <c r="K85" s="1">
        <v>88.421573164778493</v>
      </c>
      <c r="L85" s="1">
        <v>0.33220695732662198</v>
      </c>
      <c r="M85" s="1">
        <v>0.89518363310150695</v>
      </c>
      <c r="N85" s="1">
        <v>2.9220264624396899</v>
      </c>
      <c r="O85" s="1">
        <v>7.4290097823537202</v>
      </c>
      <c r="P85" s="1">
        <v>22.963488933831201</v>
      </c>
      <c r="Q85" s="1">
        <v>7.4448593509284704</v>
      </c>
      <c r="R85" s="1">
        <v>26.092827753228601</v>
      </c>
      <c r="S85" s="1">
        <v>28.6059353464399</v>
      </c>
      <c r="T85" s="1">
        <v>14.8928886155719</v>
      </c>
      <c r="U85" s="1">
        <v>2.0020561657918901</v>
      </c>
      <c r="V85" s="1">
        <v>28.288512526378401</v>
      </c>
      <c r="W85" s="1">
        <v>39.179878433706698</v>
      </c>
      <c r="X85" s="1">
        <v>30.529552874122999</v>
      </c>
      <c r="Y85" s="1">
        <v>16.014831132968201</v>
      </c>
      <c r="Z85" s="1">
        <v>22.902930544997599</v>
      </c>
      <c r="AA85" s="1">
        <v>18.5032346142509</v>
      </c>
      <c r="AB85" s="1">
        <v>23.6584495570828</v>
      </c>
      <c r="AC85" s="1">
        <v>18.920554150700401</v>
      </c>
    </row>
    <row r="86" spans="1:29" ht="15" hidden="1" customHeight="1" x14ac:dyDescent="0.25">
      <c r="A86">
        <v>13500</v>
      </c>
      <c r="B86" s="2" t="s">
        <v>128</v>
      </c>
      <c r="C86" s="2" t="s">
        <v>129</v>
      </c>
      <c r="D86" s="2" t="s">
        <v>973</v>
      </c>
      <c r="E86" s="2" t="s">
        <v>931</v>
      </c>
      <c r="F86" s="2" t="s">
        <v>920</v>
      </c>
      <c r="G86" s="2" t="str">
        <f t="shared" si="1"/>
        <v>Clinton</v>
      </c>
      <c r="H86" s="2" t="s">
        <v>922</v>
      </c>
      <c r="I86" s="2" t="s">
        <v>923</v>
      </c>
      <c r="J86">
        <v>28933</v>
      </c>
      <c r="K86" s="1">
        <v>40.2896346732105</v>
      </c>
      <c r="L86" s="1">
        <v>50.641136418622303</v>
      </c>
      <c r="M86" s="1">
        <v>0.255763315245567</v>
      </c>
      <c r="N86" s="1">
        <v>6.0484567794559796</v>
      </c>
      <c r="O86" s="1">
        <v>2.7650088134655899</v>
      </c>
      <c r="P86" s="1">
        <v>21.8539384094287</v>
      </c>
      <c r="Q86" s="1">
        <v>8.4229080980195601</v>
      </c>
      <c r="R86" s="1">
        <v>28.472678256661901</v>
      </c>
      <c r="S86" s="1">
        <v>28.189264853281699</v>
      </c>
      <c r="T86" s="1">
        <v>13.061210382608101</v>
      </c>
      <c r="U86" s="1">
        <v>10.695</v>
      </c>
      <c r="V86" s="1">
        <v>58.244999999999997</v>
      </c>
      <c r="W86" s="1">
        <v>21.254999999999999</v>
      </c>
      <c r="X86" s="1">
        <v>9.8049999999999997</v>
      </c>
      <c r="Y86" s="1">
        <v>34.986337415241401</v>
      </c>
      <c r="Z86" s="1">
        <v>29.409978747090399</v>
      </c>
      <c r="AA86" s="1">
        <v>17.680396720979701</v>
      </c>
      <c r="AB86" s="1">
        <v>11.871268090274301</v>
      </c>
      <c r="AC86" s="1">
        <v>6.0520190264143299</v>
      </c>
    </row>
    <row r="87" spans="1:29" ht="15" hidden="1" customHeight="1" x14ac:dyDescent="0.25">
      <c r="A87">
        <v>13540</v>
      </c>
      <c r="B87" s="2" t="s">
        <v>130</v>
      </c>
      <c r="C87" s="2" t="s">
        <v>108</v>
      </c>
      <c r="D87" s="2" t="s">
        <v>979</v>
      </c>
      <c r="E87" s="2" t="s">
        <v>927</v>
      </c>
      <c r="F87" s="2" t="s">
        <v>920</v>
      </c>
      <c r="G87" s="2" t="str">
        <f t="shared" si="1"/>
        <v>Clinton</v>
      </c>
      <c r="H87" s="2" t="s">
        <v>922</v>
      </c>
      <c r="I87" s="2" t="s">
        <v>923</v>
      </c>
      <c r="J87">
        <v>36821</v>
      </c>
      <c r="K87" s="1">
        <v>95.668686868686905</v>
      </c>
      <c r="L87" s="1">
        <v>0.783838383838384</v>
      </c>
      <c r="M87" s="1">
        <v>0.71111111111111103</v>
      </c>
      <c r="N87" s="1">
        <v>1.4222222222222201</v>
      </c>
      <c r="O87" s="1">
        <v>1.4141414141414099</v>
      </c>
      <c r="P87" s="1">
        <v>20.479461279461301</v>
      </c>
      <c r="Q87" s="1">
        <v>8.6787878787878796</v>
      </c>
      <c r="R87" s="1">
        <v>20.670707070707099</v>
      </c>
      <c r="S87" s="1">
        <v>31.329292929292901</v>
      </c>
      <c r="T87" s="1">
        <v>18.841750841750802</v>
      </c>
      <c r="U87" s="1">
        <v>3.1619193270885102</v>
      </c>
      <c r="V87" s="1">
        <v>36.991015102274901</v>
      </c>
      <c r="W87" s="1">
        <v>27.1458612120054</v>
      </c>
      <c r="X87" s="1">
        <v>32.701204358631202</v>
      </c>
      <c r="Y87" s="1">
        <v>18.436899423446501</v>
      </c>
      <c r="Z87" s="1">
        <v>22.139654067905202</v>
      </c>
      <c r="AA87" s="1">
        <v>19.250480461242802</v>
      </c>
      <c r="AB87" s="1">
        <v>23.7860345932095</v>
      </c>
      <c r="AC87" s="1">
        <v>16.386931454195999</v>
      </c>
    </row>
    <row r="88" spans="1:29" ht="15" hidden="1" customHeight="1" x14ac:dyDescent="0.25">
      <c r="A88">
        <v>13620</v>
      </c>
      <c r="B88" s="2" t="s">
        <v>131</v>
      </c>
      <c r="C88" s="2" t="s">
        <v>235</v>
      </c>
      <c r="D88" s="2" t="s">
        <v>962</v>
      </c>
      <c r="E88" s="2" t="s">
        <v>927</v>
      </c>
      <c r="F88" s="2" t="s">
        <v>919</v>
      </c>
      <c r="G88" s="2" t="str">
        <f t="shared" si="1"/>
        <v>Trump</v>
      </c>
      <c r="H88" s="2" t="s">
        <v>922</v>
      </c>
      <c r="I88" s="2" t="s">
        <v>923</v>
      </c>
      <c r="J88">
        <v>189600</v>
      </c>
      <c r="K88" s="1">
        <v>96.275501130560698</v>
      </c>
      <c r="L88" s="1">
        <v>0.39887197987855999</v>
      </c>
      <c r="M88" s="1">
        <v>0.47508955565153299</v>
      </c>
      <c r="N88" s="1">
        <v>1.6818678387236099</v>
      </c>
      <c r="O88" s="1">
        <v>1.16866949518559</v>
      </c>
      <c r="P88" s="1">
        <v>18.924824064429298</v>
      </c>
      <c r="Q88" s="1">
        <v>6.6715784659942603</v>
      </c>
      <c r="R88" s="1">
        <v>21.897309519575199</v>
      </c>
      <c r="S88" s="1">
        <v>33.149564289525202</v>
      </c>
      <c r="T88" s="1">
        <v>19.356723660476099</v>
      </c>
      <c r="U88" s="1">
        <v>5.5517548060477502</v>
      </c>
      <c r="V88" s="1">
        <v>49.996579325443001</v>
      </c>
      <c r="W88" s="1">
        <v>28.408702196073101</v>
      </c>
      <c r="X88" s="1">
        <v>16.042963672436201</v>
      </c>
      <c r="Y88" s="1">
        <v>23.233532934131699</v>
      </c>
      <c r="Z88" s="1">
        <v>25.9481037924152</v>
      </c>
      <c r="AA88" s="1">
        <v>19.167379526661001</v>
      </c>
      <c r="AB88" s="1">
        <v>22.161391502708899</v>
      </c>
      <c r="AC88" s="1">
        <v>9.4895922440832603</v>
      </c>
    </row>
    <row r="89" spans="1:29" ht="15" hidden="1" customHeight="1" x14ac:dyDescent="0.25">
      <c r="A89">
        <v>13660</v>
      </c>
      <c r="B89" s="2" t="s">
        <v>132</v>
      </c>
      <c r="C89" s="2" t="s">
        <v>31</v>
      </c>
      <c r="D89" s="2" t="s">
        <v>924</v>
      </c>
      <c r="E89" s="2" t="s">
        <v>927</v>
      </c>
      <c r="F89" s="2" t="s">
        <v>919</v>
      </c>
      <c r="G89" s="2" t="str">
        <f t="shared" si="1"/>
        <v>Trump</v>
      </c>
      <c r="H89" s="2" t="s">
        <v>922</v>
      </c>
      <c r="I89" s="2" t="s">
        <v>922</v>
      </c>
      <c r="J89">
        <v>42798</v>
      </c>
      <c r="K89" s="1">
        <v>92.604794616570899</v>
      </c>
      <c r="L89" s="1">
        <v>2.4650684611430398</v>
      </c>
      <c r="M89" s="1">
        <v>0.647226505911491</v>
      </c>
      <c r="N89" s="1">
        <v>2.57488667694752</v>
      </c>
      <c r="O89" s="1">
        <v>1.7080237394270801</v>
      </c>
      <c r="P89" s="1">
        <v>19.968222814150199</v>
      </c>
      <c r="Q89" s="1">
        <v>20.912192158512099</v>
      </c>
      <c r="R89" s="1">
        <v>19.475209121921601</v>
      </c>
      <c r="S89" s="1">
        <v>24.276835366138599</v>
      </c>
      <c r="T89" s="1">
        <v>15.367540539277501</v>
      </c>
      <c r="U89" s="1">
        <v>2.94082956555927</v>
      </c>
      <c r="V89" s="1">
        <v>43.966974641242402</v>
      </c>
      <c r="W89" s="1">
        <v>31.613917829762102</v>
      </c>
      <c r="X89" s="1">
        <v>21.478277963436199</v>
      </c>
      <c r="Y89" s="1">
        <v>23.9248168206435</v>
      </c>
      <c r="Z89" s="1">
        <v>27.8814909206754</v>
      </c>
      <c r="AA89" s="1">
        <v>18.3370500159286</v>
      </c>
      <c r="AB89" s="1">
        <v>18.929595412551802</v>
      </c>
      <c r="AC89" s="1">
        <v>10.9270468302007</v>
      </c>
    </row>
    <row r="90" spans="1:29" ht="15" hidden="1" customHeight="1" x14ac:dyDescent="0.25">
      <c r="A90">
        <v>13700</v>
      </c>
      <c r="B90" s="2" t="s">
        <v>133</v>
      </c>
      <c r="C90" s="2" t="s">
        <v>27</v>
      </c>
      <c r="D90" s="2" t="s">
        <v>976</v>
      </c>
      <c r="E90" s="2" t="s">
        <v>935</v>
      </c>
      <c r="F90" s="2" t="s">
        <v>919</v>
      </c>
      <c r="G90" s="2" t="str">
        <f t="shared" si="1"/>
        <v>Trump</v>
      </c>
      <c r="H90" s="2" t="s">
        <v>922</v>
      </c>
      <c r="I90" s="2" t="s">
        <v>922</v>
      </c>
      <c r="J90">
        <v>36238</v>
      </c>
      <c r="K90" s="1">
        <v>54.158618025277299</v>
      </c>
      <c r="L90" s="1">
        <v>5.77846459517633</v>
      </c>
      <c r="M90" s="1">
        <v>0.70920028699155602</v>
      </c>
      <c r="N90" s="1">
        <v>1.73298747171477</v>
      </c>
      <c r="O90" s="1">
        <v>37.620729620840002</v>
      </c>
      <c r="P90" s="1">
        <v>22.653016170870401</v>
      </c>
      <c r="Q90" s="1">
        <v>10.304100667807299</v>
      </c>
      <c r="R90" s="1">
        <v>25.222142502345601</v>
      </c>
      <c r="S90" s="1">
        <v>28.643964898725098</v>
      </c>
      <c r="T90" s="1">
        <v>13.176775760251701</v>
      </c>
      <c r="U90" s="1">
        <v>12.077294685990299</v>
      </c>
      <c r="V90" s="1">
        <v>42.139523458609702</v>
      </c>
      <c r="W90" s="1">
        <v>34.389584868582702</v>
      </c>
      <c r="X90" s="1">
        <v>11.3935969868173</v>
      </c>
      <c r="Y90" s="1">
        <v>19.808861859252801</v>
      </c>
      <c r="Z90" s="1">
        <v>25.160729800173801</v>
      </c>
      <c r="AA90" s="1">
        <v>18.227628149435301</v>
      </c>
      <c r="AB90" s="1">
        <v>22.085143353605599</v>
      </c>
      <c r="AC90" s="1">
        <v>14.7176368375326</v>
      </c>
    </row>
    <row r="91" spans="1:29" ht="15" hidden="1" customHeight="1" x14ac:dyDescent="0.25">
      <c r="A91">
        <v>13720</v>
      </c>
      <c r="B91" s="2" t="s">
        <v>134</v>
      </c>
      <c r="C91" s="2" t="s">
        <v>135</v>
      </c>
      <c r="D91" s="2" t="s">
        <v>978</v>
      </c>
      <c r="E91" s="2" t="s">
        <v>927</v>
      </c>
      <c r="F91" s="2" t="s">
        <v>920</v>
      </c>
      <c r="G91" s="2" t="str">
        <f t="shared" si="1"/>
        <v>Clinton</v>
      </c>
      <c r="H91" s="2" t="s">
        <v>922</v>
      </c>
      <c r="I91" s="2" t="s">
        <v>923</v>
      </c>
      <c r="J91">
        <v>61313</v>
      </c>
      <c r="K91" s="1">
        <v>93.665291210673104</v>
      </c>
      <c r="L91" s="1">
        <v>3.9453297016945799</v>
      </c>
      <c r="M91" s="1">
        <v>0.34902875409782602</v>
      </c>
      <c r="N91" s="1">
        <v>1.0209906545104599</v>
      </c>
      <c r="O91" s="1">
        <v>1.01935967902402</v>
      </c>
      <c r="P91" s="1">
        <v>20.865069398006899</v>
      </c>
      <c r="Q91" s="1">
        <v>9.7516024334154192</v>
      </c>
      <c r="R91" s="1">
        <v>25.997749253828701</v>
      </c>
      <c r="S91" s="1">
        <v>28.5306541842676</v>
      </c>
      <c r="T91" s="1">
        <v>14.854924730481301</v>
      </c>
      <c r="U91" s="1">
        <v>13.367277505338</v>
      </c>
      <c r="V91" s="1">
        <v>47.560946995471497</v>
      </c>
      <c r="W91" s="1">
        <v>26.607850958492701</v>
      </c>
      <c r="X91" s="1">
        <v>12.4639245406978</v>
      </c>
      <c r="Y91" s="1">
        <v>30.969804020523199</v>
      </c>
      <c r="Z91" s="1">
        <v>25.906299941122001</v>
      </c>
      <c r="AA91" s="1">
        <v>15.5521911010177</v>
      </c>
      <c r="AB91" s="1">
        <v>18.3741273446043</v>
      </c>
      <c r="AC91" s="1">
        <v>9.1975775927327792</v>
      </c>
    </row>
    <row r="92" spans="1:29" ht="15" hidden="1" customHeight="1" x14ac:dyDescent="0.25">
      <c r="A92">
        <v>13740</v>
      </c>
      <c r="B92" s="2" t="s">
        <v>136</v>
      </c>
      <c r="C92" s="2" t="s">
        <v>137</v>
      </c>
      <c r="D92" s="2" t="s">
        <v>958</v>
      </c>
      <c r="E92" s="2" t="s">
        <v>947</v>
      </c>
      <c r="F92" s="2" t="s">
        <v>920</v>
      </c>
      <c r="G92" s="2" t="str">
        <f t="shared" si="1"/>
        <v>Clinton</v>
      </c>
      <c r="H92" s="2" t="s">
        <v>922</v>
      </c>
      <c r="I92" s="2" t="s">
        <v>922</v>
      </c>
      <c r="J92">
        <v>158934</v>
      </c>
      <c r="K92" s="1">
        <v>88.686498798243306</v>
      </c>
      <c r="L92" s="1">
        <v>0.55494733663029905</v>
      </c>
      <c r="M92" s="1">
        <v>0.59332804812060302</v>
      </c>
      <c r="N92" s="1">
        <v>5.6514024689493798</v>
      </c>
      <c r="O92" s="1">
        <v>4.5138233480564303</v>
      </c>
      <c r="P92" s="1">
        <v>23.417267545018699</v>
      </c>
      <c r="Q92" s="1">
        <v>8.6771867567669592</v>
      </c>
      <c r="R92" s="1">
        <v>25.186555425522499</v>
      </c>
      <c r="S92" s="1">
        <v>28.277775680471098</v>
      </c>
      <c r="T92" s="1">
        <v>14.4412145922207</v>
      </c>
      <c r="U92" s="1">
        <v>2.2948970440024801</v>
      </c>
      <c r="V92" s="1">
        <v>36.812663541464403</v>
      </c>
      <c r="W92" s="1">
        <v>32.140578624726103</v>
      </c>
      <c r="X92" s="1">
        <v>28.751860789807001</v>
      </c>
      <c r="Y92" s="1">
        <v>16.713668270851901</v>
      </c>
      <c r="Z92" s="1">
        <v>22.934739294362899</v>
      </c>
      <c r="AA92" s="1">
        <v>18.745976764859101</v>
      </c>
      <c r="AB92" s="1">
        <v>23.961622168408802</v>
      </c>
      <c r="AC92" s="1">
        <v>17.643993501517301</v>
      </c>
    </row>
    <row r="93" spans="1:29" ht="15" hidden="1" customHeight="1" x14ac:dyDescent="0.25">
      <c r="A93">
        <v>13780</v>
      </c>
      <c r="B93" s="2" t="s">
        <v>138</v>
      </c>
      <c r="C93" s="2" t="s">
        <v>40</v>
      </c>
      <c r="D93" s="2" t="s">
        <v>966</v>
      </c>
      <c r="E93" s="2" t="s">
        <v>927</v>
      </c>
      <c r="F93" s="2" t="s">
        <v>920</v>
      </c>
      <c r="G93" s="2" t="str">
        <f t="shared" si="1"/>
        <v>Clinton</v>
      </c>
      <c r="H93" s="2" t="s">
        <v>922</v>
      </c>
      <c r="I93" s="2" t="s">
        <v>922</v>
      </c>
      <c r="J93">
        <v>251725</v>
      </c>
      <c r="K93" s="1">
        <v>88.262588141821396</v>
      </c>
      <c r="L93" s="1">
        <v>3.6543847452577198</v>
      </c>
      <c r="M93" s="1">
        <v>2.9357433707418799</v>
      </c>
      <c r="N93" s="1">
        <v>2.1789651405303401</v>
      </c>
      <c r="O93" s="1">
        <v>2.9683186016486198</v>
      </c>
      <c r="P93" s="1">
        <v>20.870394279471601</v>
      </c>
      <c r="Q93" s="1">
        <v>11.8315622206773</v>
      </c>
      <c r="R93" s="1">
        <v>22.5575528850929</v>
      </c>
      <c r="S93" s="1">
        <v>28.502135266660002</v>
      </c>
      <c r="T93" s="1">
        <v>16.2383553480981</v>
      </c>
      <c r="U93" s="1">
        <v>2.9509706674224199</v>
      </c>
      <c r="V93" s="1">
        <v>41.1004440035898</v>
      </c>
      <c r="W93" s="1">
        <v>30.518161636200499</v>
      </c>
      <c r="X93" s="1">
        <v>25.430423692787301</v>
      </c>
      <c r="Y93" s="1">
        <v>19.936743482887898</v>
      </c>
      <c r="Z93" s="1">
        <v>22.260127507633602</v>
      </c>
      <c r="AA93" s="1">
        <v>18.0688859492953</v>
      </c>
      <c r="AB93" s="1">
        <v>22.830032921237699</v>
      </c>
      <c r="AC93" s="1">
        <v>16.904210138945501</v>
      </c>
    </row>
    <row r="94" spans="1:29" ht="15" hidden="1" customHeight="1" x14ac:dyDescent="0.25">
      <c r="A94">
        <v>13820</v>
      </c>
      <c r="B94" s="2" t="s">
        <v>139</v>
      </c>
      <c r="C94" s="2" t="s">
        <v>46</v>
      </c>
      <c r="D94" s="2" t="s">
        <v>930</v>
      </c>
      <c r="E94" s="2" t="s">
        <v>931</v>
      </c>
      <c r="F94" s="2" t="s">
        <v>920</v>
      </c>
      <c r="G94" s="2" t="str">
        <f t="shared" si="1"/>
        <v>Clinton</v>
      </c>
      <c r="H94" s="2" t="s">
        <v>922</v>
      </c>
      <c r="I94" s="2" t="s">
        <v>923</v>
      </c>
      <c r="J94">
        <v>1128047</v>
      </c>
      <c r="K94" s="1">
        <v>65.0377156270971</v>
      </c>
      <c r="L94" s="1">
        <v>28.103350303666399</v>
      </c>
      <c r="M94" s="1">
        <v>1.2187435452600801</v>
      </c>
      <c r="N94" s="1">
        <v>1.33806481467528</v>
      </c>
      <c r="O94" s="1">
        <v>4.3021257093011203</v>
      </c>
      <c r="P94" s="1">
        <v>23.907691789437902</v>
      </c>
      <c r="Q94" s="1">
        <v>9.0522823960349204</v>
      </c>
      <c r="R94" s="1">
        <v>27.1633185496704</v>
      </c>
      <c r="S94" s="1">
        <v>26.9216619520286</v>
      </c>
      <c r="T94" s="1">
        <v>12.9550453128283</v>
      </c>
      <c r="U94" s="1">
        <v>4.5355295262112998</v>
      </c>
      <c r="V94" s="1">
        <v>38.502898562218</v>
      </c>
      <c r="W94" s="1">
        <v>29.914536692652</v>
      </c>
      <c r="X94" s="1">
        <v>27.047035218918801</v>
      </c>
      <c r="Y94" s="1">
        <v>20.182059164626398</v>
      </c>
      <c r="Z94" s="1">
        <v>22.174999539789798</v>
      </c>
      <c r="AA94" s="1">
        <v>17.092437825598701</v>
      </c>
      <c r="AB94" s="1">
        <v>21.2796605489388</v>
      </c>
      <c r="AC94" s="1">
        <v>19.270842921046299</v>
      </c>
    </row>
    <row r="95" spans="1:29" ht="15" hidden="1" customHeight="1" x14ac:dyDescent="0.25">
      <c r="A95">
        <v>13900</v>
      </c>
      <c r="B95" s="2" t="s">
        <v>140</v>
      </c>
      <c r="C95" s="2" t="s">
        <v>141</v>
      </c>
      <c r="D95" s="2" t="s">
        <v>960</v>
      </c>
      <c r="E95" s="2" t="s">
        <v>947</v>
      </c>
      <c r="F95" s="2" t="s">
        <v>919</v>
      </c>
      <c r="G95" s="2" t="str">
        <f t="shared" si="1"/>
        <v>Trump</v>
      </c>
      <c r="H95" s="2" t="s">
        <v>922</v>
      </c>
      <c r="I95" s="2" t="s">
        <v>923</v>
      </c>
      <c r="J95">
        <v>114778</v>
      </c>
      <c r="K95" s="1">
        <v>89.642614438307007</v>
      </c>
      <c r="L95" s="1">
        <v>0.52013452055271903</v>
      </c>
      <c r="M95" s="1">
        <v>0.38944745508721201</v>
      </c>
      <c r="N95" s="1">
        <v>8.15225914373835</v>
      </c>
      <c r="O95" s="1">
        <v>1.29554444231473</v>
      </c>
      <c r="P95" s="1">
        <v>23.3755597762637</v>
      </c>
      <c r="Q95" s="1">
        <v>9.6856540452002999</v>
      </c>
      <c r="R95" s="1">
        <v>26.046803394378699</v>
      </c>
      <c r="S95" s="1">
        <v>27.363257767167902</v>
      </c>
      <c r="T95" s="1">
        <v>13.5287250169893</v>
      </c>
      <c r="U95" s="1">
        <v>4.4014883383247101</v>
      </c>
      <c r="V95" s="1">
        <v>29.7991780431203</v>
      </c>
      <c r="W95" s="1">
        <v>35.742159646325199</v>
      </c>
      <c r="X95" s="1">
        <v>30.057173972229801</v>
      </c>
      <c r="Y95" s="1">
        <v>14.2397305536015</v>
      </c>
      <c r="Z95" s="1">
        <v>19.799194218839901</v>
      </c>
      <c r="AA95" s="1">
        <v>17.175076208138801</v>
      </c>
      <c r="AB95" s="1">
        <v>26.501247042271501</v>
      </c>
      <c r="AC95" s="1">
        <v>22.284751977148201</v>
      </c>
    </row>
    <row r="96" spans="1:29" ht="15" hidden="1" customHeight="1" x14ac:dyDescent="0.25">
      <c r="A96">
        <v>13940</v>
      </c>
      <c r="B96" s="2" t="s">
        <v>142</v>
      </c>
      <c r="C96" s="2" t="s">
        <v>143</v>
      </c>
      <c r="D96" s="2" t="s">
        <v>946</v>
      </c>
      <c r="E96" s="2" t="s">
        <v>947</v>
      </c>
      <c r="F96" s="2" t="s">
        <v>919</v>
      </c>
      <c r="G96" s="2" t="str">
        <f t="shared" si="1"/>
        <v>Trump</v>
      </c>
      <c r="H96" s="2" t="s">
        <v>922</v>
      </c>
      <c r="I96" s="2" t="s">
        <v>923</v>
      </c>
      <c r="J96">
        <v>45607</v>
      </c>
      <c r="K96" s="1">
        <v>74.935865108426299</v>
      </c>
      <c r="L96" s="1">
        <v>0.17102637752976499</v>
      </c>
      <c r="M96" s="1">
        <v>0.58762909202534697</v>
      </c>
      <c r="N96" s="1">
        <v>7.0625123336329896</v>
      </c>
      <c r="O96" s="1">
        <v>17.242967088385601</v>
      </c>
      <c r="P96" s="1">
        <v>32.994934988050098</v>
      </c>
      <c r="Q96" s="1">
        <v>8.3912557282873195</v>
      </c>
      <c r="R96" s="1">
        <v>23.9524634376302</v>
      </c>
      <c r="S96" s="1">
        <v>23.228890301927301</v>
      </c>
      <c r="T96" s="1">
        <v>11.4324555441051</v>
      </c>
      <c r="U96" s="1">
        <v>6.8394718031676804</v>
      </c>
      <c r="V96" s="1">
        <v>39.972160565817703</v>
      </c>
      <c r="W96" s="1">
        <v>35.769910838568897</v>
      </c>
      <c r="X96" s="1">
        <v>17.418456792445699</v>
      </c>
      <c r="Y96" s="1">
        <v>19.688482033064599</v>
      </c>
      <c r="Z96" s="1">
        <v>21.505670173521001</v>
      </c>
      <c r="AA96" s="1">
        <v>20.924989752698501</v>
      </c>
      <c r="AB96" s="1">
        <v>24.060664025139999</v>
      </c>
      <c r="AC96" s="1">
        <v>13.8201940155759</v>
      </c>
    </row>
    <row r="97" spans="1:29" ht="15" hidden="1" customHeight="1" x14ac:dyDescent="0.25">
      <c r="A97">
        <v>13980</v>
      </c>
      <c r="B97" s="2" t="s">
        <v>144</v>
      </c>
      <c r="C97" s="2" t="s">
        <v>135</v>
      </c>
      <c r="D97" s="2" t="s">
        <v>978</v>
      </c>
      <c r="E97" s="2" t="s">
        <v>927</v>
      </c>
      <c r="F97" s="2" t="s">
        <v>919</v>
      </c>
      <c r="G97" s="2" t="str">
        <f t="shared" si="1"/>
        <v>Trump</v>
      </c>
      <c r="H97" s="2" t="s">
        <v>922</v>
      </c>
      <c r="I97" s="2" t="s">
        <v>923</v>
      </c>
      <c r="J97">
        <v>178237</v>
      </c>
      <c r="K97" s="1">
        <v>88.703804485039598</v>
      </c>
      <c r="L97" s="1">
        <v>4.0204895728720702</v>
      </c>
      <c r="M97" s="1">
        <v>3.1463725264675699</v>
      </c>
      <c r="N97" s="1">
        <v>1.89971779147988</v>
      </c>
      <c r="O97" s="1">
        <v>2.22961562414089</v>
      </c>
      <c r="P97" s="1">
        <v>17.478413572939399</v>
      </c>
      <c r="Q97" s="1">
        <v>23.4827785476641</v>
      </c>
      <c r="R97" s="1">
        <v>23.198886875340101</v>
      </c>
      <c r="S97" s="1">
        <v>23.1360491929285</v>
      </c>
      <c r="T97" s="1">
        <v>12.7038718111279</v>
      </c>
      <c r="U97" s="1">
        <v>5.6194732338119202</v>
      </c>
      <c r="V97" s="1">
        <v>37.962346676808998</v>
      </c>
      <c r="W97" s="1">
        <v>27.6305029951507</v>
      </c>
      <c r="X97" s="1">
        <v>28.7876770942284</v>
      </c>
      <c r="Y97" s="1">
        <v>24.670144216017199</v>
      </c>
      <c r="Z97" s="1">
        <v>22.040064875290401</v>
      </c>
      <c r="AA97" s="1">
        <v>18.774383027221301</v>
      </c>
      <c r="AB97" s="1">
        <v>20.3465860109002</v>
      </c>
      <c r="AC97" s="1">
        <v>14.1688218705709</v>
      </c>
    </row>
    <row r="98" spans="1:29" ht="15" hidden="1" customHeight="1" x14ac:dyDescent="0.25">
      <c r="A98">
        <v>14010</v>
      </c>
      <c r="B98" s="2" t="s">
        <v>145</v>
      </c>
      <c r="C98" s="2" t="s">
        <v>146</v>
      </c>
      <c r="D98" s="2" t="s">
        <v>948</v>
      </c>
      <c r="E98" s="2" t="s">
        <v>927</v>
      </c>
      <c r="F98" s="2" t="s">
        <v>920</v>
      </c>
      <c r="G98" s="2" t="str">
        <f t="shared" si="1"/>
        <v>Clinton</v>
      </c>
      <c r="H98" s="2" t="s">
        <v>922</v>
      </c>
      <c r="I98" s="2" t="s">
        <v>923</v>
      </c>
      <c r="J98">
        <v>186133</v>
      </c>
      <c r="K98" s="1">
        <v>83.107240521562503</v>
      </c>
      <c r="L98" s="1">
        <v>6.6232210301236201</v>
      </c>
      <c r="M98" s="1">
        <v>3.8886172790423998</v>
      </c>
      <c r="N98" s="1">
        <v>2.1968162550434398</v>
      </c>
      <c r="O98" s="1">
        <v>4.1841049142279996</v>
      </c>
      <c r="P98" s="1">
        <v>22.690226880778798</v>
      </c>
      <c r="Q98" s="1">
        <v>16.413532259191001</v>
      </c>
      <c r="R98" s="1">
        <v>26.030848909113399</v>
      </c>
      <c r="S98" s="1">
        <v>24.0623640085315</v>
      </c>
      <c r="T98" s="1">
        <v>10.803027942385301</v>
      </c>
      <c r="U98" s="1">
        <v>1.88772624434389</v>
      </c>
      <c r="V98" s="1">
        <v>32.166466346153797</v>
      </c>
      <c r="W98" s="1">
        <v>26.699483880090501</v>
      </c>
      <c r="X98" s="1">
        <v>39.246323529411796</v>
      </c>
      <c r="Y98" s="1">
        <v>16.414818598447798</v>
      </c>
      <c r="Z98" s="1">
        <v>17.486059677350699</v>
      </c>
      <c r="AA98" s="1">
        <v>16.277188949900001</v>
      </c>
      <c r="AB98" s="1">
        <v>24.637125952411399</v>
      </c>
      <c r="AC98" s="1">
        <v>25.184806821890199</v>
      </c>
    </row>
    <row r="99" spans="1:29" ht="15" hidden="1" customHeight="1" x14ac:dyDescent="0.25">
      <c r="A99">
        <v>14020</v>
      </c>
      <c r="B99" s="2" t="s">
        <v>145</v>
      </c>
      <c r="C99" s="2" t="s">
        <v>66</v>
      </c>
      <c r="D99" s="2" t="s">
        <v>425</v>
      </c>
      <c r="E99" s="2" t="s">
        <v>927</v>
      </c>
      <c r="F99" s="2" t="s">
        <v>920</v>
      </c>
      <c r="G99" s="2" t="str">
        <f t="shared" si="1"/>
        <v>Clinton</v>
      </c>
      <c r="H99" s="2" t="s">
        <v>922</v>
      </c>
      <c r="I99" s="2" t="s">
        <v>923</v>
      </c>
      <c r="J99">
        <v>159549</v>
      </c>
      <c r="K99" s="1">
        <v>87.634519802693802</v>
      </c>
      <c r="L99" s="1">
        <v>2.7753229415414702</v>
      </c>
      <c r="M99" s="1">
        <v>4.5471923985734799</v>
      </c>
      <c r="N99" s="1">
        <v>2.39362202207472</v>
      </c>
      <c r="O99" s="1">
        <v>2.6493428351164798</v>
      </c>
      <c r="P99" s="1">
        <v>17.224802411798301</v>
      </c>
      <c r="Q99" s="1">
        <v>26.022099793793799</v>
      </c>
      <c r="R99" s="1">
        <v>24.293477238967299</v>
      </c>
      <c r="S99" s="1">
        <v>21.654789437727601</v>
      </c>
      <c r="T99" s="1">
        <v>10.8048311177131</v>
      </c>
      <c r="U99" s="1">
        <v>3.22951308709631</v>
      </c>
      <c r="V99" s="1">
        <v>33.643063120794601</v>
      </c>
      <c r="W99" s="1">
        <v>25.2726248218409</v>
      </c>
      <c r="X99" s="1">
        <v>37.854798970268099</v>
      </c>
      <c r="Y99" s="1">
        <v>27.052050851523099</v>
      </c>
      <c r="Z99" s="1">
        <v>23.573998560805901</v>
      </c>
      <c r="AA99" s="1">
        <v>16.2596945710402</v>
      </c>
      <c r="AB99" s="1">
        <v>19.7137602942352</v>
      </c>
      <c r="AC99" s="1">
        <v>13.400495722395499</v>
      </c>
    </row>
    <row r="100" spans="1:29" ht="15" hidden="1" customHeight="1" x14ac:dyDescent="0.25">
      <c r="A100">
        <v>14100</v>
      </c>
      <c r="B100" s="2" t="s">
        <v>147</v>
      </c>
      <c r="C100" s="2" t="s">
        <v>55</v>
      </c>
      <c r="D100" s="2" t="s">
        <v>970</v>
      </c>
      <c r="E100" s="2" t="s">
        <v>927</v>
      </c>
      <c r="F100" s="2" t="s">
        <v>919</v>
      </c>
      <c r="G100" s="2" t="str">
        <f t="shared" si="1"/>
        <v>Trump</v>
      </c>
      <c r="H100" s="2" t="s">
        <v>922</v>
      </c>
      <c r="I100" s="2" t="s">
        <v>922</v>
      </c>
      <c r="J100">
        <v>85562</v>
      </c>
      <c r="K100" s="1">
        <v>94.324583343072902</v>
      </c>
      <c r="L100" s="1">
        <v>1.6677964516958499</v>
      </c>
      <c r="M100" s="1">
        <v>1.0168065262616599</v>
      </c>
      <c r="N100" s="1">
        <v>1.0355064163998</v>
      </c>
      <c r="O100" s="1">
        <v>1.95530726256983</v>
      </c>
      <c r="P100" s="1">
        <v>19.202449685608102</v>
      </c>
      <c r="Q100" s="1">
        <v>14.5940955096889</v>
      </c>
      <c r="R100" s="1">
        <v>21.8765339753629</v>
      </c>
      <c r="S100" s="1">
        <v>27.723755872934198</v>
      </c>
      <c r="T100" s="1">
        <v>16.603164956405902</v>
      </c>
      <c r="U100" s="1">
        <v>4.1417095342118202</v>
      </c>
      <c r="V100" s="1">
        <v>52.892678458177699</v>
      </c>
      <c r="W100" s="1">
        <v>21.610527799309398</v>
      </c>
      <c r="X100" s="1">
        <v>21.355084208301001</v>
      </c>
      <c r="Y100" s="1">
        <v>20.387620192307701</v>
      </c>
      <c r="Z100" s="1">
        <v>23.461538461538499</v>
      </c>
      <c r="AA100" s="1">
        <v>19.320913461538499</v>
      </c>
      <c r="AB100" s="1">
        <v>22.022235576923102</v>
      </c>
      <c r="AC100" s="1">
        <v>14.807692307692299</v>
      </c>
    </row>
    <row r="101" spans="1:29" ht="15" hidden="1" customHeight="1" x14ac:dyDescent="0.25">
      <c r="A101">
        <v>14140</v>
      </c>
      <c r="B101" s="2" t="s">
        <v>148</v>
      </c>
      <c r="C101" s="2" t="s">
        <v>121</v>
      </c>
      <c r="D101" s="2" t="s">
        <v>981</v>
      </c>
      <c r="E101" s="2" t="s">
        <v>927</v>
      </c>
      <c r="F101" s="2" t="s">
        <v>919</v>
      </c>
      <c r="G101" s="2" t="str">
        <f t="shared" si="1"/>
        <v>Trump</v>
      </c>
      <c r="H101" s="2" t="s">
        <v>922</v>
      </c>
      <c r="I101" s="2" t="s">
        <v>922</v>
      </c>
      <c r="J101">
        <v>107342</v>
      </c>
      <c r="K101" s="1">
        <v>92.604013340537705</v>
      </c>
      <c r="L101" s="1">
        <v>4.72322110637029</v>
      </c>
      <c r="M101" s="1">
        <v>0.56734549384211197</v>
      </c>
      <c r="N101" s="1">
        <v>1.38249706545434</v>
      </c>
      <c r="O101" s="1">
        <v>0.72292299379553204</v>
      </c>
      <c r="P101" s="1">
        <v>20.464496655549599</v>
      </c>
      <c r="Q101" s="1">
        <v>8.4505598926794701</v>
      </c>
      <c r="R101" s="1">
        <v>23.7688882264165</v>
      </c>
      <c r="S101" s="1">
        <v>29.643569152801302</v>
      </c>
      <c r="T101" s="1">
        <v>17.672486072553099</v>
      </c>
      <c r="U101" s="1">
        <v>8.8561950093754493</v>
      </c>
      <c r="V101" s="1">
        <v>49.432883573947997</v>
      </c>
      <c r="W101" s="1">
        <v>26.032283020599799</v>
      </c>
      <c r="X101" s="1">
        <v>15.6786383960767</v>
      </c>
      <c r="Y101" s="1">
        <v>27.930327868852501</v>
      </c>
      <c r="Z101" s="1">
        <v>27.832422586520899</v>
      </c>
      <c r="AA101" s="1">
        <v>18.066939890710401</v>
      </c>
      <c r="AB101" s="1">
        <v>17.233606557377001</v>
      </c>
      <c r="AC101" s="1">
        <v>8.9367030965391603</v>
      </c>
    </row>
    <row r="102" spans="1:29" ht="15" hidden="1" customHeight="1" x14ac:dyDescent="0.25">
      <c r="A102">
        <v>14180</v>
      </c>
      <c r="B102" s="2" t="s">
        <v>149</v>
      </c>
      <c r="C102" s="2" t="s">
        <v>75</v>
      </c>
      <c r="D102" s="2" t="s">
        <v>932</v>
      </c>
      <c r="E102" s="2" t="s">
        <v>931</v>
      </c>
      <c r="F102" s="2" t="s">
        <v>919</v>
      </c>
      <c r="G102" s="2" t="str">
        <f t="shared" si="1"/>
        <v>Trump</v>
      </c>
      <c r="H102" s="2" t="s">
        <v>922</v>
      </c>
      <c r="I102" s="2" t="s">
        <v>923</v>
      </c>
      <c r="J102">
        <v>46480</v>
      </c>
      <c r="K102" s="1">
        <v>60.469018932874299</v>
      </c>
      <c r="L102" s="1">
        <v>33.909208261617898</v>
      </c>
      <c r="M102" s="1">
        <v>0.49268502581755602</v>
      </c>
      <c r="N102" s="1">
        <v>1.48235800344234</v>
      </c>
      <c r="O102" s="1">
        <v>3.6467297762478501</v>
      </c>
      <c r="P102" s="1">
        <v>28.192771084337299</v>
      </c>
      <c r="Q102" s="1">
        <v>9.0275387263339102</v>
      </c>
      <c r="R102" s="1">
        <v>24.894578313253</v>
      </c>
      <c r="S102" s="1">
        <v>25.654044750430302</v>
      </c>
      <c r="T102" s="1">
        <v>12.231067125645399</v>
      </c>
      <c r="U102" s="1">
        <v>9.6868447286102199</v>
      </c>
      <c r="V102" s="1">
        <v>51.730775841325503</v>
      </c>
      <c r="W102" s="1">
        <v>26.6267917912757</v>
      </c>
      <c r="X102" s="1">
        <v>11.9555876387886</v>
      </c>
      <c r="Y102" s="1">
        <v>28.128087406288099</v>
      </c>
      <c r="Z102" s="1">
        <v>26.030104027430699</v>
      </c>
      <c r="AA102" s="1">
        <v>15.766839077119799</v>
      </c>
      <c r="AB102" s="1">
        <v>19.271226826291599</v>
      </c>
      <c r="AC102" s="1">
        <v>10.8037426628698</v>
      </c>
    </row>
    <row r="103" spans="1:29" ht="15" hidden="1" customHeight="1" x14ac:dyDescent="0.25">
      <c r="A103">
        <v>14220</v>
      </c>
      <c r="B103" s="2" t="s">
        <v>150</v>
      </c>
      <c r="C103" s="2" t="s">
        <v>49</v>
      </c>
      <c r="D103" s="2" t="s">
        <v>951</v>
      </c>
      <c r="E103" s="2" t="s">
        <v>931</v>
      </c>
      <c r="F103" s="2" t="s">
        <v>919</v>
      </c>
      <c r="G103" s="2" t="str">
        <f t="shared" si="1"/>
        <v>Trump</v>
      </c>
      <c r="H103" s="2" t="s">
        <v>922</v>
      </c>
      <c r="I103" s="2" t="s">
        <v>923</v>
      </c>
      <c r="J103">
        <v>47168</v>
      </c>
      <c r="K103" s="1">
        <v>65.762805291723197</v>
      </c>
      <c r="L103" s="1">
        <v>30.8705054274084</v>
      </c>
      <c r="M103" s="1">
        <v>0.22896879240162801</v>
      </c>
      <c r="N103" s="1">
        <v>1.2572082767978301</v>
      </c>
      <c r="O103" s="1">
        <v>1.8805122116689299</v>
      </c>
      <c r="P103" s="1">
        <v>25.150525780190002</v>
      </c>
      <c r="Q103" s="1">
        <v>8.17503392130258</v>
      </c>
      <c r="R103" s="1">
        <v>24.192248982360901</v>
      </c>
      <c r="S103" s="1">
        <v>27.989314789687899</v>
      </c>
      <c r="T103" s="1">
        <v>14.4928765264586</v>
      </c>
      <c r="U103" s="1">
        <v>8.4214886566403298</v>
      </c>
      <c r="V103" s="1">
        <v>55.856487382105499</v>
      </c>
      <c r="W103" s="1">
        <v>24.585776191690002</v>
      </c>
      <c r="X103" s="1">
        <v>11.1362477695641</v>
      </c>
      <c r="Y103" s="1">
        <v>34.845005740528102</v>
      </c>
      <c r="Z103" s="1">
        <v>25.315729047072299</v>
      </c>
      <c r="AA103" s="1">
        <v>15.3731343283582</v>
      </c>
      <c r="AB103" s="1">
        <v>16.3777267508611</v>
      </c>
      <c r="AC103" s="1">
        <v>8.0884041331802496</v>
      </c>
    </row>
    <row r="104" spans="1:29" ht="15" hidden="1" customHeight="1" x14ac:dyDescent="0.25">
      <c r="A104">
        <v>14260</v>
      </c>
      <c r="B104" s="2" t="s">
        <v>151</v>
      </c>
      <c r="C104" s="2" t="s">
        <v>143</v>
      </c>
      <c r="D104" s="2" t="s">
        <v>946</v>
      </c>
      <c r="E104" s="2" t="s">
        <v>947</v>
      </c>
      <c r="F104" s="2" t="s">
        <v>920</v>
      </c>
      <c r="G104" s="2" t="str">
        <f t="shared" si="1"/>
        <v>Clinton</v>
      </c>
      <c r="H104" s="2" t="s">
        <v>922</v>
      </c>
      <c r="I104" s="2" t="s">
        <v>923</v>
      </c>
      <c r="J104">
        <v>616561</v>
      </c>
      <c r="K104" s="1">
        <v>81.9386889537288</v>
      </c>
      <c r="L104" s="1">
        <v>0.82846628314148996</v>
      </c>
      <c r="M104" s="1">
        <v>1.7514893092492101</v>
      </c>
      <c r="N104" s="1">
        <v>2.90547082932589</v>
      </c>
      <c r="O104" s="1">
        <v>12.5758846245546</v>
      </c>
      <c r="P104" s="1">
        <v>27.924893076273101</v>
      </c>
      <c r="Q104" s="1">
        <v>9.0716084864271291</v>
      </c>
      <c r="R104" s="1">
        <v>27.819469606413598</v>
      </c>
      <c r="S104" s="1">
        <v>24.2717265607134</v>
      </c>
      <c r="T104" s="1">
        <v>10.9123022701728</v>
      </c>
      <c r="U104" s="1">
        <v>4.1893957597353797</v>
      </c>
      <c r="V104" s="1">
        <v>31.6360857050833</v>
      </c>
      <c r="W104" s="1">
        <v>35.499818508085298</v>
      </c>
      <c r="X104" s="1">
        <v>28.674700027096002</v>
      </c>
      <c r="Y104" s="1">
        <v>17.026581377563399</v>
      </c>
      <c r="Z104" s="1">
        <v>22.5705204433029</v>
      </c>
      <c r="AA104" s="1">
        <v>19.372621136903199</v>
      </c>
      <c r="AB104" s="1">
        <v>23.693365928270499</v>
      </c>
      <c r="AC104" s="1">
        <v>17.336911113959999</v>
      </c>
    </row>
    <row r="105" spans="1:29" ht="15" hidden="1" customHeight="1" x14ac:dyDescent="0.25">
      <c r="A105">
        <v>14380</v>
      </c>
      <c r="B105" s="2" t="s">
        <v>152</v>
      </c>
      <c r="C105" s="2" t="s">
        <v>42</v>
      </c>
      <c r="D105" s="2" t="s">
        <v>959</v>
      </c>
      <c r="E105" s="2" t="s">
        <v>931</v>
      </c>
      <c r="F105" s="2" t="s">
        <v>920</v>
      </c>
      <c r="G105" s="2" t="str">
        <f t="shared" si="1"/>
        <v>Clinton</v>
      </c>
      <c r="H105" s="2" t="s">
        <v>922</v>
      </c>
      <c r="I105" s="2" t="s">
        <v>923</v>
      </c>
      <c r="J105">
        <v>51079</v>
      </c>
      <c r="K105" s="1">
        <v>92.539008202979701</v>
      </c>
      <c r="L105" s="1">
        <v>1.6738777188277001</v>
      </c>
      <c r="M105" s="1">
        <v>0.914270052271971</v>
      </c>
      <c r="N105" s="1">
        <v>1.51921533311145</v>
      </c>
      <c r="O105" s="1">
        <v>3.3536286928091799</v>
      </c>
      <c r="P105" s="1">
        <v>13.8491356526165</v>
      </c>
      <c r="Q105" s="1">
        <v>31.838916188649002</v>
      </c>
      <c r="R105" s="1">
        <v>19.405235028093699</v>
      </c>
      <c r="S105" s="1">
        <v>22.5161025078799</v>
      </c>
      <c r="T105" s="1">
        <v>12.3906106227608</v>
      </c>
      <c r="U105" s="1">
        <v>4.2890442890442904</v>
      </c>
      <c r="V105" s="1">
        <v>27.914649453111</v>
      </c>
      <c r="W105" s="1">
        <v>29.381387842926301</v>
      </c>
      <c r="X105" s="1">
        <v>38.414918414918397</v>
      </c>
      <c r="Y105" s="1">
        <v>32.6929494207942</v>
      </c>
      <c r="Z105" s="1">
        <v>21.5664775706726</v>
      </c>
      <c r="AA105" s="1">
        <v>14.2298708108881</v>
      </c>
      <c r="AB105" s="1">
        <v>18.949325451685201</v>
      </c>
      <c r="AC105" s="1">
        <v>12.561376745959899</v>
      </c>
    </row>
    <row r="106" spans="1:29" ht="15" hidden="1" customHeight="1" x14ac:dyDescent="0.25">
      <c r="A106">
        <v>14340</v>
      </c>
      <c r="B106" s="2" t="s">
        <v>152</v>
      </c>
      <c r="C106" s="2" t="s">
        <v>60</v>
      </c>
      <c r="D106" s="2" t="s">
        <v>945</v>
      </c>
      <c r="E106" s="2" t="s">
        <v>927</v>
      </c>
      <c r="F106" s="2" t="s">
        <v>919</v>
      </c>
      <c r="G106" s="2" t="str">
        <f t="shared" si="1"/>
        <v>Trump</v>
      </c>
      <c r="H106" s="2" t="s">
        <v>922</v>
      </c>
      <c r="I106" s="2" t="s">
        <v>923</v>
      </c>
      <c r="J106">
        <v>26306</v>
      </c>
      <c r="K106" s="1">
        <v>95.772827491827002</v>
      </c>
      <c r="L106" s="1">
        <v>0.76788565346308801</v>
      </c>
      <c r="M106" s="1">
        <v>0.33072302896677602</v>
      </c>
      <c r="N106" s="1">
        <v>1.2088496920854599</v>
      </c>
      <c r="O106" s="1">
        <v>1.9197141336577199</v>
      </c>
      <c r="P106" s="1">
        <v>23.8690792974987</v>
      </c>
      <c r="Q106" s="1">
        <v>7.6066296662358397</v>
      </c>
      <c r="R106" s="1">
        <v>23.564966167414301</v>
      </c>
      <c r="S106" s="1">
        <v>29.016194024177</v>
      </c>
      <c r="T106" s="1">
        <v>15.943130844674201</v>
      </c>
      <c r="U106" s="1">
        <v>2.5027685492801801</v>
      </c>
      <c r="V106" s="1">
        <v>40.703211517165002</v>
      </c>
      <c r="W106" s="1">
        <v>36.572535991140597</v>
      </c>
      <c r="X106" s="1">
        <v>20.221483942414199</v>
      </c>
      <c r="Y106" s="1">
        <v>14.519158527423</v>
      </c>
      <c r="Z106" s="1">
        <v>21.806912096168301</v>
      </c>
      <c r="AA106" s="1">
        <v>20.7362885048835</v>
      </c>
      <c r="AB106" s="1">
        <v>27.638993238166801</v>
      </c>
      <c r="AC106" s="1">
        <v>15.298647633358399</v>
      </c>
    </row>
    <row r="107" spans="1:29" ht="15" hidden="1" customHeight="1" x14ac:dyDescent="0.25">
      <c r="A107">
        <v>14420</v>
      </c>
      <c r="B107" s="2" t="s">
        <v>153</v>
      </c>
      <c r="C107" s="2" t="s">
        <v>27</v>
      </c>
      <c r="D107" s="2" t="s">
        <v>976</v>
      </c>
      <c r="E107" s="2" t="s">
        <v>935</v>
      </c>
      <c r="F107" s="2" t="s">
        <v>919</v>
      </c>
      <c r="G107" s="2" t="str">
        <f t="shared" si="1"/>
        <v>Trump</v>
      </c>
      <c r="H107" s="2" t="s">
        <v>922</v>
      </c>
      <c r="I107" s="2" t="s">
        <v>922</v>
      </c>
      <c r="J107">
        <v>22150</v>
      </c>
      <c r="K107" s="1">
        <v>74.410835214447005</v>
      </c>
      <c r="L107" s="1">
        <v>2.31151241534989</v>
      </c>
      <c r="M107" s="1">
        <v>0.41083521444695298</v>
      </c>
      <c r="N107" s="1">
        <v>3.0654627539503401</v>
      </c>
      <c r="O107" s="1">
        <v>19.801354401805899</v>
      </c>
      <c r="P107" s="1">
        <v>26.311512415349899</v>
      </c>
      <c r="Q107" s="1">
        <v>7.8284424379232496</v>
      </c>
      <c r="R107" s="1">
        <v>23.945823927765201</v>
      </c>
      <c r="S107" s="1">
        <v>27.1693002257336</v>
      </c>
      <c r="T107" s="1">
        <v>14.744920993228</v>
      </c>
      <c r="U107" s="1">
        <v>5.5191445325974504</v>
      </c>
      <c r="V107" s="1">
        <v>44.477406002069699</v>
      </c>
      <c r="W107" s="1">
        <v>35.481200413935802</v>
      </c>
      <c r="X107" s="1">
        <v>14.522249051397001</v>
      </c>
      <c r="Y107" s="1">
        <v>19.3075258475595</v>
      </c>
      <c r="Z107" s="1">
        <v>22.781918730464099</v>
      </c>
      <c r="AA107" s="1">
        <v>19.4758355373888</v>
      </c>
      <c r="AB107" s="1">
        <v>22.204856936763601</v>
      </c>
      <c r="AC107" s="1">
        <v>16.229862947824</v>
      </c>
    </row>
    <row r="108" spans="1:29" ht="15" customHeight="1" x14ac:dyDescent="0.25">
      <c r="A108">
        <v>14460</v>
      </c>
      <c r="B108" s="2" t="s">
        <v>154</v>
      </c>
      <c r="C108" s="2" t="s">
        <v>106</v>
      </c>
      <c r="D108" s="2" t="s">
        <v>952</v>
      </c>
      <c r="E108" s="2" t="s">
        <v>927</v>
      </c>
      <c r="F108" s="2" t="s">
        <v>920</v>
      </c>
      <c r="G108" s="2" t="str">
        <f t="shared" si="1"/>
        <v>Clinton</v>
      </c>
      <c r="H108" s="2" t="s">
        <v>923</v>
      </c>
      <c r="I108" s="2" t="s">
        <v>923</v>
      </c>
      <c r="J108">
        <v>4552402</v>
      </c>
      <c r="K108" s="1">
        <v>74.874428927849493</v>
      </c>
      <c r="L108" s="1">
        <v>6.6236022214206898</v>
      </c>
      <c r="M108" s="1">
        <v>6.4314618963791004</v>
      </c>
      <c r="N108" s="1">
        <v>3.0529377677981899</v>
      </c>
      <c r="O108" s="1">
        <v>9.0175691865524996</v>
      </c>
      <c r="P108" s="1">
        <v>21.598883402652</v>
      </c>
      <c r="Q108" s="1">
        <v>10.3857260408901</v>
      </c>
      <c r="R108" s="1">
        <v>27.423259193718</v>
      </c>
      <c r="S108" s="1">
        <v>27.499197127142999</v>
      </c>
      <c r="T108" s="1">
        <v>13.0929342355969</v>
      </c>
      <c r="U108" s="1">
        <v>4.4117623415614204</v>
      </c>
      <c r="V108" s="1">
        <v>29.659876544996301</v>
      </c>
      <c r="W108" s="1">
        <v>23.108986324257</v>
      </c>
      <c r="X108" s="1">
        <v>42.819374789185296</v>
      </c>
      <c r="Y108" s="1">
        <v>14.407747053539699</v>
      </c>
      <c r="Z108" s="1">
        <v>14.2105073810694</v>
      </c>
      <c r="AA108" s="1">
        <v>13.549349034844701</v>
      </c>
      <c r="AB108" s="1">
        <v>22.202768550608202</v>
      </c>
      <c r="AC108" s="1">
        <v>35.629627979938</v>
      </c>
    </row>
    <row r="109" spans="1:29" ht="15" hidden="1" customHeight="1" x14ac:dyDescent="0.25">
      <c r="A109">
        <v>14500</v>
      </c>
      <c r="B109" s="2" t="s">
        <v>155</v>
      </c>
      <c r="C109" s="2" t="s">
        <v>156</v>
      </c>
      <c r="D109" s="2" t="s">
        <v>937</v>
      </c>
      <c r="E109" s="2" t="s">
        <v>935</v>
      </c>
      <c r="F109" s="2" t="s">
        <v>920</v>
      </c>
      <c r="G109" s="2" t="str">
        <f t="shared" si="1"/>
        <v>Clinton</v>
      </c>
      <c r="H109" s="2" t="s">
        <v>922</v>
      </c>
      <c r="I109" s="2" t="s">
        <v>922</v>
      </c>
      <c r="J109">
        <v>294567</v>
      </c>
      <c r="K109" s="1">
        <v>79.350707988335401</v>
      </c>
      <c r="L109" s="1">
        <v>0.76892523602440199</v>
      </c>
      <c r="M109" s="1">
        <v>4.0724181595358599</v>
      </c>
      <c r="N109" s="1">
        <v>2.4744794902348199</v>
      </c>
      <c r="O109" s="1">
        <v>13.333469125869501</v>
      </c>
      <c r="P109" s="1">
        <v>21.303812035971401</v>
      </c>
      <c r="Q109" s="1">
        <v>14.200504469271801</v>
      </c>
      <c r="R109" s="1">
        <v>27.2834363659201</v>
      </c>
      <c r="S109" s="1">
        <v>27.190418478648301</v>
      </c>
      <c r="T109" s="1">
        <v>10.021828650188199</v>
      </c>
      <c r="U109" s="1">
        <v>2.9440957907727898</v>
      </c>
      <c r="V109" s="1">
        <v>15.711997479190201</v>
      </c>
      <c r="W109" s="1">
        <v>23.332720636504501</v>
      </c>
      <c r="X109" s="1">
        <v>58.011186093532601</v>
      </c>
      <c r="Y109" s="1">
        <v>14.3018965359276</v>
      </c>
      <c r="Z109" s="1">
        <v>16.642373460157799</v>
      </c>
      <c r="AA109" s="1">
        <v>14.1303170888132</v>
      </c>
      <c r="AB109" s="1">
        <v>21.5948559482263</v>
      </c>
      <c r="AC109" s="1">
        <v>33.3305569668752</v>
      </c>
    </row>
    <row r="110" spans="1:29" ht="15" hidden="1" customHeight="1" x14ac:dyDescent="0.25">
      <c r="A110">
        <v>14540</v>
      </c>
      <c r="B110" s="2" t="s">
        <v>157</v>
      </c>
      <c r="C110" s="2" t="s">
        <v>104</v>
      </c>
      <c r="D110" s="2" t="s">
        <v>950</v>
      </c>
      <c r="E110" s="2" t="s">
        <v>927</v>
      </c>
      <c r="F110" s="2" t="s">
        <v>919</v>
      </c>
      <c r="G110" s="2" t="str">
        <f t="shared" si="1"/>
        <v>Trump</v>
      </c>
      <c r="H110" s="2" t="s">
        <v>922</v>
      </c>
      <c r="I110" s="2" t="s">
        <v>923</v>
      </c>
      <c r="J110">
        <v>158599</v>
      </c>
      <c r="K110" s="1">
        <v>85.703566857294206</v>
      </c>
      <c r="L110" s="1">
        <v>6.66839009073197</v>
      </c>
      <c r="M110" s="1">
        <v>2.03406074439309</v>
      </c>
      <c r="N110" s="1">
        <v>1.8783220575161299</v>
      </c>
      <c r="O110" s="1">
        <v>3.7156602500646301</v>
      </c>
      <c r="P110" s="1">
        <v>22.939615003877702</v>
      </c>
      <c r="Q110" s="1">
        <v>14.0007187939394</v>
      </c>
      <c r="R110" s="1">
        <v>25.875951298558</v>
      </c>
      <c r="S110" s="1">
        <v>24.952238034287699</v>
      </c>
      <c r="T110" s="1">
        <v>12.231476869337101</v>
      </c>
      <c r="U110" s="1">
        <v>8.39267446292099</v>
      </c>
      <c r="V110" s="1">
        <v>42.544079594006398</v>
      </c>
      <c r="W110" s="1">
        <v>27.013419453192402</v>
      </c>
      <c r="X110" s="1">
        <v>22.0498264898802</v>
      </c>
      <c r="Y110" s="1">
        <v>25.433075974826401</v>
      </c>
      <c r="Z110" s="1">
        <v>23.640757801855599</v>
      </c>
      <c r="AA110" s="1">
        <v>16.7407383377668</v>
      </c>
      <c r="AB110" s="1">
        <v>21.6943489262311</v>
      </c>
      <c r="AC110" s="1">
        <v>12.491078959320101</v>
      </c>
    </row>
    <row r="111" spans="1:29" ht="15" hidden="1" customHeight="1" x14ac:dyDescent="0.25">
      <c r="A111">
        <v>14580</v>
      </c>
      <c r="B111" s="2" t="s">
        <v>158</v>
      </c>
      <c r="C111" s="2" t="s">
        <v>137</v>
      </c>
      <c r="D111" s="2" t="s">
        <v>958</v>
      </c>
      <c r="E111" s="2" t="s">
        <v>947</v>
      </c>
      <c r="F111" s="2" t="s">
        <v>920</v>
      </c>
      <c r="G111" s="2" t="str">
        <f t="shared" si="1"/>
        <v>Clinton</v>
      </c>
      <c r="H111" s="2" t="s">
        <v>922</v>
      </c>
      <c r="I111" s="2" t="s">
        <v>922</v>
      </c>
      <c r="J111">
        <v>89513</v>
      </c>
      <c r="K111" s="1">
        <v>93.332811993788596</v>
      </c>
      <c r="L111" s="1">
        <v>0.309452258331192</v>
      </c>
      <c r="M111" s="1">
        <v>1.1294448851004899</v>
      </c>
      <c r="N111" s="1">
        <v>2.4689151296459699</v>
      </c>
      <c r="O111" s="1">
        <v>2.7593757331337301</v>
      </c>
      <c r="P111" s="1">
        <v>20.9276864812932</v>
      </c>
      <c r="Q111" s="1">
        <v>15.861383262766299</v>
      </c>
      <c r="R111" s="1">
        <v>29.429244914146501</v>
      </c>
      <c r="S111" s="1">
        <v>24.3193726050965</v>
      </c>
      <c r="T111" s="1">
        <v>9.4623127366974593</v>
      </c>
      <c r="U111" s="1">
        <v>0.95070112002822105</v>
      </c>
      <c r="V111" s="1">
        <v>23.227797865772999</v>
      </c>
      <c r="W111" s="1">
        <v>30.404797601199402</v>
      </c>
      <c r="X111" s="1">
        <v>45.416703412999397</v>
      </c>
      <c r="Y111" s="1">
        <v>14.888567609591099</v>
      </c>
      <c r="Z111" s="1">
        <v>22.758394937123199</v>
      </c>
      <c r="AA111" s="1">
        <v>19.6459259663384</v>
      </c>
      <c r="AB111" s="1">
        <v>23.871354919664999</v>
      </c>
      <c r="AC111" s="1">
        <v>18.8357565672822</v>
      </c>
    </row>
    <row r="112" spans="1:29" ht="15" hidden="1" customHeight="1" x14ac:dyDescent="0.25">
      <c r="A112">
        <v>14620</v>
      </c>
      <c r="B112" s="2" t="s">
        <v>159</v>
      </c>
      <c r="C112" s="2" t="s">
        <v>55</v>
      </c>
      <c r="D112" s="2" t="s">
        <v>970</v>
      </c>
      <c r="E112" s="2" t="s">
        <v>927</v>
      </c>
      <c r="F112" s="2" t="s">
        <v>919</v>
      </c>
      <c r="G112" s="2" t="str">
        <f t="shared" si="1"/>
        <v>Trump</v>
      </c>
      <c r="H112" s="2" t="s">
        <v>922</v>
      </c>
      <c r="I112" s="2" t="s">
        <v>922</v>
      </c>
      <c r="J112">
        <v>43450</v>
      </c>
      <c r="K112" s="1">
        <v>94.451093210586905</v>
      </c>
      <c r="L112" s="1">
        <v>2.3199079401610998</v>
      </c>
      <c r="M112" s="1">
        <v>0.43958573072497098</v>
      </c>
      <c r="N112" s="1">
        <v>1.04718066743383</v>
      </c>
      <c r="O112" s="1">
        <v>1.7422324510932099</v>
      </c>
      <c r="P112" s="1">
        <v>21.0563866513234</v>
      </c>
      <c r="Q112" s="1">
        <v>9.2704257767548892</v>
      </c>
      <c r="R112" s="1">
        <v>24.457997698503998</v>
      </c>
      <c r="S112" s="1">
        <v>28.227848101265799</v>
      </c>
      <c r="T112" s="1">
        <v>16.9873417721519</v>
      </c>
      <c r="U112" s="1">
        <v>2.7299135142272402</v>
      </c>
      <c r="V112" s="1">
        <v>57.192843467353299</v>
      </c>
      <c r="W112" s="1">
        <v>24.896019013666098</v>
      </c>
      <c r="X112" s="1">
        <v>15.1812240047534</v>
      </c>
      <c r="Y112" s="1">
        <v>22.6169943658733</v>
      </c>
      <c r="Z112" s="1">
        <v>25.612280096585</v>
      </c>
      <c r="AA112" s="1">
        <v>19.943658732896399</v>
      </c>
      <c r="AB112" s="1">
        <v>22.4905139703346</v>
      </c>
      <c r="AC112" s="1">
        <v>9.3365528343106803</v>
      </c>
    </row>
    <row r="113" spans="1:29" ht="15" hidden="1" customHeight="1" x14ac:dyDescent="0.25">
      <c r="A113">
        <v>14660</v>
      </c>
      <c r="B113" s="2" t="s">
        <v>160</v>
      </c>
      <c r="C113" s="2" t="s">
        <v>44</v>
      </c>
      <c r="D113" s="2" t="s">
        <v>955</v>
      </c>
      <c r="E113" s="2" t="s">
        <v>947</v>
      </c>
      <c r="F113" s="2" t="s">
        <v>919</v>
      </c>
      <c r="G113" s="2" t="str">
        <f t="shared" si="1"/>
        <v>Trump</v>
      </c>
      <c r="H113" s="2" t="s">
        <v>922</v>
      </c>
      <c r="I113" s="2" t="s">
        <v>922</v>
      </c>
      <c r="J113">
        <v>91067</v>
      </c>
      <c r="K113" s="1">
        <v>92.637289028956701</v>
      </c>
      <c r="L113" s="1">
        <v>0.39092097027463302</v>
      </c>
      <c r="M113" s="1">
        <v>0.35138963620191699</v>
      </c>
      <c r="N113" s="1">
        <v>5.5310924923408002</v>
      </c>
      <c r="O113" s="1">
        <v>1.0893078722259399</v>
      </c>
      <c r="P113" s="1">
        <v>22.5932555151701</v>
      </c>
      <c r="Q113" s="1">
        <v>7.1474848188696196</v>
      </c>
      <c r="R113" s="1">
        <v>21.6423073121987</v>
      </c>
      <c r="S113" s="1">
        <v>29.298209010948</v>
      </c>
      <c r="T113" s="1">
        <v>19.318743342813502</v>
      </c>
      <c r="U113" s="1">
        <v>2.5034792262826202</v>
      </c>
      <c r="V113" s="1">
        <v>38.812528342011902</v>
      </c>
      <c r="W113" s="1">
        <v>37.4114556457288</v>
      </c>
      <c r="X113" s="1">
        <v>21.272536785976801</v>
      </c>
      <c r="Y113" s="1">
        <v>19.640078309321801</v>
      </c>
      <c r="Z113" s="1">
        <v>23.8918728979469</v>
      </c>
      <c r="AA113" s="1">
        <v>20.159630540635501</v>
      </c>
      <c r="AB113" s="1">
        <v>23.161487877114599</v>
      </c>
      <c r="AC113" s="1">
        <v>13.146930374981199</v>
      </c>
    </row>
    <row r="114" spans="1:29" ht="15" hidden="1" customHeight="1" x14ac:dyDescent="0.25">
      <c r="A114">
        <v>14700</v>
      </c>
      <c r="B114" s="2" t="s">
        <v>161</v>
      </c>
      <c r="C114" s="2" t="s">
        <v>162</v>
      </c>
      <c r="D114" s="2" t="s">
        <v>956</v>
      </c>
      <c r="E114" s="2" t="s">
        <v>927</v>
      </c>
      <c r="F114" s="2" t="s">
        <v>919</v>
      </c>
      <c r="G114" s="2" t="str">
        <f t="shared" si="1"/>
        <v>Trump</v>
      </c>
      <c r="H114" s="2" t="s">
        <v>922</v>
      </c>
      <c r="I114" s="2" t="s">
        <v>922</v>
      </c>
      <c r="J114">
        <v>83877</v>
      </c>
      <c r="K114" s="1">
        <v>93.018348295718695</v>
      </c>
      <c r="L114" s="1">
        <v>0.53769209676073304</v>
      </c>
      <c r="M114" s="1">
        <v>0.50550210427173103</v>
      </c>
      <c r="N114" s="1">
        <v>2.3057572397677601</v>
      </c>
      <c r="O114" s="1">
        <v>3.6327002634810501</v>
      </c>
      <c r="P114" s="1">
        <v>20.815002920943801</v>
      </c>
      <c r="Q114" s="1">
        <v>8.2477914088486699</v>
      </c>
      <c r="R114" s="1">
        <v>21.5446427506945</v>
      </c>
      <c r="S114" s="1">
        <v>29.100945432001598</v>
      </c>
      <c r="T114" s="1">
        <v>20.291617487511498</v>
      </c>
      <c r="U114" s="1">
        <v>3.7933013707880301</v>
      </c>
      <c r="V114" s="1">
        <v>48.151461948814898</v>
      </c>
      <c r="W114" s="1">
        <v>30.6215814707273</v>
      </c>
      <c r="X114" s="1">
        <v>17.433655209669801</v>
      </c>
      <c r="Y114" s="1">
        <v>21.600974971761499</v>
      </c>
      <c r="Z114" s="1">
        <v>27.3646037690981</v>
      </c>
      <c r="AA114" s="1">
        <v>21.464241127162499</v>
      </c>
      <c r="AB114" s="1">
        <v>19.698591046905701</v>
      </c>
      <c r="AC114" s="1">
        <v>9.8715890850722303</v>
      </c>
    </row>
    <row r="115" spans="1:29" ht="15" hidden="1" customHeight="1" x14ac:dyDescent="0.25">
      <c r="A115">
        <v>14720</v>
      </c>
      <c r="B115" s="2" t="s">
        <v>163</v>
      </c>
      <c r="C115" s="2" t="s">
        <v>156</v>
      </c>
      <c r="D115" s="2" t="s">
        <v>937</v>
      </c>
      <c r="E115" s="2" t="s">
        <v>935</v>
      </c>
      <c r="F115" s="2" t="s">
        <v>919</v>
      </c>
      <c r="G115" s="2" t="str">
        <f t="shared" si="1"/>
        <v>Trump</v>
      </c>
      <c r="H115" s="2" t="s">
        <v>922</v>
      </c>
      <c r="I115" s="2" t="s">
        <v>922</v>
      </c>
      <c r="J115">
        <v>27994</v>
      </c>
      <c r="K115" s="1">
        <v>82.724869614917495</v>
      </c>
      <c r="L115" s="1">
        <v>0.74301636064871002</v>
      </c>
      <c r="M115" s="1">
        <v>0.96092019718511101</v>
      </c>
      <c r="N115" s="1">
        <v>1.3217117953847299</v>
      </c>
      <c r="O115" s="1">
        <v>14.249482031864</v>
      </c>
      <c r="P115" s="1">
        <v>17.446595699078401</v>
      </c>
      <c r="Q115" s="1">
        <v>9.9699935700507307</v>
      </c>
      <c r="R115" s="1">
        <v>36.7435879116954</v>
      </c>
      <c r="S115" s="1">
        <v>28.131028077445201</v>
      </c>
      <c r="T115" s="1">
        <v>7.7087947417303697</v>
      </c>
      <c r="U115" s="1">
        <v>2.8071382921193599</v>
      </c>
      <c r="V115" s="1">
        <v>18.037461285089201</v>
      </c>
      <c r="W115" s="1">
        <v>30.013273683693001</v>
      </c>
      <c r="X115" s="1">
        <v>49.142126739098401</v>
      </c>
      <c r="Y115" s="1">
        <v>10.1162176439514</v>
      </c>
      <c r="Z115" s="1">
        <v>19.114280683218901</v>
      </c>
      <c r="AA115" s="1">
        <v>16.481774960380299</v>
      </c>
      <c r="AB115" s="1">
        <v>29.952456418383498</v>
      </c>
      <c r="AC115" s="1">
        <v>24.3352702940659</v>
      </c>
    </row>
    <row r="116" spans="1:29" ht="15" hidden="1" customHeight="1" x14ac:dyDescent="0.25">
      <c r="A116">
        <v>14740</v>
      </c>
      <c r="B116" s="2" t="s">
        <v>164</v>
      </c>
      <c r="C116" s="2" t="s">
        <v>25</v>
      </c>
      <c r="D116" s="2" t="s">
        <v>878</v>
      </c>
      <c r="E116" s="2" t="s">
        <v>927</v>
      </c>
      <c r="F116" s="2" t="s">
        <v>919</v>
      </c>
      <c r="G116" s="2" t="str">
        <f t="shared" si="1"/>
        <v>Trump</v>
      </c>
      <c r="H116" s="2" t="s">
        <v>922</v>
      </c>
      <c r="I116" s="2" t="s">
        <v>922</v>
      </c>
      <c r="J116">
        <v>251133</v>
      </c>
      <c r="K116" s="1">
        <v>79.139340508814101</v>
      </c>
      <c r="L116" s="1">
        <v>2.5201785508077399</v>
      </c>
      <c r="M116" s="1">
        <v>4.8109965635738803</v>
      </c>
      <c r="N116" s="1">
        <v>7.2833916689562903</v>
      </c>
      <c r="O116" s="1">
        <v>6.2460927078480299</v>
      </c>
      <c r="P116" s="1">
        <v>22.496446106246498</v>
      </c>
      <c r="Q116" s="1">
        <v>10.120533741085399</v>
      </c>
      <c r="R116" s="1">
        <v>24.607279807910501</v>
      </c>
      <c r="S116" s="1">
        <v>29.517427020742002</v>
      </c>
      <c r="T116" s="1">
        <v>13.258313324015599</v>
      </c>
      <c r="U116" s="1">
        <v>1.7964496202770901</v>
      </c>
      <c r="V116" s="1">
        <v>28.5152420659761</v>
      </c>
      <c r="W116" s="1">
        <v>40.832910106653102</v>
      </c>
      <c r="X116" s="1">
        <v>28.8553982070937</v>
      </c>
      <c r="Y116" s="1">
        <v>12.4288405619036</v>
      </c>
      <c r="Z116" s="1">
        <v>17.869721915059198</v>
      </c>
      <c r="AA116" s="1">
        <v>18.321251587009101</v>
      </c>
      <c r="AB116" s="1">
        <v>25.799647786378301</v>
      </c>
      <c r="AC116" s="1">
        <v>25.580538149649801</v>
      </c>
    </row>
    <row r="117" spans="1:29" ht="15" hidden="1" customHeight="1" x14ac:dyDescent="0.25">
      <c r="A117">
        <v>14780</v>
      </c>
      <c r="B117" s="2" t="s">
        <v>165</v>
      </c>
      <c r="C117" s="2" t="s">
        <v>27</v>
      </c>
      <c r="D117" s="2" t="s">
        <v>976</v>
      </c>
      <c r="E117" s="2" t="s">
        <v>935</v>
      </c>
      <c r="F117" s="2" t="s">
        <v>919</v>
      </c>
      <c r="G117" s="2" t="str">
        <f t="shared" si="1"/>
        <v>Trump</v>
      </c>
      <c r="H117" s="2" t="s">
        <v>922</v>
      </c>
      <c r="I117" s="2" t="s">
        <v>922</v>
      </c>
      <c r="J117">
        <v>33718</v>
      </c>
      <c r="K117" s="1">
        <v>66.415564386974296</v>
      </c>
      <c r="L117" s="1">
        <v>17.3824070229551</v>
      </c>
      <c r="M117" s="1">
        <v>1.28121478142239</v>
      </c>
      <c r="N117" s="1">
        <v>1.15665223322854</v>
      </c>
      <c r="O117" s="1">
        <v>13.764161575419701</v>
      </c>
      <c r="P117" s="1">
        <v>22.095023429622199</v>
      </c>
      <c r="Q117" s="1">
        <v>10.575953496648699</v>
      </c>
      <c r="R117" s="1">
        <v>21.125215018684401</v>
      </c>
      <c r="S117" s="1">
        <v>27.818969096624901</v>
      </c>
      <c r="T117" s="1">
        <v>18.384838958419799</v>
      </c>
      <c r="U117" s="1">
        <v>8.0404022425914405</v>
      </c>
      <c r="V117" s="1">
        <v>42.226572928717601</v>
      </c>
      <c r="W117" s="1">
        <v>25.4293850671888</v>
      </c>
      <c r="X117" s="1">
        <v>24.3036397615022</v>
      </c>
      <c r="Y117" s="1">
        <v>20.954475120123799</v>
      </c>
      <c r="Z117" s="1">
        <v>24.5948367130874</v>
      </c>
      <c r="AA117" s="1">
        <v>16.939490186497299</v>
      </c>
      <c r="AB117" s="1">
        <v>21.744441729782601</v>
      </c>
      <c r="AC117" s="1">
        <v>15.766756250508999</v>
      </c>
    </row>
    <row r="118" spans="1:29" ht="15" hidden="1" customHeight="1" x14ac:dyDescent="0.25">
      <c r="A118">
        <v>14820</v>
      </c>
      <c r="B118" s="2" t="s">
        <v>166</v>
      </c>
      <c r="C118" s="2" t="s">
        <v>42</v>
      </c>
      <c r="D118" s="2" t="s">
        <v>959</v>
      </c>
      <c r="E118" s="2" t="s">
        <v>931</v>
      </c>
      <c r="F118" s="2" t="s">
        <v>919</v>
      </c>
      <c r="G118" s="2" t="str">
        <f t="shared" si="1"/>
        <v>Trump</v>
      </c>
      <c r="H118" s="2" t="s">
        <v>922</v>
      </c>
      <c r="I118" s="2" t="s">
        <v>923</v>
      </c>
      <c r="J118">
        <v>33090</v>
      </c>
      <c r="K118" s="1">
        <v>90.809912360229703</v>
      </c>
      <c r="L118" s="1">
        <v>3.8652160773647601</v>
      </c>
      <c r="M118" s="1">
        <v>0.43215472952553602</v>
      </c>
      <c r="N118" s="1">
        <v>1.97944998488969</v>
      </c>
      <c r="O118" s="1">
        <v>2.9132668479903301</v>
      </c>
      <c r="P118" s="1">
        <v>17.624660018132399</v>
      </c>
      <c r="Q118" s="1">
        <v>8.3952855847688106</v>
      </c>
      <c r="R118" s="1">
        <v>19.102447869447001</v>
      </c>
      <c r="S118" s="1">
        <v>29.072227258990601</v>
      </c>
      <c r="T118" s="1">
        <v>25.805379268661198</v>
      </c>
      <c r="U118" s="1">
        <v>4.2339123649952803</v>
      </c>
      <c r="V118" s="1">
        <v>37.415301219662403</v>
      </c>
      <c r="W118" s="1">
        <v>31.091125621124402</v>
      </c>
      <c r="X118" s="1">
        <v>27.259660794217901</v>
      </c>
      <c r="Y118" s="1">
        <v>21.7663571582811</v>
      </c>
      <c r="Z118" s="1">
        <v>27.2007485784208</v>
      </c>
      <c r="AA118" s="1">
        <v>18.181818181818201</v>
      </c>
      <c r="AB118" s="1">
        <v>20.9242064348953</v>
      </c>
      <c r="AC118" s="1">
        <v>11.926869646584599</v>
      </c>
    </row>
    <row r="119" spans="1:29" ht="15" customHeight="1" x14ac:dyDescent="0.25">
      <c r="A119">
        <v>14860</v>
      </c>
      <c r="B119" s="2" t="s">
        <v>167</v>
      </c>
      <c r="C119" s="2" t="s">
        <v>168</v>
      </c>
      <c r="D119" s="2" t="s">
        <v>938</v>
      </c>
      <c r="E119" s="2" t="s">
        <v>927</v>
      </c>
      <c r="F119" s="2" t="s">
        <v>920</v>
      </c>
      <c r="G119" s="2" t="str">
        <f t="shared" si="1"/>
        <v>Clinton</v>
      </c>
      <c r="H119" s="2" t="s">
        <v>923</v>
      </c>
      <c r="I119" s="2" t="s">
        <v>922</v>
      </c>
      <c r="J119">
        <v>916829</v>
      </c>
      <c r="K119" s="1">
        <v>66.175480923923701</v>
      </c>
      <c r="L119" s="1">
        <v>10.111482075719699</v>
      </c>
      <c r="M119" s="1">
        <v>4.5593016800297503</v>
      </c>
      <c r="N119" s="1">
        <v>2.2449115374840898</v>
      </c>
      <c r="O119" s="1">
        <v>16.908823782842799</v>
      </c>
      <c r="P119" s="1">
        <v>24.761324085516499</v>
      </c>
      <c r="Q119" s="1">
        <v>7.8641709631785197</v>
      </c>
      <c r="R119" s="1">
        <v>25.883670782665</v>
      </c>
      <c r="S119" s="1">
        <v>27.957776204723</v>
      </c>
      <c r="T119" s="1">
        <v>13.5330579639169</v>
      </c>
      <c r="U119" s="1">
        <v>5.3383943001157599</v>
      </c>
      <c r="V119" s="1">
        <v>28.740306854746901</v>
      </c>
      <c r="W119" s="1">
        <v>21.329682376437098</v>
      </c>
      <c r="X119" s="1">
        <v>44.591616468700202</v>
      </c>
      <c r="Y119" s="1">
        <v>11.8221570841642</v>
      </c>
      <c r="Z119" s="1">
        <v>13.513010259244099</v>
      </c>
      <c r="AA119" s="1">
        <v>12.5108118497874</v>
      </c>
      <c r="AB119" s="1">
        <v>19.952067465942701</v>
      </c>
      <c r="AC119" s="1">
        <v>42.2019533408616</v>
      </c>
    </row>
    <row r="120" spans="1:29" ht="15" hidden="1" customHeight="1" x14ac:dyDescent="0.25">
      <c r="A120">
        <v>15020</v>
      </c>
      <c r="B120" s="2" t="s">
        <v>169</v>
      </c>
      <c r="C120" s="2" t="s">
        <v>170</v>
      </c>
      <c r="D120" s="2" t="s">
        <v>957</v>
      </c>
      <c r="E120" s="2" t="s">
        <v>931</v>
      </c>
      <c r="F120" s="2" t="s">
        <v>919</v>
      </c>
      <c r="G120" s="2" t="str">
        <f t="shared" si="1"/>
        <v>Trump</v>
      </c>
      <c r="H120" s="2" t="s">
        <v>922</v>
      </c>
      <c r="I120" s="2" t="s">
        <v>922</v>
      </c>
      <c r="J120">
        <v>34869</v>
      </c>
      <c r="K120" s="1">
        <v>67.974418537956396</v>
      </c>
      <c r="L120" s="1">
        <v>29.825919871519101</v>
      </c>
      <c r="M120" s="1">
        <v>0.33554159855458998</v>
      </c>
      <c r="N120" s="1">
        <v>0.91772061143135697</v>
      </c>
      <c r="O120" s="1">
        <v>0.94639938053858697</v>
      </c>
      <c r="P120" s="1">
        <v>26.1062835183114</v>
      </c>
      <c r="Q120" s="1">
        <v>8.2623533797929394</v>
      </c>
      <c r="R120" s="1">
        <v>24.692420201325</v>
      </c>
      <c r="S120" s="1">
        <v>26.760159453956199</v>
      </c>
      <c r="T120" s="1">
        <v>14.178783446614499</v>
      </c>
      <c r="U120" s="1">
        <v>8.1556713216302601</v>
      </c>
      <c r="V120" s="1">
        <v>45.361817624655302</v>
      </c>
      <c r="W120" s="1">
        <v>29.961038392505401</v>
      </c>
      <c r="X120" s="1">
        <v>16.521472661209099</v>
      </c>
      <c r="Y120" s="1">
        <v>26.881067961165101</v>
      </c>
      <c r="Z120" s="1">
        <v>26.084648058252402</v>
      </c>
      <c r="AA120" s="1">
        <v>19.197512135922299</v>
      </c>
      <c r="AB120" s="1">
        <v>16.626213592233</v>
      </c>
      <c r="AC120" s="1">
        <v>11.2105582524272</v>
      </c>
    </row>
    <row r="121" spans="1:29" ht="15" hidden="1" customHeight="1" x14ac:dyDescent="0.25">
      <c r="A121">
        <v>15060</v>
      </c>
      <c r="B121" s="2" t="s">
        <v>171</v>
      </c>
      <c r="C121" s="2" t="s">
        <v>38</v>
      </c>
      <c r="D121" t="s">
        <v>969</v>
      </c>
      <c r="E121" s="2" t="s">
        <v>947</v>
      </c>
      <c r="F121" s="2" t="s">
        <v>919</v>
      </c>
      <c r="G121" s="2" t="str">
        <f t="shared" si="1"/>
        <v>Trump</v>
      </c>
      <c r="H121" s="2" t="s">
        <v>923</v>
      </c>
      <c r="I121" s="2" t="s">
        <v>922</v>
      </c>
      <c r="J121">
        <v>22364</v>
      </c>
      <c r="K121" s="1">
        <v>88.700590234305096</v>
      </c>
      <c r="L121" s="1">
        <v>0.27723126453228403</v>
      </c>
      <c r="M121" s="1">
        <v>0.70202110534788098</v>
      </c>
      <c r="N121" s="1">
        <v>4.9499195135038496</v>
      </c>
      <c r="O121" s="1">
        <v>5.3702378823108603</v>
      </c>
      <c r="P121" s="1">
        <v>15.6993382221427</v>
      </c>
      <c r="Q121" s="1">
        <v>5.4060096583795403</v>
      </c>
      <c r="R121" s="1">
        <v>16.437131103559299</v>
      </c>
      <c r="S121" s="1">
        <v>34.461634770166299</v>
      </c>
      <c r="T121" s="1">
        <v>27.9958862457521</v>
      </c>
      <c r="U121" s="1">
        <v>1.90138021877327</v>
      </c>
      <c r="V121" s="1">
        <v>37.191455243113197</v>
      </c>
      <c r="W121" s="1">
        <v>40.473054235152603</v>
      </c>
      <c r="X121" s="1">
        <v>20.434110302960899</v>
      </c>
      <c r="Y121" s="1">
        <v>26.143410852713199</v>
      </c>
      <c r="Z121" s="1">
        <v>26.385658914728701</v>
      </c>
      <c r="AA121" s="1">
        <v>15.4166666666667</v>
      </c>
      <c r="AB121" s="1">
        <v>22.1027131782946</v>
      </c>
      <c r="AC121" s="1">
        <v>9.9515503875968996</v>
      </c>
    </row>
    <row r="122" spans="1:29" ht="15" hidden="1" customHeight="1" x14ac:dyDescent="0.25">
      <c r="A122">
        <v>15100</v>
      </c>
      <c r="B122" s="2" t="s">
        <v>171</v>
      </c>
      <c r="C122" s="2" t="s">
        <v>24</v>
      </c>
      <c r="D122" s="2" t="s">
        <v>974</v>
      </c>
      <c r="E122" s="2" t="s">
        <v>947</v>
      </c>
      <c r="F122" s="2" t="s">
        <v>919</v>
      </c>
      <c r="G122" s="2" t="str">
        <f t="shared" si="1"/>
        <v>Trump</v>
      </c>
      <c r="H122" s="2" t="s">
        <v>922</v>
      </c>
      <c r="I122" s="2" t="s">
        <v>923</v>
      </c>
      <c r="J122">
        <v>31965</v>
      </c>
      <c r="K122" s="1">
        <v>92.329109964023104</v>
      </c>
      <c r="L122" s="1">
        <v>0.76959174096668204</v>
      </c>
      <c r="M122" s="1">
        <v>2.7092132019396198</v>
      </c>
      <c r="N122" s="1">
        <v>2.2024088847176602</v>
      </c>
      <c r="O122" s="1">
        <v>1.9896762083528901</v>
      </c>
      <c r="P122" s="1">
        <v>18.889410292507399</v>
      </c>
      <c r="Q122" s="1">
        <v>28.559361801970901</v>
      </c>
      <c r="R122" s="1">
        <v>23.2003754106053</v>
      </c>
      <c r="S122" s="1">
        <v>19.4337556702644</v>
      </c>
      <c r="T122" s="1">
        <v>9.91709682465196</v>
      </c>
      <c r="U122" s="1">
        <v>3.2710843373494001</v>
      </c>
      <c r="V122" s="1">
        <v>31.819277108433699</v>
      </c>
      <c r="W122" s="1">
        <v>25.7409638554217</v>
      </c>
      <c r="X122" s="1">
        <v>39.168674698795201</v>
      </c>
      <c r="Y122" s="1">
        <v>20.9777015437393</v>
      </c>
      <c r="Z122" s="1">
        <v>23.516295025729001</v>
      </c>
      <c r="AA122" s="1">
        <v>19.1852487135506</v>
      </c>
      <c r="AB122" s="1">
        <v>21.415094339622598</v>
      </c>
      <c r="AC122" s="1">
        <v>14.905660377358499</v>
      </c>
    </row>
    <row r="123" spans="1:29" ht="15" hidden="1" customHeight="1" x14ac:dyDescent="0.25">
      <c r="A123">
        <v>15180</v>
      </c>
      <c r="B123" s="2" t="s">
        <v>172</v>
      </c>
      <c r="C123" s="2" t="s">
        <v>27</v>
      </c>
      <c r="D123" s="2" t="s">
        <v>976</v>
      </c>
      <c r="E123" s="2" t="s">
        <v>935</v>
      </c>
      <c r="F123" s="2" t="s">
        <v>919</v>
      </c>
      <c r="G123" s="2" t="str">
        <f t="shared" si="1"/>
        <v>Trump</v>
      </c>
      <c r="H123" s="2" t="s">
        <v>922</v>
      </c>
      <c r="I123" s="2" t="s">
        <v>922</v>
      </c>
      <c r="J123">
        <v>406220</v>
      </c>
      <c r="K123" s="1">
        <v>10.6905125301561</v>
      </c>
      <c r="L123" s="1">
        <v>0.29343705381320501</v>
      </c>
      <c r="M123" s="1">
        <v>0.61198365417753897</v>
      </c>
      <c r="N123" s="1">
        <v>0.33676333021515398</v>
      </c>
      <c r="O123" s="1">
        <v>88.067303431637995</v>
      </c>
      <c r="P123" s="1">
        <v>33.036039584461598</v>
      </c>
      <c r="Q123" s="1">
        <v>9.8424499039929092</v>
      </c>
      <c r="R123" s="1">
        <v>25.510806951898001</v>
      </c>
      <c r="S123" s="1">
        <v>20.559795184875199</v>
      </c>
      <c r="T123" s="1">
        <v>11.0509083747723</v>
      </c>
      <c r="U123" s="1">
        <v>23.290811370847599</v>
      </c>
      <c r="V123" s="1">
        <v>37.772453538820201</v>
      </c>
      <c r="W123" s="1">
        <v>24.065703986703799</v>
      </c>
      <c r="X123" s="1">
        <v>14.8710311036284</v>
      </c>
      <c r="Y123" s="1">
        <v>32.506269310760999</v>
      </c>
      <c r="Z123" s="1">
        <v>25.697755030426499</v>
      </c>
      <c r="AA123" s="1">
        <v>15.5350525081522</v>
      </c>
      <c r="AB123" s="1">
        <v>16.001506346339799</v>
      </c>
      <c r="AC123" s="1">
        <v>10.2594168043205</v>
      </c>
    </row>
    <row r="124" spans="1:29" ht="15" hidden="1" customHeight="1" x14ac:dyDescent="0.25">
      <c r="A124">
        <v>15220</v>
      </c>
      <c r="B124" s="2" t="s">
        <v>173</v>
      </c>
      <c r="C124" s="2" t="s">
        <v>27</v>
      </c>
      <c r="D124" s="2" t="s">
        <v>976</v>
      </c>
      <c r="E124" s="2" t="s">
        <v>935</v>
      </c>
      <c r="F124" s="2" t="s">
        <v>919</v>
      </c>
      <c r="G124" s="2" t="str">
        <f t="shared" si="1"/>
        <v>Trump</v>
      </c>
      <c r="H124" s="2" t="s">
        <v>922</v>
      </c>
      <c r="I124" s="2" t="s">
        <v>922</v>
      </c>
      <c r="J124">
        <v>38106</v>
      </c>
      <c r="K124" s="1">
        <v>74.733637747336402</v>
      </c>
      <c r="L124" s="1">
        <v>3.4194090169527098</v>
      </c>
      <c r="M124" s="1">
        <v>0.41988138350915899</v>
      </c>
      <c r="N124" s="1">
        <v>1.86847215661576</v>
      </c>
      <c r="O124" s="1">
        <v>19.558599695586</v>
      </c>
      <c r="P124" s="1">
        <v>23.935863118669001</v>
      </c>
      <c r="Q124" s="1">
        <v>9.0720621424447607</v>
      </c>
      <c r="R124" s="1">
        <v>22.657849157613001</v>
      </c>
      <c r="S124" s="1">
        <v>27.0036214769328</v>
      </c>
      <c r="T124" s="1">
        <v>17.330604104340502</v>
      </c>
      <c r="U124" s="1">
        <v>5.9994481453742798</v>
      </c>
      <c r="V124" s="1">
        <v>48.953447120501401</v>
      </c>
      <c r="W124" s="1">
        <v>29.011786038078</v>
      </c>
      <c r="X124" s="1">
        <v>16.035318696046399</v>
      </c>
      <c r="Y124" s="1">
        <v>22.244775221771199</v>
      </c>
      <c r="Z124" s="1">
        <v>26.785445797624401</v>
      </c>
      <c r="AA124" s="1">
        <v>18.809201623816001</v>
      </c>
      <c r="AB124" s="1">
        <v>20.523229589535401</v>
      </c>
      <c r="AC124" s="1">
        <v>11.637347767253001</v>
      </c>
    </row>
    <row r="125" spans="1:29" ht="15" hidden="1" customHeight="1" x14ac:dyDescent="0.25">
      <c r="A125">
        <v>15260</v>
      </c>
      <c r="B125" s="2" t="s">
        <v>174</v>
      </c>
      <c r="C125" s="2" t="s">
        <v>37</v>
      </c>
      <c r="D125" s="2" t="s">
        <v>943</v>
      </c>
      <c r="E125" s="2" t="s">
        <v>931</v>
      </c>
      <c r="F125" s="2" t="s">
        <v>920</v>
      </c>
      <c r="G125" s="2" t="str">
        <f t="shared" si="1"/>
        <v>Clinton</v>
      </c>
      <c r="H125" s="2" t="s">
        <v>923</v>
      </c>
      <c r="I125" s="2" t="s">
        <v>923</v>
      </c>
      <c r="J125">
        <v>112370</v>
      </c>
      <c r="K125" s="1">
        <v>68.982824597312501</v>
      </c>
      <c r="L125" s="1">
        <v>23.3051526208063</v>
      </c>
      <c r="M125" s="1">
        <v>0.868559223992169</v>
      </c>
      <c r="N125" s="1">
        <v>1.77449497196761</v>
      </c>
      <c r="O125" s="1">
        <v>5.0689685859215103</v>
      </c>
      <c r="P125" s="1">
        <v>24.207528699830899</v>
      </c>
      <c r="Q125" s="1">
        <v>8.4052683100471697</v>
      </c>
      <c r="R125" s="1">
        <v>24.236006051437201</v>
      </c>
      <c r="S125" s="1">
        <v>28.277120227818799</v>
      </c>
      <c r="T125" s="1">
        <v>14.8740767108659</v>
      </c>
      <c r="U125" s="1">
        <v>4.8467550481474602</v>
      </c>
      <c r="V125" s="1">
        <v>43.528768438741999</v>
      </c>
      <c r="W125" s="1">
        <v>30.3342313745365</v>
      </c>
      <c r="X125" s="1">
        <v>21.290245138574001</v>
      </c>
      <c r="Y125" s="1">
        <v>21.410202459438</v>
      </c>
      <c r="Z125" s="1">
        <v>23.1238602889606</v>
      </c>
      <c r="AA125" s="1">
        <v>15.109646046663901</v>
      </c>
      <c r="AB125" s="1">
        <v>22.810585869920999</v>
      </c>
      <c r="AC125" s="1">
        <v>17.545705335016599</v>
      </c>
    </row>
    <row r="126" spans="1:29" ht="15" hidden="1" customHeight="1" x14ac:dyDescent="0.25">
      <c r="A126">
        <v>15340</v>
      </c>
      <c r="B126" s="2" t="s">
        <v>175</v>
      </c>
      <c r="C126" s="2" t="s">
        <v>33</v>
      </c>
      <c r="D126" s="2" t="s">
        <v>967</v>
      </c>
      <c r="E126" s="2" t="s">
        <v>927</v>
      </c>
      <c r="F126" s="2" t="s">
        <v>919</v>
      </c>
      <c r="G126" s="2" t="str">
        <f t="shared" si="1"/>
        <v>Trump</v>
      </c>
      <c r="H126" s="2" t="s">
        <v>922</v>
      </c>
      <c r="I126" s="2" t="s">
        <v>922</v>
      </c>
      <c r="J126">
        <v>43784</v>
      </c>
      <c r="K126" s="1">
        <v>96.443906449844704</v>
      </c>
      <c r="L126" s="1">
        <v>0.856477251964188</v>
      </c>
      <c r="M126" s="1">
        <v>0.35629453681710199</v>
      </c>
      <c r="N126" s="1">
        <v>1.12598209391559</v>
      </c>
      <c r="O126" s="1">
        <v>1.21733966745843</v>
      </c>
      <c r="P126" s="1">
        <v>23.143157317741601</v>
      </c>
      <c r="Q126" s="1">
        <v>7.4821852731591401</v>
      </c>
      <c r="R126" s="1">
        <v>23.3784030696145</v>
      </c>
      <c r="S126" s="1">
        <v>28.1906632559839</v>
      </c>
      <c r="T126" s="1">
        <v>17.805591083500801</v>
      </c>
      <c r="U126" s="1">
        <v>3.7667954177808598</v>
      </c>
      <c r="V126" s="1">
        <v>57.023538344722901</v>
      </c>
      <c r="W126" s="1">
        <v>27.985210128420999</v>
      </c>
      <c r="X126" s="1">
        <v>11.2244561090753</v>
      </c>
      <c r="Y126" s="1">
        <v>19.961503623188399</v>
      </c>
      <c r="Z126" s="1">
        <v>27.564538043478301</v>
      </c>
      <c r="AA126" s="1">
        <v>22.0618206521739</v>
      </c>
      <c r="AB126" s="1">
        <v>21.795742753623198</v>
      </c>
      <c r="AC126" s="1">
        <v>8.6163949275362306</v>
      </c>
    </row>
    <row r="127" spans="1:29" ht="15" customHeight="1" x14ac:dyDescent="0.25">
      <c r="A127">
        <v>15380</v>
      </c>
      <c r="B127" s="2" t="s">
        <v>176</v>
      </c>
      <c r="C127" s="2" t="s">
        <v>40</v>
      </c>
      <c r="D127" s="2" t="s">
        <v>966</v>
      </c>
      <c r="E127" s="2" t="s">
        <v>927</v>
      </c>
      <c r="F127" s="2" t="s">
        <v>920</v>
      </c>
      <c r="G127" s="2" t="str">
        <f t="shared" si="1"/>
        <v>Clinton</v>
      </c>
      <c r="H127" s="2" t="s">
        <v>923</v>
      </c>
      <c r="I127" s="2" t="s">
        <v>922</v>
      </c>
      <c r="J127">
        <v>1135509</v>
      </c>
      <c r="K127" s="1">
        <v>79.529356438390195</v>
      </c>
      <c r="L127" s="1">
        <v>11.838479483650101</v>
      </c>
      <c r="M127" s="1">
        <v>2.23934816897092</v>
      </c>
      <c r="N127" s="1">
        <v>2.3043410488159899</v>
      </c>
      <c r="O127" s="1">
        <v>4.0884748601728402</v>
      </c>
      <c r="P127" s="1">
        <v>21.614447793896801</v>
      </c>
      <c r="Q127" s="1">
        <v>10.322419285095901</v>
      </c>
      <c r="R127" s="1">
        <v>23.869912083479701</v>
      </c>
      <c r="S127" s="1">
        <v>28.451205582694602</v>
      </c>
      <c r="T127" s="1">
        <v>15.7420152548329</v>
      </c>
      <c r="U127" s="1">
        <v>3.2094424393054299</v>
      </c>
      <c r="V127" s="1">
        <v>37.782287546407403</v>
      </c>
      <c r="W127" s="1">
        <v>30.468194935682</v>
      </c>
      <c r="X127" s="1">
        <v>28.540075078605199</v>
      </c>
      <c r="Y127" s="1">
        <v>20.267137935891999</v>
      </c>
      <c r="Z127" s="1">
        <v>21.2167198125168</v>
      </c>
      <c r="AA127" s="1">
        <v>17.163975224215701</v>
      </c>
      <c r="AB127" s="1">
        <v>22.397454121684799</v>
      </c>
      <c r="AC127" s="1">
        <v>18.954712905690702</v>
      </c>
    </row>
    <row r="128" spans="1:29" ht="15" hidden="1" customHeight="1" x14ac:dyDescent="0.25">
      <c r="A128">
        <v>15420</v>
      </c>
      <c r="B128" s="2" t="s">
        <v>177</v>
      </c>
      <c r="C128" s="2" t="s">
        <v>143</v>
      </c>
      <c r="D128" s="2" t="s">
        <v>946</v>
      </c>
      <c r="E128" s="2" t="s">
        <v>947</v>
      </c>
      <c r="F128" s="2" t="s">
        <v>919</v>
      </c>
      <c r="G128" s="2" t="str">
        <f t="shared" si="1"/>
        <v>Trump</v>
      </c>
      <c r="H128" s="2" t="s">
        <v>922</v>
      </c>
      <c r="I128" s="2" t="s">
        <v>923</v>
      </c>
      <c r="J128">
        <v>43021</v>
      </c>
      <c r="K128" s="1">
        <v>69.354501290067603</v>
      </c>
      <c r="L128" s="1">
        <v>0.19060458845680001</v>
      </c>
      <c r="M128" s="1">
        <v>0.40445363892052699</v>
      </c>
      <c r="N128" s="1">
        <v>1.6526812486925</v>
      </c>
      <c r="O128" s="1">
        <v>28.397759233862502</v>
      </c>
      <c r="P128" s="1">
        <v>31.333534785337399</v>
      </c>
      <c r="Q128" s="1">
        <v>8.4144952465075207</v>
      </c>
      <c r="R128" s="1">
        <v>22.9306617698333</v>
      </c>
      <c r="S128" s="1">
        <v>23.553613351618999</v>
      </c>
      <c r="T128" s="1">
        <v>13.767694846702801</v>
      </c>
      <c r="U128" s="1">
        <v>12.776117085290601</v>
      </c>
      <c r="V128" s="1">
        <v>39.989906440467401</v>
      </c>
      <c r="W128" s="1">
        <v>33.926006444349497</v>
      </c>
      <c r="X128" s="1">
        <v>13.3079700298925</v>
      </c>
      <c r="Y128" s="1">
        <v>21.398436959679099</v>
      </c>
      <c r="Z128" s="1">
        <v>25.423611591396401</v>
      </c>
      <c r="AA128" s="1">
        <v>20.782903381976599</v>
      </c>
      <c r="AB128" s="1">
        <v>23.708416902966999</v>
      </c>
      <c r="AC128" s="1">
        <v>8.6866311639809108</v>
      </c>
    </row>
    <row r="129" spans="1:29" ht="15" hidden="1" customHeight="1" x14ac:dyDescent="0.25">
      <c r="A129">
        <v>15460</v>
      </c>
      <c r="B129" s="2" t="s">
        <v>178</v>
      </c>
      <c r="C129" s="2" t="s">
        <v>60</v>
      </c>
      <c r="D129" s="2" t="s">
        <v>945</v>
      </c>
      <c r="E129" s="2" t="s">
        <v>927</v>
      </c>
      <c r="F129" s="2" t="s">
        <v>919</v>
      </c>
      <c r="G129" s="2" t="str">
        <f t="shared" si="1"/>
        <v>Trump</v>
      </c>
      <c r="H129" s="2" t="s">
        <v>922</v>
      </c>
      <c r="I129" s="2" t="s">
        <v>923</v>
      </c>
      <c r="J129">
        <v>47656</v>
      </c>
      <c r="K129" s="1">
        <v>90.632868893738504</v>
      </c>
      <c r="L129" s="1">
        <v>4.2387107604498899</v>
      </c>
      <c r="M129" s="1">
        <v>0.629511499076716</v>
      </c>
      <c r="N129" s="1">
        <v>2.1466342118516</v>
      </c>
      <c r="O129" s="1">
        <v>2.3522746348833299</v>
      </c>
      <c r="P129" s="1">
        <v>22.737955346650999</v>
      </c>
      <c r="Q129" s="1">
        <v>7.2771529293268404</v>
      </c>
      <c r="R129" s="1">
        <v>22.9331039113648</v>
      </c>
      <c r="S129" s="1">
        <v>28.947037099210998</v>
      </c>
      <c r="T129" s="1">
        <v>18.1047507134464</v>
      </c>
      <c r="U129" s="1">
        <v>3.05233431472691</v>
      </c>
      <c r="V129" s="1">
        <v>43.198341645136097</v>
      </c>
      <c r="W129" s="1">
        <v>34.897554527428902</v>
      </c>
      <c r="X129" s="1">
        <v>18.851769512708</v>
      </c>
      <c r="Y129" s="1">
        <v>20.787018658197699</v>
      </c>
      <c r="Z129" s="1">
        <v>24.523620484319199</v>
      </c>
      <c r="AA129" s="1">
        <v>19.769749900754299</v>
      </c>
      <c r="AB129" s="1">
        <v>22.121873759428301</v>
      </c>
      <c r="AC129" s="1">
        <v>12.797737197300499</v>
      </c>
    </row>
    <row r="130" spans="1:29" ht="15" hidden="1" customHeight="1" x14ac:dyDescent="0.25">
      <c r="A130">
        <v>15500</v>
      </c>
      <c r="B130" s="2" t="s">
        <v>178</v>
      </c>
      <c r="C130" s="2" t="s">
        <v>42</v>
      </c>
      <c r="D130" s="2" t="s">
        <v>959</v>
      </c>
      <c r="E130" s="2" t="s">
        <v>931</v>
      </c>
      <c r="F130" s="2" t="s">
        <v>919</v>
      </c>
      <c r="G130" s="2" t="str">
        <f t="shared" si="1"/>
        <v>Trump</v>
      </c>
      <c r="H130" s="2" t="s">
        <v>922</v>
      </c>
      <c r="I130" s="2" t="s">
        <v>923</v>
      </c>
      <c r="J130">
        <v>151131</v>
      </c>
      <c r="K130" s="1">
        <v>67.304523889870396</v>
      </c>
      <c r="L130" s="1">
        <v>18.517048123813101</v>
      </c>
      <c r="M130" s="1">
        <v>1.19498977708081</v>
      </c>
      <c r="N130" s="1">
        <v>1.9737843327973701</v>
      </c>
      <c r="O130" s="1">
        <v>11.0096538764383</v>
      </c>
      <c r="P130" s="1">
        <v>23.451839794615299</v>
      </c>
      <c r="Q130" s="1">
        <v>10.560374774202501</v>
      </c>
      <c r="R130" s="1">
        <v>25.037881043597899</v>
      </c>
      <c r="S130" s="1">
        <v>26.3394009170852</v>
      </c>
      <c r="T130" s="1">
        <v>14.610503470499101</v>
      </c>
      <c r="U130" s="1">
        <v>6.7725693923105403</v>
      </c>
      <c r="V130" s="1">
        <v>39.875679409026802</v>
      </c>
      <c r="W130" s="1">
        <v>31.5916438945777</v>
      </c>
      <c r="X130" s="1">
        <v>21.760107304085</v>
      </c>
      <c r="Y130" s="1">
        <v>21.553639529099701</v>
      </c>
      <c r="Z130" s="1">
        <v>24.521638202619801</v>
      </c>
      <c r="AA130" s="1">
        <v>17.917426629083099</v>
      </c>
      <c r="AB130" s="1">
        <v>21.802354501741</v>
      </c>
      <c r="AC130" s="1">
        <v>14.204941137456499</v>
      </c>
    </row>
    <row r="131" spans="1:29" ht="15" hidden="1" customHeight="1" x14ac:dyDescent="0.25">
      <c r="A131">
        <v>15540</v>
      </c>
      <c r="B131" s="2" t="s">
        <v>179</v>
      </c>
      <c r="C131" s="2" t="s">
        <v>108</v>
      </c>
      <c r="D131" s="2" t="s">
        <v>979</v>
      </c>
      <c r="E131" s="2" t="s">
        <v>927</v>
      </c>
      <c r="F131" s="2" t="s">
        <v>920</v>
      </c>
      <c r="G131" s="2" t="str">
        <f t="shared" si="1"/>
        <v>Clinton</v>
      </c>
      <c r="H131" s="2" t="s">
        <v>922</v>
      </c>
      <c r="I131" s="2" t="s">
        <v>923</v>
      </c>
      <c r="J131">
        <v>85279</v>
      </c>
      <c r="K131" s="1">
        <v>92.178868792630894</v>
      </c>
      <c r="L131" s="1">
        <v>1.6070169127288001</v>
      </c>
      <c r="M131" s="1">
        <v>2.1830815910177499</v>
      </c>
      <c r="N131" s="1">
        <v>2.3710007999583498</v>
      </c>
      <c r="O131" s="1">
        <v>1.66003190366419</v>
      </c>
      <c r="P131" s="1">
        <v>21.081505815081801</v>
      </c>
      <c r="Q131" s="1">
        <v>13.2603746077127</v>
      </c>
      <c r="R131" s="1">
        <v>25.882202583534099</v>
      </c>
      <c r="S131" s="1">
        <v>28.1921414742901</v>
      </c>
      <c r="T131" s="1">
        <v>11.5837755193812</v>
      </c>
      <c r="U131" s="1">
        <v>2.8218669506281202</v>
      </c>
      <c r="V131" s="1">
        <v>31.2801289338495</v>
      </c>
      <c r="W131" s="1">
        <v>25.8378541723627</v>
      </c>
      <c r="X131" s="1">
        <v>40.060149943159701</v>
      </c>
      <c r="Y131" s="1">
        <v>13.788589246185699</v>
      </c>
      <c r="Z131" s="1">
        <v>18.070597196106</v>
      </c>
      <c r="AA131" s="1">
        <v>17.000690262537798</v>
      </c>
      <c r="AB131" s="1">
        <v>26.494180372741798</v>
      </c>
      <c r="AC131" s="1">
        <v>24.645942922428802</v>
      </c>
    </row>
    <row r="132" spans="1:29" ht="15" hidden="1" customHeight="1" x14ac:dyDescent="0.25">
      <c r="A132">
        <v>15580</v>
      </c>
      <c r="B132" s="2" t="s">
        <v>180</v>
      </c>
      <c r="C132" s="2" t="s">
        <v>137</v>
      </c>
      <c r="D132" s="2" t="s">
        <v>958</v>
      </c>
      <c r="E132" s="2" t="s">
        <v>947</v>
      </c>
      <c r="F132" s="2" t="s">
        <v>920</v>
      </c>
      <c r="G132" s="2" t="str">
        <f t="shared" si="1"/>
        <v>Clinton</v>
      </c>
      <c r="H132" s="2" t="s">
        <v>922</v>
      </c>
      <c r="I132" s="2" t="s">
        <v>922</v>
      </c>
      <c r="J132">
        <v>34200</v>
      </c>
      <c r="K132" s="1">
        <v>92.149122807017505</v>
      </c>
      <c r="L132" s="1">
        <v>0.30116959064327498</v>
      </c>
      <c r="M132" s="1">
        <v>0.47076023391812899</v>
      </c>
      <c r="N132" s="1">
        <v>3.4152046783625698</v>
      </c>
      <c r="O132" s="1">
        <v>3.6637426900584802</v>
      </c>
      <c r="P132" s="1">
        <v>21.005847953216399</v>
      </c>
      <c r="Q132" s="1">
        <v>10.7982456140351</v>
      </c>
      <c r="R132" s="1">
        <v>22.5555555555556</v>
      </c>
      <c r="S132" s="1">
        <v>29.225146198830402</v>
      </c>
      <c r="T132" s="1">
        <v>16.415204678362599</v>
      </c>
      <c r="U132" s="1">
        <v>2.7282446012401098</v>
      </c>
      <c r="V132" s="1">
        <v>44.319007911054101</v>
      </c>
      <c r="W132" s="1">
        <v>30.8616634594826</v>
      </c>
      <c r="X132" s="1">
        <v>22.0910840282232</v>
      </c>
      <c r="Y132" s="1">
        <v>25.0485436893204</v>
      </c>
      <c r="Z132" s="1">
        <v>25.731503180448598</v>
      </c>
      <c r="AA132" s="1">
        <v>17.187813860060299</v>
      </c>
      <c r="AB132" s="1">
        <v>21.037830599263501</v>
      </c>
      <c r="AC132" s="1">
        <v>10.9943086709073</v>
      </c>
    </row>
    <row r="133" spans="1:29" ht="15" hidden="1" customHeight="1" x14ac:dyDescent="0.25">
      <c r="A133">
        <v>15860</v>
      </c>
      <c r="B133" s="2" t="s">
        <v>187</v>
      </c>
      <c r="C133" s="2" t="s">
        <v>156</v>
      </c>
      <c r="D133" s="2" t="s">
        <v>937</v>
      </c>
      <c r="E133" s="2" t="s">
        <v>935</v>
      </c>
      <c r="F133" s="2" t="s">
        <v>919</v>
      </c>
      <c r="G133" s="2" t="str">
        <f t="shared" si="1"/>
        <v>Trump</v>
      </c>
      <c r="H133" s="2" t="s">
        <v>922</v>
      </c>
      <c r="I133" s="2" t="s">
        <v>922</v>
      </c>
      <c r="J133">
        <v>46824</v>
      </c>
      <c r="K133" s="1">
        <v>80.401076371091705</v>
      </c>
      <c r="L133" s="1">
        <v>3.8548607551682901</v>
      </c>
      <c r="M133" s="1">
        <v>0.58516999829147398</v>
      </c>
      <c r="N133" s="1">
        <v>2.8361524004783898</v>
      </c>
      <c r="O133" s="1">
        <v>12.3227404749701</v>
      </c>
      <c r="P133" s="1">
        <v>17.535879036391599</v>
      </c>
      <c r="Q133" s="1">
        <v>7.0861096873398299</v>
      </c>
      <c r="R133" s="1">
        <v>27.379121817871201</v>
      </c>
      <c r="S133" s="1">
        <v>30.392533743379499</v>
      </c>
      <c r="T133" s="1">
        <v>17.606355715017902</v>
      </c>
      <c r="U133" s="1">
        <v>6.9930843706777299</v>
      </c>
      <c r="V133" s="1">
        <v>46.069156293222697</v>
      </c>
      <c r="W133" s="1">
        <v>31.081604426002801</v>
      </c>
      <c r="X133" s="1">
        <v>15.8561549100968</v>
      </c>
      <c r="Y133" s="1">
        <v>21.552325581395301</v>
      </c>
      <c r="Z133" s="1">
        <v>27.2790697674419</v>
      </c>
      <c r="AA133" s="1">
        <v>20.517441860465102</v>
      </c>
      <c r="AB133" s="1">
        <v>19.5639534883721</v>
      </c>
      <c r="AC133" s="1">
        <v>11.087209302325601</v>
      </c>
    </row>
    <row r="134" spans="1:29" ht="15" hidden="1" customHeight="1" x14ac:dyDescent="0.25">
      <c r="A134">
        <v>15620</v>
      </c>
      <c r="B134" s="2" t="s">
        <v>181</v>
      </c>
      <c r="C134" s="2" t="s">
        <v>31</v>
      </c>
      <c r="D134" s="2" t="s">
        <v>924</v>
      </c>
      <c r="E134" s="2" t="s">
        <v>927</v>
      </c>
      <c r="F134" s="2" t="s">
        <v>919</v>
      </c>
      <c r="G134" s="2" t="str">
        <f t="shared" ref="G134:G197" si="2">IF(F134="Republicain","Trump","Clinton")</f>
        <v>Trump</v>
      </c>
      <c r="H134" s="2" t="s">
        <v>922</v>
      </c>
      <c r="I134" s="2" t="s">
        <v>922</v>
      </c>
      <c r="J134">
        <v>47584</v>
      </c>
      <c r="K134" s="1">
        <v>95.569939475453893</v>
      </c>
      <c r="L134" s="1">
        <v>0.344653665097512</v>
      </c>
      <c r="M134" s="1">
        <v>0.50016812373907205</v>
      </c>
      <c r="N134" s="1">
        <v>1.85146267652993</v>
      </c>
      <c r="O134" s="1">
        <v>1.7337760591795599</v>
      </c>
      <c r="P134" s="1">
        <v>24.3022864828514</v>
      </c>
      <c r="Q134" s="1">
        <v>7.4520847343644903</v>
      </c>
      <c r="R134" s="1">
        <v>22.7765635507734</v>
      </c>
      <c r="S134" s="1">
        <v>29.119031607262901</v>
      </c>
      <c r="T134" s="1">
        <v>16.350033624747802</v>
      </c>
      <c r="U134" s="1">
        <v>3.4566534428145301</v>
      </c>
      <c r="V134" s="1">
        <v>49.386474767044902</v>
      </c>
      <c r="W134" s="1">
        <v>32.0078728049943</v>
      </c>
      <c r="X134" s="1">
        <v>15.1489989851462</v>
      </c>
      <c r="Y134" s="1">
        <v>21.475770925110101</v>
      </c>
      <c r="Z134" s="1">
        <v>27.835903083700401</v>
      </c>
      <c r="AA134" s="1">
        <v>20.578193832599101</v>
      </c>
      <c r="AB134" s="1">
        <v>20.952643171806201</v>
      </c>
      <c r="AC134" s="1">
        <v>9.1574889867841396</v>
      </c>
    </row>
    <row r="135" spans="1:29" ht="15" hidden="1" customHeight="1" x14ac:dyDescent="0.25">
      <c r="A135">
        <v>15660</v>
      </c>
      <c r="B135" s="2" t="s">
        <v>182</v>
      </c>
      <c r="C135" s="2" t="s">
        <v>37</v>
      </c>
      <c r="D135" s="2" t="s">
        <v>943</v>
      </c>
      <c r="E135" s="2" t="s">
        <v>931</v>
      </c>
      <c r="F135" s="2" t="s">
        <v>920</v>
      </c>
      <c r="G135" s="2" t="str">
        <f t="shared" si="2"/>
        <v>Clinton</v>
      </c>
      <c r="H135" s="2" t="s">
        <v>922</v>
      </c>
      <c r="I135" s="2" t="s">
        <v>923</v>
      </c>
      <c r="J135">
        <v>55186</v>
      </c>
      <c r="K135" s="1">
        <v>79.924256151922606</v>
      </c>
      <c r="L135" s="1">
        <v>3.5244446055158898</v>
      </c>
      <c r="M135" s="1">
        <v>0.94589207407675902</v>
      </c>
      <c r="N135" s="1">
        <v>1.5837350052549599</v>
      </c>
      <c r="O135" s="1">
        <v>14.0216721632298</v>
      </c>
      <c r="P135" s="1">
        <v>26.954300003624098</v>
      </c>
      <c r="Q135" s="1">
        <v>8.7794005726089903</v>
      </c>
      <c r="R135" s="1">
        <v>27.378320588555098</v>
      </c>
      <c r="S135" s="1">
        <v>25.249157394991499</v>
      </c>
      <c r="T135" s="1">
        <v>11.638821440220299</v>
      </c>
      <c r="U135" s="1">
        <v>11.580585821423499</v>
      </c>
      <c r="V135" s="1">
        <v>51.028725060138697</v>
      </c>
      <c r="W135" s="1">
        <v>23.4866279892458</v>
      </c>
      <c r="X135" s="1">
        <v>13.904061129192</v>
      </c>
      <c r="Y135" s="1">
        <v>24.648327602375701</v>
      </c>
      <c r="Z135" s="1">
        <v>24.554548296342599</v>
      </c>
      <c r="AA135" s="1">
        <v>19.579035115140101</v>
      </c>
      <c r="AB135" s="1">
        <v>21.564030426174799</v>
      </c>
      <c r="AC135" s="1">
        <v>9.6540585599666606</v>
      </c>
    </row>
    <row r="136" spans="1:29" ht="15" hidden="1" customHeight="1" x14ac:dyDescent="0.25">
      <c r="A136">
        <v>15680</v>
      </c>
      <c r="B136" s="2" t="s">
        <v>183</v>
      </c>
      <c r="C136" s="2" t="s">
        <v>100</v>
      </c>
      <c r="D136" s="2" t="s">
        <v>953</v>
      </c>
      <c r="E136" s="2" t="s">
        <v>927</v>
      </c>
      <c r="F136" s="2" t="s">
        <v>920</v>
      </c>
      <c r="G136" s="2" t="str">
        <f t="shared" si="2"/>
        <v>Clinton</v>
      </c>
      <c r="H136" s="2" t="s">
        <v>922</v>
      </c>
      <c r="I136" s="2" t="s">
        <v>922</v>
      </c>
      <c r="J136">
        <v>105151</v>
      </c>
      <c r="K136" s="1">
        <v>76.4633717225704</v>
      </c>
      <c r="L136" s="1">
        <v>14.104478321651699</v>
      </c>
      <c r="M136" s="1">
        <v>2.4269859535334901</v>
      </c>
      <c r="N136" s="1">
        <v>3.2277391560707902</v>
      </c>
      <c r="O136" s="1">
        <v>3.7774248461736</v>
      </c>
      <c r="P136" s="1">
        <v>26.234653022795801</v>
      </c>
      <c r="Q136" s="1">
        <v>9.9257258609047891</v>
      </c>
      <c r="R136" s="1">
        <v>26.732032981141401</v>
      </c>
      <c r="S136" s="1">
        <v>26.854713697444598</v>
      </c>
      <c r="T136" s="1">
        <v>10.2528744377134</v>
      </c>
      <c r="U136" s="1">
        <v>3.12411920903117</v>
      </c>
      <c r="V136" s="1">
        <v>38.590141074898803</v>
      </c>
      <c r="W136" s="1">
        <v>29.880879975078301</v>
      </c>
      <c r="X136" s="1">
        <v>28.4048597409918</v>
      </c>
      <c r="Y136" s="1">
        <v>8.6233668879845808</v>
      </c>
      <c r="Z136" s="1">
        <v>11.718248018847699</v>
      </c>
      <c r="AA136" s="1">
        <v>12.8587491968302</v>
      </c>
      <c r="AB136" s="1">
        <v>26.769650888841301</v>
      </c>
      <c r="AC136" s="1">
        <v>40.0299850074963</v>
      </c>
    </row>
    <row r="137" spans="1:29" ht="15" hidden="1" customHeight="1" x14ac:dyDescent="0.25">
      <c r="A137">
        <v>15700</v>
      </c>
      <c r="B137" s="2" t="s">
        <v>184</v>
      </c>
      <c r="C137" s="2" t="s">
        <v>100</v>
      </c>
      <c r="D137" s="2" t="s">
        <v>953</v>
      </c>
      <c r="E137" s="2" t="s">
        <v>927</v>
      </c>
      <c r="F137" s="2" t="s">
        <v>920</v>
      </c>
      <c r="G137" s="2" t="str">
        <f t="shared" si="2"/>
        <v>Clinton</v>
      </c>
      <c r="H137" s="2" t="s">
        <v>922</v>
      </c>
      <c r="I137" s="2" t="s">
        <v>922</v>
      </c>
      <c r="J137">
        <v>32618</v>
      </c>
      <c r="K137" s="1">
        <v>66.162854865411703</v>
      </c>
      <c r="L137" s="1">
        <v>27.398982157091201</v>
      </c>
      <c r="M137" s="1">
        <v>0.916671776319823</v>
      </c>
      <c r="N137" s="1">
        <v>2.05714636090502</v>
      </c>
      <c r="O137" s="1">
        <v>3.4643448402722399</v>
      </c>
      <c r="P137" s="1">
        <v>21.669017107118801</v>
      </c>
      <c r="Q137" s="1">
        <v>7.8606904163345401</v>
      </c>
      <c r="R137" s="1">
        <v>22.714452142988499</v>
      </c>
      <c r="S137" s="1">
        <v>30.063155313017401</v>
      </c>
      <c r="T137" s="1">
        <v>17.6926850205408</v>
      </c>
      <c r="U137" s="1">
        <v>4.0262620113918004</v>
      </c>
      <c r="V137" s="1">
        <v>51.258750380451303</v>
      </c>
      <c r="W137" s="1">
        <v>26.7794251923997</v>
      </c>
      <c r="X137" s="1">
        <v>17.9355624157572</v>
      </c>
      <c r="Y137" s="1">
        <v>20.753187412484301</v>
      </c>
      <c r="Z137" s="1">
        <v>22.706168472252902</v>
      </c>
      <c r="AA137" s="1">
        <v>16.9282924312772</v>
      </c>
      <c r="AB137" s="1">
        <v>23.936915026899499</v>
      </c>
      <c r="AC137" s="1">
        <v>15.675436657085999</v>
      </c>
    </row>
    <row r="138" spans="1:29" ht="15" hidden="1" customHeight="1" x14ac:dyDescent="0.25">
      <c r="A138">
        <v>15740</v>
      </c>
      <c r="B138" s="2" t="s">
        <v>184</v>
      </c>
      <c r="C138" s="2" t="s">
        <v>33</v>
      </c>
      <c r="D138" s="2" t="s">
        <v>967</v>
      </c>
      <c r="E138" s="2" t="s">
        <v>927</v>
      </c>
      <c r="F138" s="2" t="s">
        <v>919</v>
      </c>
      <c r="G138" s="2" t="str">
        <f t="shared" si="2"/>
        <v>Trump</v>
      </c>
      <c r="H138" s="2" t="s">
        <v>922</v>
      </c>
      <c r="I138" s="2" t="s">
        <v>922</v>
      </c>
      <c r="J138">
        <v>40087</v>
      </c>
      <c r="K138" s="1">
        <v>95.482325941078102</v>
      </c>
      <c r="L138" s="1">
        <v>1.44685309451942</v>
      </c>
      <c r="M138" s="1">
        <v>0.27190859879761498</v>
      </c>
      <c r="N138" s="1">
        <v>1.92830593459226</v>
      </c>
      <c r="O138" s="1">
        <v>0.87060643101254798</v>
      </c>
      <c r="P138" s="1">
        <v>23.985331903110701</v>
      </c>
      <c r="Q138" s="1">
        <v>7.8304687305111402</v>
      </c>
      <c r="R138" s="1">
        <v>23.431536408311899</v>
      </c>
      <c r="S138" s="1">
        <v>28.722528500511402</v>
      </c>
      <c r="T138" s="1">
        <v>16.030134457554801</v>
      </c>
      <c r="U138" s="1">
        <v>3.7215940278845099</v>
      </c>
      <c r="V138" s="1">
        <v>56.058111025725502</v>
      </c>
      <c r="W138" s="1">
        <v>27.533208914260602</v>
      </c>
      <c r="X138" s="1">
        <v>12.6870860321294</v>
      </c>
      <c r="Y138" s="1">
        <v>24.038461538461501</v>
      </c>
      <c r="Z138" s="1">
        <v>26.657388663967598</v>
      </c>
      <c r="AA138" s="1">
        <v>19.812753036437201</v>
      </c>
      <c r="AB138" s="1">
        <v>19.844382591093101</v>
      </c>
      <c r="AC138" s="1">
        <v>9.6470141700404906</v>
      </c>
    </row>
    <row r="139" spans="1:29" ht="15" hidden="1" customHeight="1" x14ac:dyDescent="0.25">
      <c r="A139">
        <v>15780</v>
      </c>
      <c r="B139" s="2" t="s">
        <v>185</v>
      </c>
      <c r="C139" s="2" t="s">
        <v>75</v>
      </c>
      <c r="D139" s="2" t="s">
        <v>932</v>
      </c>
      <c r="E139" s="2" t="s">
        <v>931</v>
      </c>
      <c r="F139" s="2" t="s">
        <v>919</v>
      </c>
      <c r="G139" s="2" t="str">
        <f t="shared" si="2"/>
        <v>Trump</v>
      </c>
      <c r="H139" s="2" t="s">
        <v>922</v>
      </c>
      <c r="I139" s="2" t="s">
        <v>923</v>
      </c>
      <c r="J139">
        <v>31488</v>
      </c>
      <c r="K139" s="1">
        <v>59.213033536585399</v>
      </c>
      <c r="L139" s="1">
        <v>36.915650406504099</v>
      </c>
      <c r="M139" s="1">
        <v>0.33663617886178898</v>
      </c>
      <c r="N139" s="1">
        <v>1.75622459349594</v>
      </c>
      <c r="O139" s="1">
        <v>1.7784552845528501</v>
      </c>
      <c r="P139" s="1">
        <v>23.0151168699187</v>
      </c>
      <c r="Q139" s="1">
        <v>8.10467479674797</v>
      </c>
      <c r="R139" s="1">
        <v>22.036966463414601</v>
      </c>
      <c r="S139" s="1">
        <v>29.7764227642276</v>
      </c>
      <c r="T139" s="1">
        <v>17.066819105691099</v>
      </c>
      <c r="U139" s="1">
        <v>4.7511102886750596</v>
      </c>
      <c r="V139" s="1">
        <v>52.544411547002198</v>
      </c>
      <c r="W139" s="1">
        <v>28.941524796447101</v>
      </c>
      <c r="X139" s="1">
        <v>13.7629533678756</v>
      </c>
      <c r="Y139" s="1">
        <v>31.429669485011502</v>
      </c>
      <c r="Z139" s="1">
        <v>26.356648731744801</v>
      </c>
      <c r="AA139" s="1">
        <v>16.502690238278198</v>
      </c>
      <c r="AB139" s="1">
        <v>17.2559569561875</v>
      </c>
      <c r="AC139" s="1">
        <v>8.4550345887778597</v>
      </c>
    </row>
    <row r="140" spans="1:29" ht="15" hidden="1" customHeight="1" x14ac:dyDescent="0.25">
      <c r="A140">
        <v>15820</v>
      </c>
      <c r="B140" s="2" t="s">
        <v>186</v>
      </c>
      <c r="C140" s="2" t="s">
        <v>104</v>
      </c>
      <c r="D140" s="2" t="s">
        <v>950</v>
      </c>
      <c r="E140" s="2" t="s">
        <v>927</v>
      </c>
      <c r="F140" s="2" t="s">
        <v>919</v>
      </c>
      <c r="G140" s="2" t="str">
        <f t="shared" si="2"/>
        <v>Trump</v>
      </c>
      <c r="H140" s="2" t="s">
        <v>922</v>
      </c>
      <c r="I140" s="2" t="s">
        <v>923</v>
      </c>
      <c r="J140">
        <v>24512</v>
      </c>
      <c r="K140" s="1">
        <v>91.094157963446506</v>
      </c>
      <c r="L140" s="1">
        <v>4.9363577023498699</v>
      </c>
      <c r="M140" s="1">
        <v>0.52219321148825104</v>
      </c>
      <c r="N140" s="1">
        <v>1.6808093994778099</v>
      </c>
      <c r="O140" s="1">
        <v>1.7664817232376</v>
      </c>
      <c r="P140" s="1">
        <v>22.295202349869498</v>
      </c>
      <c r="Q140" s="1">
        <v>11.602480417754601</v>
      </c>
      <c r="R140" s="1">
        <v>22.919386422976501</v>
      </c>
      <c r="S140" s="1">
        <v>27.178524804177499</v>
      </c>
      <c r="T140" s="1">
        <v>16.004406005221899</v>
      </c>
      <c r="U140" s="1">
        <v>11.4392290954305</v>
      </c>
      <c r="V140" s="1">
        <v>52.179048803232803</v>
      </c>
      <c r="W140" s="1">
        <v>22.3437985700964</v>
      </c>
      <c r="X140" s="1">
        <v>14.037923531240301</v>
      </c>
      <c r="Y140" s="1">
        <v>28.082191780821901</v>
      </c>
      <c r="Z140" s="1">
        <v>29.578503688092699</v>
      </c>
      <c r="AA140" s="1">
        <v>18.261327713382499</v>
      </c>
      <c r="AB140" s="1">
        <v>16.048472075869299</v>
      </c>
      <c r="AC140" s="1">
        <v>8.0295047418335095</v>
      </c>
    </row>
    <row r="141" spans="1:29" ht="15" hidden="1" customHeight="1" x14ac:dyDescent="0.25">
      <c r="A141">
        <v>15900</v>
      </c>
      <c r="B141" s="2" t="s">
        <v>188</v>
      </c>
      <c r="C141" s="2" t="s">
        <v>146</v>
      </c>
      <c r="D141" s="2" t="s">
        <v>948</v>
      </c>
      <c r="E141" s="2" t="s">
        <v>927</v>
      </c>
      <c r="F141" s="2" t="s">
        <v>919</v>
      </c>
      <c r="G141" s="2" t="str">
        <f t="shared" si="2"/>
        <v>Trump</v>
      </c>
      <c r="H141" s="2" t="s">
        <v>922</v>
      </c>
      <c r="I141" s="2" t="s">
        <v>923</v>
      </c>
      <c r="J141">
        <v>37069</v>
      </c>
      <c r="K141" s="1">
        <v>92.791820658771499</v>
      </c>
      <c r="L141" s="1">
        <v>3.4206479807925798</v>
      </c>
      <c r="M141" s="1">
        <v>0.29944158191480802</v>
      </c>
      <c r="N141" s="1">
        <v>1.0709757479295401</v>
      </c>
      <c r="O141" s="1">
        <v>2.4171140305916001</v>
      </c>
      <c r="P141" s="1">
        <v>20.915050311581101</v>
      </c>
      <c r="Q141" s="1">
        <v>7.9554344600609701</v>
      </c>
      <c r="R141" s="1">
        <v>25.209743990935799</v>
      </c>
      <c r="S141" s="1">
        <v>27.866950821441101</v>
      </c>
      <c r="T141" s="1">
        <v>18.052820415981</v>
      </c>
      <c r="U141" s="1">
        <v>3.9697686846324101</v>
      </c>
      <c r="V141" s="1">
        <v>48.450263378883903</v>
      </c>
      <c r="W141" s="1">
        <v>33.174288113596504</v>
      </c>
      <c r="X141" s="1">
        <v>14.405679822887199</v>
      </c>
      <c r="Y141" s="1">
        <v>21.397886123423099</v>
      </c>
      <c r="Z141" s="1">
        <v>23.9209001022843</v>
      </c>
      <c r="AA141" s="1">
        <v>21.943402659393101</v>
      </c>
      <c r="AB141" s="1">
        <v>21.302420729628398</v>
      </c>
      <c r="AC141" s="1">
        <v>11.4353903852711</v>
      </c>
    </row>
    <row r="142" spans="1:29" ht="15" hidden="1" customHeight="1" x14ac:dyDescent="0.25">
      <c r="A142">
        <v>15940</v>
      </c>
      <c r="B142" s="2" t="s">
        <v>189</v>
      </c>
      <c r="C142" s="2" t="s">
        <v>33</v>
      </c>
      <c r="D142" s="2" t="s">
        <v>967</v>
      </c>
      <c r="E142" s="2" t="s">
        <v>927</v>
      </c>
      <c r="F142" s="2" t="s">
        <v>919</v>
      </c>
      <c r="G142" s="2" t="str">
        <f t="shared" si="2"/>
        <v>Trump</v>
      </c>
      <c r="H142" s="2" t="s">
        <v>922</v>
      </c>
      <c r="I142" s="2" t="s">
        <v>922</v>
      </c>
      <c r="J142">
        <v>404422</v>
      </c>
      <c r="K142" s="1">
        <v>88.407900658223298</v>
      </c>
      <c r="L142" s="1">
        <v>7.0236040571482299</v>
      </c>
      <c r="M142" s="1">
        <v>0.69036798195943805</v>
      </c>
      <c r="N142" s="1">
        <v>2.3443333943257301</v>
      </c>
      <c r="O142" s="1">
        <v>1.5337939083432699</v>
      </c>
      <c r="P142" s="1">
        <v>22.902562175153701</v>
      </c>
      <c r="Q142" s="1">
        <v>8.6095711904891399</v>
      </c>
      <c r="R142" s="1">
        <v>23.261840354876799</v>
      </c>
      <c r="S142" s="1">
        <v>28.960590670141599</v>
      </c>
      <c r="T142" s="1">
        <v>16.265435609338802</v>
      </c>
      <c r="U142" s="1">
        <v>3.1274241325438998</v>
      </c>
      <c r="V142" s="1">
        <v>48.853554432261397</v>
      </c>
      <c r="W142" s="1">
        <v>28.023062407770201</v>
      </c>
      <c r="X142" s="1">
        <v>19.995959027424501</v>
      </c>
      <c r="Y142" s="1">
        <v>19.664488044372199</v>
      </c>
      <c r="Z142" s="1">
        <v>24.571644107517201</v>
      </c>
      <c r="AA142" s="1">
        <v>19.3120335388287</v>
      </c>
      <c r="AB142" s="1">
        <v>22.266467973015601</v>
      </c>
      <c r="AC142" s="1">
        <v>14.1853663362663</v>
      </c>
    </row>
    <row r="143" spans="1:29" ht="15" hidden="1" customHeight="1" x14ac:dyDescent="0.25">
      <c r="A143">
        <v>15980</v>
      </c>
      <c r="B143" s="2" t="s">
        <v>190</v>
      </c>
      <c r="C143" s="2" t="s">
        <v>72</v>
      </c>
      <c r="D143" s="2" t="s">
        <v>942</v>
      </c>
      <c r="E143" s="2" t="s">
        <v>931</v>
      </c>
      <c r="F143" s="2" t="s">
        <v>919</v>
      </c>
      <c r="G143" s="2" t="str">
        <f t="shared" si="2"/>
        <v>Trump</v>
      </c>
      <c r="H143" s="2" t="s">
        <v>923</v>
      </c>
      <c r="I143" s="2" t="s">
        <v>923</v>
      </c>
      <c r="J143">
        <v>618754</v>
      </c>
      <c r="K143" s="1">
        <v>70.956793814666298</v>
      </c>
      <c r="L143" s="1">
        <v>7.7172834438241997</v>
      </c>
      <c r="M143" s="1">
        <v>1.3336479440941</v>
      </c>
      <c r="N143" s="1">
        <v>1.67998913946415</v>
      </c>
      <c r="O143" s="1">
        <v>18.3122856579513</v>
      </c>
      <c r="P143" s="1">
        <v>19.534257556314799</v>
      </c>
      <c r="Q143" s="1">
        <v>7.6728392866955204</v>
      </c>
      <c r="R143" s="1">
        <v>22.0368676404516</v>
      </c>
      <c r="S143" s="1">
        <v>27.304712373576599</v>
      </c>
      <c r="T143" s="1">
        <v>23.451323142961499</v>
      </c>
      <c r="U143" s="1">
        <v>5.0053470758316596</v>
      </c>
      <c r="V143" s="1">
        <v>40.454699485536501</v>
      </c>
      <c r="W143" s="1">
        <v>29.909077706434498</v>
      </c>
      <c r="X143" s="1">
        <v>24.6308757321973</v>
      </c>
      <c r="Y143" s="1">
        <v>16.934954211432899</v>
      </c>
      <c r="Z143" s="1">
        <v>23.7266151984171</v>
      </c>
      <c r="AA143" s="1">
        <v>19.797927225712598</v>
      </c>
      <c r="AB143" s="1">
        <v>21.570401212767099</v>
      </c>
      <c r="AC143" s="1">
        <v>17.970102151670201</v>
      </c>
    </row>
    <row r="144" spans="1:29" ht="15" hidden="1" customHeight="1" x14ac:dyDescent="0.25">
      <c r="A144">
        <v>16020</v>
      </c>
      <c r="B144" s="2" t="s">
        <v>191</v>
      </c>
      <c r="C144" s="2" t="s">
        <v>162</v>
      </c>
      <c r="D144" s="2" t="s">
        <v>956</v>
      </c>
      <c r="E144" s="2" t="s">
        <v>927</v>
      </c>
      <c r="F144" s="2" t="s">
        <v>919</v>
      </c>
      <c r="G144" s="2" t="str">
        <f t="shared" si="2"/>
        <v>Trump</v>
      </c>
      <c r="H144" s="2" t="s">
        <v>922</v>
      </c>
      <c r="I144" s="2" t="s">
        <v>922</v>
      </c>
      <c r="J144">
        <v>96275</v>
      </c>
      <c r="K144" s="1">
        <v>86.784731238639296</v>
      </c>
      <c r="L144" s="1">
        <v>8.5484289794858501</v>
      </c>
      <c r="M144" s="1">
        <v>0.96494417034536495</v>
      </c>
      <c r="N144" s="1">
        <v>1.90599844196313</v>
      </c>
      <c r="O144" s="1">
        <v>1.7958971695663499</v>
      </c>
      <c r="P144" s="1">
        <v>22.229031420410301</v>
      </c>
      <c r="Q144" s="1">
        <v>12.733316021812501</v>
      </c>
      <c r="R144" s="1">
        <v>23.873279667618799</v>
      </c>
      <c r="S144" s="1">
        <v>26.321474941573602</v>
      </c>
      <c r="T144" s="1">
        <v>14.842897948584801</v>
      </c>
      <c r="U144" s="1">
        <v>5.8996672638853296</v>
      </c>
      <c r="V144" s="1">
        <v>44.081136421807003</v>
      </c>
      <c r="W144" s="1">
        <v>26.593294087535199</v>
      </c>
      <c r="X144" s="1">
        <v>23.4259022267725</v>
      </c>
      <c r="Y144" s="1">
        <v>22.557436679237199</v>
      </c>
      <c r="Z144" s="1">
        <v>24.5152317526545</v>
      </c>
      <c r="AA144" s="1">
        <v>18.946749043836402</v>
      </c>
      <c r="AB144" s="1">
        <v>21.1532803765813</v>
      </c>
      <c r="AC144" s="1">
        <v>12.827302147690499</v>
      </c>
    </row>
    <row r="145" spans="1:29" ht="15" hidden="1" customHeight="1" x14ac:dyDescent="0.25">
      <c r="A145">
        <v>16060</v>
      </c>
      <c r="B145" s="2" t="s">
        <v>192</v>
      </c>
      <c r="C145" s="2" t="s">
        <v>146</v>
      </c>
      <c r="D145" s="2" t="s">
        <v>948</v>
      </c>
      <c r="E145" s="2" t="s">
        <v>927</v>
      </c>
      <c r="F145" s="2" t="s">
        <v>919</v>
      </c>
      <c r="G145" s="2" t="str">
        <f t="shared" si="2"/>
        <v>Trump</v>
      </c>
      <c r="H145" s="2" t="s">
        <v>922</v>
      </c>
      <c r="I145" s="2" t="s">
        <v>923</v>
      </c>
      <c r="J145">
        <v>126575</v>
      </c>
      <c r="K145" s="1">
        <v>84.112186450720898</v>
      </c>
      <c r="L145" s="1">
        <v>8.6920797945881905</v>
      </c>
      <c r="M145" s="1">
        <v>1.9332411613667799</v>
      </c>
      <c r="N145" s="1">
        <v>2.3361643294489398</v>
      </c>
      <c r="O145" s="1">
        <v>2.92632826387517</v>
      </c>
      <c r="P145" s="1">
        <v>20.090855224175399</v>
      </c>
      <c r="Q145" s="1">
        <v>16.285206399368001</v>
      </c>
      <c r="R145" s="1">
        <v>24.835868062413599</v>
      </c>
      <c r="S145" s="1">
        <v>24.694449930870999</v>
      </c>
      <c r="T145" s="1">
        <v>14.093620383172</v>
      </c>
      <c r="U145" s="1">
        <v>3.8393914832595599</v>
      </c>
      <c r="V145" s="1">
        <v>34.6280940208242</v>
      </c>
      <c r="W145" s="1">
        <v>33.705343225886899</v>
      </c>
      <c r="X145" s="1">
        <v>27.8271712700293</v>
      </c>
      <c r="Y145" s="1">
        <v>28.929217436243999</v>
      </c>
      <c r="Z145" s="1">
        <v>23.387465463436001</v>
      </c>
      <c r="AA145" s="1">
        <v>16.414558031366202</v>
      </c>
      <c r="AB145" s="1">
        <v>18.569242083921399</v>
      </c>
      <c r="AC145" s="1">
        <v>12.699516985032499</v>
      </c>
    </row>
    <row r="146" spans="1:29" ht="15" hidden="1" customHeight="1" x14ac:dyDescent="0.25">
      <c r="A146">
        <v>16100</v>
      </c>
      <c r="B146" s="2" t="s">
        <v>193</v>
      </c>
      <c r="C146" s="2" t="s">
        <v>35</v>
      </c>
      <c r="D146" s="2" t="s">
        <v>964</v>
      </c>
      <c r="E146" s="2" t="s">
        <v>935</v>
      </c>
      <c r="F146" s="2" t="s">
        <v>919</v>
      </c>
      <c r="G146" s="2" t="str">
        <f t="shared" si="2"/>
        <v>Trump</v>
      </c>
      <c r="H146" s="2" t="s">
        <v>922</v>
      </c>
      <c r="I146" s="2" t="s">
        <v>922</v>
      </c>
      <c r="J146">
        <v>53829</v>
      </c>
      <c r="K146" s="1">
        <v>52.222779542625702</v>
      </c>
      <c r="L146" s="1">
        <v>1.09420572553828</v>
      </c>
      <c r="M146" s="1">
        <v>0.60376377045830298</v>
      </c>
      <c r="N146" s="1">
        <v>1.99334930985157</v>
      </c>
      <c r="O146" s="1">
        <v>44.0859016515261</v>
      </c>
      <c r="P146" s="1">
        <v>26.073306210407001</v>
      </c>
      <c r="Q146" s="1">
        <v>8.7276375188095603</v>
      </c>
      <c r="R146" s="1">
        <v>24.308458265990499</v>
      </c>
      <c r="S146" s="1">
        <v>26.881420795482001</v>
      </c>
      <c r="T146" s="1">
        <v>14.009177209311</v>
      </c>
      <c r="U146" s="1">
        <v>7.4338609222330199</v>
      </c>
      <c r="V146" s="1">
        <v>45.094566024798603</v>
      </c>
      <c r="W146" s="1">
        <v>32.098165819096103</v>
      </c>
      <c r="X146" s="1">
        <v>15.3734072338723</v>
      </c>
      <c r="Y146" s="1">
        <v>19.0132370637786</v>
      </c>
      <c r="Z146" s="1">
        <v>22.482952266345801</v>
      </c>
      <c r="AA146" s="1">
        <v>18.085639791416</v>
      </c>
      <c r="AB146" s="1">
        <v>20.081227436823099</v>
      </c>
      <c r="AC146" s="1">
        <v>20.336943441636599</v>
      </c>
    </row>
    <row r="147" spans="1:29" ht="15" hidden="1" customHeight="1" x14ac:dyDescent="0.25">
      <c r="A147">
        <v>16180</v>
      </c>
      <c r="B147" s="2" t="s">
        <v>194</v>
      </c>
      <c r="C147" s="2" t="s">
        <v>195</v>
      </c>
      <c r="D147" s="2" t="s">
        <v>965</v>
      </c>
      <c r="E147" s="2" t="s">
        <v>935</v>
      </c>
      <c r="F147" s="2" t="s">
        <v>919</v>
      </c>
      <c r="G147" s="2" t="str">
        <f t="shared" si="2"/>
        <v>Trump</v>
      </c>
      <c r="H147" s="2" t="s">
        <v>922</v>
      </c>
      <c r="I147" s="2" t="s">
        <v>922</v>
      </c>
      <c r="J147">
        <v>55274</v>
      </c>
      <c r="K147" s="1">
        <v>70.707746861092005</v>
      </c>
      <c r="L147" s="1">
        <v>1.81459637442559</v>
      </c>
      <c r="M147" s="1">
        <v>2.0606433404494</v>
      </c>
      <c r="N147" s="1">
        <v>4.1104316676918602</v>
      </c>
      <c r="O147" s="1">
        <v>21.3065817563411</v>
      </c>
      <c r="P147" s="1">
        <v>21.3753301733184</v>
      </c>
      <c r="Q147" s="1">
        <v>8.4578644570684194</v>
      </c>
      <c r="R147" s="1">
        <v>24.6372616420017</v>
      </c>
      <c r="S147" s="1">
        <v>29.006404457792101</v>
      </c>
      <c r="T147" s="1">
        <v>16.523139269819399</v>
      </c>
      <c r="U147" s="1">
        <v>4.4151138716356098</v>
      </c>
      <c r="V147" s="1">
        <v>39.5859213250518</v>
      </c>
      <c r="W147" s="1">
        <v>35.1009316770186</v>
      </c>
      <c r="X147" s="1">
        <v>20.898033126293999</v>
      </c>
      <c r="Y147" s="1">
        <v>17.929173373733502</v>
      </c>
      <c r="Z147" s="1">
        <v>18.790834201306701</v>
      </c>
      <c r="AA147" s="1">
        <v>18.478363791307601</v>
      </c>
      <c r="AB147" s="1">
        <v>27.0760344664331</v>
      </c>
      <c r="AC147" s="1">
        <v>17.725594167219</v>
      </c>
    </row>
    <row r="148" spans="1:29" ht="15" hidden="1" customHeight="1" x14ac:dyDescent="0.25">
      <c r="A148">
        <v>16220</v>
      </c>
      <c r="B148" s="2" t="s">
        <v>196</v>
      </c>
      <c r="C148" s="2" t="s">
        <v>197</v>
      </c>
      <c r="D148" s="2" t="s">
        <v>982</v>
      </c>
      <c r="E148" s="2" t="s">
        <v>947</v>
      </c>
      <c r="F148" s="2" t="s">
        <v>919</v>
      </c>
      <c r="G148" s="2" t="str">
        <f t="shared" si="2"/>
        <v>Trump</v>
      </c>
      <c r="H148" s="2" t="s">
        <v>922</v>
      </c>
      <c r="I148" s="2" t="s">
        <v>923</v>
      </c>
      <c r="J148">
        <v>75450</v>
      </c>
      <c r="K148" s="1">
        <v>89.053677932405606</v>
      </c>
      <c r="L148" s="1">
        <v>0.82306163021868795</v>
      </c>
      <c r="M148" s="1">
        <v>0.63485752153744202</v>
      </c>
      <c r="N148" s="1">
        <v>2.5553346587143801</v>
      </c>
      <c r="O148" s="1">
        <v>6.9330682571239199</v>
      </c>
      <c r="P148" s="1">
        <v>23.883366467859499</v>
      </c>
      <c r="Q148" s="1">
        <v>9.6262425447316105</v>
      </c>
      <c r="R148" s="1">
        <v>26.3472498343274</v>
      </c>
      <c r="S148" s="1">
        <v>27.695162359178301</v>
      </c>
      <c r="T148" s="1">
        <v>12.4479787939032</v>
      </c>
      <c r="U148" s="1">
        <v>1.9323191802041499</v>
      </c>
      <c r="V148" s="1">
        <v>35.4966834809548</v>
      </c>
      <c r="W148" s="1">
        <v>40.576716844739202</v>
      </c>
      <c r="X148" s="1">
        <v>21.994280494101801</v>
      </c>
      <c r="Y148" s="1">
        <v>13.9939485627837</v>
      </c>
      <c r="Z148" s="1">
        <v>20.887324870091401</v>
      </c>
      <c r="AA148" s="1">
        <v>18.769321844372801</v>
      </c>
      <c r="AB148" s="1">
        <v>23.9557981977241</v>
      </c>
      <c r="AC148" s="1">
        <v>22.393606525028002</v>
      </c>
    </row>
    <row r="149" spans="1:29" ht="15" hidden="1" customHeight="1" x14ac:dyDescent="0.25">
      <c r="A149">
        <v>16260</v>
      </c>
      <c r="B149" s="2" t="s">
        <v>198</v>
      </c>
      <c r="C149" s="2" t="s">
        <v>199</v>
      </c>
      <c r="D149" s="2" t="s">
        <v>977</v>
      </c>
      <c r="E149" s="2" t="s">
        <v>947</v>
      </c>
      <c r="F149" s="2" t="s">
        <v>919</v>
      </c>
      <c r="G149" s="2" t="str">
        <f t="shared" si="2"/>
        <v>Trump</v>
      </c>
      <c r="H149" s="2" t="s">
        <v>922</v>
      </c>
      <c r="I149" s="2" t="s">
        <v>923</v>
      </c>
      <c r="J149">
        <v>9225</v>
      </c>
      <c r="K149" s="1">
        <v>87.139050754933606</v>
      </c>
      <c r="L149" s="1">
        <v>0.44191235404978002</v>
      </c>
      <c r="M149" s="1">
        <v>0.721356930875376</v>
      </c>
      <c r="N149" s="1">
        <v>3.97937742347768</v>
      </c>
      <c r="O149" s="1">
        <v>7.7183025366635603</v>
      </c>
      <c r="P149" s="1">
        <v>30.206009141520301</v>
      </c>
      <c r="Q149" s="1">
        <v>16.658362758052998</v>
      </c>
      <c r="R149" s="1">
        <v>24.493642094318002</v>
      </c>
      <c r="S149" s="1">
        <v>18.822433550679101</v>
      </c>
      <c r="T149" s="1">
        <v>9.8195524554296707</v>
      </c>
      <c r="U149" s="1">
        <v>2.6060656281073902</v>
      </c>
      <c r="V149" s="1">
        <v>32.4038780245277</v>
      </c>
      <c r="W149" s="1">
        <v>38.3990719257541</v>
      </c>
      <c r="X149" s="1">
        <v>26.590984421610901</v>
      </c>
      <c r="Y149" s="1">
        <v>22.5785635929535</v>
      </c>
      <c r="Z149" s="1">
        <v>24.114344711879699</v>
      </c>
      <c r="AA149" s="1">
        <v>21.113763954313701</v>
      </c>
      <c r="AB149" s="1">
        <v>22.901206685164901</v>
      </c>
      <c r="AC149" s="1">
        <v>9.2921210556882006</v>
      </c>
    </row>
    <row r="150" spans="1:29" ht="15" hidden="1" customHeight="1" x14ac:dyDescent="0.25">
      <c r="A150">
        <v>16300</v>
      </c>
      <c r="B150" s="2" t="s">
        <v>200</v>
      </c>
      <c r="C150" s="2" t="s">
        <v>60</v>
      </c>
      <c r="D150" s="2" t="s">
        <v>945</v>
      </c>
      <c r="E150" s="2" t="s">
        <v>927</v>
      </c>
      <c r="F150" s="2" t="s">
        <v>920</v>
      </c>
      <c r="G150" s="2" t="str">
        <f t="shared" si="2"/>
        <v>Clinton</v>
      </c>
      <c r="H150" s="2" t="s">
        <v>922</v>
      </c>
      <c r="I150" s="2" t="s">
        <v>923</v>
      </c>
      <c r="J150">
        <v>257940</v>
      </c>
      <c r="K150" s="1">
        <v>90.600527254400205</v>
      </c>
      <c r="L150" s="1">
        <v>3.3565945568736901</v>
      </c>
      <c r="M150" s="1">
        <v>1.52709932542452</v>
      </c>
      <c r="N150" s="1">
        <v>2.1590292316042499</v>
      </c>
      <c r="O150" s="1">
        <v>2.3567496316972898</v>
      </c>
      <c r="P150" s="1">
        <v>24.470419477397801</v>
      </c>
      <c r="Q150" s="1">
        <v>9.2040784678607395</v>
      </c>
      <c r="R150" s="1">
        <v>26.3037915794371</v>
      </c>
      <c r="S150" s="1">
        <v>26.429789873613998</v>
      </c>
      <c r="T150" s="1">
        <v>13.591920601690299</v>
      </c>
      <c r="U150" s="1">
        <v>2.0054052164998901</v>
      </c>
      <c r="V150" s="1">
        <v>34.3895250631968</v>
      </c>
      <c r="W150" s="1">
        <v>35.174096897825102</v>
      </c>
      <c r="X150" s="1">
        <v>28.4309728224782</v>
      </c>
      <c r="Y150" s="1">
        <v>13.7490023366957</v>
      </c>
      <c r="Z150" s="1">
        <v>20.738895887223201</v>
      </c>
      <c r="AA150" s="1">
        <v>18.591635975498299</v>
      </c>
      <c r="AB150" s="1">
        <v>25.5411421922629</v>
      </c>
      <c r="AC150" s="1">
        <v>21.379323608319801</v>
      </c>
    </row>
    <row r="151" spans="1:29" ht="15" hidden="1" customHeight="1" x14ac:dyDescent="0.25">
      <c r="A151">
        <v>16340</v>
      </c>
      <c r="B151" s="2" t="s">
        <v>201</v>
      </c>
      <c r="C151" s="2" t="s">
        <v>37</v>
      </c>
      <c r="D151" s="2" t="s">
        <v>943</v>
      </c>
      <c r="E151" s="2" t="s">
        <v>931</v>
      </c>
      <c r="F151" s="2" t="s">
        <v>919</v>
      </c>
      <c r="G151" s="2" t="str">
        <f t="shared" si="2"/>
        <v>Trump</v>
      </c>
      <c r="H151" s="2" t="s">
        <v>922</v>
      </c>
      <c r="I151" s="2" t="s">
        <v>923</v>
      </c>
      <c r="J151">
        <v>41475</v>
      </c>
      <c r="K151" s="1">
        <v>73.518987341772203</v>
      </c>
      <c r="L151" s="1">
        <v>12.417118746232701</v>
      </c>
      <c r="M151" s="1">
        <v>0.65099457504520797</v>
      </c>
      <c r="N151" s="1">
        <v>1.6347197106690801</v>
      </c>
      <c r="O151" s="1">
        <v>11.778179626280901</v>
      </c>
      <c r="P151" s="1">
        <v>26.632911392405099</v>
      </c>
      <c r="Q151" s="1">
        <v>9.1115129596142292</v>
      </c>
      <c r="R151" s="1">
        <v>25.50452079566</v>
      </c>
      <c r="S151" s="1">
        <v>25.4056660638939</v>
      </c>
      <c r="T151" s="1">
        <v>13.345388788426799</v>
      </c>
      <c r="U151" s="1">
        <v>10.973084886128399</v>
      </c>
      <c r="V151" s="1">
        <v>54.327122153209103</v>
      </c>
      <c r="W151" s="1">
        <v>23.286278938452799</v>
      </c>
      <c r="X151" s="1">
        <v>11.4135140222097</v>
      </c>
      <c r="Y151" s="1">
        <v>27.725005125401498</v>
      </c>
      <c r="Z151" s="1">
        <v>23.747693569329599</v>
      </c>
      <c r="AA151" s="1">
        <v>18.171256748445298</v>
      </c>
      <c r="AB151" s="1">
        <v>19.579033690972501</v>
      </c>
      <c r="AC151" s="1">
        <v>10.777010865851199</v>
      </c>
    </row>
    <row r="152" spans="1:29" ht="15" hidden="1" customHeight="1" x14ac:dyDescent="0.25">
      <c r="A152">
        <v>16380</v>
      </c>
      <c r="B152" s="2" t="s">
        <v>202</v>
      </c>
      <c r="C152" s="2" t="s">
        <v>33</v>
      </c>
      <c r="D152" s="2" t="s">
        <v>967</v>
      </c>
      <c r="E152" s="2" t="s">
        <v>927</v>
      </c>
      <c r="F152" s="2" t="s">
        <v>919</v>
      </c>
      <c r="G152" s="2" t="str">
        <f t="shared" si="2"/>
        <v>Trump</v>
      </c>
      <c r="H152" s="2" t="s">
        <v>922</v>
      </c>
      <c r="I152" s="2" t="s">
        <v>922</v>
      </c>
      <c r="J152">
        <v>40814</v>
      </c>
      <c r="K152" s="1">
        <v>96.665359925515801</v>
      </c>
      <c r="L152" s="1">
        <v>0.222962708874406</v>
      </c>
      <c r="M152" s="1">
        <v>0.44102513843289098</v>
      </c>
      <c r="N152" s="1">
        <v>1.1662664771892</v>
      </c>
      <c r="O152" s="1">
        <v>1.50438574998775</v>
      </c>
      <c r="P152" s="1">
        <v>26.395354535208501</v>
      </c>
      <c r="Q152" s="1">
        <v>7.7644925760768402</v>
      </c>
      <c r="R152" s="1">
        <v>22.587837506737898</v>
      </c>
      <c r="S152" s="1">
        <v>27.806634978193799</v>
      </c>
      <c r="T152" s="1">
        <v>15.445680403782999</v>
      </c>
      <c r="U152" s="1">
        <v>2.2478983816613001</v>
      </c>
      <c r="V152" s="1">
        <v>56.082657482501901</v>
      </c>
      <c r="W152" s="1">
        <v>25.589749287116199</v>
      </c>
      <c r="X152" s="1">
        <v>16.0796948487205</v>
      </c>
      <c r="Y152" s="1">
        <v>15.189309576837401</v>
      </c>
      <c r="Z152" s="1">
        <v>22.793509385937</v>
      </c>
      <c r="AA152" s="1">
        <v>19.605472478523701</v>
      </c>
      <c r="AB152" s="1">
        <v>28.5014317531021</v>
      </c>
      <c r="AC152" s="1">
        <v>13.9102768055997</v>
      </c>
    </row>
    <row r="153" spans="1:29" ht="15" hidden="1" customHeight="1" x14ac:dyDescent="0.25">
      <c r="A153">
        <v>16500</v>
      </c>
      <c r="B153" s="2" t="s">
        <v>203</v>
      </c>
      <c r="C153" s="2" t="s">
        <v>25</v>
      </c>
      <c r="D153" s="2" t="s">
        <v>878</v>
      </c>
      <c r="E153" s="2" t="s">
        <v>927</v>
      </c>
      <c r="F153" s="2" t="s">
        <v>920</v>
      </c>
      <c r="G153" s="2" t="str">
        <f t="shared" si="2"/>
        <v>Clinton</v>
      </c>
      <c r="H153" s="2" t="s">
        <v>922</v>
      </c>
      <c r="I153" s="2" t="s">
        <v>922</v>
      </c>
      <c r="J153">
        <v>75455</v>
      </c>
      <c r="K153" s="1">
        <v>85.986349479822394</v>
      </c>
      <c r="L153" s="1">
        <v>0.49035849181631402</v>
      </c>
      <c r="M153" s="1">
        <v>0.85216354118348703</v>
      </c>
      <c r="N153" s="1">
        <v>4.0209396328937803</v>
      </c>
      <c r="O153" s="1">
        <v>8.6501888542840106</v>
      </c>
      <c r="P153" s="1">
        <v>23.139619640845499</v>
      </c>
      <c r="Q153" s="1">
        <v>8.3639255185209702</v>
      </c>
      <c r="R153" s="1">
        <v>22.581671194751799</v>
      </c>
      <c r="S153" s="1">
        <v>28.585249486448902</v>
      </c>
      <c r="T153" s="1">
        <v>17.3295341594328</v>
      </c>
      <c r="U153" s="1">
        <v>4.1034669555796297</v>
      </c>
      <c r="V153" s="1">
        <v>42.1916112056957</v>
      </c>
      <c r="W153" s="1">
        <v>38.7807614920291</v>
      </c>
      <c r="X153" s="1">
        <v>14.924160346695601</v>
      </c>
      <c r="Y153" s="1">
        <v>19.2735535508377</v>
      </c>
      <c r="Z153" s="1">
        <v>25.873295801397301</v>
      </c>
      <c r="AA153" s="1">
        <v>20.3927287526284</v>
      </c>
      <c r="AB153" s="1">
        <v>21.793393474869401</v>
      </c>
      <c r="AC153" s="1">
        <v>12.667028420267201</v>
      </c>
    </row>
    <row r="154" spans="1:29" ht="15" hidden="1" customHeight="1" x14ac:dyDescent="0.25">
      <c r="A154">
        <v>16460</v>
      </c>
      <c r="B154" s="2" t="s">
        <v>203</v>
      </c>
      <c r="C154" s="2" t="s">
        <v>146</v>
      </c>
      <c r="D154" s="2" t="s">
        <v>948</v>
      </c>
      <c r="E154" s="2" t="s">
        <v>927</v>
      </c>
      <c r="F154" s="2" t="s">
        <v>919</v>
      </c>
      <c r="G154" s="2" t="str">
        <f t="shared" si="2"/>
        <v>Trump</v>
      </c>
      <c r="H154" s="2" t="s">
        <v>922</v>
      </c>
      <c r="I154" s="2" t="s">
        <v>923</v>
      </c>
      <c r="J154">
        <v>39437</v>
      </c>
      <c r="K154" s="1">
        <v>92.441108603595595</v>
      </c>
      <c r="L154" s="1">
        <v>3.8948195856682801</v>
      </c>
      <c r="M154" s="1">
        <v>0.567994522909958</v>
      </c>
      <c r="N154" s="1">
        <v>1.72173339757081</v>
      </c>
      <c r="O154" s="1">
        <v>1.37434389025534</v>
      </c>
      <c r="P154" s="1">
        <v>23.4247026903669</v>
      </c>
      <c r="Q154" s="1">
        <v>8.1674569566650597</v>
      </c>
      <c r="R154" s="1">
        <v>22.509318660141499</v>
      </c>
      <c r="S154" s="1">
        <v>28.3439409691407</v>
      </c>
      <c r="T154" s="1">
        <v>17.554580723685898</v>
      </c>
      <c r="U154" s="1">
        <v>5.59544625916143</v>
      </c>
      <c r="V154" s="1">
        <v>45.068640946463802</v>
      </c>
      <c r="W154" s="1">
        <v>35.607723501618402</v>
      </c>
      <c r="X154" s="1">
        <v>13.728189292756401</v>
      </c>
      <c r="Y154" s="1">
        <v>24.7650081463843</v>
      </c>
      <c r="Z154" s="1">
        <v>23.649580147888202</v>
      </c>
      <c r="AA154" s="1">
        <v>18.0411079082592</v>
      </c>
      <c r="AB154" s="1">
        <v>22.390023812507799</v>
      </c>
      <c r="AC154" s="1">
        <v>11.1542799849605</v>
      </c>
    </row>
    <row r="155" spans="1:29" ht="15" hidden="1" customHeight="1" x14ac:dyDescent="0.25">
      <c r="A155">
        <v>16540</v>
      </c>
      <c r="B155" s="2" t="s">
        <v>204</v>
      </c>
      <c r="C155" s="2" t="s">
        <v>55</v>
      </c>
      <c r="D155" s="2" t="s">
        <v>970</v>
      </c>
      <c r="E155" s="2" t="s">
        <v>927</v>
      </c>
      <c r="F155" s="2" t="s">
        <v>919</v>
      </c>
      <c r="G155" s="2" t="str">
        <f t="shared" si="2"/>
        <v>Trump</v>
      </c>
      <c r="H155" s="2" t="s">
        <v>922</v>
      </c>
      <c r="I155" s="2" t="s">
        <v>922</v>
      </c>
      <c r="J155">
        <v>149618</v>
      </c>
      <c r="K155" s="1">
        <v>90.232458661390993</v>
      </c>
      <c r="L155" s="1">
        <v>2.9060674517771901</v>
      </c>
      <c r="M155" s="1">
        <v>0.86486920022991898</v>
      </c>
      <c r="N155" s="1">
        <v>1.69364648638533</v>
      </c>
      <c r="O155" s="1">
        <v>4.3029582002165503</v>
      </c>
      <c r="P155" s="1">
        <v>23.887500167092199</v>
      </c>
      <c r="Q155" s="1">
        <v>7.99235386116644</v>
      </c>
      <c r="R155" s="1">
        <v>24.683527383068899</v>
      </c>
      <c r="S155" s="1">
        <v>26.9419454878424</v>
      </c>
      <c r="T155" s="1">
        <v>16.494673100830099</v>
      </c>
      <c r="U155" s="1">
        <v>5.09004637118516</v>
      </c>
      <c r="V155" s="1">
        <v>52.920012156505202</v>
      </c>
      <c r="W155" s="1">
        <v>22.715018185739599</v>
      </c>
      <c r="X155" s="1">
        <v>19.274923286570001</v>
      </c>
      <c r="Y155" s="1">
        <v>14.2168010474812</v>
      </c>
      <c r="Z155" s="1">
        <v>22.112535318034599</v>
      </c>
      <c r="AA155" s="1">
        <v>20.808352284473798</v>
      </c>
      <c r="AB155" s="1">
        <v>25.795947901591902</v>
      </c>
      <c r="AC155" s="1">
        <v>17.0663634484184</v>
      </c>
    </row>
    <row r="156" spans="1:29" ht="15" hidden="1" customHeight="1" x14ac:dyDescent="0.25">
      <c r="A156">
        <v>16580</v>
      </c>
      <c r="B156" s="2" t="s">
        <v>205</v>
      </c>
      <c r="C156" s="2" t="s">
        <v>146</v>
      </c>
      <c r="D156" s="2" t="s">
        <v>948</v>
      </c>
      <c r="E156" s="2" t="s">
        <v>927</v>
      </c>
      <c r="F156" s="2" t="s">
        <v>919</v>
      </c>
      <c r="G156" s="2" t="str">
        <f t="shared" si="2"/>
        <v>Trump</v>
      </c>
      <c r="H156" s="2" t="s">
        <v>922</v>
      </c>
      <c r="I156" s="2" t="s">
        <v>923</v>
      </c>
      <c r="J156">
        <v>231891</v>
      </c>
      <c r="K156" s="1">
        <v>74.2874885183125</v>
      </c>
      <c r="L156" s="1">
        <v>10.645950036870801</v>
      </c>
      <c r="M156" s="1">
        <v>7.7467430818789902</v>
      </c>
      <c r="N156" s="1">
        <v>2.54688625259281</v>
      </c>
      <c r="O156" s="1">
        <v>4.77293211034495</v>
      </c>
      <c r="P156" s="1">
        <v>20.023631792523201</v>
      </c>
      <c r="Q156" s="1">
        <v>21.491562846337299</v>
      </c>
      <c r="R156" s="1">
        <v>25.220469962180498</v>
      </c>
      <c r="S156" s="1">
        <v>22.305738471954498</v>
      </c>
      <c r="T156" s="1">
        <v>10.9585969270045</v>
      </c>
      <c r="U156" s="1">
        <v>2.28832613454825</v>
      </c>
      <c r="V156" s="1">
        <v>30.0684870717709</v>
      </c>
      <c r="W156" s="1">
        <v>28.7453405123957</v>
      </c>
      <c r="X156" s="1">
        <v>38.897846281285098</v>
      </c>
      <c r="Y156" s="1">
        <v>22.5935375080754</v>
      </c>
      <c r="Z156" s="1">
        <v>21.5084257667502</v>
      </c>
      <c r="AA156" s="1">
        <v>15.9602308189254</v>
      </c>
      <c r="AB156" s="1">
        <v>21.453677444786301</v>
      </c>
      <c r="AC156" s="1">
        <v>18.484128461462699</v>
      </c>
    </row>
    <row r="157" spans="1:29" ht="15" hidden="1" customHeight="1" x14ac:dyDescent="0.25">
      <c r="A157">
        <v>16620</v>
      </c>
      <c r="B157" s="2" t="s">
        <v>206</v>
      </c>
      <c r="C157" s="2" t="s">
        <v>121</v>
      </c>
      <c r="D157" s="2" t="s">
        <v>981</v>
      </c>
      <c r="E157" s="2" t="s">
        <v>927</v>
      </c>
      <c r="F157" s="2" t="s">
        <v>920</v>
      </c>
      <c r="G157" s="2" t="str">
        <f t="shared" si="2"/>
        <v>Clinton</v>
      </c>
      <c r="H157" s="2" t="s">
        <v>922</v>
      </c>
      <c r="I157" s="2" t="s">
        <v>922</v>
      </c>
      <c r="J157">
        <v>227078</v>
      </c>
      <c r="K157" s="1">
        <v>90.027215318084501</v>
      </c>
      <c r="L157" s="1">
        <v>6.1996318445644203</v>
      </c>
      <c r="M157" s="1">
        <v>0.88515840372030796</v>
      </c>
      <c r="N157" s="1">
        <v>2.0327816873497202</v>
      </c>
      <c r="O157" s="1">
        <v>0.85521274628101396</v>
      </c>
      <c r="P157" s="1">
        <v>20.9522719065695</v>
      </c>
      <c r="Q157" s="1">
        <v>7.7422735800033502</v>
      </c>
      <c r="R157" s="1">
        <v>24.787077568060301</v>
      </c>
      <c r="S157" s="1">
        <v>30.102872140850302</v>
      </c>
      <c r="T157" s="1">
        <v>16.415504804516502</v>
      </c>
      <c r="U157" s="1">
        <v>5.3673207953511701</v>
      </c>
      <c r="V157" s="1">
        <v>48.211202495219403</v>
      </c>
      <c r="W157" s="1">
        <v>24.434212724876101</v>
      </c>
      <c r="X157" s="1">
        <v>21.987263984553401</v>
      </c>
      <c r="Y157" s="1">
        <v>22.276069344925499</v>
      </c>
      <c r="Z157" s="1">
        <v>22.770053142256899</v>
      </c>
      <c r="AA157" s="1">
        <v>18.864981228615701</v>
      </c>
      <c r="AB157" s="1">
        <v>21.342179976496801</v>
      </c>
      <c r="AC157" s="1">
        <v>14.7467163077051</v>
      </c>
    </row>
    <row r="158" spans="1:29" ht="15" hidden="1" customHeight="1" x14ac:dyDescent="0.25">
      <c r="A158">
        <v>16660</v>
      </c>
      <c r="B158" s="2" t="s">
        <v>207</v>
      </c>
      <c r="C158" s="2" t="s">
        <v>146</v>
      </c>
      <c r="D158" s="2" t="s">
        <v>948</v>
      </c>
      <c r="E158" s="2" t="s">
        <v>927</v>
      </c>
      <c r="F158" s="2" t="s">
        <v>920</v>
      </c>
      <c r="G158" s="2" t="str">
        <f t="shared" si="2"/>
        <v>Clinton</v>
      </c>
      <c r="H158" s="2" t="s">
        <v>922</v>
      </c>
      <c r="I158" s="2" t="s">
        <v>923</v>
      </c>
      <c r="J158">
        <v>64921</v>
      </c>
      <c r="K158" s="1">
        <v>92.643366553195406</v>
      </c>
      <c r="L158" s="1">
        <v>3.1684662897983702</v>
      </c>
      <c r="M158" s="1">
        <v>0.84410283267355701</v>
      </c>
      <c r="N158" s="1">
        <v>1.4494539517259399</v>
      </c>
      <c r="O158" s="1">
        <v>1.8946103726067101</v>
      </c>
      <c r="P158" s="1">
        <v>19.315783798770799</v>
      </c>
      <c r="Q158" s="1">
        <v>20.893085442306798</v>
      </c>
      <c r="R158" s="1">
        <v>21.479952557724001</v>
      </c>
      <c r="S158" s="1">
        <v>24.033825726652399</v>
      </c>
      <c r="T158" s="1">
        <v>14.277352474545999</v>
      </c>
      <c r="U158" s="1">
        <v>4.1619449881528796</v>
      </c>
      <c r="V158" s="1">
        <v>41.127536829092399</v>
      </c>
      <c r="W158" s="1">
        <v>32.924693520140103</v>
      </c>
      <c r="X158" s="1">
        <v>21.785824662614601</v>
      </c>
      <c r="Y158" s="1">
        <v>25.0118614581686</v>
      </c>
      <c r="Z158" s="1">
        <v>26.146607622963799</v>
      </c>
      <c r="AA158" s="1">
        <v>16.238336232800901</v>
      </c>
      <c r="AB158" s="1">
        <v>20.4412462438716</v>
      </c>
      <c r="AC158" s="1">
        <v>12.1619484421952</v>
      </c>
    </row>
    <row r="159" spans="1:29" ht="15" hidden="1" customHeight="1" x14ac:dyDescent="0.25">
      <c r="A159">
        <v>16700</v>
      </c>
      <c r="B159" s="2" t="s">
        <v>208</v>
      </c>
      <c r="C159" s="2" t="s">
        <v>129</v>
      </c>
      <c r="D159" s="2" t="s">
        <v>973</v>
      </c>
      <c r="E159" s="2" t="s">
        <v>931</v>
      </c>
      <c r="F159" s="2" t="s">
        <v>920</v>
      </c>
      <c r="G159" s="2" t="str">
        <f t="shared" si="2"/>
        <v>Clinton</v>
      </c>
      <c r="H159" s="2" t="s">
        <v>923</v>
      </c>
      <c r="I159" s="2" t="s">
        <v>923</v>
      </c>
      <c r="J159">
        <v>664607</v>
      </c>
      <c r="K159" s="1">
        <v>63.231353265914997</v>
      </c>
      <c r="L159" s="1">
        <v>27.439223480944399</v>
      </c>
      <c r="M159" s="1">
        <v>1.6035040256873601</v>
      </c>
      <c r="N159" s="1">
        <v>2.3532704289903701</v>
      </c>
      <c r="O159" s="1">
        <v>5.3726487984628504</v>
      </c>
      <c r="P159" s="1">
        <v>23.2687889233788</v>
      </c>
      <c r="Q159" s="1">
        <v>11.0529982380565</v>
      </c>
      <c r="R159" s="1">
        <v>28.2577523258106</v>
      </c>
      <c r="S159" s="1">
        <v>25.930361852944699</v>
      </c>
      <c r="T159" s="1">
        <v>11.490098659809499</v>
      </c>
      <c r="U159" s="1">
        <v>4.0780298749951802</v>
      </c>
      <c r="V159" s="1">
        <v>34.624906115910299</v>
      </c>
      <c r="W159" s="1">
        <v>30.416175973388</v>
      </c>
      <c r="X159" s="1">
        <v>30.880888035706601</v>
      </c>
      <c r="Y159" s="1">
        <v>18.451017874386601</v>
      </c>
      <c r="Z159" s="1">
        <v>20.667284157420699</v>
      </c>
      <c r="AA159" s="1">
        <v>18.200342904439999</v>
      </c>
      <c r="AB159" s="1">
        <v>22.889462585972399</v>
      </c>
      <c r="AC159" s="1">
        <v>19.791892477780198</v>
      </c>
    </row>
    <row r="160" spans="1:29" ht="15" hidden="1" customHeight="1" x14ac:dyDescent="0.25">
      <c r="A160">
        <v>16740</v>
      </c>
      <c r="B160" s="2" t="s">
        <v>209</v>
      </c>
      <c r="C160" s="2" t="s">
        <v>42</v>
      </c>
      <c r="D160" s="2" t="s">
        <v>959</v>
      </c>
      <c r="E160" s="2" t="s">
        <v>931</v>
      </c>
      <c r="F160" s="2" t="s">
        <v>919</v>
      </c>
      <c r="G160" s="2" t="str">
        <f t="shared" si="2"/>
        <v>Trump</v>
      </c>
      <c r="H160" s="2" t="s">
        <v>922</v>
      </c>
      <c r="I160" s="2" t="s">
        <v>923</v>
      </c>
      <c r="J160">
        <v>2217012</v>
      </c>
      <c r="K160" s="1">
        <v>64.500733419575496</v>
      </c>
      <c r="L160" s="1">
        <v>21.5211735434901</v>
      </c>
      <c r="M160" s="1">
        <v>2.6979105210075498</v>
      </c>
      <c r="N160" s="1">
        <v>2.1443275904686101</v>
      </c>
      <c r="O160" s="1">
        <v>9.1358549254582293</v>
      </c>
      <c r="P160" s="1">
        <v>25.608837480356399</v>
      </c>
      <c r="Q160" s="1">
        <v>8.7620184284072398</v>
      </c>
      <c r="R160" s="1">
        <v>29.2727328494388</v>
      </c>
      <c r="S160" s="1">
        <v>25.487954057082199</v>
      </c>
      <c r="T160" s="1">
        <v>10.8684571847153</v>
      </c>
      <c r="U160" s="1">
        <v>5.2664766754686303</v>
      </c>
      <c r="V160" s="1">
        <v>34.320767788763703</v>
      </c>
      <c r="W160" s="1">
        <v>30.362412655684398</v>
      </c>
      <c r="X160" s="1">
        <v>30.050342880083299</v>
      </c>
      <c r="Y160" s="1">
        <v>17.2122661144852</v>
      </c>
      <c r="Z160" s="1">
        <v>21.076587907272401</v>
      </c>
      <c r="AA160" s="1">
        <v>17.918029034595499</v>
      </c>
      <c r="AB160" s="1">
        <v>22.6129950035638</v>
      </c>
      <c r="AC160" s="1">
        <v>21.180121940083101</v>
      </c>
    </row>
    <row r="161" spans="1:29" ht="15" hidden="1" customHeight="1" x14ac:dyDescent="0.25">
      <c r="A161">
        <v>16820</v>
      </c>
      <c r="B161" s="2" t="s">
        <v>210</v>
      </c>
      <c r="C161" s="2" t="s">
        <v>135</v>
      </c>
      <c r="D161" s="2" t="s">
        <v>978</v>
      </c>
      <c r="E161" s="2" t="s">
        <v>927</v>
      </c>
      <c r="F161" s="2" t="s">
        <v>920</v>
      </c>
      <c r="G161" s="2" t="str">
        <f t="shared" si="2"/>
        <v>Clinton</v>
      </c>
      <c r="H161" s="2" t="s">
        <v>922</v>
      </c>
      <c r="I161" s="2" t="s">
        <v>923</v>
      </c>
      <c r="J161">
        <v>222114</v>
      </c>
      <c r="K161" s="1">
        <v>75.369561738414802</v>
      </c>
      <c r="L161" s="1">
        <v>14.093870739123499</v>
      </c>
      <c r="M161" s="1">
        <v>3.59708282846757</v>
      </c>
      <c r="N161" s="1">
        <v>2.40003657895338</v>
      </c>
      <c r="O161" s="1">
        <v>4.5394481150408099</v>
      </c>
      <c r="P161" s="1">
        <v>20.327381632792999</v>
      </c>
      <c r="Q161" s="1">
        <v>13.5877094716627</v>
      </c>
      <c r="R161" s="1">
        <v>25.873208202830298</v>
      </c>
      <c r="S161" s="1">
        <v>26.5183694931529</v>
      </c>
      <c r="T161" s="1">
        <v>13.693331199561101</v>
      </c>
      <c r="U161" s="1">
        <v>5.6742097080670204</v>
      </c>
      <c r="V161" s="1">
        <v>32.333045430989799</v>
      </c>
      <c r="W161" s="1">
        <v>21.527034030056999</v>
      </c>
      <c r="X161" s="1">
        <v>40.465710830886202</v>
      </c>
      <c r="Y161" s="1">
        <v>16.273375423098202</v>
      </c>
      <c r="Z161" s="1">
        <v>18.4902897472214</v>
      </c>
      <c r="AA161" s="1">
        <v>16.932328300165601</v>
      </c>
      <c r="AB161" s="1">
        <v>22.7584799673524</v>
      </c>
      <c r="AC161" s="1">
        <v>25.545526562162401</v>
      </c>
    </row>
    <row r="162" spans="1:29" ht="15" hidden="1" customHeight="1" x14ac:dyDescent="0.25">
      <c r="A162">
        <v>16860</v>
      </c>
      <c r="B162" s="2" t="s">
        <v>211</v>
      </c>
      <c r="C162" s="2" t="s">
        <v>84</v>
      </c>
      <c r="D162" s="2" t="s">
        <v>975</v>
      </c>
      <c r="E162" s="2" t="s">
        <v>931</v>
      </c>
      <c r="F162" s="2" t="s">
        <v>919</v>
      </c>
      <c r="G162" s="2" t="str">
        <f t="shared" si="2"/>
        <v>Trump</v>
      </c>
      <c r="H162" s="2" t="s">
        <v>922</v>
      </c>
      <c r="I162" s="2" t="s">
        <v>922</v>
      </c>
      <c r="J162">
        <v>528143</v>
      </c>
      <c r="K162" s="1">
        <v>79.556483755346605</v>
      </c>
      <c r="L162" s="1">
        <v>13.787175064329199</v>
      </c>
      <c r="M162" s="1">
        <v>1.3581548936557</v>
      </c>
      <c r="N162" s="1">
        <v>1.7593719882683301</v>
      </c>
      <c r="O162" s="1">
        <v>3.53881429840024</v>
      </c>
      <c r="P162" s="1">
        <v>22.318576597625999</v>
      </c>
      <c r="Q162" s="1">
        <v>9.53340288520344</v>
      </c>
      <c r="R162" s="1">
        <v>25.6688056075722</v>
      </c>
      <c r="S162" s="1">
        <v>27.812164508475899</v>
      </c>
      <c r="T162" s="1">
        <v>14.667050401122401</v>
      </c>
      <c r="U162" s="1">
        <v>5.9140336337102104</v>
      </c>
      <c r="V162" s="1">
        <v>40.3454842295208</v>
      </c>
      <c r="W162" s="1">
        <v>30.406437360194499</v>
      </c>
      <c r="X162" s="1">
        <v>23.334044776574501</v>
      </c>
      <c r="Y162" s="1">
        <v>21.689603108200401</v>
      </c>
      <c r="Z162" s="1">
        <v>24.321283286691099</v>
      </c>
      <c r="AA162" s="1">
        <v>17.0686554532952</v>
      </c>
      <c r="AB162" s="1">
        <v>21.140955733148701</v>
      </c>
      <c r="AC162" s="1">
        <v>15.779502418664601</v>
      </c>
    </row>
    <row r="163" spans="1:29" ht="15" hidden="1" customHeight="1" x14ac:dyDescent="0.25">
      <c r="A163">
        <v>16940</v>
      </c>
      <c r="B163" s="2" t="s">
        <v>212</v>
      </c>
      <c r="C163" s="2" t="s">
        <v>197</v>
      </c>
      <c r="D163" s="2" t="s">
        <v>982</v>
      </c>
      <c r="E163" s="2" t="s">
        <v>947</v>
      </c>
      <c r="F163" s="2" t="s">
        <v>920</v>
      </c>
      <c r="G163" s="2" t="str">
        <f t="shared" si="2"/>
        <v>Clinton</v>
      </c>
      <c r="H163" s="2" t="s">
        <v>922</v>
      </c>
      <c r="I163" s="2" t="s">
        <v>923</v>
      </c>
      <c r="J163">
        <v>91738</v>
      </c>
      <c r="K163" s="1">
        <v>80.795308378207494</v>
      </c>
      <c r="L163" s="1">
        <v>2.2487954827879402</v>
      </c>
      <c r="M163" s="1">
        <v>1.0192068717434399</v>
      </c>
      <c r="N163" s="1">
        <v>2.8799407006911002</v>
      </c>
      <c r="O163" s="1">
        <v>13.05674856657</v>
      </c>
      <c r="P163" s="1">
        <v>24.418452549652301</v>
      </c>
      <c r="Q163" s="1">
        <v>9.7189823192134099</v>
      </c>
      <c r="R163" s="1">
        <v>25.884584359807299</v>
      </c>
      <c r="S163" s="1">
        <v>27.436830975168402</v>
      </c>
      <c r="T163" s="1">
        <v>12.541149796158599</v>
      </c>
      <c r="U163" s="1">
        <v>1.9843506515036</v>
      </c>
      <c r="V163" s="1">
        <v>33.685885746493803</v>
      </c>
      <c r="W163" s="1">
        <v>40.177712940552397</v>
      </c>
      <c r="X163" s="1">
        <v>24.1520506614502</v>
      </c>
      <c r="Y163" s="1">
        <v>14.7158101045296</v>
      </c>
      <c r="Z163" s="1">
        <v>20.557491289198602</v>
      </c>
      <c r="AA163" s="1">
        <v>18.415178571428601</v>
      </c>
      <c r="AB163" s="1">
        <v>25.544425087107999</v>
      </c>
      <c r="AC163" s="1">
        <v>20.767094947735199</v>
      </c>
    </row>
    <row r="164" spans="1:29" ht="15" customHeight="1" x14ac:dyDescent="0.25">
      <c r="A164">
        <v>16980</v>
      </c>
      <c r="B164" s="2" t="s">
        <v>213</v>
      </c>
      <c r="C164" s="2" t="s">
        <v>146</v>
      </c>
      <c r="D164" s="2" t="s">
        <v>948</v>
      </c>
      <c r="E164" s="2" t="s">
        <v>927</v>
      </c>
      <c r="F164" s="2" t="s">
        <v>920</v>
      </c>
      <c r="G164" s="2" t="str">
        <f t="shared" si="2"/>
        <v>Clinton</v>
      </c>
      <c r="H164" s="2" t="s">
        <v>923</v>
      </c>
      <c r="I164" s="2" t="s">
        <v>923</v>
      </c>
      <c r="J164">
        <v>9461105</v>
      </c>
      <c r="K164" s="1">
        <v>55.009314451113298</v>
      </c>
      <c r="L164" s="1">
        <v>17.0555553500357</v>
      </c>
      <c r="M164" s="1">
        <v>5.5686624342505402</v>
      </c>
      <c r="N164" s="1">
        <v>1.68093473225379</v>
      </c>
      <c r="O164" s="1">
        <v>20.685533032346601</v>
      </c>
      <c r="P164" s="1">
        <v>25.132476597606701</v>
      </c>
      <c r="Q164" s="1">
        <v>9.3973801157475805</v>
      </c>
      <c r="R164" s="1">
        <v>28.377943168371999</v>
      </c>
      <c r="S164" s="1">
        <v>25.6781739553678</v>
      </c>
      <c r="T164" s="1">
        <v>11.4140261629059</v>
      </c>
      <c r="U164" s="1">
        <v>6.4451378380347499</v>
      </c>
      <c r="V164" s="1">
        <v>32.1760433839871</v>
      </c>
      <c r="W164" s="1">
        <v>27.093505619325001</v>
      </c>
      <c r="X164" s="1">
        <v>34.285313158653203</v>
      </c>
      <c r="Y164" s="1">
        <v>15.4090707006823</v>
      </c>
      <c r="Z164" s="1">
        <v>17.8264286522774</v>
      </c>
      <c r="AA164" s="1">
        <v>15.7939109359739</v>
      </c>
      <c r="AB164" s="1">
        <v>23.384207781054101</v>
      </c>
      <c r="AC164" s="1">
        <v>27.586381930012301</v>
      </c>
    </row>
    <row r="165" spans="1:29" ht="15" hidden="1" customHeight="1" x14ac:dyDescent="0.25">
      <c r="A165">
        <v>17020</v>
      </c>
      <c r="B165" s="2" t="s">
        <v>214</v>
      </c>
      <c r="C165" s="2" t="s">
        <v>98</v>
      </c>
      <c r="D165" s="2" t="s">
        <v>936</v>
      </c>
      <c r="E165" s="2" t="s">
        <v>935</v>
      </c>
      <c r="F165" s="2" t="s">
        <v>920</v>
      </c>
      <c r="G165" s="2" t="str">
        <f t="shared" si="2"/>
        <v>Clinton</v>
      </c>
      <c r="H165" s="2" t="s">
        <v>923</v>
      </c>
      <c r="I165" s="2" t="s">
        <v>923</v>
      </c>
      <c r="J165">
        <v>220000</v>
      </c>
      <c r="K165" s="1">
        <v>75.189090909090893</v>
      </c>
      <c r="L165" s="1">
        <v>1.42409090909091</v>
      </c>
      <c r="M165" s="1">
        <v>4.0549999999999997</v>
      </c>
      <c r="N165" s="1">
        <v>5.1881818181818202</v>
      </c>
      <c r="O165" s="1">
        <v>14.1436363636364</v>
      </c>
      <c r="P165" s="1">
        <v>20.985454545454498</v>
      </c>
      <c r="Q165" s="1">
        <v>14.659090909090899</v>
      </c>
      <c r="R165" s="1">
        <v>22.731818181818198</v>
      </c>
      <c r="S165" s="1">
        <v>26.2522727272727</v>
      </c>
      <c r="T165" s="1">
        <v>15.371363636363601</v>
      </c>
      <c r="U165" s="1">
        <v>4.8898071625344404</v>
      </c>
      <c r="V165" s="1">
        <v>31.277867711794599</v>
      </c>
      <c r="W165" s="1">
        <v>39.8426628042373</v>
      </c>
      <c r="X165" s="1">
        <v>23.989662321433599</v>
      </c>
      <c r="Y165" s="1">
        <v>21.5506500223335</v>
      </c>
      <c r="Z165" s="1">
        <v>25.305028563368399</v>
      </c>
      <c r="AA165" s="1">
        <v>17.8785527893363</v>
      </c>
      <c r="AB165" s="1">
        <v>19.882690363683398</v>
      </c>
      <c r="AC165" s="1">
        <v>15.383078261278399</v>
      </c>
    </row>
    <row r="166" spans="1:29" ht="15" hidden="1" customHeight="1" x14ac:dyDescent="0.25">
      <c r="A166">
        <v>17060</v>
      </c>
      <c r="B166" s="2" t="s">
        <v>215</v>
      </c>
      <c r="C166" s="2" t="s">
        <v>33</v>
      </c>
      <c r="D166" s="2" t="s">
        <v>967</v>
      </c>
      <c r="E166" s="2" t="s">
        <v>927</v>
      </c>
      <c r="F166" s="2" t="s">
        <v>919</v>
      </c>
      <c r="G166" s="2" t="str">
        <f t="shared" si="2"/>
        <v>Trump</v>
      </c>
      <c r="H166" s="2" t="s">
        <v>922</v>
      </c>
      <c r="I166" s="2" t="s">
        <v>922</v>
      </c>
      <c r="J166">
        <v>78064</v>
      </c>
      <c r="K166" s="1">
        <v>90.154232424677204</v>
      </c>
      <c r="L166" s="1">
        <v>6.1539249846280004</v>
      </c>
      <c r="M166" s="1">
        <v>0.37789506046320998</v>
      </c>
      <c r="N166" s="1">
        <v>2.3557593769215002</v>
      </c>
      <c r="O166" s="1">
        <v>0.95818815331010398</v>
      </c>
      <c r="P166" s="1">
        <v>22.526388604222198</v>
      </c>
      <c r="Q166" s="1">
        <v>7.8307542529206797</v>
      </c>
      <c r="R166" s="1">
        <v>27.281461365033799</v>
      </c>
      <c r="S166" s="1">
        <v>28.885273621643801</v>
      </c>
      <c r="T166" s="1">
        <v>13.4761221561795</v>
      </c>
      <c r="U166" s="1">
        <v>3.9546041705111601</v>
      </c>
      <c r="V166" s="1">
        <v>55.906993910315599</v>
      </c>
      <c r="W166" s="1">
        <v>26.432921203174001</v>
      </c>
      <c r="X166" s="1">
        <v>13.7054807159993</v>
      </c>
      <c r="Y166" s="1">
        <v>21.669169706071699</v>
      </c>
      <c r="Z166" s="1">
        <v>23.868268611885899</v>
      </c>
      <c r="AA166" s="1">
        <v>18.1220052921405</v>
      </c>
      <c r="AB166" s="1">
        <v>21.4725023242509</v>
      </c>
      <c r="AC166" s="1">
        <v>14.8680540656511</v>
      </c>
    </row>
    <row r="167" spans="1:29" ht="15" hidden="1" customHeight="1" x14ac:dyDescent="0.25">
      <c r="A167">
        <v>17140</v>
      </c>
      <c r="B167" s="2" t="s">
        <v>216</v>
      </c>
      <c r="C167" s="2" t="s">
        <v>33</v>
      </c>
      <c r="D167" s="2" t="s">
        <v>967</v>
      </c>
      <c r="E167" s="2" t="s">
        <v>927</v>
      </c>
      <c r="F167" s="2" t="s">
        <v>920</v>
      </c>
      <c r="G167" s="2" t="str">
        <f t="shared" si="2"/>
        <v>Clinton</v>
      </c>
      <c r="H167" s="2" t="s">
        <v>922</v>
      </c>
      <c r="I167" s="2" t="s">
        <v>922</v>
      </c>
      <c r="J167">
        <v>2114580</v>
      </c>
      <c r="K167" s="1">
        <v>81.503419118690204</v>
      </c>
      <c r="L167" s="1">
        <v>12.0031401034721</v>
      </c>
      <c r="M167" s="1">
        <v>1.8955064362663001</v>
      </c>
      <c r="N167" s="1">
        <v>1.99732334553434</v>
      </c>
      <c r="O167" s="1">
        <v>2.60061099603704</v>
      </c>
      <c r="P167" s="1">
        <v>24.933083638358401</v>
      </c>
      <c r="Q167" s="1">
        <v>9.5311598520746408</v>
      </c>
      <c r="R167" s="1">
        <v>26.212439349658101</v>
      </c>
      <c r="S167" s="1">
        <v>27.122076251548801</v>
      </c>
      <c r="T167" s="1">
        <v>12.2012409083601</v>
      </c>
      <c r="U167" s="1">
        <v>3.33681090420205</v>
      </c>
      <c r="V167" s="1">
        <v>39.526651690056198</v>
      </c>
      <c r="W167" s="1">
        <v>27.828324238332701</v>
      </c>
      <c r="X167" s="1">
        <v>29.308213167409001</v>
      </c>
      <c r="Y167" s="1">
        <v>17.390339822995799</v>
      </c>
      <c r="Z167" s="1">
        <v>19.775743690172298</v>
      </c>
      <c r="AA167" s="1">
        <v>16.7861936201076</v>
      </c>
      <c r="AB167" s="1">
        <v>23.521647339821801</v>
      </c>
      <c r="AC167" s="1">
        <v>22.526075526902499</v>
      </c>
    </row>
    <row r="168" spans="1:29" ht="15" customHeight="1" x14ac:dyDescent="0.25">
      <c r="A168">
        <v>17200</v>
      </c>
      <c r="B168" s="2" t="s">
        <v>217</v>
      </c>
      <c r="C168" s="2" t="s">
        <v>235</v>
      </c>
      <c r="D168" s="2" t="s">
        <v>962</v>
      </c>
      <c r="E168" s="2" t="s">
        <v>927</v>
      </c>
      <c r="F168" s="2" t="s">
        <v>920</v>
      </c>
      <c r="G168" s="2" t="str">
        <f t="shared" si="2"/>
        <v>Clinton</v>
      </c>
      <c r="H168" s="2" t="s">
        <v>923</v>
      </c>
      <c r="I168" s="2" t="s">
        <v>923</v>
      </c>
      <c r="J168">
        <v>214005</v>
      </c>
      <c r="K168" s="1">
        <v>94.464127141065404</v>
      </c>
      <c r="L168" s="1">
        <v>0.62298023491069499</v>
      </c>
      <c r="M168" s="1">
        <v>1.62542455118874</v>
      </c>
      <c r="N168" s="1">
        <v>1.8817573443922599</v>
      </c>
      <c r="O168" s="1">
        <v>1.40571072844287</v>
      </c>
      <c r="P168" s="1">
        <v>19.629599113820898</v>
      </c>
      <c r="Q168" s="1">
        <v>9.9466278505579808</v>
      </c>
      <c r="R168" s="1">
        <v>22.537603105288699</v>
      </c>
      <c r="S168" s="1">
        <v>31.6845641884778</v>
      </c>
      <c r="T168" s="1">
        <v>16.2016057418546</v>
      </c>
      <c r="U168" s="1">
        <v>2.7033001326294399</v>
      </c>
      <c r="V168" s="1">
        <v>38.763555509323098</v>
      </c>
      <c r="W168" s="1">
        <v>25.689803136296302</v>
      </c>
      <c r="X168" s="1">
        <v>32.843341221751203</v>
      </c>
      <c r="Y168" s="1">
        <v>15.430465793791599</v>
      </c>
      <c r="Z168" s="1">
        <v>21.282746765786001</v>
      </c>
      <c r="AA168" s="1">
        <v>18.626170623625701</v>
      </c>
      <c r="AB168" s="1">
        <v>24.1837725613636</v>
      </c>
      <c r="AC168" s="1">
        <v>20.4768442554331</v>
      </c>
    </row>
    <row r="169" spans="1:29" ht="15" hidden="1" customHeight="1" x14ac:dyDescent="0.25">
      <c r="A169">
        <v>17220</v>
      </c>
      <c r="B169" s="2" t="s">
        <v>218</v>
      </c>
      <c r="C169" s="2" t="s">
        <v>121</v>
      </c>
      <c r="D169" s="2" t="s">
        <v>981</v>
      </c>
      <c r="E169" s="2" t="s">
        <v>927</v>
      </c>
      <c r="F169" s="2" t="s">
        <v>919</v>
      </c>
      <c r="G169" s="2" t="str">
        <f t="shared" si="2"/>
        <v>Trump</v>
      </c>
      <c r="H169" s="2" t="s">
        <v>922</v>
      </c>
      <c r="I169" s="2" t="s">
        <v>922</v>
      </c>
      <c r="J169">
        <v>94196</v>
      </c>
      <c r="K169" s="1">
        <v>95.473268503970402</v>
      </c>
      <c r="L169" s="1">
        <v>1.4299970274746301</v>
      </c>
      <c r="M169" s="1">
        <v>0.41827678457683998</v>
      </c>
      <c r="N169" s="1">
        <v>1.54783642617521</v>
      </c>
      <c r="O169" s="1">
        <v>1.13062125780288</v>
      </c>
      <c r="P169" s="1">
        <v>21.6166291562274</v>
      </c>
      <c r="Q169" s="1">
        <v>7.3846023185697902</v>
      </c>
      <c r="R169" s="1">
        <v>25.004246464817999</v>
      </c>
      <c r="S169" s="1">
        <v>29.559641598369399</v>
      </c>
      <c r="T169" s="1">
        <v>16.4348804620154</v>
      </c>
      <c r="U169" s="1">
        <v>4.6579985303159797</v>
      </c>
      <c r="V169" s="1">
        <v>52.260763935753801</v>
      </c>
      <c r="W169" s="1">
        <v>26.356833280844601</v>
      </c>
      <c r="X169" s="1">
        <v>16.724404253085599</v>
      </c>
      <c r="Y169" s="1">
        <v>25.263834574382599</v>
      </c>
      <c r="Z169" s="1">
        <v>24.162961375689701</v>
      </c>
      <c r="AA169" s="1">
        <v>17.774682594953699</v>
      </c>
      <c r="AB169" s="1">
        <v>20.236245781325302</v>
      </c>
      <c r="AC169" s="1">
        <v>12.562275673648699</v>
      </c>
    </row>
    <row r="170" spans="1:29" ht="15" hidden="1" customHeight="1" x14ac:dyDescent="0.25">
      <c r="A170">
        <v>17260</v>
      </c>
      <c r="B170" s="2" t="s">
        <v>219</v>
      </c>
      <c r="C170" s="2" t="s">
        <v>170</v>
      </c>
      <c r="D170" s="2" t="s">
        <v>957</v>
      </c>
      <c r="E170" s="2" t="s">
        <v>931</v>
      </c>
      <c r="F170" s="2" t="s">
        <v>920</v>
      </c>
      <c r="G170" s="2" t="str">
        <f t="shared" si="2"/>
        <v>Clinton</v>
      </c>
      <c r="H170" s="2" t="s">
        <v>922</v>
      </c>
      <c r="I170" s="2" t="s">
        <v>922</v>
      </c>
      <c r="J170">
        <v>26151</v>
      </c>
      <c r="K170" s="1">
        <v>22.630109747237199</v>
      </c>
      <c r="L170" s="1">
        <v>75.324079385109599</v>
      </c>
      <c r="M170" s="1">
        <v>0.43592979235975698</v>
      </c>
      <c r="N170" s="1">
        <v>0.48946503001797298</v>
      </c>
      <c r="O170" s="1">
        <v>1.1204160452755201</v>
      </c>
      <c r="P170" s="1">
        <v>29.306718672326099</v>
      </c>
      <c r="Q170" s="1">
        <v>10.913540591182</v>
      </c>
      <c r="R170" s="1">
        <v>23.2151734159306</v>
      </c>
      <c r="S170" s="1">
        <v>24.381476807770301</v>
      </c>
      <c r="T170" s="1">
        <v>12.1830905127911</v>
      </c>
      <c r="U170" s="1">
        <v>10.054365206268001</v>
      </c>
      <c r="V170" s="1">
        <v>42.372881355932201</v>
      </c>
      <c r="W170" s="1">
        <v>30.227054685001601</v>
      </c>
      <c r="X170" s="1">
        <v>17.345698752798199</v>
      </c>
      <c r="Y170" s="1">
        <v>41.440275981026303</v>
      </c>
      <c r="Z170" s="1">
        <v>25.075463561880099</v>
      </c>
      <c r="AA170" s="1">
        <v>13.497197067701601</v>
      </c>
      <c r="AB170" s="1">
        <v>12.408365674859899</v>
      </c>
      <c r="AC170" s="1">
        <v>7.5786977145321304</v>
      </c>
    </row>
    <row r="171" spans="1:29" ht="15" hidden="1" customHeight="1" x14ac:dyDescent="0.25">
      <c r="A171">
        <v>17300</v>
      </c>
      <c r="B171" s="2" t="s">
        <v>220</v>
      </c>
      <c r="C171" s="2" t="s">
        <v>84</v>
      </c>
      <c r="D171" s="2" t="s">
        <v>975</v>
      </c>
      <c r="E171" s="2" t="s">
        <v>931</v>
      </c>
      <c r="F171" s="2" t="s">
        <v>919</v>
      </c>
      <c r="G171" s="2" t="str">
        <f t="shared" si="2"/>
        <v>Trump</v>
      </c>
      <c r="H171" s="2" t="s">
        <v>922</v>
      </c>
      <c r="I171" s="2" t="s">
        <v>922</v>
      </c>
      <c r="J171">
        <v>260625</v>
      </c>
      <c r="K171" s="1">
        <v>68.656882494004805</v>
      </c>
      <c r="L171" s="1">
        <v>18.654772182254199</v>
      </c>
      <c r="M171" s="1">
        <v>1.6314628297362099</v>
      </c>
      <c r="N171" s="1">
        <v>3.9708393285371701</v>
      </c>
      <c r="O171" s="1">
        <v>7.0860431654676299</v>
      </c>
      <c r="P171" s="1">
        <v>27.8242685851319</v>
      </c>
      <c r="Q171" s="1">
        <v>12.568249400479599</v>
      </c>
      <c r="R171" s="1">
        <v>29.353285371702601</v>
      </c>
      <c r="S171" s="1">
        <v>21.002973621103099</v>
      </c>
      <c r="T171" s="1">
        <v>9.2512230215827405</v>
      </c>
      <c r="U171" s="1">
        <v>4.0514238885474301</v>
      </c>
      <c r="V171" s="1">
        <v>40.325368776890002</v>
      </c>
      <c r="W171" s="1">
        <v>35.5901710715017</v>
      </c>
      <c r="X171" s="1">
        <v>20.0330362630609</v>
      </c>
      <c r="Y171" s="1">
        <v>19.880036976343501</v>
      </c>
      <c r="Z171" s="1">
        <v>23.7016261187445</v>
      </c>
      <c r="AA171" s="1">
        <v>19.820160510945801</v>
      </c>
      <c r="AB171" s="1">
        <v>23.9463843018614</v>
      </c>
      <c r="AC171" s="1">
        <v>12.651792092104699</v>
      </c>
    </row>
    <row r="172" spans="1:29" ht="15" hidden="1" customHeight="1" x14ac:dyDescent="0.25">
      <c r="A172">
        <v>17340</v>
      </c>
      <c r="B172" s="2" t="s">
        <v>221</v>
      </c>
      <c r="C172" s="2" t="s">
        <v>98</v>
      </c>
      <c r="D172" s="2" t="s">
        <v>936</v>
      </c>
      <c r="E172" s="2" t="s">
        <v>935</v>
      </c>
      <c r="F172" s="2" t="s">
        <v>920</v>
      </c>
      <c r="G172" s="2" t="str">
        <f t="shared" si="2"/>
        <v>Clinton</v>
      </c>
      <c r="H172" s="2" t="s">
        <v>922</v>
      </c>
      <c r="I172" s="2" t="s">
        <v>923</v>
      </c>
      <c r="J172">
        <v>64665</v>
      </c>
      <c r="K172" s="1">
        <v>74.132838475218406</v>
      </c>
      <c r="L172" s="1">
        <v>1.83406788834764</v>
      </c>
      <c r="M172" s="1">
        <v>1.07476996829815</v>
      </c>
      <c r="N172" s="1">
        <v>5.8114899868553298</v>
      </c>
      <c r="O172" s="1">
        <v>17.146833681280398</v>
      </c>
      <c r="P172" s="1">
        <v>21.142812959096901</v>
      </c>
      <c r="Q172" s="1">
        <v>7.6934972550838898</v>
      </c>
      <c r="R172" s="1">
        <v>21.183020180932498</v>
      </c>
      <c r="S172" s="1">
        <v>32.289491997216402</v>
      </c>
      <c r="T172" s="1">
        <v>17.691177607670301</v>
      </c>
      <c r="U172" s="1">
        <v>4.8315071775546201</v>
      </c>
      <c r="V172" s="1">
        <v>37.249221251660998</v>
      </c>
      <c r="W172" s="1">
        <v>41.165835275665998</v>
      </c>
      <c r="X172" s="1">
        <v>16.753436295118401</v>
      </c>
      <c r="Y172" s="1">
        <v>25.740336359805401</v>
      </c>
      <c r="Z172" s="1">
        <v>26.249856338351901</v>
      </c>
      <c r="AA172" s="1">
        <v>17.519059111979502</v>
      </c>
      <c r="AB172" s="1">
        <v>16.863961996705399</v>
      </c>
      <c r="AC172" s="1">
        <v>13.6267861931579</v>
      </c>
    </row>
    <row r="173" spans="1:29" ht="15" hidden="1" customHeight="1" x14ac:dyDescent="0.25">
      <c r="A173">
        <v>17380</v>
      </c>
      <c r="B173" s="2" t="s">
        <v>222</v>
      </c>
      <c r="C173" s="2" t="s">
        <v>170</v>
      </c>
      <c r="D173" s="2" t="s">
        <v>957</v>
      </c>
      <c r="E173" s="2" t="s">
        <v>931</v>
      </c>
      <c r="F173" s="2" t="s">
        <v>920</v>
      </c>
      <c r="G173" s="2" t="str">
        <f t="shared" si="2"/>
        <v>Clinton</v>
      </c>
      <c r="H173" s="2" t="s">
        <v>922</v>
      </c>
      <c r="I173" s="2" t="s">
        <v>922</v>
      </c>
      <c r="J173">
        <v>34145</v>
      </c>
      <c r="K173" s="1">
        <v>32.921364767901601</v>
      </c>
      <c r="L173" s="1">
        <v>63.959584126519303</v>
      </c>
      <c r="M173" s="1">
        <v>0.54473568604480904</v>
      </c>
      <c r="N173" s="1">
        <v>0.70288475618684998</v>
      </c>
      <c r="O173" s="1">
        <v>1.87143066334749</v>
      </c>
      <c r="P173" s="1">
        <v>25.312637282178901</v>
      </c>
      <c r="Q173" s="1">
        <v>12.695855908624999</v>
      </c>
      <c r="R173" s="1">
        <v>24.401815785620101</v>
      </c>
      <c r="S173" s="1">
        <v>25.5440035144238</v>
      </c>
      <c r="T173" s="1">
        <v>12.045687509152099</v>
      </c>
      <c r="U173" s="1">
        <v>11.2036514210427</v>
      </c>
      <c r="V173" s="1">
        <v>41.525503482025201</v>
      </c>
      <c r="W173" s="1">
        <v>26.858648597778998</v>
      </c>
      <c r="X173" s="1">
        <v>20.412196499153001</v>
      </c>
      <c r="Y173" s="1">
        <v>37.163577759871103</v>
      </c>
      <c r="Z173" s="1">
        <v>25.946817082997601</v>
      </c>
      <c r="AA173" s="1">
        <v>12.6913779210314</v>
      </c>
      <c r="AB173" s="1">
        <v>14.3110394842869</v>
      </c>
      <c r="AC173" s="1">
        <v>9.88718775181305</v>
      </c>
    </row>
    <row r="174" spans="1:29" ht="15" hidden="1" customHeight="1" x14ac:dyDescent="0.25">
      <c r="A174">
        <v>17420</v>
      </c>
      <c r="B174" s="2" t="s">
        <v>222</v>
      </c>
      <c r="C174" s="2" t="s">
        <v>84</v>
      </c>
      <c r="D174" s="2" t="s">
        <v>975</v>
      </c>
      <c r="E174" s="2" t="s">
        <v>931</v>
      </c>
      <c r="F174" s="2" t="s">
        <v>919</v>
      </c>
      <c r="G174" s="2" t="str">
        <f t="shared" si="2"/>
        <v>Trump</v>
      </c>
      <c r="H174" s="2" t="s">
        <v>922</v>
      </c>
      <c r="I174" s="2" t="s">
        <v>922</v>
      </c>
      <c r="J174">
        <v>115788</v>
      </c>
      <c r="K174" s="1">
        <v>89.690641517255699</v>
      </c>
      <c r="L174" s="1">
        <v>3.5979548830621502</v>
      </c>
      <c r="M174" s="1">
        <v>0.72891836805195698</v>
      </c>
      <c r="N174" s="1">
        <v>1.75320413168895</v>
      </c>
      <c r="O174" s="1">
        <v>4.2292810999412698</v>
      </c>
      <c r="P174" s="1">
        <v>22.852972674197702</v>
      </c>
      <c r="Q174" s="1">
        <v>10.1245379486648</v>
      </c>
      <c r="R174" s="1">
        <v>25.5561888969496</v>
      </c>
      <c r="S174" s="1">
        <v>26.8957059453484</v>
      </c>
      <c r="T174" s="1">
        <v>14.570594534839501</v>
      </c>
      <c r="U174" s="1">
        <v>8.0419894897788708</v>
      </c>
      <c r="V174" s="1">
        <v>45.865936861581197</v>
      </c>
      <c r="W174" s="1">
        <v>29.3232599673644</v>
      </c>
      <c r="X174" s="1">
        <v>16.768813681275599</v>
      </c>
      <c r="Y174" s="1">
        <v>24.906716417910399</v>
      </c>
      <c r="Z174" s="1">
        <v>24.806607207863099</v>
      </c>
      <c r="AA174" s="1">
        <v>19.284674190025498</v>
      </c>
      <c r="AB174" s="1">
        <v>20.026392428103399</v>
      </c>
      <c r="AC174" s="1">
        <v>10.975609756097599</v>
      </c>
    </row>
    <row r="175" spans="1:29" ht="15" customHeight="1" x14ac:dyDescent="0.25">
      <c r="A175">
        <v>17460</v>
      </c>
      <c r="B175" s="2" t="s">
        <v>223</v>
      </c>
      <c r="C175" s="2" t="s">
        <v>33</v>
      </c>
      <c r="D175" s="2" t="s">
        <v>967</v>
      </c>
      <c r="E175" s="2" t="s">
        <v>927</v>
      </c>
      <c r="F175" s="2" t="s">
        <v>920</v>
      </c>
      <c r="G175" s="2" t="str">
        <f t="shared" si="2"/>
        <v>Clinton</v>
      </c>
      <c r="H175" s="2" t="s">
        <v>923</v>
      </c>
      <c r="I175" s="2" t="s">
        <v>922</v>
      </c>
      <c r="J175">
        <v>2077240</v>
      </c>
      <c r="K175" s="1">
        <v>71.733357724673098</v>
      </c>
      <c r="L175" s="1">
        <v>19.7176060541873</v>
      </c>
      <c r="M175" s="1">
        <v>1.9328050682636599</v>
      </c>
      <c r="N175" s="1">
        <v>1.89202980878473</v>
      </c>
      <c r="O175" s="1">
        <v>4.7242013440911999</v>
      </c>
      <c r="P175" s="1">
        <v>23.172286302979</v>
      </c>
      <c r="Q175" s="1">
        <v>8.3610945292792405</v>
      </c>
      <c r="R175" s="1">
        <v>24.466503629816501</v>
      </c>
      <c r="S175" s="1">
        <v>28.801486587972501</v>
      </c>
      <c r="T175" s="1">
        <v>15.1986289499528</v>
      </c>
      <c r="U175" s="1">
        <v>3.1190031003685399</v>
      </c>
      <c r="V175" s="1">
        <v>39.182428104007599</v>
      </c>
      <c r="W175" s="1">
        <v>29.931670943239101</v>
      </c>
      <c r="X175" s="1">
        <v>27.766897852384801</v>
      </c>
      <c r="Y175" s="1">
        <v>20.241610738255002</v>
      </c>
      <c r="Z175" s="1">
        <v>21.417615232238401</v>
      </c>
      <c r="AA175" s="1">
        <v>17.21455814091</v>
      </c>
      <c r="AB175" s="1">
        <v>22.065576678591501</v>
      </c>
      <c r="AC175" s="1">
        <v>19.060639210005</v>
      </c>
    </row>
    <row r="176" spans="1:29" ht="15" hidden="1" customHeight="1" x14ac:dyDescent="0.25">
      <c r="A176">
        <v>17500</v>
      </c>
      <c r="B176" s="2" t="s">
        <v>224</v>
      </c>
      <c r="C176" s="2" t="s">
        <v>72</v>
      </c>
      <c r="D176" s="2" t="s">
        <v>942</v>
      </c>
      <c r="E176" s="2" t="s">
        <v>931</v>
      </c>
      <c r="F176" s="2" t="s">
        <v>919</v>
      </c>
      <c r="G176" s="2" t="str">
        <f t="shared" si="2"/>
        <v>Trump</v>
      </c>
      <c r="H176" s="2" t="s">
        <v>923</v>
      </c>
      <c r="I176" s="2" t="s">
        <v>923</v>
      </c>
      <c r="J176">
        <v>39140</v>
      </c>
      <c r="K176" s="1">
        <v>34.874808380173697</v>
      </c>
      <c r="L176" s="1">
        <v>12.920286152273899</v>
      </c>
      <c r="M176" s="1">
        <v>0.70260602963719998</v>
      </c>
      <c r="N176" s="1">
        <v>2.3377618804292299</v>
      </c>
      <c r="O176" s="1">
        <v>49.164537557486</v>
      </c>
      <c r="P176" s="1">
        <v>27.812979049565701</v>
      </c>
      <c r="Q176" s="1">
        <v>10.8967807869188</v>
      </c>
      <c r="R176" s="1">
        <v>27.700562084823702</v>
      </c>
      <c r="S176" s="1">
        <v>22.115482881962201</v>
      </c>
      <c r="T176" s="1">
        <v>11.474195196729699</v>
      </c>
      <c r="U176" s="1">
        <v>20.741214057508</v>
      </c>
      <c r="V176" s="1">
        <v>49.2012779552716</v>
      </c>
      <c r="W176" s="1">
        <v>20.340788072417499</v>
      </c>
      <c r="X176" s="1">
        <v>9.7167199148029795</v>
      </c>
      <c r="Y176" s="1">
        <v>26.227106227106201</v>
      </c>
      <c r="Z176" s="1">
        <v>29.578754578754602</v>
      </c>
      <c r="AA176" s="1">
        <v>18.507326007326</v>
      </c>
      <c r="AB176" s="1">
        <v>14.880952380952399</v>
      </c>
      <c r="AC176" s="1">
        <v>10.805860805860799</v>
      </c>
    </row>
    <row r="177" spans="1:29" ht="15" hidden="1" customHeight="1" x14ac:dyDescent="0.25">
      <c r="A177">
        <v>17540</v>
      </c>
      <c r="B177" s="2" t="s">
        <v>225</v>
      </c>
      <c r="C177" s="2" t="s">
        <v>60</v>
      </c>
      <c r="D177" s="2" t="s">
        <v>945</v>
      </c>
      <c r="E177" s="2" t="s">
        <v>927</v>
      </c>
      <c r="F177" s="2" t="s">
        <v>919</v>
      </c>
      <c r="G177" s="2" t="str">
        <f t="shared" si="2"/>
        <v>Trump</v>
      </c>
      <c r="H177" s="2" t="s">
        <v>922</v>
      </c>
      <c r="I177" s="2" t="s">
        <v>923</v>
      </c>
      <c r="J177">
        <v>49116</v>
      </c>
      <c r="K177" s="1">
        <v>92.544181122241199</v>
      </c>
      <c r="L177" s="1">
        <v>2.5612834921410501</v>
      </c>
      <c r="M177" s="1">
        <v>0.56397100741102701</v>
      </c>
      <c r="N177" s="1">
        <v>1.79982083231534</v>
      </c>
      <c r="O177" s="1">
        <v>2.5307435458913599</v>
      </c>
      <c r="P177" s="1">
        <v>23.597198468930699</v>
      </c>
      <c r="Q177" s="1">
        <v>8.1338056845020006</v>
      </c>
      <c r="R177" s="1">
        <v>22.760403941689098</v>
      </c>
      <c r="S177" s="1">
        <v>28.677009528463199</v>
      </c>
      <c r="T177" s="1">
        <v>16.831582376415</v>
      </c>
      <c r="U177" s="1">
        <v>4.3118337204454802</v>
      </c>
      <c r="V177" s="1">
        <v>43.547138347924502</v>
      </c>
      <c r="W177" s="1">
        <v>34.816270621166097</v>
      </c>
      <c r="X177" s="1">
        <v>17.324757310463902</v>
      </c>
      <c r="Y177" s="1">
        <v>18.420920544094798</v>
      </c>
      <c r="Z177" s="1">
        <v>21.783867891381799</v>
      </c>
      <c r="AA177" s="1">
        <v>19.178838528334101</v>
      </c>
      <c r="AB177" s="1">
        <v>24.659940771972099</v>
      </c>
      <c r="AC177" s="1">
        <v>15.956432264217201</v>
      </c>
    </row>
    <row r="178" spans="1:29" ht="15" hidden="1" customHeight="1" x14ac:dyDescent="0.25">
      <c r="A178">
        <v>17580</v>
      </c>
      <c r="B178" s="2" t="s">
        <v>226</v>
      </c>
      <c r="C178" s="2" t="s">
        <v>35</v>
      </c>
      <c r="D178" s="2" t="s">
        <v>964</v>
      </c>
      <c r="E178" s="2" t="s">
        <v>935</v>
      </c>
      <c r="F178" s="2" t="s">
        <v>919</v>
      </c>
      <c r="G178" s="2" t="str">
        <f t="shared" si="2"/>
        <v>Trump</v>
      </c>
      <c r="H178" s="2" t="s">
        <v>922</v>
      </c>
      <c r="I178" s="2" t="s">
        <v>922</v>
      </c>
      <c r="J178">
        <v>48376</v>
      </c>
      <c r="K178" s="1">
        <v>50.737969240945901</v>
      </c>
      <c r="L178" s="1">
        <v>5.7342483876302301</v>
      </c>
      <c r="M178" s="1">
        <v>1.1865387795601099</v>
      </c>
      <c r="N178" s="1">
        <v>2.82371423846535</v>
      </c>
      <c r="O178" s="1">
        <v>39.517529353398402</v>
      </c>
      <c r="P178" s="1">
        <v>28.354969406317199</v>
      </c>
      <c r="Q178" s="1">
        <v>11.2225070282785</v>
      </c>
      <c r="R178" s="1">
        <v>26.796345295187699</v>
      </c>
      <c r="S178" s="1">
        <v>22.2031585910369</v>
      </c>
      <c r="T178" s="1">
        <v>11.4230196791798</v>
      </c>
      <c r="U178" s="1">
        <v>7.6983800109829801</v>
      </c>
      <c r="V178" s="1">
        <v>35.739291598023101</v>
      </c>
      <c r="W178" s="1">
        <v>36.820428336079097</v>
      </c>
      <c r="X178" s="1">
        <v>19.7419000549149</v>
      </c>
      <c r="Y178" s="1">
        <v>23.987116460416999</v>
      </c>
      <c r="Z178" s="1">
        <v>24.998587331186101</v>
      </c>
      <c r="AA178" s="1">
        <v>16.234390009606098</v>
      </c>
      <c r="AB178" s="1">
        <v>21.6872916313499</v>
      </c>
      <c r="AC178" s="1">
        <v>13.092614567440799</v>
      </c>
    </row>
    <row r="179" spans="1:29" ht="15" hidden="1" customHeight="1" x14ac:dyDescent="0.25">
      <c r="A179">
        <v>17660</v>
      </c>
      <c r="B179" s="2" t="s">
        <v>227</v>
      </c>
      <c r="C179" s="2" t="s">
        <v>143</v>
      </c>
      <c r="D179" s="2" t="s">
        <v>946</v>
      </c>
      <c r="E179" s="2" t="s">
        <v>947</v>
      </c>
      <c r="F179" s="2" t="s">
        <v>919</v>
      </c>
      <c r="G179" s="2" t="str">
        <f t="shared" si="2"/>
        <v>Trump</v>
      </c>
      <c r="H179" s="2" t="s">
        <v>922</v>
      </c>
      <c r="I179" s="2" t="s">
        <v>923</v>
      </c>
      <c r="J179">
        <v>138494</v>
      </c>
      <c r="K179" s="1">
        <v>92.028535532225206</v>
      </c>
      <c r="L179" s="1">
        <v>0.27510217049114</v>
      </c>
      <c r="M179" s="1">
        <v>0.66789897035250601</v>
      </c>
      <c r="N179" s="1">
        <v>3.2246884341559898</v>
      </c>
      <c r="O179" s="1">
        <v>3.8037748927751398</v>
      </c>
      <c r="P179" s="1">
        <v>24.725980908920199</v>
      </c>
      <c r="Q179" s="1">
        <v>8.6704117145869102</v>
      </c>
      <c r="R179" s="1">
        <v>24.542579461926099</v>
      </c>
      <c r="S179" s="1">
        <v>27.5636489667422</v>
      </c>
      <c r="T179" s="1">
        <v>14.497378947824499</v>
      </c>
      <c r="U179" s="1">
        <v>1.8408870707288201</v>
      </c>
      <c r="V179" s="1">
        <v>34.813219937560604</v>
      </c>
      <c r="W179" s="1">
        <v>39.551081924857399</v>
      </c>
      <c r="X179" s="1">
        <v>23.794811066853299</v>
      </c>
      <c r="Y179" s="1">
        <v>17.002402847283701</v>
      </c>
      <c r="Z179" s="1">
        <v>22.673483767230898</v>
      </c>
      <c r="AA179" s="1">
        <v>21.57323264259</v>
      </c>
      <c r="AB179" s="1">
        <v>24.294050694657699</v>
      </c>
      <c r="AC179" s="1">
        <v>14.456830048237601</v>
      </c>
    </row>
    <row r="180" spans="1:29" ht="15" hidden="1" customHeight="1" x14ac:dyDescent="0.25">
      <c r="A180">
        <v>17700</v>
      </c>
      <c r="B180" s="2" t="s">
        <v>228</v>
      </c>
      <c r="C180" s="2" t="s">
        <v>77</v>
      </c>
      <c r="D180" s="2" t="s">
        <v>949</v>
      </c>
      <c r="E180" s="2" t="s">
        <v>935</v>
      </c>
      <c r="F180" s="2" t="s">
        <v>919</v>
      </c>
      <c r="G180" s="2" t="str">
        <f t="shared" si="2"/>
        <v>Trump</v>
      </c>
      <c r="H180" s="2" t="s">
        <v>922</v>
      </c>
      <c r="I180" s="2" t="s">
        <v>923</v>
      </c>
      <c r="J180">
        <v>35471</v>
      </c>
      <c r="K180" s="1">
        <v>80.944997321755807</v>
      </c>
      <c r="L180" s="1">
        <v>5.7004313382763403</v>
      </c>
      <c r="M180" s="1">
        <v>0.56947929294353095</v>
      </c>
      <c r="N180" s="1">
        <v>7.5864790955992198</v>
      </c>
      <c r="O180" s="1">
        <v>5.19861295142511</v>
      </c>
      <c r="P180" s="1">
        <v>23.678497927884798</v>
      </c>
      <c r="Q180" s="1">
        <v>9.70370161540413</v>
      </c>
      <c r="R180" s="1">
        <v>22.4577824138028</v>
      </c>
      <c r="S180" s="1">
        <v>26.804995630233101</v>
      </c>
      <c r="T180" s="1">
        <v>17.355022412675101</v>
      </c>
      <c r="U180" s="1">
        <v>4.6533550432770596</v>
      </c>
      <c r="V180" s="1">
        <v>40.830405347501902</v>
      </c>
      <c r="W180" s="1">
        <v>36.515554032050701</v>
      </c>
      <c r="X180" s="1">
        <v>18.000685577170302</v>
      </c>
      <c r="Y180" s="1">
        <v>24.5630174793008</v>
      </c>
      <c r="Z180" s="1">
        <v>24.343641638949801</v>
      </c>
      <c r="AA180" s="1">
        <v>19.389993631024002</v>
      </c>
      <c r="AB180" s="1">
        <v>21.661595074658599</v>
      </c>
      <c r="AC180" s="1">
        <v>10.041752176066799</v>
      </c>
    </row>
    <row r="181" spans="1:29" ht="15" hidden="1" customHeight="1" x14ac:dyDescent="0.25">
      <c r="A181">
        <v>17740</v>
      </c>
      <c r="B181" s="2" t="s">
        <v>229</v>
      </c>
      <c r="C181" s="2" t="s">
        <v>31</v>
      </c>
      <c r="D181" s="2" t="s">
        <v>924</v>
      </c>
      <c r="E181" s="2" t="s">
        <v>927</v>
      </c>
      <c r="F181" s="2" t="s">
        <v>919</v>
      </c>
      <c r="G181" s="2" t="str">
        <f t="shared" si="2"/>
        <v>Trump</v>
      </c>
      <c r="H181" s="2" t="s">
        <v>922</v>
      </c>
      <c r="I181" s="2" t="s">
        <v>922</v>
      </c>
      <c r="J181">
        <v>45248</v>
      </c>
      <c r="K181" s="1">
        <v>90.8681046676096</v>
      </c>
      <c r="L181" s="1">
        <v>3.0498585572843</v>
      </c>
      <c r="M181" s="1">
        <v>0.433168316831683</v>
      </c>
      <c r="N181" s="1">
        <v>1.6619519094766599</v>
      </c>
      <c r="O181" s="1">
        <v>3.98691654879774</v>
      </c>
      <c r="P181" s="1">
        <v>23.948019801980202</v>
      </c>
      <c r="Q181" s="1">
        <v>8.0268741159830306</v>
      </c>
      <c r="R181" s="1">
        <v>25</v>
      </c>
      <c r="S181" s="1">
        <v>28.3084335219236</v>
      </c>
      <c r="T181" s="1">
        <v>14.716672560113199</v>
      </c>
      <c r="U181" s="1">
        <v>4.6159915833771699</v>
      </c>
      <c r="V181" s="1">
        <v>49.391767490794301</v>
      </c>
      <c r="W181" s="1">
        <v>32.229747501315103</v>
      </c>
      <c r="X181" s="1">
        <v>13.7624934245134</v>
      </c>
      <c r="Y181" s="1">
        <v>20.510102269892698</v>
      </c>
      <c r="Z181" s="1">
        <v>26.003991020204499</v>
      </c>
      <c r="AA181" s="1">
        <v>19.674482414567201</v>
      </c>
      <c r="AB181" s="1">
        <v>23.490895485158401</v>
      </c>
      <c r="AC181" s="1">
        <v>10.3205288101771</v>
      </c>
    </row>
    <row r="182" spans="1:29" ht="15" hidden="1" customHeight="1" x14ac:dyDescent="0.25">
      <c r="A182">
        <v>17780</v>
      </c>
      <c r="B182" s="2" t="s">
        <v>230</v>
      </c>
      <c r="C182" s="2" t="s">
        <v>27</v>
      </c>
      <c r="D182" s="2" t="s">
        <v>976</v>
      </c>
      <c r="E182" s="2" t="s">
        <v>935</v>
      </c>
      <c r="F182" s="2" t="s">
        <v>920</v>
      </c>
      <c r="G182" s="2" t="str">
        <f t="shared" si="2"/>
        <v>Clinton</v>
      </c>
      <c r="H182" s="2" t="s">
        <v>923</v>
      </c>
      <c r="I182" s="2" t="s">
        <v>922</v>
      </c>
      <c r="J182">
        <v>228660</v>
      </c>
      <c r="K182" s="1">
        <v>59.813259861803502</v>
      </c>
      <c r="L182" s="1">
        <v>11.545526108632901</v>
      </c>
      <c r="M182" s="1">
        <v>4.4183503892241802</v>
      </c>
      <c r="N182" s="1">
        <v>1.67366395521735</v>
      </c>
      <c r="O182" s="1">
        <v>22.549199685122002</v>
      </c>
      <c r="P182" s="1">
        <v>21.030788069623</v>
      </c>
      <c r="Q182" s="1">
        <v>27.418437855331099</v>
      </c>
      <c r="R182" s="1">
        <v>24.695180617510701</v>
      </c>
      <c r="S182" s="1">
        <v>18.180704976821499</v>
      </c>
      <c r="T182" s="1">
        <v>8.6748884807137205</v>
      </c>
      <c r="U182" s="1">
        <v>7.5111046695028696</v>
      </c>
      <c r="V182" s="1">
        <v>33.637983511377499</v>
      </c>
      <c r="W182" s="1">
        <v>24.8915110023616</v>
      </c>
      <c r="X182" s="1">
        <v>33.959400816757999</v>
      </c>
      <c r="Y182" s="1">
        <v>29.727400329976099</v>
      </c>
      <c r="Z182" s="1">
        <v>21.569110295747201</v>
      </c>
      <c r="AA182" s="1">
        <v>14.893250264719599</v>
      </c>
      <c r="AB182" s="1">
        <v>17.530596665763699</v>
      </c>
      <c r="AC182" s="1">
        <v>16.2796424437933</v>
      </c>
    </row>
    <row r="183" spans="1:29" ht="15" hidden="1" customHeight="1" x14ac:dyDescent="0.25">
      <c r="A183">
        <v>17820</v>
      </c>
      <c r="B183" s="2" t="s">
        <v>231</v>
      </c>
      <c r="C183" s="2" t="s">
        <v>156</v>
      </c>
      <c r="D183" s="2" t="s">
        <v>937</v>
      </c>
      <c r="E183" s="2" t="s">
        <v>935</v>
      </c>
      <c r="F183" s="2" t="s">
        <v>920</v>
      </c>
      <c r="G183" s="2" t="str">
        <f t="shared" si="2"/>
        <v>Clinton</v>
      </c>
      <c r="H183" s="2" t="s">
        <v>922</v>
      </c>
      <c r="I183" s="2" t="s">
        <v>922</v>
      </c>
      <c r="J183">
        <v>645613</v>
      </c>
      <c r="K183" s="1">
        <v>72.658852904139195</v>
      </c>
      <c r="L183" s="1">
        <v>5.5599871749794403</v>
      </c>
      <c r="M183" s="1">
        <v>2.5784796774538301</v>
      </c>
      <c r="N183" s="1">
        <v>4.4943332925452202</v>
      </c>
      <c r="O183" s="1">
        <v>14.7083469508823</v>
      </c>
      <c r="P183" s="1">
        <v>25.9375198454802</v>
      </c>
      <c r="Q183" s="1">
        <v>10.7451367924747</v>
      </c>
      <c r="R183" s="1">
        <v>26.922320337415801</v>
      </c>
      <c r="S183" s="1">
        <v>26.315610125570601</v>
      </c>
      <c r="T183" s="1">
        <v>10.079412899058701</v>
      </c>
      <c r="U183" s="1">
        <v>2.1631118399731002</v>
      </c>
      <c r="V183" s="1">
        <v>26.467843296838801</v>
      </c>
      <c r="W183" s="1">
        <v>36.271659750329597</v>
      </c>
      <c r="X183" s="1">
        <v>35.097385112858497</v>
      </c>
      <c r="Y183" s="1">
        <v>14.683741135043499</v>
      </c>
      <c r="Z183" s="1">
        <v>19.3268392213648</v>
      </c>
      <c r="AA183" s="1">
        <v>17.9615125137808</v>
      </c>
      <c r="AB183" s="1">
        <v>24.0867655044181</v>
      </c>
      <c r="AC183" s="1">
        <v>23.941141625392898</v>
      </c>
    </row>
    <row r="184" spans="1:29" ht="15" hidden="1" customHeight="1" x14ac:dyDescent="0.25">
      <c r="A184">
        <v>17860</v>
      </c>
      <c r="B184" s="2" t="s">
        <v>232</v>
      </c>
      <c r="C184" s="2" t="s">
        <v>162</v>
      </c>
      <c r="D184" s="2" t="s">
        <v>956</v>
      </c>
      <c r="E184" s="2" t="s">
        <v>927</v>
      </c>
      <c r="F184" s="2" t="s">
        <v>920</v>
      </c>
      <c r="G184" s="2" t="str">
        <f t="shared" si="2"/>
        <v>Clinton</v>
      </c>
      <c r="H184" s="2" t="s">
        <v>922</v>
      </c>
      <c r="I184" s="2" t="s">
        <v>922</v>
      </c>
      <c r="J184">
        <v>162642</v>
      </c>
      <c r="K184" s="1">
        <v>80.961252321048704</v>
      </c>
      <c r="L184" s="1">
        <v>9.1876637031025208</v>
      </c>
      <c r="M184" s="1">
        <v>3.7579469017842899</v>
      </c>
      <c r="N184" s="1">
        <v>3.08345937703668</v>
      </c>
      <c r="O184" s="1">
        <v>3.0096776970278301</v>
      </c>
      <c r="P184" s="1">
        <v>21.059136016527098</v>
      </c>
      <c r="Q184" s="1">
        <v>20.940470481179499</v>
      </c>
      <c r="R184" s="1">
        <v>26.637645872529902</v>
      </c>
      <c r="S184" s="1">
        <v>22.095768620651501</v>
      </c>
      <c r="T184" s="1">
        <v>9.2669790091120401</v>
      </c>
      <c r="U184" s="1">
        <v>2.01979526524384</v>
      </c>
      <c r="V184" s="1">
        <v>26.016785706716401</v>
      </c>
      <c r="W184" s="1">
        <v>24.643409702647102</v>
      </c>
      <c r="X184" s="1">
        <v>47.320009325392597</v>
      </c>
      <c r="Y184" s="1">
        <v>21.021416293726901</v>
      </c>
      <c r="Z184" s="1">
        <v>21.249051519891001</v>
      </c>
      <c r="AA184" s="1">
        <v>16.691701379748199</v>
      </c>
      <c r="AB184" s="1">
        <v>22.740294532109001</v>
      </c>
      <c r="AC184" s="1">
        <v>18.297536274525001</v>
      </c>
    </row>
    <row r="185" spans="1:29" ht="15" hidden="1" customHeight="1" x14ac:dyDescent="0.25">
      <c r="A185">
        <v>17900</v>
      </c>
      <c r="B185" s="2" t="s">
        <v>232</v>
      </c>
      <c r="C185" s="2" t="s">
        <v>129</v>
      </c>
      <c r="D185" s="2" t="s">
        <v>973</v>
      </c>
      <c r="E185" s="2" t="s">
        <v>931</v>
      </c>
      <c r="F185" s="2" t="s">
        <v>920</v>
      </c>
      <c r="G185" s="2" t="str">
        <f t="shared" si="2"/>
        <v>Clinton</v>
      </c>
      <c r="H185" s="2" t="s">
        <v>922</v>
      </c>
      <c r="I185" s="2" t="s">
        <v>923</v>
      </c>
      <c r="J185">
        <v>767598</v>
      </c>
      <c r="K185" s="1">
        <v>58.354372992113099</v>
      </c>
      <c r="L185" s="1">
        <v>32.872545264578598</v>
      </c>
      <c r="M185" s="1">
        <v>1.6340584524712201</v>
      </c>
      <c r="N185" s="1">
        <v>2.03830650939685</v>
      </c>
      <c r="O185" s="1">
        <v>5.1007167814402896</v>
      </c>
      <c r="P185" s="1">
        <v>23.4707490118526</v>
      </c>
      <c r="Q185" s="1">
        <v>11.916133184296999</v>
      </c>
      <c r="R185" s="1">
        <v>27.019611828066299</v>
      </c>
      <c r="S185" s="1">
        <v>26.170990544529801</v>
      </c>
      <c r="T185" s="1">
        <v>11.4225154312544</v>
      </c>
      <c r="U185" s="1">
        <v>3.8776931499790699</v>
      </c>
      <c r="V185" s="1">
        <v>34.9815625905768</v>
      </c>
      <c r="W185" s="1">
        <v>31.069852822775399</v>
      </c>
      <c r="X185" s="1">
        <v>30.070891436668699</v>
      </c>
      <c r="Y185" s="1">
        <v>19.181879002198201</v>
      </c>
      <c r="Z185" s="1">
        <v>21.778443767835</v>
      </c>
      <c r="AA185" s="1">
        <v>18.365055092093201</v>
      </c>
      <c r="AB185" s="1">
        <v>22.347796998948699</v>
      </c>
      <c r="AC185" s="1">
        <v>18.3268251389249</v>
      </c>
    </row>
    <row r="186" spans="1:29" ht="15" hidden="1" customHeight="1" x14ac:dyDescent="0.25">
      <c r="A186">
        <v>17980</v>
      </c>
      <c r="B186" s="2" t="s">
        <v>233</v>
      </c>
      <c r="C186" s="2" t="s">
        <v>37</v>
      </c>
      <c r="D186" s="2" t="s">
        <v>943</v>
      </c>
      <c r="E186" s="2" t="s">
        <v>931</v>
      </c>
      <c r="F186" s="2" t="s">
        <v>920</v>
      </c>
      <c r="G186" s="2" t="str">
        <f t="shared" si="2"/>
        <v>Clinton</v>
      </c>
      <c r="H186" s="2" t="s">
        <v>922</v>
      </c>
      <c r="I186" s="2" t="s">
        <v>923</v>
      </c>
      <c r="J186">
        <v>294865</v>
      </c>
      <c r="K186" s="1">
        <v>50.028996320349997</v>
      </c>
      <c r="L186" s="1">
        <v>39.810082580163801</v>
      </c>
      <c r="M186" s="1">
        <v>1.6522815525749099</v>
      </c>
      <c r="N186" s="1">
        <v>2.7785596798534899</v>
      </c>
      <c r="O186" s="1">
        <v>5.7300798670578104</v>
      </c>
      <c r="P186" s="1">
        <v>25.3892459261018</v>
      </c>
      <c r="Q186" s="1">
        <v>11.1668051481186</v>
      </c>
      <c r="R186" s="1">
        <v>26.687467145982101</v>
      </c>
      <c r="S186" s="1">
        <v>24.9968629711902</v>
      </c>
      <c r="T186" s="1">
        <v>11.7596188086073</v>
      </c>
      <c r="U186" s="1">
        <v>5.0772992248724096</v>
      </c>
      <c r="V186" s="1">
        <v>39.841130874847899</v>
      </c>
      <c r="W186" s="1">
        <v>33.905959727530899</v>
      </c>
      <c r="X186" s="1">
        <v>21.175610172748801</v>
      </c>
      <c r="Y186" s="1">
        <v>23.4365054829148</v>
      </c>
      <c r="Z186" s="1">
        <v>24.812235174307599</v>
      </c>
      <c r="AA186" s="1">
        <v>16.927021767989999</v>
      </c>
      <c r="AB186" s="1">
        <v>20.713233555802098</v>
      </c>
      <c r="AC186" s="1">
        <v>14.1110040189856</v>
      </c>
    </row>
    <row r="187" spans="1:29" ht="15" hidden="1" customHeight="1" x14ac:dyDescent="0.25">
      <c r="A187">
        <v>18060</v>
      </c>
      <c r="B187" s="2" t="s">
        <v>233</v>
      </c>
      <c r="C187" s="2" t="s">
        <v>170</v>
      </c>
      <c r="D187" s="2" t="s">
        <v>957</v>
      </c>
      <c r="E187" s="2" t="s">
        <v>931</v>
      </c>
      <c r="F187" s="2" t="s">
        <v>920</v>
      </c>
      <c r="G187" s="2" t="str">
        <f t="shared" si="2"/>
        <v>Clinton</v>
      </c>
      <c r="H187" s="2" t="s">
        <v>922</v>
      </c>
      <c r="I187" s="2" t="s">
        <v>922</v>
      </c>
      <c r="J187">
        <v>59779</v>
      </c>
      <c r="K187" s="1">
        <v>53.274561300791198</v>
      </c>
      <c r="L187" s="1">
        <v>43.332943006741502</v>
      </c>
      <c r="M187" s="1">
        <v>0.65909433078505797</v>
      </c>
      <c r="N187" s="1">
        <v>1.20443634052092</v>
      </c>
      <c r="O187" s="1">
        <v>1.52896502116128</v>
      </c>
      <c r="P187" s="1">
        <v>25.184429314642301</v>
      </c>
      <c r="Q187" s="1">
        <v>10.7897422171666</v>
      </c>
      <c r="R187" s="1">
        <v>25.139262951872698</v>
      </c>
      <c r="S187" s="1">
        <v>25.999096672744599</v>
      </c>
      <c r="T187" s="1">
        <v>12.887468843573799</v>
      </c>
      <c r="U187" s="1">
        <v>6.7760622821043803</v>
      </c>
      <c r="V187" s="1">
        <v>42.729822537943299</v>
      </c>
      <c r="W187" s="1">
        <v>30.393981493617101</v>
      </c>
      <c r="X187" s="1">
        <v>20.100133686335202</v>
      </c>
      <c r="Y187" s="1">
        <v>28.7549617994793</v>
      </c>
      <c r="Z187" s="1">
        <v>23.3642067523155</v>
      </c>
      <c r="AA187" s="1">
        <v>17.004566989628199</v>
      </c>
      <c r="AB187" s="1">
        <v>19.279525374535801</v>
      </c>
      <c r="AC187" s="1">
        <v>11.596739084041101</v>
      </c>
    </row>
    <row r="188" spans="1:29" ht="15" hidden="1" customHeight="1" x14ac:dyDescent="0.25">
      <c r="A188">
        <v>18140</v>
      </c>
      <c r="B188" s="2" t="s">
        <v>233</v>
      </c>
      <c r="C188" s="2" t="s">
        <v>33</v>
      </c>
      <c r="D188" s="2" t="s">
        <v>967</v>
      </c>
      <c r="E188" s="2" t="s">
        <v>927</v>
      </c>
      <c r="F188" s="2" t="s">
        <v>920</v>
      </c>
      <c r="G188" s="2" t="str">
        <f t="shared" si="2"/>
        <v>Clinton</v>
      </c>
      <c r="H188" s="2" t="s">
        <v>922</v>
      </c>
      <c r="I188" s="2" t="s">
        <v>922</v>
      </c>
      <c r="J188">
        <v>1901974</v>
      </c>
      <c r="K188" s="1">
        <v>76.661300312201902</v>
      </c>
      <c r="L188" s="1">
        <v>14.225325898251</v>
      </c>
      <c r="M188" s="1">
        <v>2.9963606232261899</v>
      </c>
      <c r="N188" s="1">
        <v>2.60208604323718</v>
      </c>
      <c r="O188" s="1">
        <v>3.5149271230836998</v>
      </c>
      <c r="P188" s="1">
        <v>24.775470116836502</v>
      </c>
      <c r="Q188" s="1">
        <v>10.29293775835</v>
      </c>
      <c r="R188" s="1">
        <v>28.651706069588801</v>
      </c>
      <c r="S188" s="1">
        <v>25.5698553187373</v>
      </c>
      <c r="T188" s="1">
        <v>10.7100307364875</v>
      </c>
      <c r="U188" s="1">
        <v>2.7856082279210201</v>
      </c>
      <c r="V188" s="1">
        <v>36.693073119799003</v>
      </c>
      <c r="W188" s="1">
        <v>27.882104706836799</v>
      </c>
      <c r="X188" s="1">
        <v>32.639213945443103</v>
      </c>
      <c r="Y188" s="1">
        <v>17.141536998029501</v>
      </c>
      <c r="Z188" s="1">
        <v>20.1238024053815</v>
      </c>
      <c r="AA188" s="1">
        <v>17.2737650336346</v>
      </c>
      <c r="AB188" s="1">
        <v>23.4274648365835</v>
      </c>
      <c r="AC188" s="1">
        <v>22.033430726370899</v>
      </c>
    </row>
    <row r="189" spans="1:29" ht="15" hidden="1" customHeight="1" x14ac:dyDescent="0.25">
      <c r="A189">
        <v>18020</v>
      </c>
      <c r="B189" s="2" t="s">
        <v>233</v>
      </c>
      <c r="C189" s="2" t="s">
        <v>66</v>
      </c>
      <c r="D189" s="2" t="s">
        <v>425</v>
      </c>
      <c r="E189" s="2" t="s">
        <v>927</v>
      </c>
      <c r="F189" s="2" t="s">
        <v>919</v>
      </c>
      <c r="G189" s="2" t="str">
        <f t="shared" si="2"/>
        <v>Trump</v>
      </c>
      <c r="H189" s="2" t="s">
        <v>922</v>
      </c>
      <c r="I189" s="2" t="s">
        <v>923</v>
      </c>
      <c r="J189">
        <v>76794</v>
      </c>
      <c r="K189" s="1">
        <v>87.008099591113904</v>
      </c>
      <c r="L189" s="1">
        <v>1.7709716904966499</v>
      </c>
      <c r="M189" s="1">
        <v>3.4143292444722202</v>
      </c>
      <c r="N189" s="1">
        <v>1.6055941870458601</v>
      </c>
      <c r="O189" s="1">
        <v>6.2010052868713696</v>
      </c>
      <c r="P189" s="1">
        <v>25.210302888246499</v>
      </c>
      <c r="Q189" s="1">
        <v>7.8951480584420697</v>
      </c>
      <c r="R189" s="1">
        <v>26.3614344870693</v>
      </c>
      <c r="S189" s="1">
        <v>26.559366617183599</v>
      </c>
      <c r="T189" s="1">
        <v>13.973747949058501</v>
      </c>
      <c r="U189" s="1">
        <v>3.37860026657909</v>
      </c>
      <c r="V189" s="1">
        <v>41.721560067224303</v>
      </c>
      <c r="W189" s="1">
        <v>28.309540827167901</v>
      </c>
      <c r="X189" s="1">
        <v>26.590298839028701</v>
      </c>
      <c r="Y189" s="1">
        <v>14.5635910224439</v>
      </c>
      <c r="Z189" s="1">
        <v>22.207813798836199</v>
      </c>
      <c r="AA189" s="1">
        <v>18.034912718204499</v>
      </c>
      <c r="AB189" s="1">
        <v>24.7381546134663</v>
      </c>
      <c r="AC189" s="1">
        <v>20.455527847049002</v>
      </c>
    </row>
    <row r="190" spans="1:29" ht="15" hidden="1" customHeight="1" x14ac:dyDescent="0.25">
      <c r="A190">
        <v>18100</v>
      </c>
      <c r="B190" s="2" t="s">
        <v>233</v>
      </c>
      <c r="C190" s="2" t="s">
        <v>117</v>
      </c>
      <c r="D190" s="2" t="s">
        <v>961</v>
      </c>
      <c r="E190" s="2" t="s">
        <v>935</v>
      </c>
      <c r="F190" s="2" t="s">
        <v>919</v>
      </c>
      <c r="G190" s="2" t="str">
        <f t="shared" si="2"/>
        <v>Trump</v>
      </c>
      <c r="H190" s="2" t="s">
        <v>922</v>
      </c>
      <c r="I190" s="2" t="s">
        <v>923</v>
      </c>
      <c r="J190">
        <v>32237</v>
      </c>
      <c r="K190" s="1">
        <v>84.272730092750606</v>
      </c>
      <c r="L190" s="1">
        <v>0.39705927970964999</v>
      </c>
      <c r="M190" s="1">
        <v>0.46220181778701502</v>
      </c>
      <c r="N190" s="1">
        <v>1.0577907373514901</v>
      </c>
      <c r="O190" s="1">
        <v>13.8102180724013</v>
      </c>
      <c r="P190" s="1">
        <v>26.4106461519372</v>
      </c>
      <c r="Q190" s="1">
        <v>7.8977572354747601</v>
      </c>
      <c r="R190" s="1">
        <v>23.7056798089152</v>
      </c>
      <c r="S190" s="1">
        <v>27.089989763315401</v>
      </c>
      <c r="T190" s="1">
        <v>14.8959270403574</v>
      </c>
      <c r="U190" s="1">
        <v>5.5851446667626297</v>
      </c>
      <c r="V190" s="1">
        <v>37.104745453672997</v>
      </c>
      <c r="W190" s="1">
        <v>40.036466580298502</v>
      </c>
      <c r="X190" s="1">
        <v>17.273643299265899</v>
      </c>
      <c r="Y190" s="1">
        <v>13.7162107965028</v>
      </c>
      <c r="Z190" s="1">
        <v>22.435229004572101</v>
      </c>
      <c r="AA190" s="1">
        <v>22.732012513034402</v>
      </c>
      <c r="AB190" s="1">
        <v>27.689099221945899</v>
      </c>
      <c r="AC190" s="1">
        <v>13.427448463944801</v>
      </c>
    </row>
    <row r="191" spans="1:29" ht="15" hidden="1" customHeight="1" x14ac:dyDescent="0.25">
      <c r="A191">
        <v>18180</v>
      </c>
      <c r="B191" s="2" t="s">
        <v>234</v>
      </c>
      <c r="C191" s="2" t="s">
        <v>235</v>
      </c>
      <c r="D191" s="2" t="s">
        <v>962</v>
      </c>
      <c r="E191" s="2" t="s">
        <v>927</v>
      </c>
      <c r="F191" s="2" t="s">
        <v>920</v>
      </c>
      <c r="G191" s="2" t="str">
        <f t="shared" si="2"/>
        <v>Clinton</v>
      </c>
      <c r="H191" s="2" t="s">
        <v>922</v>
      </c>
      <c r="I191" s="2" t="s">
        <v>923</v>
      </c>
      <c r="J191">
        <v>146445</v>
      </c>
      <c r="K191" s="1">
        <v>94.266106729488897</v>
      </c>
      <c r="L191" s="1">
        <v>0.991498514800778</v>
      </c>
      <c r="M191" s="1">
        <v>1.57533545016901</v>
      </c>
      <c r="N191" s="1">
        <v>1.56987264843457</v>
      </c>
      <c r="O191" s="1">
        <v>1.5971866571067601</v>
      </c>
      <c r="P191" s="1">
        <v>21.814333026050701</v>
      </c>
      <c r="Q191" s="1">
        <v>8.9146095803885395</v>
      </c>
      <c r="R191" s="1">
        <v>24.583973505411599</v>
      </c>
      <c r="S191" s="1">
        <v>31.024616750315801</v>
      </c>
      <c r="T191" s="1">
        <v>13.6624671378333</v>
      </c>
      <c r="U191" s="1">
        <v>1.8482978534943499</v>
      </c>
      <c r="V191" s="1">
        <v>34.693475843199799</v>
      </c>
      <c r="W191" s="1">
        <v>30.021553633115801</v>
      </c>
      <c r="X191" s="1">
        <v>33.436672670189999</v>
      </c>
      <c r="Y191" s="1">
        <v>11.759052145952699</v>
      </c>
      <c r="Z191" s="1">
        <v>18.528938906752401</v>
      </c>
      <c r="AA191" s="1">
        <v>15.701453935411701</v>
      </c>
      <c r="AB191" s="1">
        <v>26.869844820355102</v>
      </c>
      <c r="AC191" s="1">
        <v>27.140710191528001</v>
      </c>
    </row>
    <row r="192" spans="1:29" ht="15" hidden="1" customHeight="1" x14ac:dyDescent="0.25">
      <c r="A192">
        <v>18220</v>
      </c>
      <c r="B192" s="2" t="s">
        <v>236</v>
      </c>
      <c r="C192" s="2" t="s">
        <v>66</v>
      </c>
      <c r="D192" s="2" t="s">
        <v>425</v>
      </c>
      <c r="E192" s="2" t="s">
        <v>927</v>
      </c>
      <c r="F192" s="2" t="s">
        <v>919</v>
      </c>
      <c r="G192" s="2" t="str">
        <f t="shared" si="2"/>
        <v>Trump</v>
      </c>
      <c r="H192" s="2" t="s">
        <v>922</v>
      </c>
      <c r="I192" s="2" t="s">
        <v>923</v>
      </c>
      <c r="J192">
        <v>24277</v>
      </c>
      <c r="K192" s="1">
        <v>96.354574288421105</v>
      </c>
      <c r="L192" s="1">
        <v>1.3098817811096899</v>
      </c>
      <c r="M192" s="1">
        <v>0.32541088272850799</v>
      </c>
      <c r="N192" s="1">
        <v>1.0915681509247399</v>
      </c>
      <c r="O192" s="1">
        <v>0.91856489681591602</v>
      </c>
      <c r="P192" s="1">
        <v>23.965069819170399</v>
      </c>
      <c r="Q192" s="1">
        <v>7.3979486757012802</v>
      </c>
      <c r="R192" s="1">
        <v>23.923878568192102</v>
      </c>
      <c r="S192" s="1">
        <v>28.0553610413148</v>
      </c>
      <c r="T192" s="1">
        <v>16.657741895621399</v>
      </c>
      <c r="U192" s="1">
        <v>7.6229409642900103</v>
      </c>
      <c r="V192" s="1">
        <v>58.1760250090177</v>
      </c>
      <c r="W192" s="1">
        <v>25.754478778405701</v>
      </c>
      <c r="X192" s="1">
        <v>8.4465552482866393</v>
      </c>
      <c r="Y192" s="1">
        <v>28.5877584952717</v>
      </c>
      <c r="Z192" s="1">
        <v>25.3455263431362</v>
      </c>
      <c r="AA192" s="1">
        <v>19.089680972669601</v>
      </c>
      <c r="AB192" s="1">
        <v>18.705185493089498</v>
      </c>
      <c r="AC192" s="1">
        <v>8.2718486958328992</v>
      </c>
    </row>
    <row r="193" spans="1:29" ht="15" hidden="1" customHeight="1" x14ac:dyDescent="0.25">
      <c r="A193">
        <v>18260</v>
      </c>
      <c r="B193" s="2" t="s">
        <v>237</v>
      </c>
      <c r="C193" s="2" t="s">
        <v>84</v>
      </c>
      <c r="D193" s="2" t="s">
        <v>975</v>
      </c>
      <c r="E193" s="2" t="s">
        <v>931</v>
      </c>
      <c r="F193" s="2" t="s">
        <v>919</v>
      </c>
      <c r="G193" s="2" t="str">
        <f t="shared" si="2"/>
        <v>Trump</v>
      </c>
      <c r="H193" s="2" t="s">
        <v>922</v>
      </c>
      <c r="I193" s="2" t="s">
        <v>922</v>
      </c>
      <c r="J193">
        <v>106042</v>
      </c>
      <c r="K193" s="1">
        <v>92.200260274230999</v>
      </c>
      <c r="L193" s="1">
        <v>1.4484826766752801</v>
      </c>
      <c r="M193" s="1">
        <v>0.84117613775673805</v>
      </c>
      <c r="N193" s="1">
        <v>1.5267535504800001</v>
      </c>
      <c r="O193" s="1">
        <v>3.9833273608570199</v>
      </c>
      <c r="P193" s="1">
        <v>21.7527017596801</v>
      </c>
      <c r="Q193" s="1">
        <v>12.5110805152675</v>
      </c>
      <c r="R193" s="1">
        <v>24.163067463835102</v>
      </c>
      <c r="S193" s="1">
        <v>26.1726485732068</v>
      </c>
      <c r="T193" s="1">
        <v>15.400501688010401</v>
      </c>
      <c r="U193" s="1">
        <v>9.5021250758955702</v>
      </c>
      <c r="V193" s="1">
        <v>50.699684852690297</v>
      </c>
      <c r="W193" s="1">
        <v>21.967791366698499</v>
      </c>
      <c r="X193" s="1">
        <v>17.830398704715599</v>
      </c>
      <c r="Y193" s="1">
        <v>30.513109602514</v>
      </c>
      <c r="Z193" s="1">
        <v>25.139731810876299</v>
      </c>
      <c r="AA193" s="1">
        <v>17.048480341593301</v>
      </c>
      <c r="AB193" s="1">
        <v>18.274282150310601</v>
      </c>
      <c r="AC193" s="1">
        <v>9.0243960947057804</v>
      </c>
    </row>
    <row r="194" spans="1:29" ht="15" hidden="1" customHeight="1" x14ac:dyDescent="0.25">
      <c r="A194">
        <v>18300</v>
      </c>
      <c r="B194" s="2" t="s">
        <v>238</v>
      </c>
      <c r="C194" s="2" t="s">
        <v>38</v>
      </c>
      <c r="D194" t="s">
        <v>969</v>
      </c>
      <c r="E194" s="2" t="s">
        <v>947</v>
      </c>
      <c r="F194" s="2" t="s">
        <v>919</v>
      </c>
      <c r="G194" s="2" t="str">
        <f t="shared" si="2"/>
        <v>Trump</v>
      </c>
      <c r="H194" s="2" t="s">
        <v>922</v>
      </c>
      <c r="I194" s="2" t="s">
        <v>922</v>
      </c>
      <c r="J194">
        <v>63043</v>
      </c>
      <c r="K194" s="1">
        <v>86.956521739130395</v>
      </c>
      <c r="L194" s="1">
        <v>0.37117522960519</v>
      </c>
      <c r="M194" s="1">
        <v>1.0215249908792401</v>
      </c>
      <c r="N194" s="1">
        <v>6.2719096489697499</v>
      </c>
      <c r="O194" s="1">
        <v>5.3788683914153799</v>
      </c>
      <c r="P194" s="1">
        <v>18.923591834144901</v>
      </c>
      <c r="Q194" s="1">
        <v>7.6868169344732999</v>
      </c>
      <c r="R194" s="1">
        <v>20.363878622527501</v>
      </c>
      <c r="S194" s="1">
        <v>31.6339641197278</v>
      </c>
      <c r="T194" s="1">
        <v>21.391748489126499</v>
      </c>
      <c r="U194" s="1">
        <v>2.6849706601996401</v>
      </c>
      <c r="V194" s="1">
        <v>41.028083926986099</v>
      </c>
      <c r="W194" s="1">
        <v>38.4470476149232</v>
      </c>
      <c r="X194" s="1">
        <v>17.839897797890998</v>
      </c>
      <c r="Y194" s="1">
        <v>25.603191929837799</v>
      </c>
      <c r="Z194" s="1">
        <v>26.2393194564686</v>
      </c>
      <c r="AA194" s="1">
        <v>19.328490232242999</v>
      </c>
      <c r="AB194" s="1">
        <v>19.509165506079</v>
      </c>
      <c r="AC194" s="1">
        <v>9.3198328753717004</v>
      </c>
    </row>
    <row r="195" spans="1:29" ht="15" hidden="1" customHeight="1" x14ac:dyDescent="0.25">
      <c r="A195">
        <v>18380</v>
      </c>
      <c r="B195" s="2" t="s">
        <v>239</v>
      </c>
      <c r="C195" s="2" t="s">
        <v>37</v>
      </c>
      <c r="D195" s="2" t="s">
        <v>943</v>
      </c>
      <c r="E195" s="2" t="s">
        <v>931</v>
      </c>
      <c r="F195" s="2" t="s">
        <v>919</v>
      </c>
      <c r="G195" s="2" t="str">
        <f t="shared" si="2"/>
        <v>Trump</v>
      </c>
      <c r="H195" s="2" t="s">
        <v>922</v>
      </c>
      <c r="I195" s="2" t="s">
        <v>923</v>
      </c>
      <c r="J195">
        <v>23439</v>
      </c>
      <c r="K195" s="1">
        <v>52.118264431076398</v>
      </c>
      <c r="L195" s="1">
        <v>42.804727164128202</v>
      </c>
      <c r="M195" s="1">
        <v>0.78075003199795201</v>
      </c>
      <c r="N195" s="1">
        <v>1.10499594692606</v>
      </c>
      <c r="O195" s="1">
        <v>3.1912624258714102</v>
      </c>
      <c r="P195" s="1">
        <v>26.118861726182899</v>
      </c>
      <c r="Q195" s="1">
        <v>8.6010495328299008</v>
      </c>
      <c r="R195" s="1">
        <v>23.785144417424</v>
      </c>
      <c r="S195" s="1">
        <v>27.531038013567098</v>
      </c>
      <c r="T195" s="1">
        <v>13.963906309996201</v>
      </c>
      <c r="U195" s="1">
        <v>8.7095929852113603</v>
      </c>
      <c r="V195" s="1">
        <v>51.622824237665199</v>
      </c>
      <c r="W195" s="1">
        <v>25.939013218165201</v>
      </c>
      <c r="X195" s="1">
        <v>13.7285695589583</v>
      </c>
      <c r="Y195" s="1">
        <v>32.8262339418526</v>
      </c>
      <c r="Z195" s="1">
        <v>23.213883254451201</v>
      </c>
      <c r="AA195" s="1">
        <v>18.2668469686725</v>
      </c>
      <c r="AB195" s="1">
        <v>17.725940951093101</v>
      </c>
      <c r="AC195" s="1">
        <v>7.9670948839305797</v>
      </c>
    </row>
    <row r="196" spans="1:29" ht="15" hidden="1" customHeight="1" x14ac:dyDescent="0.25">
      <c r="A196">
        <v>18420</v>
      </c>
      <c r="B196" s="2" t="s">
        <v>240</v>
      </c>
      <c r="C196" s="2" t="s">
        <v>170</v>
      </c>
      <c r="D196" s="2" t="s">
        <v>957</v>
      </c>
      <c r="E196" s="2" t="s">
        <v>931</v>
      </c>
      <c r="F196" s="2" t="s">
        <v>919</v>
      </c>
      <c r="G196" s="2" t="str">
        <f t="shared" si="2"/>
        <v>Trump</v>
      </c>
      <c r="H196" s="2" t="s">
        <v>922</v>
      </c>
      <c r="I196" s="2" t="s">
        <v>922</v>
      </c>
      <c r="J196">
        <v>37057</v>
      </c>
      <c r="K196" s="1">
        <v>84.499554739995105</v>
      </c>
      <c r="L196" s="1">
        <v>11.358177942089201</v>
      </c>
      <c r="M196" s="1">
        <v>0.31303127614215898</v>
      </c>
      <c r="N196" s="1">
        <v>1.10370510294951</v>
      </c>
      <c r="O196" s="1">
        <v>2.7255309388239701</v>
      </c>
      <c r="P196" s="1">
        <v>24.343578811020901</v>
      </c>
      <c r="Q196" s="1">
        <v>7.8635615403297603</v>
      </c>
      <c r="R196" s="1">
        <v>25.490460641714101</v>
      </c>
      <c r="S196" s="1">
        <v>26.413363197236698</v>
      </c>
      <c r="T196" s="1">
        <v>15.8890358096986</v>
      </c>
      <c r="U196" s="1">
        <v>8.9809809809809806</v>
      </c>
      <c r="V196" s="1">
        <v>47.559559559559602</v>
      </c>
      <c r="W196" s="1">
        <v>26.3383383383383</v>
      </c>
      <c r="X196" s="1">
        <v>17.121121121121099</v>
      </c>
      <c r="Y196" s="1">
        <v>31.544761366845499</v>
      </c>
      <c r="Z196" s="1">
        <v>25.783676927421599</v>
      </c>
      <c r="AA196" s="1">
        <v>15.4405535159559</v>
      </c>
      <c r="AB196" s="1">
        <v>16.210110138379001</v>
      </c>
      <c r="AC196" s="1">
        <v>11.0208980513979</v>
      </c>
    </row>
    <row r="197" spans="1:29" ht="15" hidden="1" customHeight="1" x14ac:dyDescent="0.25">
      <c r="A197">
        <v>18460</v>
      </c>
      <c r="B197" s="2" t="s">
        <v>241</v>
      </c>
      <c r="C197" s="2" t="s">
        <v>37</v>
      </c>
      <c r="D197" s="2" t="s">
        <v>943</v>
      </c>
      <c r="E197" s="2" t="s">
        <v>931</v>
      </c>
      <c r="F197" s="2" t="s">
        <v>919</v>
      </c>
      <c r="G197" s="2" t="str">
        <f t="shared" si="2"/>
        <v>Trump</v>
      </c>
      <c r="H197" s="2" t="s">
        <v>922</v>
      </c>
      <c r="I197" s="2" t="s">
        <v>923</v>
      </c>
      <c r="J197">
        <v>43041</v>
      </c>
      <c r="K197" s="1">
        <v>80.437257498664096</v>
      </c>
      <c r="L197" s="1">
        <v>3.2805929230268802</v>
      </c>
      <c r="M197" s="1">
        <v>2.2188146186194602</v>
      </c>
      <c r="N197" s="1">
        <v>1.67282358681257</v>
      </c>
      <c r="O197" s="1">
        <v>12.390511372877</v>
      </c>
      <c r="P197" s="1">
        <v>23.939964220162199</v>
      </c>
      <c r="Q197" s="1">
        <v>8.9147556980553393</v>
      </c>
      <c r="R197" s="1">
        <v>25.715015915057698</v>
      </c>
      <c r="S197" s="1">
        <v>26.098371320369001</v>
      </c>
      <c r="T197" s="1">
        <v>15.3318928463558</v>
      </c>
      <c r="U197" s="1">
        <v>9.9313405922740792</v>
      </c>
      <c r="V197" s="1">
        <v>45.599556141202598</v>
      </c>
      <c r="W197" s="1">
        <v>26.5448366738331</v>
      </c>
      <c r="X197" s="1">
        <v>17.924266592690199</v>
      </c>
      <c r="Y197" s="1">
        <v>20.382807253190101</v>
      </c>
      <c r="Z197" s="1">
        <v>27.6024177300201</v>
      </c>
      <c r="AA197" s="1">
        <v>18.193418401611801</v>
      </c>
      <c r="AB197" s="1">
        <v>20.8797850906649</v>
      </c>
      <c r="AC197" s="1">
        <v>12.941571524513099</v>
      </c>
    </row>
    <row r="198" spans="1:29" ht="15" hidden="1" customHeight="1" x14ac:dyDescent="0.25">
      <c r="A198">
        <v>18500</v>
      </c>
      <c r="B198" s="2" t="s">
        <v>242</v>
      </c>
      <c r="C198" s="2" t="s">
        <v>40</v>
      </c>
      <c r="D198" s="2" t="s">
        <v>966</v>
      </c>
      <c r="E198" s="2" t="s">
        <v>927</v>
      </c>
      <c r="F198" s="2" t="s">
        <v>919</v>
      </c>
      <c r="G198" s="2" t="str">
        <f t="shared" ref="G198:G261" si="3">IF(F198="Republicain","Trump","Clinton")</f>
        <v>Trump</v>
      </c>
      <c r="H198" s="2" t="s">
        <v>922</v>
      </c>
      <c r="I198" s="2" t="s">
        <v>922</v>
      </c>
      <c r="J198">
        <v>98990</v>
      </c>
      <c r="K198" s="1">
        <v>94.429740377815904</v>
      </c>
      <c r="L198" s="1">
        <v>1.5021719365592501</v>
      </c>
      <c r="M198" s="1">
        <v>1.16274371148601</v>
      </c>
      <c r="N198" s="1">
        <v>1.52035559147389</v>
      </c>
      <c r="O198" s="1">
        <v>1.3849883826649201</v>
      </c>
      <c r="P198" s="1">
        <v>23.434690372764901</v>
      </c>
      <c r="Q198" s="1">
        <v>7.7654308516011703</v>
      </c>
      <c r="R198" s="1">
        <v>23.545812708354401</v>
      </c>
      <c r="S198" s="1">
        <v>29.375694514597399</v>
      </c>
      <c r="T198" s="1">
        <v>15.878371552682101</v>
      </c>
      <c r="U198" s="1">
        <v>4.2568818120391301</v>
      </c>
      <c r="V198" s="1">
        <v>44.374100296718503</v>
      </c>
      <c r="W198" s="1">
        <v>31.252386967889802</v>
      </c>
      <c r="X198" s="1">
        <v>20.116630923352599</v>
      </c>
      <c r="Y198" s="1">
        <v>19.208587767761902</v>
      </c>
      <c r="Z198" s="1">
        <v>23.965299990307301</v>
      </c>
      <c r="AA198" s="1">
        <v>19.8701172821557</v>
      </c>
      <c r="AB198" s="1">
        <v>21.677813317824899</v>
      </c>
      <c r="AC198" s="1">
        <v>15.2781816419502</v>
      </c>
    </row>
    <row r="199" spans="1:29" ht="15" hidden="1" customHeight="1" x14ac:dyDescent="0.25">
      <c r="A199">
        <v>18580</v>
      </c>
      <c r="B199" s="2" t="s">
        <v>243</v>
      </c>
      <c r="C199" s="2" t="s">
        <v>27</v>
      </c>
      <c r="D199" s="2" t="s">
        <v>976</v>
      </c>
      <c r="E199" s="2" t="s">
        <v>935</v>
      </c>
      <c r="F199" s="2" t="s">
        <v>919</v>
      </c>
      <c r="G199" s="2" t="str">
        <f t="shared" si="3"/>
        <v>Trump</v>
      </c>
      <c r="H199" s="2" t="s">
        <v>923</v>
      </c>
      <c r="I199" s="2" t="s">
        <v>922</v>
      </c>
      <c r="J199">
        <v>428185</v>
      </c>
      <c r="K199" s="1">
        <v>36.327755526232799</v>
      </c>
      <c r="L199" s="1">
        <v>3.1150086995107298</v>
      </c>
      <c r="M199" s="1">
        <v>1.5049569695342</v>
      </c>
      <c r="N199" s="1">
        <v>1.3129838737928701</v>
      </c>
      <c r="O199" s="1">
        <v>57.739294930929397</v>
      </c>
      <c r="P199" s="1">
        <v>25.9357520697829</v>
      </c>
      <c r="Q199" s="1">
        <v>9.8686315494470893</v>
      </c>
      <c r="R199" s="1">
        <v>25.1531464203557</v>
      </c>
      <c r="S199" s="1">
        <v>26.226514240339998</v>
      </c>
      <c r="T199" s="1">
        <v>12.8159557200743</v>
      </c>
      <c r="U199" s="1">
        <v>9.9720575998604701</v>
      </c>
      <c r="V199" s="1">
        <v>37.974048813810597</v>
      </c>
      <c r="W199" s="1">
        <v>32.535636552583703</v>
      </c>
      <c r="X199" s="1">
        <v>19.5182570337453</v>
      </c>
      <c r="Y199" s="1">
        <v>20.4625400835682</v>
      </c>
      <c r="Z199" s="1">
        <v>23.313574968419001</v>
      </c>
      <c r="AA199" s="1">
        <v>17.144430408447501</v>
      </c>
      <c r="AB199" s="1">
        <v>21.324134356881402</v>
      </c>
      <c r="AC199" s="1">
        <v>17.755320182683899</v>
      </c>
    </row>
    <row r="200" spans="1:29" ht="15" hidden="1" customHeight="1" x14ac:dyDescent="0.25">
      <c r="A200">
        <v>18620</v>
      </c>
      <c r="B200" s="2" t="s">
        <v>244</v>
      </c>
      <c r="C200" s="2" t="s">
        <v>27</v>
      </c>
      <c r="D200" s="2" t="s">
        <v>976</v>
      </c>
      <c r="E200" s="2" t="s">
        <v>935</v>
      </c>
      <c r="F200" s="2" t="s">
        <v>919</v>
      </c>
      <c r="G200" s="2" t="str">
        <f t="shared" si="3"/>
        <v>Trump</v>
      </c>
      <c r="H200" s="2" t="s">
        <v>922</v>
      </c>
      <c r="I200" s="2" t="s">
        <v>922</v>
      </c>
      <c r="J200">
        <v>47735</v>
      </c>
      <c r="K200" s="1">
        <v>59.886875458259098</v>
      </c>
      <c r="L200" s="1">
        <v>13.595893998114599</v>
      </c>
      <c r="M200" s="1">
        <v>0.50068084214936603</v>
      </c>
      <c r="N200" s="1">
        <v>2.2499214412904598</v>
      </c>
      <c r="O200" s="1">
        <v>23.766628260186401</v>
      </c>
      <c r="P200" s="1">
        <v>27.072378757724898</v>
      </c>
      <c r="Q200" s="1">
        <v>8.9221745050801307</v>
      </c>
      <c r="R200" s="1">
        <v>23.8022415418456</v>
      </c>
      <c r="S200" s="1">
        <v>25.825913899654299</v>
      </c>
      <c r="T200" s="1">
        <v>14.377291295695001</v>
      </c>
      <c r="U200" s="1">
        <v>8.6086414487713707</v>
      </c>
      <c r="V200" s="1">
        <v>45.900725041829297</v>
      </c>
      <c r="W200" s="1">
        <v>28.9721465831174</v>
      </c>
      <c r="X200" s="1">
        <v>16.518486926281899</v>
      </c>
      <c r="Y200" s="1">
        <v>22.458574623014702</v>
      </c>
      <c r="Z200" s="1">
        <v>25.336849951264298</v>
      </c>
      <c r="AA200" s="1">
        <v>18.473711369760899</v>
      </c>
      <c r="AB200" s="1">
        <v>20.7556906140703</v>
      </c>
      <c r="AC200" s="1">
        <v>12.975173441889799</v>
      </c>
    </row>
    <row r="201" spans="1:29" ht="15" hidden="1" customHeight="1" x14ac:dyDescent="0.25">
      <c r="A201">
        <v>18660</v>
      </c>
      <c r="B201" s="2" t="s">
        <v>245</v>
      </c>
      <c r="C201" s="2" t="s">
        <v>40</v>
      </c>
      <c r="D201" s="2" t="s">
        <v>966</v>
      </c>
      <c r="E201" s="2" t="s">
        <v>927</v>
      </c>
      <c r="F201" s="2" t="s">
        <v>919</v>
      </c>
      <c r="G201" s="2" t="str">
        <f t="shared" si="3"/>
        <v>Trump</v>
      </c>
      <c r="H201" s="2" t="s">
        <v>922</v>
      </c>
      <c r="I201" s="2" t="s">
        <v>922</v>
      </c>
      <c r="J201">
        <v>49336</v>
      </c>
      <c r="K201" s="1">
        <v>93.748986541267996</v>
      </c>
      <c r="L201" s="1">
        <v>1.4289768120642099</v>
      </c>
      <c r="M201" s="1">
        <v>0.83508999513539806</v>
      </c>
      <c r="N201" s="1">
        <v>1.76949894600292</v>
      </c>
      <c r="O201" s="1">
        <v>2.2174477055294299</v>
      </c>
      <c r="P201" s="1">
        <v>21.1022377168802</v>
      </c>
      <c r="Q201" s="1">
        <v>17.407167180152399</v>
      </c>
      <c r="R201" s="1">
        <v>22.060969677314699</v>
      </c>
      <c r="S201" s="1">
        <v>26.339792443651699</v>
      </c>
      <c r="T201" s="1">
        <v>13.089832982001001</v>
      </c>
      <c r="U201" s="1">
        <v>2.6602574655121298</v>
      </c>
      <c r="V201" s="1">
        <v>42.5838738353143</v>
      </c>
      <c r="W201" s="1">
        <v>31.0999901228064</v>
      </c>
      <c r="X201" s="1">
        <v>23.655878576367201</v>
      </c>
      <c r="Y201" s="1">
        <v>19.2037733730136</v>
      </c>
      <c r="Z201" s="1">
        <v>22.219102700881599</v>
      </c>
      <c r="AA201" s="1">
        <v>20.517715761693498</v>
      </c>
      <c r="AB201" s="1">
        <v>22.460553652647501</v>
      </c>
      <c r="AC201" s="1">
        <v>15.598854511763699</v>
      </c>
    </row>
    <row r="202" spans="1:29" ht="15" hidden="1" customHeight="1" x14ac:dyDescent="0.25">
      <c r="A202">
        <v>18700</v>
      </c>
      <c r="B202" s="2" t="s">
        <v>246</v>
      </c>
      <c r="C202" s="2" t="s">
        <v>38</v>
      </c>
      <c r="D202" t="s">
        <v>969</v>
      </c>
      <c r="E202" s="2" t="s">
        <v>947</v>
      </c>
      <c r="F202" s="2" t="s">
        <v>920</v>
      </c>
      <c r="G202" s="2" t="str">
        <f t="shared" si="3"/>
        <v>Clinton</v>
      </c>
      <c r="H202" s="2" t="s">
        <v>922</v>
      </c>
      <c r="I202" s="2" t="s">
        <v>922</v>
      </c>
      <c r="J202">
        <v>85579</v>
      </c>
      <c r="K202" s="1">
        <v>83.609296673249304</v>
      </c>
      <c r="L202" s="1">
        <v>0.835485341029926</v>
      </c>
      <c r="M202" s="1">
        <v>5.14612229635775</v>
      </c>
      <c r="N202" s="1">
        <v>4.0208462356419199</v>
      </c>
      <c r="O202" s="1">
        <v>6.3882494537211203</v>
      </c>
      <c r="P202" s="1">
        <v>17.818623727783699</v>
      </c>
      <c r="Q202" s="1">
        <v>22.968251557040901</v>
      </c>
      <c r="R202" s="1">
        <v>22.212224961731302</v>
      </c>
      <c r="S202" s="1">
        <v>24.988607018076902</v>
      </c>
      <c r="T202" s="1">
        <v>12.0122927353673</v>
      </c>
      <c r="U202" s="1">
        <v>1.8017127148309999</v>
      </c>
      <c r="V202" s="1">
        <v>19.921681862231299</v>
      </c>
      <c r="W202" s="1">
        <v>29.654094891521499</v>
      </c>
      <c r="X202" s="1">
        <v>48.622510531416303</v>
      </c>
      <c r="Y202" s="1">
        <v>23.234433765148299</v>
      </c>
      <c r="Z202" s="1">
        <v>20.2495373410543</v>
      </c>
      <c r="AA202" s="1">
        <v>14.1663184287505</v>
      </c>
      <c r="AB202" s="1">
        <v>20.658468151155201</v>
      </c>
      <c r="AC202" s="1">
        <v>21.691242313891699</v>
      </c>
    </row>
    <row r="203" spans="1:29" ht="15" hidden="1" customHeight="1" x14ac:dyDescent="0.25">
      <c r="A203">
        <v>18740</v>
      </c>
      <c r="B203" s="2" t="s">
        <v>247</v>
      </c>
      <c r="C203" s="2" t="s">
        <v>33</v>
      </c>
      <c r="D203" s="2" t="s">
        <v>967</v>
      </c>
      <c r="E203" s="2" t="s">
        <v>927</v>
      </c>
      <c r="F203" s="2" t="s">
        <v>919</v>
      </c>
      <c r="G203" s="2" t="str">
        <f t="shared" si="3"/>
        <v>Trump</v>
      </c>
      <c r="H203" s="2" t="s">
        <v>922</v>
      </c>
      <c r="I203" s="2" t="s">
        <v>922</v>
      </c>
      <c r="J203">
        <v>36901</v>
      </c>
      <c r="K203" s="1">
        <v>96.561068805723394</v>
      </c>
      <c r="L203" s="1">
        <v>1.0595918809788401</v>
      </c>
      <c r="M203" s="1">
        <v>0.27912522695861902</v>
      </c>
      <c r="N203" s="1">
        <v>1.34413701525704</v>
      </c>
      <c r="O203" s="1">
        <v>0.756077071082084</v>
      </c>
      <c r="P203" s="1">
        <v>24.0616785452969</v>
      </c>
      <c r="Q203" s="1">
        <v>7.7694371426248603</v>
      </c>
      <c r="R203" s="1">
        <v>23.4681986938023</v>
      </c>
      <c r="S203" s="1">
        <v>28.4626432887998</v>
      </c>
      <c r="T203" s="1">
        <v>16.238042329476201</v>
      </c>
      <c r="U203" s="1">
        <v>4.3066013306242796</v>
      </c>
      <c r="V203" s="1">
        <v>58.953826540775303</v>
      </c>
      <c r="W203" s="1">
        <v>24.939245448388501</v>
      </c>
      <c r="X203" s="1">
        <v>11.800326680211899</v>
      </c>
      <c r="Y203" s="1">
        <v>21.534858087627399</v>
      </c>
      <c r="Z203" s="1">
        <v>25.675117112152101</v>
      </c>
      <c r="AA203" s="1">
        <v>23.022871314411699</v>
      </c>
      <c r="AB203" s="1">
        <v>19.7092863047672</v>
      </c>
      <c r="AC203" s="1">
        <v>10.057867181041599</v>
      </c>
    </row>
    <row r="204" spans="1:29" ht="15" hidden="1" customHeight="1" x14ac:dyDescent="0.25">
      <c r="A204">
        <v>18780</v>
      </c>
      <c r="B204" s="2" t="s">
        <v>248</v>
      </c>
      <c r="C204" s="2" t="s">
        <v>156</v>
      </c>
      <c r="D204" s="2" t="s">
        <v>937</v>
      </c>
      <c r="E204" s="2" t="s">
        <v>935</v>
      </c>
      <c r="F204" s="2" t="s">
        <v>919</v>
      </c>
      <c r="G204" s="2" t="str">
        <f t="shared" si="3"/>
        <v>Trump</v>
      </c>
      <c r="H204" s="2" t="s">
        <v>922</v>
      </c>
      <c r="I204" s="2" t="s">
        <v>922</v>
      </c>
      <c r="J204">
        <v>13795</v>
      </c>
      <c r="K204" s="1">
        <v>82.725625226531307</v>
      </c>
      <c r="L204" s="1">
        <v>0.23196810438564699</v>
      </c>
      <c r="M204" s="1">
        <v>0.55092424791591199</v>
      </c>
      <c r="N204" s="1">
        <v>2.1022109459949299</v>
      </c>
      <c r="O204" s="1">
        <v>14.389271475172199</v>
      </c>
      <c r="P204" s="1">
        <v>27.060529177238099</v>
      </c>
      <c r="Q204" s="1">
        <v>8.3363537513591908</v>
      </c>
      <c r="R204" s="1">
        <v>25.661471547662199</v>
      </c>
      <c r="S204" s="1">
        <v>28.401594780717701</v>
      </c>
      <c r="T204" s="1">
        <v>10.5400507430228</v>
      </c>
      <c r="U204" s="1">
        <v>3.32951945080092</v>
      </c>
      <c r="V204" s="1">
        <v>45.091533180778001</v>
      </c>
      <c r="W204" s="1">
        <v>37.219679633867301</v>
      </c>
      <c r="X204" s="1">
        <v>14.3592677345538</v>
      </c>
      <c r="Y204" s="1">
        <v>18.806027083730701</v>
      </c>
      <c r="Z204" s="1">
        <v>18.901392332634</v>
      </c>
      <c r="AA204" s="1">
        <v>19.092122830440601</v>
      </c>
      <c r="AB204" s="1">
        <v>25.8821285523555</v>
      </c>
      <c r="AC204" s="1">
        <v>17.318329200839202</v>
      </c>
    </row>
    <row r="205" spans="1:29" ht="15" hidden="1" customHeight="1" x14ac:dyDescent="0.25">
      <c r="A205">
        <v>18820</v>
      </c>
      <c r="B205" s="2" t="s">
        <v>249</v>
      </c>
      <c r="C205" s="2" t="s">
        <v>66</v>
      </c>
      <c r="D205" s="2" t="s">
        <v>425</v>
      </c>
      <c r="E205" s="2" t="s">
        <v>927</v>
      </c>
      <c r="F205" s="2" t="s">
        <v>919</v>
      </c>
      <c r="G205" s="2" t="str">
        <f t="shared" si="3"/>
        <v>Trump</v>
      </c>
      <c r="H205" s="2" t="s">
        <v>922</v>
      </c>
      <c r="I205" s="2" t="s">
        <v>923</v>
      </c>
      <c r="J205">
        <v>38124</v>
      </c>
      <c r="K205" s="1">
        <v>92.786696044486405</v>
      </c>
      <c r="L205" s="1">
        <v>0.80526702339733502</v>
      </c>
      <c r="M205" s="1">
        <v>0.548211100619033</v>
      </c>
      <c r="N205" s="1">
        <v>1.2983947119924499</v>
      </c>
      <c r="O205" s="1">
        <v>4.5614311195047703</v>
      </c>
      <c r="P205" s="1">
        <v>23.971776308886799</v>
      </c>
      <c r="Q205" s="1">
        <v>9.6789423984891396</v>
      </c>
      <c r="R205" s="1">
        <v>23.5652082677578</v>
      </c>
      <c r="S205" s="1">
        <v>27.234812716399102</v>
      </c>
      <c r="T205" s="1">
        <v>15.549260308467099</v>
      </c>
      <c r="U205" s="1">
        <v>3.2383878974116498</v>
      </c>
      <c r="V205" s="1">
        <v>54.5325611629831</v>
      </c>
      <c r="W205" s="1">
        <v>24.658235827128401</v>
      </c>
      <c r="X205" s="1">
        <v>17.5708151124769</v>
      </c>
      <c r="Y205" s="1">
        <v>16.864006570392199</v>
      </c>
      <c r="Z205" s="1">
        <v>25.364451440695401</v>
      </c>
      <c r="AA205" s="1">
        <v>21.6959824789542</v>
      </c>
      <c r="AB205" s="1">
        <v>23.578126069399801</v>
      </c>
      <c r="AC205" s="1">
        <v>12.497433440558501</v>
      </c>
    </row>
    <row r="206" spans="1:29" ht="15" hidden="1" customHeight="1" x14ac:dyDescent="0.25">
      <c r="A206">
        <v>18860</v>
      </c>
      <c r="B206" s="2" t="s">
        <v>250</v>
      </c>
      <c r="C206" s="2" t="s">
        <v>98</v>
      </c>
      <c r="D206" s="2" t="s">
        <v>936</v>
      </c>
      <c r="E206" s="2" t="s">
        <v>935</v>
      </c>
      <c r="F206" s="2" t="s">
        <v>919</v>
      </c>
      <c r="G206" s="2" t="str">
        <f t="shared" si="3"/>
        <v>Trump</v>
      </c>
      <c r="H206" s="2" t="s">
        <v>923</v>
      </c>
      <c r="I206" s="2" t="s">
        <v>923</v>
      </c>
      <c r="J206">
        <v>28610</v>
      </c>
      <c r="K206" s="1">
        <v>64.708144005592402</v>
      </c>
      <c r="L206" s="1">
        <v>3.3799370849353401</v>
      </c>
      <c r="M206" s="1">
        <v>3.27857392520098</v>
      </c>
      <c r="N206" s="1">
        <v>10.8318769660958</v>
      </c>
      <c r="O206" s="1">
        <v>17.801468018175498</v>
      </c>
      <c r="P206" s="1">
        <v>21.454037049982499</v>
      </c>
      <c r="Q206" s="1">
        <v>8.8046137714086008</v>
      </c>
      <c r="R206" s="1">
        <v>27.658161481999301</v>
      </c>
      <c r="S206" s="1">
        <v>28.545962950017501</v>
      </c>
      <c r="T206" s="1">
        <v>13.5372247465921</v>
      </c>
      <c r="U206" s="1">
        <v>6.4573399614487199</v>
      </c>
      <c r="V206" s="1">
        <v>44.435426600385497</v>
      </c>
      <c r="W206" s="1">
        <v>35.274424267018397</v>
      </c>
      <c r="X206" s="1">
        <v>13.832809171147399</v>
      </c>
      <c r="Y206" s="1">
        <v>24.8789034319283</v>
      </c>
      <c r="Z206" s="1">
        <v>25.394207976914402</v>
      </c>
      <c r="AA206" s="1">
        <v>14.6346490776049</v>
      </c>
      <c r="AB206" s="1">
        <v>21.591260434917</v>
      </c>
      <c r="AC206" s="1">
        <v>13.500979078635501</v>
      </c>
    </row>
    <row r="207" spans="1:29" ht="15" hidden="1" customHeight="1" x14ac:dyDescent="0.25">
      <c r="A207">
        <v>18880</v>
      </c>
      <c r="B207" s="2" t="s">
        <v>251</v>
      </c>
      <c r="C207" s="2" t="s">
        <v>72</v>
      </c>
      <c r="D207" s="2" t="s">
        <v>942</v>
      </c>
      <c r="E207" s="2" t="s">
        <v>931</v>
      </c>
      <c r="F207" s="2" t="s">
        <v>919</v>
      </c>
      <c r="G207" s="2" t="str">
        <f t="shared" si="3"/>
        <v>Trump</v>
      </c>
      <c r="H207" s="2" t="s">
        <v>923</v>
      </c>
      <c r="I207" s="2" t="s">
        <v>923</v>
      </c>
      <c r="J207">
        <v>235865</v>
      </c>
      <c r="K207" s="1">
        <v>79.010026922180103</v>
      </c>
      <c r="L207" s="1">
        <v>8.2589616941894697</v>
      </c>
      <c r="M207" s="1">
        <v>2.4081572085727001</v>
      </c>
      <c r="N207" s="1">
        <v>3.8712823013164299</v>
      </c>
      <c r="O207" s="1">
        <v>6.4515718737413303</v>
      </c>
      <c r="P207" s="1">
        <v>21.926949738197699</v>
      </c>
      <c r="Q207" s="1">
        <v>9.5664893053229605</v>
      </c>
      <c r="R207" s="1">
        <v>25.745235622071899</v>
      </c>
      <c r="S207" s="1">
        <v>28.278040404468701</v>
      </c>
      <c r="T207" s="1">
        <v>14.4832849299387</v>
      </c>
      <c r="U207" s="1">
        <v>2.9824894269433901</v>
      </c>
      <c r="V207" s="1">
        <v>35.5462796917747</v>
      </c>
      <c r="W207" s="1">
        <v>34.988707791929599</v>
      </c>
      <c r="X207" s="1">
        <v>26.482523089352298</v>
      </c>
      <c r="Y207" s="1">
        <v>16.342716122296199</v>
      </c>
      <c r="Z207" s="1">
        <v>21.9323131439901</v>
      </c>
      <c r="AA207" s="1">
        <v>18.979318491019701</v>
      </c>
      <c r="AB207" s="1">
        <v>23.494236387221999</v>
      </c>
      <c r="AC207" s="1">
        <v>19.251415855472001</v>
      </c>
    </row>
    <row r="208" spans="1:29" ht="15" hidden="1" customHeight="1" x14ac:dyDescent="0.25">
      <c r="A208">
        <v>18900</v>
      </c>
      <c r="B208" s="2" t="s">
        <v>252</v>
      </c>
      <c r="C208" s="2" t="s">
        <v>84</v>
      </c>
      <c r="D208" s="2" t="s">
        <v>975</v>
      </c>
      <c r="E208" s="2" t="s">
        <v>931</v>
      </c>
      <c r="F208" s="2" t="s">
        <v>919</v>
      </c>
      <c r="G208" s="2" t="str">
        <f t="shared" si="3"/>
        <v>Trump</v>
      </c>
      <c r="H208" s="2" t="s">
        <v>922</v>
      </c>
      <c r="I208" s="2" t="s">
        <v>922</v>
      </c>
      <c r="J208">
        <v>56053</v>
      </c>
      <c r="K208" s="1">
        <v>95.823595525663194</v>
      </c>
      <c r="L208" s="1">
        <v>0.26046777157333201</v>
      </c>
      <c r="M208" s="1">
        <v>0.42281412234849203</v>
      </c>
      <c r="N208" s="1">
        <v>1.1614008170838299</v>
      </c>
      <c r="O208" s="1">
        <v>2.3317217633311298</v>
      </c>
      <c r="P208" s="1">
        <v>19.051611867339801</v>
      </c>
      <c r="Q208" s="1">
        <v>6.6205198651276502</v>
      </c>
      <c r="R208" s="1">
        <v>19.973953222842699</v>
      </c>
      <c r="S208" s="1">
        <v>28.390987101493199</v>
      </c>
      <c r="T208" s="1">
        <v>25.9629279431966</v>
      </c>
      <c r="U208" s="1">
        <v>8.38297566927438</v>
      </c>
      <c r="V208" s="1">
        <v>49.1255771669179</v>
      </c>
      <c r="W208" s="1">
        <v>25.735065432187401</v>
      </c>
      <c r="X208" s="1">
        <v>16.756381731620401</v>
      </c>
      <c r="Y208" s="1">
        <v>24.308637760327802</v>
      </c>
      <c r="Z208" s="1">
        <v>28.529361556845299</v>
      </c>
      <c r="AA208" s="1">
        <v>21.479173779446899</v>
      </c>
      <c r="AB208" s="1">
        <v>16.6951177876408</v>
      </c>
      <c r="AC208" s="1">
        <v>8.9877091157391593</v>
      </c>
    </row>
    <row r="209" spans="1:29" ht="15" hidden="1" customHeight="1" x14ac:dyDescent="0.25">
      <c r="A209">
        <v>18980</v>
      </c>
      <c r="B209" s="2" t="s">
        <v>253</v>
      </c>
      <c r="C209" s="2" t="s">
        <v>46</v>
      </c>
      <c r="D209" s="2" t="s">
        <v>930</v>
      </c>
      <c r="E209" s="2" t="s">
        <v>931</v>
      </c>
      <c r="F209" s="2" t="s">
        <v>919</v>
      </c>
      <c r="G209" s="2" t="str">
        <f t="shared" si="3"/>
        <v>Trump</v>
      </c>
      <c r="H209" s="2" t="s">
        <v>922</v>
      </c>
      <c r="I209" s="2" t="s">
        <v>923</v>
      </c>
      <c r="J209">
        <v>80406</v>
      </c>
      <c r="K209" s="1">
        <v>92.739347809864896</v>
      </c>
      <c r="L209" s="1">
        <v>1.0210680794965501</v>
      </c>
      <c r="M209" s="1">
        <v>0.42161032758749301</v>
      </c>
      <c r="N209" s="1">
        <v>1.5222744571300599</v>
      </c>
      <c r="O209" s="1">
        <v>4.2956993259209497</v>
      </c>
      <c r="P209" s="1">
        <v>23.183593264184299</v>
      </c>
      <c r="Q209" s="1">
        <v>8.6063229112255293</v>
      </c>
      <c r="R209" s="1">
        <v>24.784220083078399</v>
      </c>
      <c r="S209" s="1">
        <v>27.494216849488801</v>
      </c>
      <c r="T209" s="1">
        <v>15.931646892023</v>
      </c>
      <c r="U209" s="1">
        <v>7.60392578160564</v>
      </c>
      <c r="V209" s="1">
        <v>46.211693585098097</v>
      </c>
      <c r="W209" s="1">
        <v>32.018062965458199</v>
      </c>
      <c r="X209" s="1">
        <v>14.166317667838101</v>
      </c>
      <c r="Y209" s="1">
        <v>24.9081087991818</v>
      </c>
      <c r="Z209" s="1">
        <v>25.8190302681625</v>
      </c>
      <c r="AA209" s="1">
        <v>18.144916418960001</v>
      </c>
      <c r="AB209" s="1">
        <v>19.5128967302714</v>
      </c>
      <c r="AC209" s="1">
        <v>11.6150477834244</v>
      </c>
    </row>
    <row r="210" spans="1:29" ht="15" hidden="1" customHeight="1" x14ac:dyDescent="0.25">
      <c r="A210">
        <v>19000</v>
      </c>
      <c r="B210" s="2" t="s">
        <v>254</v>
      </c>
      <c r="C210" s="2" t="s">
        <v>42</v>
      </c>
      <c r="D210" s="2" t="s">
        <v>959</v>
      </c>
      <c r="E210" s="2" t="s">
        <v>931</v>
      </c>
      <c r="F210" s="2" t="s">
        <v>919</v>
      </c>
      <c r="G210" s="2" t="str">
        <f t="shared" si="3"/>
        <v>Trump</v>
      </c>
      <c r="H210" s="2" t="s">
        <v>922</v>
      </c>
      <c r="I210" s="2" t="s">
        <v>923</v>
      </c>
      <c r="J210">
        <v>40271</v>
      </c>
      <c r="K210" s="1">
        <v>81.435772640361506</v>
      </c>
      <c r="L210" s="1">
        <v>1.8102356534478901</v>
      </c>
      <c r="M210" s="1">
        <v>0.84179682650045895</v>
      </c>
      <c r="N210" s="1">
        <v>10.851481214769899</v>
      </c>
      <c r="O210" s="1">
        <v>5.0607136649201703</v>
      </c>
      <c r="P210" s="1">
        <v>17.687666062427098</v>
      </c>
      <c r="Q210" s="1">
        <v>19.507834421792399</v>
      </c>
      <c r="R210" s="1">
        <v>22.2542276079561</v>
      </c>
      <c r="S210" s="1">
        <v>25.442626207444601</v>
      </c>
      <c r="T210" s="1">
        <v>15.1076457003799</v>
      </c>
      <c r="U210" s="1">
        <v>6.6713981547196601</v>
      </c>
      <c r="V210" s="1">
        <v>37.540414793785999</v>
      </c>
      <c r="W210" s="1">
        <v>28.767447362195401</v>
      </c>
      <c r="X210" s="1">
        <v>27.0207396892989</v>
      </c>
      <c r="Y210" s="1">
        <v>26.333740909968501</v>
      </c>
      <c r="Z210" s="1">
        <v>27.981208571980201</v>
      </c>
      <c r="AA210" s="1">
        <v>16.172211854044701</v>
      </c>
      <c r="AB210" s="1">
        <v>18.810734281485299</v>
      </c>
      <c r="AC210" s="1">
        <v>10.7021043825214</v>
      </c>
    </row>
    <row r="211" spans="1:29" ht="15" hidden="1" customHeight="1" x14ac:dyDescent="0.25">
      <c r="A211">
        <v>19060</v>
      </c>
      <c r="B211" s="2" t="s">
        <v>255</v>
      </c>
      <c r="C211" s="2" t="s">
        <v>100</v>
      </c>
      <c r="D211" s="2" t="s">
        <v>953</v>
      </c>
      <c r="E211" s="2" t="s">
        <v>927</v>
      </c>
      <c r="F211" s="2" t="s">
        <v>919</v>
      </c>
      <c r="G211" s="2" t="str">
        <f t="shared" si="3"/>
        <v>Trump</v>
      </c>
      <c r="H211" s="2" t="s">
        <v>922</v>
      </c>
      <c r="I211" s="2" t="s">
        <v>922</v>
      </c>
      <c r="J211">
        <v>103299</v>
      </c>
      <c r="K211" s="1">
        <v>89.968925159004399</v>
      </c>
      <c r="L211" s="1">
        <v>6.5131317824954698</v>
      </c>
      <c r="M211" s="1">
        <v>0.65441098171327905</v>
      </c>
      <c r="N211" s="1">
        <v>1.6176342462172899</v>
      </c>
      <c r="O211" s="1">
        <v>1.2458978305695101</v>
      </c>
      <c r="P211" s="1">
        <v>18.770752863047999</v>
      </c>
      <c r="Q211" s="1">
        <v>11.910086254465201</v>
      </c>
      <c r="R211" s="1">
        <v>24.152218317699099</v>
      </c>
      <c r="S211" s="1">
        <v>27.4562193244852</v>
      </c>
      <c r="T211" s="1">
        <v>17.7107232403024</v>
      </c>
      <c r="U211" s="1">
        <v>3.8566912539515301</v>
      </c>
      <c r="V211" s="1">
        <v>53.497716894977202</v>
      </c>
      <c r="W211" s="1">
        <v>27.193537056550799</v>
      </c>
      <c r="X211" s="1">
        <v>15.4520547945205</v>
      </c>
      <c r="Y211" s="1">
        <v>25.7804632426989</v>
      </c>
      <c r="Z211" s="1">
        <v>27.0040281973817</v>
      </c>
      <c r="AA211" s="1">
        <v>16.792547834843901</v>
      </c>
      <c r="AB211" s="1">
        <v>18.464249748237702</v>
      </c>
      <c r="AC211" s="1">
        <v>11.958710976837899</v>
      </c>
    </row>
    <row r="212" spans="1:29" ht="15" hidden="1" customHeight="1" x14ac:dyDescent="0.25">
      <c r="A212">
        <v>19100</v>
      </c>
      <c r="B212" s="2" t="s">
        <v>256</v>
      </c>
      <c r="C212" s="2" t="s">
        <v>27</v>
      </c>
      <c r="D212" s="2" t="s">
        <v>976</v>
      </c>
      <c r="E212" s="2" t="s">
        <v>935</v>
      </c>
      <c r="F212" s="2" t="s">
        <v>920</v>
      </c>
      <c r="G212" s="2" t="str">
        <f t="shared" si="3"/>
        <v>Clinton</v>
      </c>
      <c r="H212" s="2" t="s">
        <v>922</v>
      </c>
      <c r="I212" s="2" t="s">
        <v>922</v>
      </c>
      <c r="J212">
        <v>6426214</v>
      </c>
      <c r="K212" s="1">
        <v>50.550899798855099</v>
      </c>
      <c r="L212" s="1">
        <v>14.6524687786619</v>
      </c>
      <c r="M212" s="1">
        <v>5.2615894833256398</v>
      </c>
      <c r="N212" s="1">
        <v>2.1668590557363898</v>
      </c>
      <c r="O212" s="1">
        <v>27.3681828834209</v>
      </c>
      <c r="P212" s="1">
        <v>27.789690788386402</v>
      </c>
      <c r="Q212" s="1">
        <v>9.3713343502099402</v>
      </c>
      <c r="R212" s="1">
        <v>29.8526006136739</v>
      </c>
      <c r="S212" s="1">
        <v>24.091572425070201</v>
      </c>
      <c r="T212" s="1">
        <v>8.8948018226595007</v>
      </c>
      <c r="U212" s="1">
        <v>7.8229870674033704</v>
      </c>
      <c r="V212" s="1">
        <v>31.576272007963802</v>
      </c>
      <c r="W212" s="1">
        <v>29.3070457715455</v>
      </c>
      <c r="X212" s="1">
        <v>31.293695153087299</v>
      </c>
      <c r="Y212" s="1">
        <v>14.505044800434399</v>
      </c>
      <c r="Z212" s="1">
        <v>19.7628455063807</v>
      </c>
      <c r="AA212" s="1">
        <v>17.066174314417601</v>
      </c>
      <c r="AB212" s="1">
        <v>22.744762421938599</v>
      </c>
      <c r="AC212" s="1">
        <v>25.921172956828698</v>
      </c>
    </row>
    <row r="213" spans="1:29" ht="15" hidden="1" customHeight="1" x14ac:dyDescent="0.25">
      <c r="A213">
        <v>19140</v>
      </c>
      <c r="B213" s="2" t="s">
        <v>257</v>
      </c>
      <c r="C213" s="2" t="s">
        <v>37</v>
      </c>
      <c r="D213" s="2" t="s">
        <v>943</v>
      </c>
      <c r="E213" s="2" t="s">
        <v>931</v>
      </c>
      <c r="F213" s="2" t="s">
        <v>919</v>
      </c>
      <c r="G213" s="2" t="str">
        <f t="shared" si="3"/>
        <v>Trump</v>
      </c>
      <c r="H213" s="2" t="s">
        <v>922</v>
      </c>
      <c r="I213" s="2" t="s">
        <v>923</v>
      </c>
      <c r="J213">
        <v>142227</v>
      </c>
      <c r="K213" s="1">
        <v>68.541134946247894</v>
      </c>
      <c r="L213" s="1">
        <v>2.7020186040625198</v>
      </c>
      <c r="M213" s="1">
        <v>0.98574813502358904</v>
      </c>
      <c r="N213" s="1">
        <v>1.31690888509214</v>
      </c>
      <c r="O213" s="1">
        <v>26.454189429573798</v>
      </c>
      <c r="P213" s="1">
        <v>28.075541212287401</v>
      </c>
      <c r="Q213" s="1">
        <v>9.40257475725425</v>
      </c>
      <c r="R213" s="1">
        <v>27.292989376138099</v>
      </c>
      <c r="S213" s="1">
        <v>24.168406842582598</v>
      </c>
      <c r="T213" s="1">
        <v>11.0604878117376</v>
      </c>
      <c r="U213" s="1">
        <v>14.610858096225799</v>
      </c>
      <c r="V213" s="1">
        <v>48.2696036434143</v>
      </c>
      <c r="W213" s="1">
        <v>24.219912521982199</v>
      </c>
      <c r="X213" s="1">
        <v>12.899625738377599</v>
      </c>
      <c r="Y213" s="1">
        <v>22.6878523833931</v>
      </c>
      <c r="Z213" s="1">
        <v>26.595592004100499</v>
      </c>
      <c r="AA213" s="1">
        <v>20.192721681189099</v>
      </c>
      <c r="AB213" s="1">
        <v>18.343413634033801</v>
      </c>
      <c r="AC213" s="1">
        <v>12.180420297283399</v>
      </c>
    </row>
    <row r="214" spans="1:29" ht="15" hidden="1" customHeight="1" x14ac:dyDescent="0.25">
      <c r="A214">
        <v>19260</v>
      </c>
      <c r="B214" s="2" t="s">
        <v>258</v>
      </c>
      <c r="C214" s="2" t="s">
        <v>135</v>
      </c>
      <c r="D214" s="2" t="s">
        <v>978</v>
      </c>
      <c r="E214" s="2" t="s">
        <v>927</v>
      </c>
      <c r="F214" s="2" t="s">
        <v>920</v>
      </c>
      <c r="G214" s="2" t="str">
        <f t="shared" si="3"/>
        <v>Clinton</v>
      </c>
      <c r="H214" s="2" t="s">
        <v>922</v>
      </c>
      <c r="I214" s="2" t="s">
        <v>923</v>
      </c>
      <c r="J214">
        <v>106561</v>
      </c>
      <c r="K214" s="1">
        <v>63.209804712793598</v>
      </c>
      <c r="L214" s="1">
        <v>32.552247069753498</v>
      </c>
      <c r="M214" s="1">
        <v>0.53490489015681197</v>
      </c>
      <c r="N214" s="1">
        <v>1.2847101660082001</v>
      </c>
      <c r="O214" s="1">
        <v>2.4183331612879</v>
      </c>
      <c r="P214" s="1">
        <v>21.346458835784201</v>
      </c>
      <c r="Q214" s="1">
        <v>8.0704948339448794</v>
      </c>
      <c r="R214" s="1">
        <v>22.420960764257099</v>
      </c>
      <c r="S214" s="1">
        <v>30.208988279013901</v>
      </c>
      <c r="T214" s="1">
        <v>17.953097286999899</v>
      </c>
      <c r="U214" s="1">
        <v>9.2987012987012996</v>
      </c>
      <c r="V214" s="1">
        <v>45.607725607725598</v>
      </c>
      <c r="W214" s="1">
        <v>30.216450216450198</v>
      </c>
      <c r="X214" s="1">
        <v>14.8771228771229</v>
      </c>
      <c r="Y214" s="1">
        <v>27.403559190892</v>
      </c>
      <c r="Z214" s="1">
        <v>25.745551011385</v>
      </c>
      <c r="AA214" s="1">
        <v>18.017022217309599</v>
      </c>
      <c r="AB214" s="1">
        <v>19.144467779374398</v>
      </c>
      <c r="AC214" s="1">
        <v>9.6893998010390199</v>
      </c>
    </row>
    <row r="215" spans="1:29" ht="15" hidden="1" customHeight="1" x14ac:dyDescent="0.25">
      <c r="A215">
        <v>19180</v>
      </c>
      <c r="B215" s="2" t="s">
        <v>258</v>
      </c>
      <c r="C215" s="2" t="s">
        <v>146</v>
      </c>
      <c r="D215" s="2" t="s">
        <v>948</v>
      </c>
      <c r="E215" s="2" t="s">
        <v>927</v>
      </c>
      <c r="F215" s="2" t="s">
        <v>919</v>
      </c>
      <c r="G215" s="2" t="str">
        <f t="shared" si="3"/>
        <v>Trump</v>
      </c>
      <c r="H215" s="2" t="s">
        <v>922</v>
      </c>
      <c r="I215" s="2" t="s">
        <v>923</v>
      </c>
      <c r="J215">
        <v>81625</v>
      </c>
      <c r="K215" s="1">
        <v>80.355283307810097</v>
      </c>
      <c r="L215" s="1">
        <v>12.733843797856</v>
      </c>
      <c r="M215" s="1">
        <v>0.68483920367534501</v>
      </c>
      <c r="N215" s="1">
        <v>2.0104134762634001</v>
      </c>
      <c r="O215" s="1">
        <v>4.2156202143951003</v>
      </c>
      <c r="P215" s="1">
        <v>24.414088820827001</v>
      </c>
      <c r="Q215" s="1">
        <v>8.0722817764165402</v>
      </c>
      <c r="R215" s="1">
        <v>23.690045941807</v>
      </c>
      <c r="S215" s="1">
        <v>27.527105666156199</v>
      </c>
      <c r="T215" s="1">
        <v>16.296477794793301</v>
      </c>
      <c r="U215" s="1">
        <v>3.9747297073287502</v>
      </c>
      <c r="V215" s="1">
        <v>49.608605160886299</v>
      </c>
      <c r="W215" s="1">
        <v>32.506953014200697</v>
      </c>
      <c r="X215" s="1">
        <v>13.909712117584199</v>
      </c>
      <c r="Y215" s="1">
        <v>23.133414932680498</v>
      </c>
      <c r="Z215" s="1">
        <v>25.600225967423</v>
      </c>
      <c r="AA215" s="1">
        <v>18.6203433449455</v>
      </c>
      <c r="AB215" s="1">
        <v>21.9878856353765</v>
      </c>
      <c r="AC215" s="1">
        <v>10.6581301195744</v>
      </c>
    </row>
    <row r="216" spans="1:29" ht="15" hidden="1" customHeight="1" x14ac:dyDescent="0.25">
      <c r="A216">
        <v>19220</v>
      </c>
      <c r="B216" s="2" t="s">
        <v>258</v>
      </c>
      <c r="C216" s="2" t="s">
        <v>104</v>
      </c>
      <c r="D216" s="2" t="s">
        <v>950</v>
      </c>
      <c r="E216" s="2" t="s">
        <v>927</v>
      </c>
      <c r="F216" s="2" t="s">
        <v>919</v>
      </c>
      <c r="G216" s="2" t="str">
        <f t="shared" si="3"/>
        <v>Trump</v>
      </c>
      <c r="H216" s="2" t="s">
        <v>922</v>
      </c>
      <c r="I216" s="2" t="s">
        <v>923</v>
      </c>
      <c r="J216">
        <v>53174</v>
      </c>
      <c r="K216" s="1">
        <v>90.472787452514396</v>
      </c>
      <c r="L216" s="1">
        <v>5.01372851393538</v>
      </c>
      <c r="M216" s="1">
        <v>0.47015458682814898</v>
      </c>
      <c r="N216" s="1">
        <v>1.8467672170609699</v>
      </c>
      <c r="O216" s="1">
        <v>2.1965622296611098</v>
      </c>
      <c r="P216" s="1">
        <v>23.052619701357798</v>
      </c>
      <c r="Q216" s="1">
        <v>9.3466731861435992</v>
      </c>
      <c r="R216" s="1">
        <v>24.5345469590401</v>
      </c>
      <c r="S216" s="1">
        <v>27.479595290931702</v>
      </c>
      <c r="T216" s="1">
        <v>15.586564862526799</v>
      </c>
      <c r="U216" s="1">
        <v>8.6319081795079509</v>
      </c>
      <c r="V216" s="1">
        <v>50.844759697282797</v>
      </c>
      <c r="W216" s="1">
        <v>23.9409087101008</v>
      </c>
      <c r="X216" s="1">
        <v>16.582423413108401</v>
      </c>
      <c r="Y216" s="1">
        <v>27.2309899569584</v>
      </c>
      <c r="Z216" s="1">
        <v>25.518890483022499</v>
      </c>
      <c r="AA216" s="1">
        <v>19.010043041606899</v>
      </c>
      <c r="AB216" s="1">
        <v>18.3309421329507</v>
      </c>
      <c r="AC216" s="1">
        <v>9.9091343854615008</v>
      </c>
    </row>
    <row r="217" spans="1:29" ht="15" hidden="1" customHeight="1" x14ac:dyDescent="0.25">
      <c r="A217">
        <v>19300</v>
      </c>
      <c r="B217" s="2" t="s">
        <v>259</v>
      </c>
      <c r="C217" s="2" t="s">
        <v>46</v>
      </c>
      <c r="D217" s="2" t="s">
        <v>930</v>
      </c>
      <c r="E217" s="2" t="s">
        <v>931</v>
      </c>
      <c r="F217" s="2" t="s">
        <v>919</v>
      </c>
      <c r="G217" s="2" t="str">
        <f t="shared" si="3"/>
        <v>Trump</v>
      </c>
      <c r="H217" s="2" t="s">
        <v>922</v>
      </c>
      <c r="I217" s="2" t="s">
        <v>923</v>
      </c>
      <c r="J217">
        <v>182265</v>
      </c>
      <c r="K217" s="1">
        <v>83.504786985981994</v>
      </c>
      <c r="L217" s="1">
        <v>9.3084245466765392</v>
      </c>
      <c r="M217" s="1">
        <v>0.73519326255726603</v>
      </c>
      <c r="N217" s="1">
        <v>2.0667709104874801</v>
      </c>
      <c r="O217" s="1">
        <v>4.3848242942967701</v>
      </c>
      <c r="P217" s="1">
        <v>22.987408443749501</v>
      </c>
      <c r="Q217" s="1">
        <v>7.5900474583710498</v>
      </c>
      <c r="R217" s="1">
        <v>24.419938002359199</v>
      </c>
      <c r="S217" s="1">
        <v>28.231421282199001</v>
      </c>
      <c r="T217" s="1">
        <v>16.771184813321302</v>
      </c>
      <c r="U217" s="1">
        <v>4.0158402149743502</v>
      </c>
      <c r="V217" s="1">
        <v>36.4230657416065</v>
      </c>
      <c r="W217" s="1">
        <v>31.819503264687199</v>
      </c>
      <c r="X217" s="1">
        <v>27.741590778732</v>
      </c>
      <c r="Y217" s="1">
        <v>16.408021882860702</v>
      </c>
      <c r="Z217" s="1">
        <v>22.886283350056999</v>
      </c>
      <c r="AA217" s="1">
        <v>17.922777693777402</v>
      </c>
      <c r="AB217" s="1">
        <v>23.634039394647498</v>
      </c>
      <c r="AC217" s="1">
        <v>19.1488776786573</v>
      </c>
    </row>
    <row r="218" spans="1:29" ht="15" hidden="1" customHeight="1" x14ac:dyDescent="0.25">
      <c r="A218">
        <v>19340</v>
      </c>
      <c r="B218" s="2" t="s">
        <v>260</v>
      </c>
      <c r="C218" s="2" t="s">
        <v>60</v>
      </c>
      <c r="D218" s="2" t="s">
        <v>945</v>
      </c>
      <c r="E218" s="2" t="s">
        <v>927</v>
      </c>
      <c r="F218" s="2" t="s">
        <v>920</v>
      </c>
      <c r="G218" s="2" t="str">
        <f t="shared" si="3"/>
        <v>Clinton</v>
      </c>
      <c r="H218" s="2" t="s">
        <v>922</v>
      </c>
      <c r="I218" s="2" t="s">
        <v>923</v>
      </c>
      <c r="J218">
        <v>379690</v>
      </c>
      <c r="K218" s="1">
        <v>81.9228844583739</v>
      </c>
      <c r="L218" s="1">
        <v>6.6190839895704396</v>
      </c>
      <c r="M218" s="1">
        <v>1.5570597066027501</v>
      </c>
      <c r="N218" s="1">
        <v>2.2568411072190502</v>
      </c>
      <c r="O218" s="1">
        <v>7.6441307382338204</v>
      </c>
      <c r="P218" s="1">
        <v>23.589770602333498</v>
      </c>
      <c r="Q218" s="1">
        <v>8.7192183096736802</v>
      </c>
      <c r="R218" s="1">
        <v>24.798914904263999</v>
      </c>
      <c r="S218" s="1">
        <v>27.8506149753747</v>
      </c>
      <c r="T218" s="1">
        <v>15.041481208354201</v>
      </c>
      <c r="U218" s="1">
        <v>3.4450412579791401</v>
      </c>
      <c r="V218" s="1">
        <v>37.680990191499298</v>
      </c>
      <c r="W218" s="1">
        <v>33.946364627121298</v>
      </c>
      <c r="X218" s="1">
        <v>24.927603923400302</v>
      </c>
      <c r="Y218" s="1">
        <v>16.9641358112384</v>
      </c>
      <c r="Z218" s="1">
        <v>22.3973602303987</v>
      </c>
      <c r="AA218" s="1">
        <v>18.470638374811099</v>
      </c>
      <c r="AB218" s="1">
        <v>24.186049515052101</v>
      </c>
      <c r="AC218" s="1">
        <v>17.9818160684997</v>
      </c>
    </row>
    <row r="219" spans="1:29" ht="15" hidden="1" customHeight="1" x14ac:dyDescent="0.25">
      <c r="A219">
        <v>19380</v>
      </c>
      <c r="B219" s="2" t="s">
        <v>261</v>
      </c>
      <c r="C219" s="2" t="s">
        <v>33</v>
      </c>
      <c r="D219" s="2" t="s">
        <v>967</v>
      </c>
      <c r="E219" s="2" t="s">
        <v>927</v>
      </c>
      <c r="F219" s="2" t="s">
        <v>919</v>
      </c>
      <c r="G219" s="2" t="str">
        <f t="shared" si="3"/>
        <v>Trump</v>
      </c>
      <c r="H219" s="2" t="s">
        <v>922</v>
      </c>
      <c r="I219" s="2" t="s">
        <v>922</v>
      </c>
      <c r="J219">
        <v>799232</v>
      </c>
      <c r="K219" s="1">
        <v>77.857868553811699</v>
      </c>
      <c r="L219" s="1">
        <v>15.599225256245999</v>
      </c>
      <c r="M219" s="1">
        <v>1.88568525784753</v>
      </c>
      <c r="N219" s="1">
        <v>2.5355591367713002</v>
      </c>
      <c r="O219" s="1">
        <v>2.1216617953235102</v>
      </c>
      <c r="P219" s="1">
        <v>22.9195027226137</v>
      </c>
      <c r="Q219" s="1">
        <v>10.2439592008328</v>
      </c>
      <c r="R219" s="1">
        <v>24.3960452033953</v>
      </c>
      <c r="S219" s="1">
        <v>27.579976777706602</v>
      </c>
      <c r="T219" s="1">
        <v>14.860516095451599</v>
      </c>
      <c r="U219" s="1">
        <v>2.9590842896907801</v>
      </c>
      <c r="V219" s="1">
        <v>38.228063911285403</v>
      </c>
      <c r="W219" s="1">
        <v>32.843424080578899</v>
      </c>
      <c r="X219" s="1">
        <v>25.969427718444901</v>
      </c>
      <c r="Y219" s="1">
        <v>20.057344292192699</v>
      </c>
      <c r="Z219" s="1">
        <v>22.7516692268619</v>
      </c>
      <c r="AA219" s="1">
        <v>18.120061934283601</v>
      </c>
      <c r="AB219" s="1">
        <v>21.958824717409499</v>
      </c>
      <c r="AC219" s="1">
        <v>17.112099829252301</v>
      </c>
    </row>
    <row r="220" spans="1:29" ht="15" hidden="1" customHeight="1" x14ac:dyDescent="0.25">
      <c r="A220">
        <v>19420</v>
      </c>
      <c r="B220" s="2" t="s">
        <v>261</v>
      </c>
      <c r="C220" s="2" t="s">
        <v>84</v>
      </c>
      <c r="D220" s="2" t="s">
        <v>975</v>
      </c>
      <c r="E220" s="2" t="s">
        <v>931</v>
      </c>
      <c r="F220" s="2" t="s">
        <v>919</v>
      </c>
      <c r="G220" s="2" t="str">
        <f t="shared" si="3"/>
        <v>Trump</v>
      </c>
      <c r="H220" s="2" t="s">
        <v>922</v>
      </c>
      <c r="I220" s="2" t="s">
        <v>922</v>
      </c>
      <c r="J220">
        <v>31809</v>
      </c>
      <c r="K220" s="1">
        <v>92.121726555377407</v>
      </c>
      <c r="L220" s="1">
        <v>1.9145524851457101</v>
      </c>
      <c r="M220" s="1">
        <v>0.40240183595837697</v>
      </c>
      <c r="N220" s="1">
        <v>1.82967084787324</v>
      </c>
      <c r="O220" s="1">
        <v>3.7316482756452598</v>
      </c>
      <c r="P220" s="1">
        <v>23.439906944575402</v>
      </c>
      <c r="Q220" s="1">
        <v>9.3464113930019792</v>
      </c>
      <c r="R220" s="1">
        <v>24.147253921846001</v>
      </c>
      <c r="S220" s="1">
        <v>27.360181080826202</v>
      </c>
      <c r="T220" s="1">
        <v>15.7062466597504</v>
      </c>
      <c r="U220" s="1">
        <v>10.6578204404291</v>
      </c>
      <c r="V220" s="1">
        <v>50.616412572934301</v>
      </c>
      <c r="W220" s="1">
        <v>27.493882928665499</v>
      </c>
      <c r="X220" s="1">
        <v>11.231884057971</v>
      </c>
      <c r="Y220" s="1">
        <v>27.827768900849399</v>
      </c>
      <c r="Z220" s="1">
        <v>26.7765536960727</v>
      </c>
      <c r="AA220" s="1">
        <v>18.198637625094602</v>
      </c>
      <c r="AB220" s="1">
        <v>17.399714069464299</v>
      </c>
      <c r="AC220" s="1">
        <v>9.7973257085190504</v>
      </c>
    </row>
    <row r="221" spans="1:29" ht="15" hidden="1" customHeight="1" x14ac:dyDescent="0.25">
      <c r="A221">
        <v>19460</v>
      </c>
      <c r="B221" s="2" t="s">
        <v>262</v>
      </c>
      <c r="C221" s="2" t="s">
        <v>46</v>
      </c>
      <c r="D221" s="2" t="s">
        <v>930</v>
      </c>
      <c r="E221" s="2" t="s">
        <v>931</v>
      </c>
      <c r="F221" s="2" t="s">
        <v>919</v>
      </c>
      <c r="G221" s="2" t="str">
        <f t="shared" si="3"/>
        <v>Trump</v>
      </c>
      <c r="H221" s="2" t="s">
        <v>922</v>
      </c>
      <c r="I221" s="2" t="s">
        <v>923</v>
      </c>
      <c r="J221">
        <v>153829</v>
      </c>
      <c r="K221" s="1">
        <v>77.361875849157201</v>
      </c>
      <c r="L221" s="1">
        <v>11.6857029558796</v>
      </c>
      <c r="M221" s="1">
        <v>0.45895117305579602</v>
      </c>
      <c r="N221" s="1">
        <v>4.1682647615209101</v>
      </c>
      <c r="O221" s="1">
        <v>6.3252052603865296</v>
      </c>
      <c r="P221" s="1">
        <v>23.784852010999199</v>
      </c>
      <c r="Q221" s="1">
        <v>8.3696832196790005</v>
      </c>
      <c r="R221" s="1">
        <v>25.782524751509801</v>
      </c>
      <c r="S221" s="1">
        <v>27.845854812811599</v>
      </c>
      <c r="T221" s="1">
        <v>14.2170852050004</v>
      </c>
      <c r="U221" s="1">
        <v>7.2981560229225302</v>
      </c>
      <c r="V221" s="1">
        <v>45.216314541597498</v>
      </c>
      <c r="W221" s="1">
        <v>29.416281904834999</v>
      </c>
      <c r="X221" s="1">
        <v>18.069247530645001</v>
      </c>
      <c r="Y221" s="1">
        <v>21.3028790399839</v>
      </c>
      <c r="Z221" s="1">
        <v>24.245785643456198</v>
      </c>
      <c r="AA221" s="1">
        <v>17.686011529605501</v>
      </c>
      <c r="AB221" s="1">
        <v>21.539857812736301</v>
      </c>
      <c r="AC221" s="1">
        <v>15.2254659742181</v>
      </c>
    </row>
    <row r="222" spans="1:29" ht="15" hidden="1" customHeight="1" x14ac:dyDescent="0.25">
      <c r="A222">
        <v>19500</v>
      </c>
      <c r="B222" s="2" t="s">
        <v>262</v>
      </c>
      <c r="C222" s="2" t="s">
        <v>146</v>
      </c>
      <c r="D222" s="2" t="s">
        <v>948</v>
      </c>
      <c r="E222" s="2" t="s">
        <v>927</v>
      </c>
      <c r="F222" s="2" t="s">
        <v>919</v>
      </c>
      <c r="G222" s="2" t="str">
        <f t="shared" si="3"/>
        <v>Trump</v>
      </c>
      <c r="H222" s="2" t="s">
        <v>922</v>
      </c>
      <c r="I222" s="2" t="s">
        <v>923</v>
      </c>
      <c r="J222">
        <v>110768</v>
      </c>
      <c r="K222" s="1">
        <v>78.381843131590401</v>
      </c>
      <c r="L222" s="1">
        <v>16.174346381626499</v>
      </c>
      <c r="M222" s="1">
        <v>0.99938610429004804</v>
      </c>
      <c r="N222" s="1">
        <v>2.5738480427560302</v>
      </c>
      <c r="O222" s="1">
        <v>1.87057633973711</v>
      </c>
      <c r="P222" s="1">
        <v>22.826086956521699</v>
      </c>
      <c r="Q222" s="1">
        <v>9.3456593962155097</v>
      </c>
      <c r="R222" s="1">
        <v>23.276578073089699</v>
      </c>
      <c r="S222" s="1">
        <v>28.173299147768301</v>
      </c>
      <c r="T222" s="1">
        <v>16.378376426404699</v>
      </c>
      <c r="U222" s="1">
        <v>3.4954042893299602</v>
      </c>
      <c r="V222" s="1">
        <v>43.174370587451698</v>
      </c>
      <c r="W222" s="1">
        <v>31.437325163181001</v>
      </c>
      <c r="X222" s="1">
        <v>21.892899960037301</v>
      </c>
      <c r="Y222" s="1">
        <v>19.5766960997471</v>
      </c>
      <c r="Z222" s="1">
        <v>24.1780183697919</v>
      </c>
      <c r="AA222" s="1">
        <v>18.070284421174101</v>
      </c>
      <c r="AB222" s="1">
        <v>22.3210720149088</v>
      </c>
      <c r="AC222" s="1">
        <v>15.853929094378101</v>
      </c>
    </row>
    <row r="223" spans="1:29" ht="15" hidden="1" customHeight="1" x14ac:dyDescent="0.25">
      <c r="A223">
        <v>19540</v>
      </c>
      <c r="B223" s="2" t="s">
        <v>262</v>
      </c>
      <c r="C223" s="2" t="s">
        <v>66</v>
      </c>
      <c r="D223" s="2" t="s">
        <v>425</v>
      </c>
      <c r="E223" s="2" t="s">
        <v>927</v>
      </c>
      <c r="F223" s="2" t="s">
        <v>919</v>
      </c>
      <c r="G223" s="2" t="str">
        <f t="shared" si="3"/>
        <v>Trump</v>
      </c>
      <c r="H223" s="2" t="s">
        <v>922</v>
      </c>
      <c r="I223" s="2" t="s">
        <v>923</v>
      </c>
      <c r="J223">
        <v>34387</v>
      </c>
      <c r="K223" s="1">
        <v>94.573530694739304</v>
      </c>
      <c r="L223" s="1">
        <v>0.29662372408177501</v>
      </c>
      <c r="M223" s="1">
        <v>0.22682990665076899</v>
      </c>
      <c r="N223" s="1">
        <v>0.79681274900398402</v>
      </c>
      <c r="O223" s="1">
        <v>4.1062029255241796</v>
      </c>
      <c r="P223" s="1">
        <v>31.157123331491601</v>
      </c>
      <c r="Q223" s="1">
        <v>8.5613749382033895</v>
      </c>
      <c r="R223" s="1">
        <v>22.915636723180299</v>
      </c>
      <c r="S223" s="1">
        <v>23.552505307238199</v>
      </c>
      <c r="T223" s="1">
        <v>13.8133596998866</v>
      </c>
      <c r="U223" s="1">
        <v>8.1593472522198205</v>
      </c>
      <c r="V223" s="1">
        <v>49.695224382049403</v>
      </c>
      <c r="W223" s="1">
        <v>27.607391408687299</v>
      </c>
      <c r="X223" s="1">
        <v>14.538036957043399</v>
      </c>
      <c r="Y223" s="1">
        <v>16.253957944304599</v>
      </c>
      <c r="Z223" s="1">
        <v>27.011447592758</v>
      </c>
      <c r="AA223" s="1">
        <v>21.149630591864899</v>
      </c>
      <c r="AB223" s="1">
        <v>24.0886579524235</v>
      </c>
      <c r="AC223" s="1">
        <v>11.496305918649</v>
      </c>
    </row>
    <row r="224" spans="1:29" ht="15" hidden="1" customHeight="1" x14ac:dyDescent="0.25">
      <c r="A224">
        <v>19580</v>
      </c>
      <c r="B224" s="2" t="s">
        <v>263</v>
      </c>
      <c r="C224" s="2" t="s">
        <v>33</v>
      </c>
      <c r="D224" s="2" t="s">
        <v>967</v>
      </c>
      <c r="E224" s="2" t="s">
        <v>927</v>
      </c>
      <c r="F224" s="2" t="s">
        <v>919</v>
      </c>
      <c r="G224" s="2" t="str">
        <f t="shared" si="3"/>
        <v>Trump</v>
      </c>
      <c r="H224" s="2" t="s">
        <v>922</v>
      </c>
      <c r="I224" s="2" t="s">
        <v>922</v>
      </c>
      <c r="J224">
        <v>39037</v>
      </c>
      <c r="K224" s="1">
        <v>87.980633757717001</v>
      </c>
      <c r="L224" s="1">
        <v>1.7060737249276301</v>
      </c>
      <c r="M224" s="1">
        <v>0.29971565437917902</v>
      </c>
      <c r="N224" s="1">
        <v>1.28083612982555</v>
      </c>
      <c r="O224" s="1">
        <v>8.7327407331505995</v>
      </c>
      <c r="P224" s="1">
        <v>24.599738709429499</v>
      </c>
      <c r="Q224" s="1">
        <v>8.7045623382944406</v>
      </c>
      <c r="R224" s="1">
        <v>23.6083715449445</v>
      </c>
      <c r="S224" s="1">
        <v>28.083612982555</v>
      </c>
      <c r="T224" s="1">
        <v>15.003714424776501</v>
      </c>
      <c r="U224" s="1">
        <v>2.7621974644640801</v>
      </c>
      <c r="V224" s="1">
        <v>52.339608144448697</v>
      </c>
      <c r="W224" s="1">
        <v>28.4671532846715</v>
      </c>
      <c r="X224" s="1">
        <v>16.431041106415702</v>
      </c>
      <c r="Y224" s="1">
        <v>18.8798849823552</v>
      </c>
      <c r="Z224" s="1">
        <v>23.271467781989301</v>
      </c>
      <c r="AA224" s="1">
        <v>20.036596523330299</v>
      </c>
      <c r="AB224" s="1">
        <v>24.8529603973337</v>
      </c>
      <c r="AC224" s="1">
        <v>12.959090314991499</v>
      </c>
    </row>
    <row r="225" spans="1:29" ht="15" hidden="1" customHeight="1" x14ac:dyDescent="0.25">
      <c r="A225">
        <v>19620</v>
      </c>
      <c r="B225" s="2" t="s">
        <v>264</v>
      </c>
      <c r="C225" s="2" t="s">
        <v>27</v>
      </c>
      <c r="D225" s="2" t="s">
        <v>976</v>
      </c>
      <c r="E225" s="2" t="s">
        <v>935</v>
      </c>
      <c r="F225" s="2" t="s">
        <v>920</v>
      </c>
      <c r="G225" s="2" t="str">
        <f t="shared" si="3"/>
        <v>Clinton</v>
      </c>
      <c r="H225" s="2" t="s">
        <v>922</v>
      </c>
      <c r="I225" s="2" t="s">
        <v>922</v>
      </c>
      <c r="J225">
        <v>48879</v>
      </c>
      <c r="K225" s="1">
        <v>17.4880828167516</v>
      </c>
      <c r="L225" s="1">
        <v>1.1518238916508099</v>
      </c>
      <c r="M225" s="1">
        <v>0.42349475234763401</v>
      </c>
      <c r="N225" s="1">
        <v>0.74060434951615195</v>
      </c>
      <c r="O225" s="1">
        <v>80.195994189733796</v>
      </c>
      <c r="P225" s="1">
        <v>29.7960269236277</v>
      </c>
      <c r="Q225" s="1">
        <v>10.3991489187586</v>
      </c>
      <c r="R225" s="1">
        <v>25.949794390228899</v>
      </c>
      <c r="S225" s="1">
        <v>21.473434399230801</v>
      </c>
      <c r="T225" s="1">
        <v>12.381595368154001</v>
      </c>
      <c r="U225" s="1">
        <v>23.341608054061499</v>
      </c>
      <c r="V225" s="1">
        <v>37.563784305612998</v>
      </c>
      <c r="W225" s="1">
        <v>23.245069645566101</v>
      </c>
      <c r="X225" s="1">
        <v>15.8495379947593</v>
      </c>
      <c r="Y225" s="1">
        <v>24.988257397839401</v>
      </c>
      <c r="Z225" s="1">
        <v>24.183050392538401</v>
      </c>
      <c r="AA225" s="1">
        <v>19.573240287190501</v>
      </c>
      <c r="AB225" s="1">
        <v>18.452660538146699</v>
      </c>
      <c r="AC225" s="1">
        <v>12.802791384284999</v>
      </c>
    </row>
    <row r="226" spans="1:29" ht="15" hidden="1" customHeight="1" x14ac:dyDescent="0.25">
      <c r="A226">
        <v>19660</v>
      </c>
      <c r="B226" s="2" t="s">
        <v>265</v>
      </c>
      <c r="C226" s="2" t="s">
        <v>72</v>
      </c>
      <c r="D226" s="2" t="s">
        <v>942</v>
      </c>
      <c r="E226" s="2" t="s">
        <v>931</v>
      </c>
      <c r="F226" s="2" t="s">
        <v>919</v>
      </c>
      <c r="G226" s="2" t="str">
        <f t="shared" si="3"/>
        <v>Trump</v>
      </c>
      <c r="H226" s="2" t="s">
        <v>923</v>
      </c>
      <c r="I226" s="2" t="s">
        <v>923</v>
      </c>
      <c r="J226">
        <v>590289</v>
      </c>
      <c r="K226" s="1">
        <v>75.529444051981301</v>
      </c>
      <c r="L226" s="1">
        <v>10.167561990821399</v>
      </c>
      <c r="M226" s="1">
        <v>1.59040741060735</v>
      </c>
      <c r="N226" s="1">
        <v>1.9605650791392</v>
      </c>
      <c r="O226" s="1">
        <v>10.7520214674507</v>
      </c>
      <c r="P226" s="1">
        <v>19.026104162537301</v>
      </c>
      <c r="Q226" s="1">
        <v>8.5863026415874302</v>
      </c>
      <c r="R226" s="1">
        <v>21.553340821191</v>
      </c>
      <c r="S226" s="1">
        <v>29.201797763468399</v>
      </c>
      <c r="T226" s="1">
        <v>21.632454611215898</v>
      </c>
      <c r="U226" s="1">
        <v>3.54582753109842</v>
      </c>
      <c r="V226" s="1">
        <v>41.218843166758603</v>
      </c>
      <c r="W226" s="1">
        <v>33.818073066103402</v>
      </c>
      <c r="X226" s="1">
        <v>21.417256236039599</v>
      </c>
      <c r="Y226" s="1">
        <v>20.530073205935999</v>
      </c>
      <c r="Z226" s="1">
        <v>24.7387663027977</v>
      </c>
      <c r="AA226" s="1">
        <v>19.789803026767299</v>
      </c>
      <c r="AB226" s="1">
        <v>21.307075997614501</v>
      </c>
      <c r="AC226" s="1">
        <v>13.6342814668845</v>
      </c>
    </row>
    <row r="227" spans="1:29" ht="15" hidden="1" customHeight="1" x14ac:dyDescent="0.25">
      <c r="A227">
        <v>19700</v>
      </c>
      <c r="B227" s="2" t="s">
        <v>266</v>
      </c>
      <c r="C227" s="2" t="s">
        <v>35</v>
      </c>
      <c r="D227" s="2" t="s">
        <v>964</v>
      </c>
      <c r="E227" s="2" t="s">
        <v>935</v>
      </c>
      <c r="F227" s="2" t="s">
        <v>920</v>
      </c>
      <c r="G227" s="2" t="str">
        <f t="shared" si="3"/>
        <v>Clinton</v>
      </c>
      <c r="H227" s="2" t="s">
        <v>922</v>
      </c>
      <c r="I227" s="2" t="s">
        <v>922</v>
      </c>
      <c r="J227">
        <v>25095</v>
      </c>
      <c r="K227" s="1">
        <v>35.851763299462</v>
      </c>
      <c r="L227" s="1">
        <v>0.75313807531380705</v>
      </c>
      <c r="M227" s="1">
        <v>0.44630404463040402</v>
      </c>
      <c r="N227" s="1">
        <v>1.49033672046224</v>
      </c>
      <c r="O227" s="1">
        <v>61.458457860131503</v>
      </c>
      <c r="P227" s="1">
        <v>26.4793783622235</v>
      </c>
      <c r="Q227" s="1">
        <v>8.6830045825861699</v>
      </c>
      <c r="R227" s="1">
        <v>20.9085475194262</v>
      </c>
      <c r="S227" s="1">
        <v>24.375373580394498</v>
      </c>
      <c r="T227" s="1">
        <v>19.553695955369601</v>
      </c>
      <c r="U227" s="1">
        <v>18.318710721174799</v>
      </c>
      <c r="V227" s="1">
        <v>43.419824528654097</v>
      </c>
      <c r="W227" s="1">
        <v>24.933109327359801</v>
      </c>
      <c r="X227" s="1">
        <v>13.328355422811301</v>
      </c>
      <c r="Y227" s="1">
        <v>34.321801208127397</v>
      </c>
      <c r="Z227" s="1">
        <v>28.303130148270199</v>
      </c>
      <c r="AA227" s="1">
        <v>17.111477210324001</v>
      </c>
      <c r="AB227" s="1">
        <v>14.5085118066996</v>
      </c>
      <c r="AC227" s="1">
        <v>5.7550796265787998</v>
      </c>
    </row>
    <row r="228" spans="1:29" ht="15" hidden="1" customHeight="1" x14ac:dyDescent="0.25">
      <c r="A228">
        <v>19740</v>
      </c>
      <c r="B228" s="2" t="s">
        <v>267</v>
      </c>
      <c r="C228" s="2" t="s">
        <v>156</v>
      </c>
      <c r="D228" s="2" t="s">
        <v>937</v>
      </c>
      <c r="E228" s="2" t="s">
        <v>935</v>
      </c>
      <c r="F228" s="2" t="s">
        <v>920</v>
      </c>
      <c r="G228" s="2" t="str">
        <f t="shared" si="3"/>
        <v>Clinton</v>
      </c>
      <c r="H228" s="2" t="s">
        <v>922</v>
      </c>
      <c r="I228" s="2" t="s">
        <v>922</v>
      </c>
      <c r="J228">
        <v>2543482</v>
      </c>
      <c r="K228" s="1">
        <v>65.803846852464503</v>
      </c>
      <c r="L228" s="1">
        <v>5.3208161095694804</v>
      </c>
      <c r="M228" s="1">
        <v>3.6152801553146401</v>
      </c>
      <c r="N228" s="1">
        <v>2.8053668160419498</v>
      </c>
      <c r="O228" s="1">
        <v>22.454690066609501</v>
      </c>
      <c r="P228" s="1">
        <v>24.944505209787199</v>
      </c>
      <c r="Q228" s="1">
        <v>8.6319462846601596</v>
      </c>
      <c r="R228" s="1">
        <v>30.177331705119201</v>
      </c>
      <c r="S228" s="1">
        <v>26.1987307163959</v>
      </c>
      <c r="T228" s="1">
        <v>10.047486084037599</v>
      </c>
      <c r="U228" s="1">
        <v>4.5170019704844799</v>
      </c>
      <c r="V228" s="1">
        <v>27.372681475975799</v>
      </c>
      <c r="W228" s="1">
        <v>29.353515265521501</v>
      </c>
      <c r="X228" s="1">
        <v>38.756801288018302</v>
      </c>
      <c r="Y228" s="1">
        <v>13.963644865509201</v>
      </c>
      <c r="Z228" s="1">
        <v>17.751628867091799</v>
      </c>
      <c r="AA228" s="1">
        <v>16.563337726270401</v>
      </c>
      <c r="AB228" s="1">
        <v>23.660212479604802</v>
      </c>
      <c r="AC228" s="1">
        <v>28.061176061523799</v>
      </c>
    </row>
    <row r="229" spans="1:29" ht="15" hidden="1" customHeight="1" x14ac:dyDescent="0.25">
      <c r="A229">
        <v>19760</v>
      </c>
      <c r="B229" s="2" t="s">
        <v>268</v>
      </c>
      <c r="C229" s="2" t="s">
        <v>49</v>
      </c>
      <c r="D229" s="2" t="s">
        <v>951</v>
      </c>
      <c r="E229" s="2" t="s">
        <v>931</v>
      </c>
      <c r="F229" s="2" t="s">
        <v>919</v>
      </c>
      <c r="G229" s="2" t="str">
        <f t="shared" si="3"/>
        <v>Trump</v>
      </c>
      <c r="H229" s="2" t="s">
        <v>922</v>
      </c>
      <c r="I229" s="2" t="s">
        <v>923</v>
      </c>
      <c r="J229">
        <v>35654</v>
      </c>
      <c r="K229" s="1">
        <v>80.580019072193906</v>
      </c>
      <c r="L229" s="1">
        <v>12.893363998429299</v>
      </c>
      <c r="M229" s="1">
        <v>0.608627362988725</v>
      </c>
      <c r="N229" s="1">
        <v>3.1048409715599901</v>
      </c>
      <c r="O229" s="1">
        <v>2.8131485948280699</v>
      </c>
      <c r="P229" s="1">
        <v>26.070006170415699</v>
      </c>
      <c r="Q229" s="1">
        <v>8.4422505188758592</v>
      </c>
      <c r="R229" s="1">
        <v>26.583272564088201</v>
      </c>
      <c r="S229" s="1">
        <v>25.9409883883996</v>
      </c>
      <c r="T229" s="1">
        <v>12.9634823582207</v>
      </c>
      <c r="U229" s="1">
        <v>5.1860395574351701</v>
      </c>
      <c r="V229" s="1">
        <v>51.915929770601103</v>
      </c>
      <c r="W229" s="1">
        <v>27.194668717160098</v>
      </c>
      <c r="X229" s="1">
        <v>15.7033619548037</v>
      </c>
      <c r="Y229" s="1">
        <v>19.675925925925899</v>
      </c>
      <c r="Z229" s="1">
        <v>24.089506172839499</v>
      </c>
      <c r="AA229" s="1">
        <v>16.7746913580247</v>
      </c>
      <c r="AB229" s="1">
        <v>23.233024691358001</v>
      </c>
      <c r="AC229" s="1">
        <v>16.226851851851901</v>
      </c>
    </row>
    <row r="230" spans="1:29" ht="15" hidden="1" customHeight="1" x14ac:dyDescent="0.25">
      <c r="A230">
        <v>19780</v>
      </c>
      <c r="B230" s="2" t="s">
        <v>269</v>
      </c>
      <c r="C230" s="2" t="s">
        <v>60</v>
      </c>
      <c r="D230" s="2" t="s">
        <v>945</v>
      </c>
      <c r="E230" s="2" t="s">
        <v>927</v>
      </c>
      <c r="F230" s="2" t="s">
        <v>920</v>
      </c>
      <c r="G230" s="2" t="str">
        <f t="shared" si="3"/>
        <v>Clinton</v>
      </c>
      <c r="H230" s="2" t="s">
        <v>922</v>
      </c>
      <c r="I230" s="2" t="s">
        <v>923</v>
      </c>
      <c r="J230">
        <v>569633</v>
      </c>
      <c r="K230" s="1">
        <v>83.638763905883295</v>
      </c>
      <c r="L230" s="1">
        <v>4.6535225311735804</v>
      </c>
      <c r="M230" s="1">
        <v>3.0031616848040801</v>
      </c>
      <c r="N230" s="1">
        <v>2.0328878418209602</v>
      </c>
      <c r="O230" s="1">
        <v>6.6716640363181199</v>
      </c>
      <c r="P230" s="1">
        <v>25.990945047074199</v>
      </c>
      <c r="Q230" s="1">
        <v>8.7059562911558892</v>
      </c>
      <c r="R230" s="1">
        <v>29.022546095468499</v>
      </c>
      <c r="S230" s="1">
        <v>25.101600504184301</v>
      </c>
      <c r="T230" s="1">
        <v>11.178952062117199</v>
      </c>
      <c r="U230" s="1">
        <v>2.9066158686671901</v>
      </c>
      <c r="V230" s="1">
        <v>31.645566233599499</v>
      </c>
      <c r="W230" s="1">
        <v>31.448652640140399</v>
      </c>
      <c r="X230" s="1">
        <v>33.9991652575929</v>
      </c>
      <c r="Y230" s="1">
        <v>13.4095134731205</v>
      </c>
      <c r="Z230" s="1">
        <v>19.0829915754077</v>
      </c>
      <c r="AA230" s="1">
        <v>17.5826668683113</v>
      </c>
      <c r="AB230" s="1">
        <v>25.621613927710399</v>
      </c>
      <c r="AC230" s="1">
        <v>24.303214155450199</v>
      </c>
    </row>
    <row r="231" spans="1:29" ht="15" customHeight="1" x14ac:dyDescent="0.25">
      <c r="A231">
        <v>19820</v>
      </c>
      <c r="B231" s="2" t="s">
        <v>270</v>
      </c>
      <c r="C231" s="2" t="s">
        <v>31</v>
      </c>
      <c r="D231" s="2" t="s">
        <v>924</v>
      </c>
      <c r="E231" s="2" t="s">
        <v>927</v>
      </c>
      <c r="F231" s="2" t="s">
        <v>920</v>
      </c>
      <c r="G231" s="2" t="str">
        <f t="shared" si="3"/>
        <v>Clinton</v>
      </c>
      <c r="H231" s="2" t="s">
        <v>923</v>
      </c>
      <c r="I231" s="2" t="s">
        <v>922</v>
      </c>
      <c r="J231">
        <v>4296250</v>
      </c>
      <c r="K231" s="1">
        <v>67.876496945010203</v>
      </c>
      <c r="L231" s="1">
        <v>22.640418970032002</v>
      </c>
      <c r="M231" s="1">
        <v>3.2716438754728001</v>
      </c>
      <c r="N231" s="1">
        <v>2.2995402967704401</v>
      </c>
      <c r="O231" s="1">
        <v>3.9118999127145799</v>
      </c>
      <c r="P231" s="1">
        <v>24.2946523130637</v>
      </c>
      <c r="Q231" s="1">
        <v>8.6405353505964495</v>
      </c>
      <c r="R231" s="1">
        <v>25.588734361361698</v>
      </c>
      <c r="S231" s="1">
        <v>28.276171079429702</v>
      </c>
      <c r="T231" s="1">
        <v>13.1999068955484</v>
      </c>
      <c r="U231" s="1">
        <v>3.7185382603336699</v>
      </c>
      <c r="V231" s="1">
        <v>36.706992182079702</v>
      </c>
      <c r="W231" s="1">
        <v>31.989318657849299</v>
      </c>
      <c r="X231" s="1">
        <v>27.5851508997373</v>
      </c>
      <c r="Y231" s="1">
        <v>19.0652877364715</v>
      </c>
      <c r="Z231" s="1">
        <v>20.386574194571502</v>
      </c>
      <c r="AA231" s="1">
        <v>16.8134897240001</v>
      </c>
      <c r="AB231" s="1">
        <v>22.056870580630001</v>
      </c>
      <c r="AC231" s="1">
        <v>21.677777764326901</v>
      </c>
    </row>
    <row r="232" spans="1:29" ht="15" hidden="1" customHeight="1" x14ac:dyDescent="0.25">
      <c r="A232">
        <v>19860</v>
      </c>
      <c r="B232" s="2" t="s">
        <v>271</v>
      </c>
      <c r="C232" s="2" t="s">
        <v>141</v>
      </c>
      <c r="D232" s="2" t="s">
        <v>960</v>
      </c>
      <c r="E232" s="2" t="s">
        <v>947</v>
      </c>
      <c r="F232" s="2" t="s">
        <v>919</v>
      </c>
      <c r="G232" s="2" t="str">
        <f t="shared" si="3"/>
        <v>Trump</v>
      </c>
      <c r="H232" s="2" t="s">
        <v>922</v>
      </c>
      <c r="I232" s="2" t="s">
        <v>923</v>
      </c>
      <c r="J232">
        <v>24199</v>
      </c>
      <c r="K232" s="1">
        <v>94.074135294846897</v>
      </c>
      <c r="L232" s="1">
        <v>0.76862680276044504</v>
      </c>
      <c r="M232" s="1">
        <v>1.1901318236290801</v>
      </c>
      <c r="N232" s="1">
        <v>2.0909954956816401</v>
      </c>
      <c r="O232" s="1">
        <v>1.87611058308195</v>
      </c>
      <c r="P232" s="1">
        <v>21.4306376296541</v>
      </c>
      <c r="Q232" s="1">
        <v>12.236042811686399</v>
      </c>
      <c r="R232" s="1">
        <v>23.5381627339973</v>
      </c>
      <c r="S232" s="1">
        <v>26.782098433819598</v>
      </c>
      <c r="T232" s="1">
        <v>16.013058390842598</v>
      </c>
      <c r="U232" s="1">
        <v>6.4045424018560304</v>
      </c>
      <c r="V232" s="1">
        <v>36.7910128823493</v>
      </c>
      <c r="W232" s="1">
        <v>33.2559985347091</v>
      </c>
      <c r="X232" s="1">
        <v>23.548446181085499</v>
      </c>
      <c r="Y232" s="1">
        <v>15.3365718251214</v>
      </c>
      <c r="Z232" s="1">
        <v>18.52879944483</v>
      </c>
      <c r="AA232" s="1">
        <v>17.240011896500398</v>
      </c>
      <c r="AB232" s="1">
        <v>26.2119559829483</v>
      </c>
      <c r="AC232" s="1">
        <v>22.682660850599799</v>
      </c>
    </row>
    <row r="233" spans="1:29" ht="15" hidden="1" customHeight="1" x14ac:dyDescent="0.25">
      <c r="A233">
        <v>19940</v>
      </c>
      <c r="B233" s="2" t="s">
        <v>272</v>
      </c>
      <c r="C233" s="2" t="s">
        <v>146</v>
      </c>
      <c r="D233" s="2" t="s">
        <v>948</v>
      </c>
      <c r="E233" s="2" t="s">
        <v>927</v>
      </c>
      <c r="F233" s="2" t="s">
        <v>919</v>
      </c>
      <c r="G233" s="2" t="str">
        <f t="shared" si="3"/>
        <v>Trump</v>
      </c>
      <c r="H233" s="2" t="s">
        <v>922</v>
      </c>
      <c r="I233" s="2" t="s">
        <v>923</v>
      </c>
      <c r="J233">
        <v>36031</v>
      </c>
      <c r="K233" s="1">
        <v>88.323943271072096</v>
      </c>
      <c r="L233" s="1">
        <v>4.7431378535150301</v>
      </c>
      <c r="M233" s="1">
        <v>0.67719463795065404</v>
      </c>
      <c r="N233" s="1">
        <v>1.2544753129249799</v>
      </c>
      <c r="O233" s="1">
        <v>5.0012489245372</v>
      </c>
      <c r="P233" s="1">
        <v>21.464849712747402</v>
      </c>
      <c r="Q233" s="1">
        <v>8.0930310010823998</v>
      </c>
      <c r="R233" s="1">
        <v>24.778662818128801</v>
      </c>
      <c r="S233" s="1">
        <v>29.9991673836419</v>
      </c>
      <c r="T233" s="1">
        <v>15.664289084399501</v>
      </c>
      <c r="U233" s="1">
        <v>3.95932148886566</v>
      </c>
      <c r="V233" s="1">
        <v>45.763325026127497</v>
      </c>
      <c r="W233" s="1">
        <v>35.416834150655198</v>
      </c>
      <c r="X233" s="1">
        <v>14.860519334351601</v>
      </c>
      <c r="Y233" s="1">
        <v>17.426567295045999</v>
      </c>
      <c r="Z233" s="1">
        <v>22.943153587607799</v>
      </c>
      <c r="AA233" s="1">
        <v>18.522577816746999</v>
      </c>
      <c r="AB233" s="1">
        <v>25.610112523746899</v>
      </c>
      <c r="AC233" s="1">
        <v>15.4975887768523</v>
      </c>
    </row>
    <row r="234" spans="1:29" ht="15" hidden="1" customHeight="1" x14ac:dyDescent="0.25">
      <c r="A234">
        <v>19980</v>
      </c>
      <c r="B234" s="2" t="s">
        <v>273</v>
      </c>
      <c r="C234" s="2" t="s">
        <v>77</v>
      </c>
      <c r="D234" s="2" t="s">
        <v>949</v>
      </c>
      <c r="E234" s="2" t="s">
        <v>935</v>
      </c>
      <c r="F234" s="2" t="s">
        <v>919</v>
      </c>
      <c r="G234" s="2" t="str">
        <f t="shared" si="3"/>
        <v>Trump</v>
      </c>
      <c r="H234" s="2" t="s">
        <v>922</v>
      </c>
      <c r="I234" s="2" t="s">
        <v>923</v>
      </c>
      <c r="J234">
        <v>33848</v>
      </c>
      <c r="K234" s="1">
        <v>44.011463011108503</v>
      </c>
      <c r="L234" s="1">
        <v>1.7874025053178899</v>
      </c>
      <c r="M234" s="1">
        <v>1.38856062396597</v>
      </c>
      <c r="N234" s="1">
        <v>1.6396832900023599</v>
      </c>
      <c r="O234" s="1">
        <v>51.1728905696053</v>
      </c>
      <c r="P234" s="1">
        <v>30.932403687071599</v>
      </c>
      <c r="Q234" s="1">
        <v>10.8248640983219</v>
      </c>
      <c r="R234" s="1">
        <v>26.976483100921801</v>
      </c>
      <c r="S234" s="1">
        <v>21.289293311273902</v>
      </c>
      <c r="T234" s="1">
        <v>9.9769558024107798</v>
      </c>
      <c r="U234" s="1">
        <v>15.742242952747899</v>
      </c>
      <c r="V234" s="1">
        <v>37.183127154735303</v>
      </c>
      <c r="W234" s="1">
        <v>29.436219833705099</v>
      </c>
      <c r="X234" s="1">
        <v>17.638410058811601</v>
      </c>
      <c r="Y234" s="1">
        <v>15.6820038115982</v>
      </c>
      <c r="Z234" s="1">
        <v>22.887739359288499</v>
      </c>
      <c r="AA234" s="1">
        <v>22.343225338052498</v>
      </c>
      <c r="AB234" s="1">
        <v>26.073146383519401</v>
      </c>
      <c r="AC234" s="1">
        <v>13.013885107541499</v>
      </c>
    </row>
    <row r="235" spans="1:29" ht="15" hidden="1" customHeight="1" x14ac:dyDescent="0.25">
      <c r="A235">
        <v>20020</v>
      </c>
      <c r="B235" s="2" t="s">
        <v>274</v>
      </c>
      <c r="C235" s="2" t="s">
        <v>46</v>
      </c>
      <c r="D235" s="2" t="s">
        <v>930</v>
      </c>
      <c r="E235" s="2" t="s">
        <v>931</v>
      </c>
      <c r="F235" s="2" t="s">
        <v>919</v>
      </c>
      <c r="G235" s="2" t="str">
        <f t="shared" si="3"/>
        <v>Trump</v>
      </c>
      <c r="H235" s="2" t="s">
        <v>922</v>
      </c>
      <c r="I235" s="2" t="s">
        <v>923</v>
      </c>
      <c r="J235">
        <v>145639</v>
      </c>
      <c r="K235" s="1">
        <v>71.515184806267598</v>
      </c>
      <c r="L235" s="1">
        <v>22.9856013842446</v>
      </c>
      <c r="M235" s="1">
        <v>0.62826578045715797</v>
      </c>
      <c r="N235" s="1">
        <v>1.9156956584431399</v>
      </c>
      <c r="O235" s="1">
        <v>2.9552523705875502</v>
      </c>
      <c r="P235" s="1">
        <v>23.9187305598088</v>
      </c>
      <c r="Q235" s="1">
        <v>8.1420498630174603</v>
      </c>
      <c r="R235" s="1">
        <v>24.9630936768311</v>
      </c>
      <c r="S235" s="1">
        <v>27.600436696214601</v>
      </c>
      <c r="T235" s="1">
        <v>15.375689204127999</v>
      </c>
      <c r="U235" s="1">
        <v>6.67959165126776</v>
      </c>
      <c r="V235" s="1">
        <v>47.169125443034098</v>
      </c>
      <c r="W235" s="1">
        <v>28.908545636303099</v>
      </c>
      <c r="X235" s="1">
        <v>17.2427372693951</v>
      </c>
      <c r="Y235" s="1">
        <v>25.415916075023802</v>
      </c>
      <c r="Z235" s="1">
        <v>24.5028434177528</v>
      </c>
      <c r="AA235" s="1">
        <v>16.988096499593802</v>
      </c>
      <c r="AB235" s="1">
        <v>19.884497191904199</v>
      </c>
      <c r="AC235" s="1">
        <v>13.208646815725301</v>
      </c>
    </row>
    <row r="236" spans="1:29" ht="15" hidden="1" customHeight="1" x14ac:dyDescent="0.25">
      <c r="A236">
        <v>20060</v>
      </c>
      <c r="B236" s="2" t="s">
        <v>275</v>
      </c>
      <c r="C236" s="2" t="s">
        <v>37</v>
      </c>
      <c r="D236" s="2" t="s">
        <v>943</v>
      </c>
      <c r="E236" s="2" t="s">
        <v>931</v>
      </c>
      <c r="F236" s="2" t="s">
        <v>920</v>
      </c>
      <c r="G236" s="2" t="str">
        <f t="shared" si="3"/>
        <v>Clinton</v>
      </c>
      <c r="H236" s="2" t="s">
        <v>922</v>
      </c>
      <c r="I236" s="2" t="s">
        <v>923</v>
      </c>
      <c r="J236">
        <v>42356</v>
      </c>
      <c r="K236" s="1">
        <v>61.164888091415598</v>
      </c>
      <c r="L236" s="1">
        <v>26.506280101992601</v>
      </c>
      <c r="M236" s="1">
        <v>0.71300406081782997</v>
      </c>
      <c r="N236" s="1">
        <v>1.34101426008122</v>
      </c>
      <c r="O236" s="1">
        <v>10.2748134856927</v>
      </c>
      <c r="P236" s="1">
        <v>26.208801586552099</v>
      </c>
      <c r="Q236" s="1">
        <v>10.3503635848522</v>
      </c>
      <c r="R236" s="1">
        <v>27.677306638965</v>
      </c>
      <c r="S236" s="1">
        <v>24.688355840966999</v>
      </c>
      <c r="T236" s="1">
        <v>11.075172348663701</v>
      </c>
      <c r="U236" s="1">
        <v>8.43351142772336</v>
      </c>
      <c r="V236" s="1">
        <v>56.901157613535197</v>
      </c>
      <c r="W236" s="1">
        <v>23.319234194122899</v>
      </c>
      <c r="X236" s="1">
        <v>11.346096764618601</v>
      </c>
      <c r="Y236" s="1">
        <v>27.926036304524501</v>
      </c>
      <c r="Z236" s="1">
        <v>28.2985640747765</v>
      </c>
      <c r="AA236" s="1">
        <v>19.561094554321301</v>
      </c>
      <c r="AB236" s="1">
        <v>13.6819290165267</v>
      </c>
      <c r="AC236" s="1">
        <v>10.532376049851001</v>
      </c>
    </row>
    <row r="237" spans="1:29" ht="15" customHeight="1" x14ac:dyDescent="0.25">
      <c r="A237">
        <v>20100</v>
      </c>
      <c r="B237" s="2" t="s">
        <v>276</v>
      </c>
      <c r="C237" s="2" t="s">
        <v>277</v>
      </c>
      <c r="D237" s="2" t="s">
        <v>941</v>
      </c>
      <c r="E237" s="2" t="s">
        <v>927</v>
      </c>
      <c r="F237" s="2" t="s">
        <v>920</v>
      </c>
      <c r="G237" s="2" t="str">
        <f t="shared" si="3"/>
        <v>Clinton</v>
      </c>
      <c r="H237" s="2" t="s">
        <v>923</v>
      </c>
      <c r="I237" s="2" t="s">
        <v>922</v>
      </c>
      <c r="J237">
        <v>162310</v>
      </c>
      <c r="K237" s="1">
        <v>65.239972891380702</v>
      </c>
      <c r="L237" s="1">
        <v>23.296161665947899</v>
      </c>
      <c r="M237" s="1">
        <v>2.0121988786889302</v>
      </c>
      <c r="N237" s="1">
        <v>3.6935493808144901</v>
      </c>
      <c r="O237" s="1">
        <v>5.75811718316801</v>
      </c>
      <c r="P237" s="1">
        <v>24.877703160618601</v>
      </c>
      <c r="Q237" s="1">
        <v>10.956194935617001</v>
      </c>
      <c r="R237" s="1">
        <v>25.005852997350701</v>
      </c>
      <c r="S237" s="1">
        <v>25.617029141765801</v>
      </c>
      <c r="T237" s="1">
        <v>13.543219764647899</v>
      </c>
      <c r="U237" s="1">
        <v>4.8844688630664104</v>
      </c>
      <c r="V237" s="1">
        <v>43.968834351130397</v>
      </c>
      <c r="W237" s="1">
        <v>30.690889599326098</v>
      </c>
      <c r="X237" s="1">
        <v>20.455807186476999</v>
      </c>
      <c r="Y237" s="1">
        <v>16.061297910613</v>
      </c>
      <c r="Z237" s="1">
        <v>19.037982565379799</v>
      </c>
      <c r="AA237" s="1">
        <v>17.913726304137299</v>
      </c>
      <c r="AB237" s="1">
        <v>28.116784281167799</v>
      </c>
      <c r="AC237" s="1">
        <v>18.870208938702099</v>
      </c>
    </row>
    <row r="238" spans="1:29" ht="15" hidden="1" customHeight="1" x14ac:dyDescent="0.25">
      <c r="A238">
        <v>20140</v>
      </c>
      <c r="B238" s="2" t="s">
        <v>278</v>
      </c>
      <c r="C238" s="2" t="s">
        <v>37</v>
      </c>
      <c r="D238" s="2" t="s">
        <v>943</v>
      </c>
      <c r="E238" s="2" t="s">
        <v>931</v>
      </c>
      <c r="F238" s="2" t="s">
        <v>919</v>
      </c>
      <c r="G238" s="2" t="str">
        <f t="shared" si="3"/>
        <v>Trump</v>
      </c>
      <c r="H238" s="2" t="s">
        <v>922</v>
      </c>
      <c r="I238" s="2" t="s">
        <v>923</v>
      </c>
      <c r="J238">
        <v>58414</v>
      </c>
      <c r="K238" s="1">
        <v>60.155099804841299</v>
      </c>
      <c r="L238" s="1">
        <v>35.4863560105454</v>
      </c>
      <c r="M238" s="1">
        <v>0.85595918786592295</v>
      </c>
      <c r="N238" s="1">
        <v>1.2274454753997299</v>
      </c>
      <c r="O238" s="1">
        <v>2.27513952134762</v>
      </c>
      <c r="P238" s="1">
        <v>24.934091142534299</v>
      </c>
      <c r="Q238" s="1">
        <v>8.3490259184442106</v>
      </c>
      <c r="R238" s="1">
        <v>25.629130003081499</v>
      </c>
      <c r="S238" s="1">
        <v>26.925052213510501</v>
      </c>
      <c r="T238" s="1">
        <v>14.1627007224296</v>
      </c>
      <c r="U238" s="1">
        <v>7.4595264530455196</v>
      </c>
      <c r="V238" s="1">
        <v>54.930413901727398</v>
      </c>
      <c r="W238" s="1">
        <v>22.7607219396318</v>
      </c>
      <c r="X238" s="1">
        <v>14.8493377055953</v>
      </c>
      <c r="Y238" s="1">
        <v>31.317970584007998</v>
      </c>
      <c r="Z238" s="1">
        <v>22.847697983040302</v>
      </c>
      <c r="AA238" s="1">
        <v>16.150050304220802</v>
      </c>
      <c r="AB238" s="1">
        <v>19.125185646529001</v>
      </c>
      <c r="AC238" s="1">
        <v>10.559095482201901</v>
      </c>
    </row>
    <row r="239" spans="1:29" ht="15" hidden="1" customHeight="1" x14ac:dyDescent="0.25">
      <c r="A239">
        <v>20180</v>
      </c>
      <c r="B239" s="2" t="s">
        <v>279</v>
      </c>
      <c r="C239" s="2" t="s">
        <v>55</v>
      </c>
      <c r="D239" s="2" t="s">
        <v>970</v>
      </c>
      <c r="E239" s="2" t="s">
        <v>927</v>
      </c>
      <c r="F239" s="2" t="s">
        <v>920</v>
      </c>
      <c r="G239" s="2" t="str">
        <f t="shared" si="3"/>
        <v>Clinton</v>
      </c>
      <c r="H239" s="2" t="s">
        <v>922</v>
      </c>
      <c r="I239" s="2" t="s">
        <v>922</v>
      </c>
      <c r="J239">
        <v>81642</v>
      </c>
      <c r="K239" s="1">
        <v>94.352171676343104</v>
      </c>
      <c r="L239" s="1">
        <v>2.0785870017882999</v>
      </c>
      <c r="M239" s="1">
        <v>0.47034614536635599</v>
      </c>
      <c r="N239" s="1">
        <v>0.76308762646676997</v>
      </c>
      <c r="O239" s="1">
        <v>2.3358075500355202</v>
      </c>
      <c r="P239" s="1">
        <v>19.960314543984701</v>
      </c>
      <c r="Q239" s="1">
        <v>7.8929962519291497</v>
      </c>
      <c r="R239" s="1">
        <v>25.1965899904461</v>
      </c>
      <c r="S239" s="1">
        <v>29.486048847407002</v>
      </c>
      <c r="T239" s="1">
        <v>17.464050366233099</v>
      </c>
      <c r="U239" s="1">
        <v>4.0505167255915104</v>
      </c>
      <c r="V239" s="1">
        <v>59.880677182485698</v>
      </c>
      <c r="W239" s="1">
        <v>23.165964101169401</v>
      </c>
      <c r="X239" s="1">
        <v>12.9028419907533</v>
      </c>
      <c r="Y239" s="1">
        <v>24.001849853553299</v>
      </c>
      <c r="Z239" s="1">
        <v>24.963773701248702</v>
      </c>
      <c r="AA239" s="1">
        <v>21.131493756744302</v>
      </c>
      <c r="AB239" s="1">
        <v>20.2990596577771</v>
      </c>
      <c r="AC239" s="1">
        <v>9.6038230306767396</v>
      </c>
    </row>
    <row r="240" spans="1:29" ht="15" hidden="1" customHeight="1" x14ac:dyDescent="0.25">
      <c r="A240">
        <v>20220</v>
      </c>
      <c r="B240" s="2" t="s">
        <v>280</v>
      </c>
      <c r="C240" s="2" t="s">
        <v>60</v>
      </c>
      <c r="D240" s="2" t="s">
        <v>945</v>
      </c>
      <c r="E240" s="2" t="s">
        <v>927</v>
      </c>
      <c r="F240" s="2" t="s">
        <v>919</v>
      </c>
      <c r="G240" s="2" t="str">
        <f t="shared" si="3"/>
        <v>Trump</v>
      </c>
      <c r="H240" s="2" t="s">
        <v>922</v>
      </c>
      <c r="I240" s="2" t="s">
        <v>923</v>
      </c>
      <c r="J240">
        <v>93653</v>
      </c>
      <c r="K240" s="1">
        <v>92.875828857591301</v>
      </c>
      <c r="L240" s="1">
        <v>2.6010912624261899</v>
      </c>
      <c r="M240" s="1">
        <v>0.93002893660640895</v>
      </c>
      <c r="N240" s="1">
        <v>1.6635879256404</v>
      </c>
      <c r="O240" s="1">
        <v>1.92946301773568</v>
      </c>
      <c r="P240" s="1">
        <v>23.760050398812599</v>
      </c>
      <c r="Q240" s="1">
        <v>10.5666663107428</v>
      </c>
      <c r="R240" s="1">
        <v>23.5230051359807</v>
      </c>
      <c r="S240" s="1">
        <v>26.822418929452301</v>
      </c>
      <c r="T240" s="1">
        <v>15.327859225011499</v>
      </c>
      <c r="U240" s="1">
        <v>3.8792684900469299</v>
      </c>
      <c r="V240" s="1">
        <v>41.765657873442301</v>
      </c>
      <c r="W240" s="1">
        <v>27.973782165398902</v>
      </c>
      <c r="X240" s="1">
        <v>26.381291471111801</v>
      </c>
      <c r="Y240" s="1">
        <v>15.148835838490999</v>
      </c>
      <c r="Z240" s="1">
        <v>23.0340540685368</v>
      </c>
      <c r="AA240" s="1">
        <v>19.888540578195801</v>
      </c>
      <c r="AB240" s="1">
        <v>26.0456019076709</v>
      </c>
      <c r="AC240" s="1">
        <v>15.882967607105501</v>
      </c>
    </row>
    <row r="241" spans="1:29" ht="15" hidden="1" customHeight="1" x14ac:dyDescent="0.25">
      <c r="A241">
        <v>20260</v>
      </c>
      <c r="B241" s="2" t="s">
        <v>281</v>
      </c>
      <c r="C241" s="2" t="s">
        <v>44</v>
      </c>
      <c r="D241" s="2" t="s">
        <v>955</v>
      </c>
      <c r="E241" s="2" t="s">
        <v>947</v>
      </c>
      <c r="F241" s="2" t="s">
        <v>920</v>
      </c>
      <c r="G241" s="2" t="str">
        <f t="shared" si="3"/>
        <v>Clinton</v>
      </c>
      <c r="H241" s="2" t="s">
        <v>923</v>
      </c>
      <c r="I241" s="2" t="s">
        <v>922</v>
      </c>
      <c r="J241">
        <v>279771</v>
      </c>
      <c r="K241" s="1">
        <v>91.889795582815907</v>
      </c>
      <c r="L241" s="1">
        <v>1.3071404827519699</v>
      </c>
      <c r="M241" s="1">
        <v>0.81852658066775996</v>
      </c>
      <c r="N241" s="1">
        <v>4.77390437178979</v>
      </c>
      <c r="O241" s="1">
        <v>1.2106329819745401</v>
      </c>
      <c r="P241" s="1">
        <v>20.5124905726469</v>
      </c>
      <c r="Q241" s="1">
        <v>11.524782768764499</v>
      </c>
      <c r="R241" s="1">
        <v>23.1124741306283</v>
      </c>
      <c r="S241" s="1">
        <v>29.303966458282002</v>
      </c>
      <c r="T241" s="1">
        <v>15.5462860696784</v>
      </c>
      <c r="U241" s="1">
        <v>1.98808727571479</v>
      </c>
      <c r="V241" s="1">
        <v>36.299577103554299</v>
      </c>
      <c r="W241" s="1">
        <v>37.014761877175701</v>
      </c>
      <c r="X241" s="1">
        <v>24.6975737435552</v>
      </c>
      <c r="Y241" s="1">
        <v>20.852656209084099</v>
      </c>
      <c r="Z241" s="1">
        <v>22.6172676820152</v>
      </c>
      <c r="AA241" s="1">
        <v>17.788026997119498</v>
      </c>
      <c r="AB241" s="1">
        <v>23.666404804743902</v>
      </c>
      <c r="AC241" s="1">
        <v>15.075644307037299</v>
      </c>
    </row>
    <row r="242" spans="1:29" ht="15" hidden="1" customHeight="1" x14ac:dyDescent="0.25">
      <c r="A242">
        <v>20300</v>
      </c>
      <c r="B242" s="2" t="s">
        <v>282</v>
      </c>
      <c r="C242" s="2" t="s">
        <v>27</v>
      </c>
      <c r="D242" s="2" t="s">
        <v>976</v>
      </c>
      <c r="E242" s="2" t="s">
        <v>935</v>
      </c>
      <c r="F242" s="2" t="s">
        <v>919</v>
      </c>
      <c r="G242" s="2" t="str">
        <f t="shared" si="3"/>
        <v>Trump</v>
      </c>
      <c r="H242" s="2" t="s">
        <v>922</v>
      </c>
      <c r="I242" s="2" t="s">
        <v>922</v>
      </c>
      <c r="J242">
        <v>21904</v>
      </c>
      <c r="K242" s="1">
        <v>38.2121986851717</v>
      </c>
      <c r="L242" s="1">
        <v>1.31026296566837</v>
      </c>
      <c r="M242" s="1">
        <v>6.0399926953980998</v>
      </c>
      <c r="N242" s="1">
        <v>1.7439737034331599</v>
      </c>
      <c r="O242" s="1">
        <v>52.693571950328703</v>
      </c>
      <c r="P242" s="1">
        <v>31.953067932797701</v>
      </c>
      <c r="Q242" s="1">
        <v>9.8201241782322892</v>
      </c>
      <c r="R242" s="1">
        <v>26.8215850986121</v>
      </c>
      <c r="S242" s="1">
        <v>21.785975164353498</v>
      </c>
      <c r="T242" s="1">
        <v>9.6192476260043804</v>
      </c>
      <c r="U242" s="1">
        <v>17.7241324545382</v>
      </c>
      <c r="V242" s="1">
        <v>43.444770904470701</v>
      </c>
      <c r="W242" s="1">
        <v>25.6491701739061</v>
      </c>
      <c r="X242" s="1">
        <v>13.181926467084899</v>
      </c>
      <c r="Y242" s="1">
        <v>12.4430063244595</v>
      </c>
      <c r="Z242" s="1">
        <v>28.386527430504501</v>
      </c>
      <c r="AA242" s="1">
        <v>23.121047212825399</v>
      </c>
      <c r="AB242" s="1">
        <v>22.238564494778601</v>
      </c>
      <c r="AC242" s="1">
        <v>13.810854537432</v>
      </c>
    </row>
    <row r="243" spans="1:29" ht="15" hidden="1" customHeight="1" x14ac:dyDescent="0.25">
      <c r="A243">
        <v>20340</v>
      </c>
      <c r="B243" s="2" t="s">
        <v>283</v>
      </c>
      <c r="C243" s="2" t="s">
        <v>29</v>
      </c>
      <c r="D243" s="2" t="s">
        <v>968</v>
      </c>
      <c r="E243" s="2" t="s">
        <v>935</v>
      </c>
      <c r="F243" s="2" t="s">
        <v>919</v>
      </c>
      <c r="G243" s="2" t="str">
        <f t="shared" si="3"/>
        <v>Trump</v>
      </c>
      <c r="H243" s="2" t="s">
        <v>922</v>
      </c>
      <c r="I243" s="2" t="s">
        <v>922</v>
      </c>
      <c r="J243">
        <v>45048</v>
      </c>
      <c r="K243" s="1">
        <v>82.518646776771405</v>
      </c>
      <c r="L243" s="1">
        <v>1.8668975315219301</v>
      </c>
      <c r="M243" s="1">
        <v>0.46616941928609501</v>
      </c>
      <c r="N243" s="1">
        <v>8.9548925590481296</v>
      </c>
      <c r="O243" s="1">
        <v>6.1933937133723997</v>
      </c>
      <c r="P243" s="1">
        <v>24.0277037826319</v>
      </c>
      <c r="Q243" s="1">
        <v>7.6318593500266401</v>
      </c>
      <c r="R243" s="1">
        <v>23.317350381815</v>
      </c>
      <c r="S243" s="1">
        <v>27.712662049369602</v>
      </c>
      <c r="T243" s="1">
        <v>17.310424436157</v>
      </c>
      <c r="U243" s="1">
        <v>4.0679627511844503</v>
      </c>
      <c r="V243" s="1">
        <v>51.396830583238</v>
      </c>
      <c r="W243" s="1">
        <v>27.766704786799501</v>
      </c>
      <c r="X243" s="1">
        <v>16.768501878778</v>
      </c>
      <c r="Y243" s="1">
        <v>21.2570462232244</v>
      </c>
      <c r="Z243" s="1">
        <v>22.9086809470124</v>
      </c>
      <c r="AA243" s="1">
        <v>19.267192784667401</v>
      </c>
      <c r="AB243" s="1">
        <v>23.630214205186</v>
      </c>
      <c r="AC243" s="1">
        <v>12.9368658399098</v>
      </c>
    </row>
    <row r="244" spans="1:29" ht="15" hidden="1" customHeight="1" x14ac:dyDescent="0.25">
      <c r="A244">
        <v>20380</v>
      </c>
      <c r="B244" s="2" t="s">
        <v>284</v>
      </c>
      <c r="C244" s="2" t="s">
        <v>42</v>
      </c>
      <c r="D244" s="2" t="s">
        <v>959</v>
      </c>
      <c r="E244" s="2" t="s">
        <v>931</v>
      </c>
      <c r="F244" s="2" t="s">
        <v>920</v>
      </c>
      <c r="G244" s="2" t="str">
        <f t="shared" si="3"/>
        <v>Clinton</v>
      </c>
      <c r="H244" s="2" t="s">
        <v>922</v>
      </c>
      <c r="I244" s="2" t="s">
        <v>923</v>
      </c>
      <c r="J244">
        <v>114678</v>
      </c>
      <c r="K244" s="1">
        <v>64.273007900381899</v>
      </c>
      <c r="L244" s="1">
        <v>20.571513280664099</v>
      </c>
      <c r="M244" s="1">
        <v>0.85718272031252696</v>
      </c>
      <c r="N244" s="1">
        <v>3.5211636059226699</v>
      </c>
      <c r="O244" s="1">
        <v>10.7771324927187</v>
      </c>
      <c r="P244" s="1">
        <v>27.753361586354799</v>
      </c>
      <c r="Q244" s="1">
        <v>10.1309754268473</v>
      </c>
      <c r="R244" s="1">
        <v>28.549503828110002</v>
      </c>
      <c r="S244" s="1">
        <v>23.1482934826209</v>
      </c>
      <c r="T244" s="1">
        <v>10.417865676066899</v>
      </c>
      <c r="U244" s="1">
        <v>6.9622281359285498</v>
      </c>
      <c r="V244" s="1">
        <v>39.846460368104999</v>
      </c>
      <c r="W244" s="1">
        <v>35.634570102963501</v>
      </c>
      <c r="X244" s="1">
        <v>17.556741393002898</v>
      </c>
      <c r="Y244" s="1">
        <v>20.510732790525498</v>
      </c>
      <c r="Z244" s="1">
        <v>25.973353071798702</v>
      </c>
      <c r="AA244" s="1">
        <v>16.886257093510999</v>
      </c>
      <c r="AB244" s="1">
        <v>23.301258327165101</v>
      </c>
      <c r="AC244" s="1">
        <v>13.3283987169998</v>
      </c>
    </row>
    <row r="245" spans="1:29" ht="15" hidden="1" customHeight="1" x14ac:dyDescent="0.25">
      <c r="A245">
        <v>20420</v>
      </c>
      <c r="B245" s="2" t="s">
        <v>285</v>
      </c>
      <c r="C245" s="2" t="s">
        <v>156</v>
      </c>
      <c r="D245" s="2" t="s">
        <v>937</v>
      </c>
      <c r="E245" s="2" t="s">
        <v>935</v>
      </c>
      <c r="F245" s="2" t="s">
        <v>919</v>
      </c>
      <c r="G245" s="2" t="str">
        <f t="shared" si="3"/>
        <v>Trump</v>
      </c>
      <c r="H245" s="2" t="s">
        <v>922</v>
      </c>
      <c r="I245" s="2" t="s">
        <v>922</v>
      </c>
      <c r="J245">
        <v>51334</v>
      </c>
      <c r="K245" s="1">
        <v>80.346359138192994</v>
      </c>
      <c r="L245" s="1">
        <v>0.34285269022480203</v>
      </c>
      <c r="M245" s="1">
        <v>0.518175088635213</v>
      </c>
      <c r="N245" s="1">
        <v>6.99536369657537</v>
      </c>
      <c r="O245" s="1">
        <v>11.7972493863716</v>
      </c>
      <c r="P245" s="1">
        <v>20.477656134335898</v>
      </c>
      <c r="Q245" s="1">
        <v>11.828417812755699</v>
      </c>
      <c r="R245" s="1">
        <v>25.941870884793701</v>
      </c>
      <c r="S245" s="1">
        <v>30.104803833716399</v>
      </c>
      <c r="T245" s="1">
        <v>11.6472513343983</v>
      </c>
      <c r="U245" s="1">
        <v>1.7593123209169099</v>
      </c>
      <c r="V245" s="1">
        <v>24</v>
      </c>
      <c r="W245" s="1">
        <v>32.618911174785097</v>
      </c>
      <c r="X245" s="1">
        <v>41.621776504297998</v>
      </c>
      <c r="Y245" s="1">
        <v>12.3884140550807</v>
      </c>
      <c r="Z245" s="1">
        <v>21.457739791073099</v>
      </c>
      <c r="AA245" s="1">
        <v>18.105413105413099</v>
      </c>
      <c r="AB245" s="1">
        <v>25.5982905982906</v>
      </c>
      <c r="AC245" s="1">
        <v>22.450142450142401</v>
      </c>
    </row>
    <row r="246" spans="1:29" ht="15" hidden="1" customHeight="1" x14ac:dyDescent="0.25">
      <c r="A246">
        <v>20460</v>
      </c>
      <c r="B246" s="2" t="s">
        <v>286</v>
      </c>
      <c r="C246" s="2" t="s">
        <v>29</v>
      </c>
      <c r="D246" s="2" t="s">
        <v>968</v>
      </c>
      <c r="E246" s="2" t="s">
        <v>935</v>
      </c>
      <c r="F246" s="2" t="s">
        <v>919</v>
      </c>
      <c r="G246" s="2" t="str">
        <f t="shared" si="3"/>
        <v>Trump</v>
      </c>
      <c r="H246" s="2" t="s">
        <v>922</v>
      </c>
      <c r="I246" s="2" t="s">
        <v>922</v>
      </c>
      <c r="J246">
        <v>42416</v>
      </c>
      <c r="K246" s="1">
        <v>73.778762731044907</v>
      </c>
      <c r="L246" s="1">
        <v>1.5088645794040001</v>
      </c>
      <c r="M246" s="1">
        <v>0.50452659373821196</v>
      </c>
      <c r="N246" s="1">
        <v>19.240380988306299</v>
      </c>
      <c r="O246" s="1">
        <v>4.9674651075065999</v>
      </c>
      <c r="P246" s="1">
        <v>23.370897774424702</v>
      </c>
      <c r="Q246" s="1">
        <v>11.6795548849491</v>
      </c>
      <c r="R246" s="1">
        <v>24.236137306676699</v>
      </c>
      <c r="S246" s="1">
        <v>24.964635986420198</v>
      </c>
      <c r="T246" s="1">
        <v>15.748774047529199</v>
      </c>
      <c r="U246" s="1">
        <v>5.23192705695058</v>
      </c>
      <c r="V246" s="1">
        <v>44.8766191475505</v>
      </c>
      <c r="W246" s="1">
        <v>29.0216368767639</v>
      </c>
      <c r="X246" s="1">
        <v>20.869816918735101</v>
      </c>
      <c r="Y246" s="1">
        <v>26.7349676789852</v>
      </c>
      <c r="Z246" s="1">
        <v>26.064154165142099</v>
      </c>
      <c r="AA246" s="1">
        <v>18.1485547017929</v>
      </c>
      <c r="AB246" s="1">
        <v>19.191364800585401</v>
      </c>
      <c r="AC246" s="1">
        <v>9.8609586534943308</v>
      </c>
    </row>
    <row r="247" spans="1:29" ht="15" hidden="1" customHeight="1" x14ac:dyDescent="0.25">
      <c r="A247">
        <v>20500</v>
      </c>
      <c r="B247" s="2" t="s">
        <v>287</v>
      </c>
      <c r="C247" s="2" t="s">
        <v>42</v>
      </c>
      <c r="D247" s="2" t="s">
        <v>959</v>
      </c>
      <c r="E247" s="2" t="s">
        <v>931</v>
      </c>
      <c r="F247" s="2" t="s">
        <v>920</v>
      </c>
      <c r="G247" s="2" t="str">
        <f t="shared" si="3"/>
        <v>Clinton</v>
      </c>
      <c r="H247" s="2" t="s">
        <v>922</v>
      </c>
      <c r="I247" s="2" t="s">
        <v>923</v>
      </c>
      <c r="J247">
        <v>504357</v>
      </c>
      <c r="K247" s="1">
        <v>55.299519982869299</v>
      </c>
      <c r="L247" s="1">
        <v>26.737608479707799</v>
      </c>
      <c r="M247" s="1">
        <v>4.3590155385966698</v>
      </c>
      <c r="N247" s="1">
        <v>2.3191905733438798</v>
      </c>
      <c r="O247" s="1">
        <v>11.2846654254823</v>
      </c>
      <c r="P247" s="1">
        <v>22.0567970703292</v>
      </c>
      <c r="Q247" s="1">
        <v>12.597822574089401</v>
      </c>
      <c r="R247" s="1">
        <v>28.899569154388701</v>
      </c>
      <c r="S247" s="1">
        <v>25.2176533685465</v>
      </c>
      <c r="T247" s="1">
        <v>11.2281578326463</v>
      </c>
      <c r="U247" s="1">
        <v>5.52009431316917</v>
      </c>
      <c r="V247" s="1">
        <v>27.094533273432798</v>
      </c>
      <c r="W247" s="1">
        <v>23.682314170191901</v>
      </c>
      <c r="X247" s="1">
        <v>43.7030582432062</v>
      </c>
      <c r="Y247" s="1">
        <v>18.5686259902158</v>
      </c>
      <c r="Z247" s="1">
        <v>20.5259628995009</v>
      </c>
      <c r="AA247" s="1">
        <v>16.919714917181999</v>
      </c>
      <c r="AB247" s="1">
        <v>20.758896421565002</v>
      </c>
      <c r="AC247" s="1">
        <v>23.226799771536399</v>
      </c>
    </row>
    <row r="248" spans="1:29" ht="15" hidden="1" customHeight="1" x14ac:dyDescent="0.25">
      <c r="A248">
        <v>20540</v>
      </c>
      <c r="B248" s="2" t="s">
        <v>288</v>
      </c>
      <c r="C248" s="2" t="s">
        <v>84</v>
      </c>
      <c r="D248" s="2" t="s">
        <v>975</v>
      </c>
      <c r="E248" s="2" t="s">
        <v>931</v>
      </c>
      <c r="F248" s="2" t="s">
        <v>919</v>
      </c>
      <c r="G248" s="2" t="str">
        <f t="shared" si="3"/>
        <v>Trump</v>
      </c>
      <c r="H248" s="2" t="s">
        <v>922</v>
      </c>
      <c r="I248" s="2" t="s">
        <v>922</v>
      </c>
      <c r="J248">
        <v>38335</v>
      </c>
      <c r="K248" s="1">
        <v>80.980826920568703</v>
      </c>
      <c r="L248" s="1">
        <v>14.172427285770199</v>
      </c>
      <c r="M248" s="1">
        <v>0.49041346028433502</v>
      </c>
      <c r="N248" s="1">
        <v>1.74253293335072</v>
      </c>
      <c r="O248" s="1">
        <v>2.6137994000260898</v>
      </c>
      <c r="P248" s="1">
        <v>24.917177514021098</v>
      </c>
      <c r="Q248" s="1">
        <v>7.9222642493804596</v>
      </c>
      <c r="R248" s="1">
        <v>24.885874527194499</v>
      </c>
      <c r="S248" s="1">
        <v>27.883135515847101</v>
      </c>
      <c r="T248" s="1">
        <v>14.391548193556799</v>
      </c>
      <c r="U248" s="1">
        <v>8.0034255907197593</v>
      </c>
      <c r="V248" s="1">
        <v>50.052551675814499</v>
      </c>
      <c r="W248" s="1">
        <v>24.2633033594145</v>
      </c>
      <c r="X248" s="1">
        <v>17.680719374051201</v>
      </c>
      <c r="Y248" s="1">
        <v>23.6875543369224</v>
      </c>
      <c r="Z248" s="1">
        <v>27.900755701197099</v>
      </c>
      <c r="AA248" s="1">
        <v>17.742259078445802</v>
      </c>
      <c r="AB248" s="1">
        <v>19.8221092757306</v>
      </c>
      <c r="AC248" s="1">
        <v>10.847321607704099</v>
      </c>
    </row>
    <row r="249" spans="1:29" ht="15" hidden="1" customHeight="1" x14ac:dyDescent="0.25">
      <c r="A249">
        <v>20580</v>
      </c>
      <c r="B249" s="2" t="s">
        <v>289</v>
      </c>
      <c r="C249" s="2" t="s">
        <v>27</v>
      </c>
      <c r="D249" s="2" t="s">
        <v>976</v>
      </c>
      <c r="E249" s="2" t="s">
        <v>935</v>
      </c>
      <c r="F249" s="2" t="s">
        <v>920</v>
      </c>
      <c r="G249" s="2" t="str">
        <f t="shared" si="3"/>
        <v>Clinton</v>
      </c>
      <c r="H249" s="2" t="s">
        <v>922</v>
      </c>
      <c r="I249" s="2" t="s">
        <v>922</v>
      </c>
      <c r="J249">
        <v>54258</v>
      </c>
      <c r="K249" s="1">
        <v>2.8604076818165098</v>
      </c>
      <c r="L249" s="1">
        <v>0.138228464005308</v>
      </c>
      <c r="M249" s="1">
        <v>0.25802646614324198</v>
      </c>
      <c r="N249" s="1">
        <v>1.0634376497475</v>
      </c>
      <c r="O249" s="1">
        <v>95.679899738287403</v>
      </c>
      <c r="P249" s="1">
        <v>33.7701352795901</v>
      </c>
      <c r="Q249" s="1">
        <v>10.223377197832599</v>
      </c>
      <c r="R249" s="1">
        <v>24.641527516679599</v>
      </c>
      <c r="S249" s="1">
        <v>20.809834494452399</v>
      </c>
      <c r="T249" s="1">
        <v>10.555125511445301</v>
      </c>
      <c r="U249" s="1">
        <v>29.169415490170199</v>
      </c>
      <c r="V249" s="1">
        <v>37.062937062937102</v>
      </c>
      <c r="W249" s="1">
        <v>21.295685446628799</v>
      </c>
      <c r="X249" s="1">
        <v>12.4719620002639</v>
      </c>
      <c r="Y249" s="1">
        <v>32.748575867426197</v>
      </c>
      <c r="Z249" s="1">
        <v>27.032625582599699</v>
      </c>
      <c r="AA249" s="1">
        <v>16.073278094251702</v>
      </c>
      <c r="AB249" s="1">
        <v>15.613671672708399</v>
      </c>
      <c r="AC249" s="1">
        <v>8.5318487830139809</v>
      </c>
    </row>
    <row r="250" spans="1:29" ht="15" hidden="1" customHeight="1" x14ac:dyDescent="0.25">
      <c r="A250">
        <v>20700</v>
      </c>
      <c r="B250" s="2" t="s">
        <v>291</v>
      </c>
      <c r="C250" s="2" t="s">
        <v>55</v>
      </c>
      <c r="D250" s="2" t="s">
        <v>970</v>
      </c>
      <c r="E250" s="2" t="s">
        <v>927</v>
      </c>
      <c r="F250" s="2" t="s">
        <v>920</v>
      </c>
      <c r="G250" s="2" t="str">
        <f t="shared" si="3"/>
        <v>Clinton</v>
      </c>
      <c r="H250" s="2" t="s">
        <v>922</v>
      </c>
      <c r="I250" s="2" t="s">
        <v>922</v>
      </c>
      <c r="J250">
        <v>169842</v>
      </c>
      <c r="K250" s="1">
        <v>70.501407190212106</v>
      </c>
      <c r="L250" s="1">
        <v>12.0470790499405</v>
      </c>
      <c r="M250" s="1">
        <v>1.99891664017145</v>
      </c>
      <c r="N250" s="1">
        <v>2.32981241389056</v>
      </c>
      <c r="O250" s="1">
        <v>13.122784705785399</v>
      </c>
      <c r="P250" s="1">
        <v>23.889261784481999</v>
      </c>
      <c r="Q250" s="1">
        <v>10.4114412218415</v>
      </c>
      <c r="R250" s="1">
        <v>22.753500312054701</v>
      </c>
      <c r="S250" s="1">
        <v>30.168627312443299</v>
      </c>
      <c r="T250" s="1">
        <v>12.777169369178401</v>
      </c>
      <c r="U250" s="1">
        <v>2.7449751555575501</v>
      </c>
      <c r="V250" s="1">
        <v>44.668069295850302</v>
      </c>
      <c r="W250" s="1">
        <v>29.347777429607401</v>
      </c>
      <c r="X250" s="1">
        <v>23.2391781189847</v>
      </c>
      <c r="Y250" s="1">
        <v>14.602269852779999</v>
      </c>
      <c r="Z250" s="1">
        <v>19.676554410698301</v>
      </c>
      <c r="AA250" s="1">
        <v>17.3915243090103</v>
      </c>
      <c r="AB250" s="1">
        <v>26.518153763132599</v>
      </c>
      <c r="AC250" s="1">
        <v>21.811497664378798</v>
      </c>
    </row>
    <row r="251" spans="1:29" ht="15" hidden="1" customHeight="1" x14ac:dyDescent="0.25">
      <c r="A251">
        <v>20660</v>
      </c>
      <c r="B251" s="2" t="s">
        <v>290</v>
      </c>
      <c r="C251" s="2" t="s">
        <v>100</v>
      </c>
      <c r="D251" s="2" t="s">
        <v>953</v>
      </c>
      <c r="E251" s="2" t="s">
        <v>927</v>
      </c>
      <c r="F251" s="2" t="s">
        <v>920</v>
      </c>
      <c r="G251" s="2" t="str">
        <f t="shared" si="3"/>
        <v>Clinton</v>
      </c>
      <c r="H251" s="2" t="s">
        <v>922</v>
      </c>
      <c r="I251" s="2" t="s">
        <v>922</v>
      </c>
      <c r="J251">
        <v>37782</v>
      </c>
      <c r="K251" s="1">
        <v>78.950293790694005</v>
      </c>
      <c r="L251" s="1">
        <v>12.646233656238399</v>
      </c>
      <c r="M251" s="1">
        <v>1.2254512730930101</v>
      </c>
      <c r="N251" s="1">
        <v>1.69128156264888</v>
      </c>
      <c r="O251" s="1">
        <v>5.48673971732571</v>
      </c>
      <c r="P251" s="1">
        <v>19.5198771901964</v>
      </c>
      <c r="Q251" s="1">
        <v>6.6380816261711901</v>
      </c>
      <c r="R251" s="1">
        <v>20.2953787517866</v>
      </c>
      <c r="S251" s="1">
        <v>29.836959398655399</v>
      </c>
      <c r="T251" s="1">
        <v>23.709703033190401</v>
      </c>
      <c r="U251" s="1">
        <v>3.6272580933643401</v>
      </c>
      <c r="V251" s="1">
        <v>35.607225898765897</v>
      </c>
      <c r="W251" s="1">
        <v>28.238240028617401</v>
      </c>
      <c r="X251" s="1">
        <v>32.527275979252401</v>
      </c>
      <c r="Y251" s="1">
        <v>12.5126135216953</v>
      </c>
      <c r="Z251" s="1">
        <v>18.718466195761899</v>
      </c>
      <c r="AA251" s="1">
        <v>16.593087790110999</v>
      </c>
      <c r="AB251" s="1">
        <v>25.113521695257301</v>
      </c>
      <c r="AC251" s="1">
        <v>27.0623107971746</v>
      </c>
    </row>
    <row r="252" spans="1:29" ht="15" hidden="1" customHeight="1" x14ac:dyDescent="0.25">
      <c r="A252">
        <v>20740</v>
      </c>
      <c r="B252" s="2" t="s">
        <v>292</v>
      </c>
      <c r="C252" s="2" t="s">
        <v>70</v>
      </c>
      <c r="D252" s="2" t="s">
        <v>980</v>
      </c>
      <c r="E252" s="2" t="s">
        <v>927</v>
      </c>
      <c r="F252" s="2" t="s">
        <v>920</v>
      </c>
      <c r="G252" s="2" t="str">
        <f t="shared" si="3"/>
        <v>Clinton</v>
      </c>
      <c r="H252" s="2" t="s">
        <v>922</v>
      </c>
      <c r="I252" s="2" t="s">
        <v>922</v>
      </c>
      <c r="J252">
        <v>161151</v>
      </c>
      <c r="K252" s="1">
        <v>93.046893906956797</v>
      </c>
      <c r="L252" s="1">
        <v>1.1157237621857801</v>
      </c>
      <c r="M252" s="1">
        <v>2.5106887329275001</v>
      </c>
      <c r="N252" s="1">
        <v>1.71081780441946</v>
      </c>
      <c r="O252" s="1">
        <v>1.61587579351043</v>
      </c>
      <c r="P252" s="1">
        <v>22.079292092509501</v>
      </c>
      <c r="Q252" s="1">
        <v>13.4916941253855</v>
      </c>
      <c r="R252" s="1">
        <v>24.817097008395901</v>
      </c>
      <c r="S252" s="1">
        <v>26.3510620473965</v>
      </c>
      <c r="T252" s="1">
        <v>13.2608547263126</v>
      </c>
      <c r="U252" s="1">
        <v>3.5488228483211102</v>
      </c>
      <c r="V252" s="1">
        <v>37.736395214203</v>
      </c>
      <c r="W252" s="1">
        <v>32.705519104592803</v>
      </c>
      <c r="X252" s="1">
        <v>26.009262832883099</v>
      </c>
      <c r="Y252" s="1">
        <v>19.185919620864901</v>
      </c>
      <c r="Z252" s="1">
        <v>21.9764287718642</v>
      </c>
      <c r="AA252" s="1">
        <v>18.6184641287064</v>
      </c>
      <c r="AB252" s="1">
        <v>23.932903064883199</v>
      </c>
      <c r="AC252" s="1">
        <v>16.286284413681301</v>
      </c>
    </row>
    <row r="253" spans="1:29" ht="15" hidden="1" customHeight="1" x14ac:dyDescent="0.25">
      <c r="A253">
        <v>20780</v>
      </c>
      <c r="B253" s="2" t="s">
        <v>293</v>
      </c>
      <c r="C253" s="2" t="s">
        <v>156</v>
      </c>
      <c r="D253" s="2" t="s">
        <v>937</v>
      </c>
      <c r="E253" s="2" t="s">
        <v>935</v>
      </c>
      <c r="F253" s="2" t="s">
        <v>919</v>
      </c>
      <c r="G253" s="2" t="str">
        <f t="shared" si="3"/>
        <v>Trump</v>
      </c>
      <c r="H253" s="2" t="s">
        <v>922</v>
      </c>
      <c r="I253" s="2" t="s">
        <v>922</v>
      </c>
      <c r="J253">
        <v>52197</v>
      </c>
      <c r="K253" s="1">
        <v>67.254823074122996</v>
      </c>
      <c r="L253" s="1">
        <v>0.465543996781424</v>
      </c>
      <c r="M253" s="1">
        <v>0.99047837998352395</v>
      </c>
      <c r="N253" s="1">
        <v>1.2318715634998201</v>
      </c>
      <c r="O253" s="1">
        <v>30.057282985612201</v>
      </c>
      <c r="P253" s="1">
        <v>24.5224821349886</v>
      </c>
      <c r="Q253" s="1">
        <v>8.4698354311550492</v>
      </c>
      <c r="R253" s="1">
        <v>36.0959442113531</v>
      </c>
      <c r="S253" s="1">
        <v>25.2830622449566</v>
      </c>
      <c r="T253" s="1">
        <v>5.6286759775466004</v>
      </c>
      <c r="U253" s="1">
        <v>7.7851694672248701</v>
      </c>
      <c r="V253" s="1">
        <v>22.7131960773069</v>
      </c>
      <c r="W253" s="1">
        <v>22.002064575328301</v>
      </c>
      <c r="X253" s="1">
        <v>47.499569880139902</v>
      </c>
      <c r="Y253" s="1">
        <v>9.6430705709784306</v>
      </c>
      <c r="Z253" s="1">
        <v>15.4615092084533</v>
      </c>
      <c r="AA253" s="1">
        <v>16.5752159504536</v>
      </c>
      <c r="AB253" s="1">
        <v>24.5287119030803</v>
      </c>
      <c r="AC253" s="1">
        <v>33.791492367034301</v>
      </c>
    </row>
    <row r="254" spans="1:29" ht="15" hidden="1" customHeight="1" x14ac:dyDescent="0.25">
      <c r="A254">
        <v>20820</v>
      </c>
      <c r="B254" s="2" t="s">
        <v>294</v>
      </c>
      <c r="C254" s="2" t="s">
        <v>146</v>
      </c>
      <c r="D254" s="2" t="s">
        <v>948</v>
      </c>
      <c r="E254" s="2" t="s">
        <v>927</v>
      </c>
      <c r="F254" s="2" t="s">
        <v>919</v>
      </c>
      <c r="G254" s="2" t="str">
        <f t="shared" si="3"/>
        <v>Trump</v>
      </c>
      <c r="H254" s="2" t="s">
        <v>922</v>
      </c>
      <c r="I254" s="2" t="s">
        <v>923</v>
      </c>
      <c r="J254">
        <v>34242</v>
      </c>
      <c r="K254" s="1">
        <v>96.825535891595095</v>
      </c>
      <c r="L254" s="1">
        <v>0.22194965247357001</v>
      </c>
      <c r="M254" s="1">
        <v>0.42929735412651099</v>
      </c>
      <c r="N254" s="1">
        <v>0.77974417382162298</v>
      </c>
      <c r="O254" s="1">
        <v>1.74347292798318</v>
      </c>
      <c r="P254" s="1">
        <v>24.653933765551098</v>
      </c>
      <c r="Q254" s="1">
        <v>8.4924945972782009</v>
      </c>
      <c r="R254" s="1">
        <v>23.8800303720577</v>
      </c>
      <c r="S254" s="1">
        <v>27.799193972314701</v>
      </c>
      <c r="T254" s="1">
        <v>15.1743472927983</v>
      </c>
      <c r="U254" s="1">
        <v>4.1653931799327601</v>
      </c>
      <c r="V254" s="1">
        <v>41.850412609701799</v>
      </c>
      <c r="W254" s="1">
        <v>34.672313670698202</v>
      </c>
      <c r="X254" s="1">
        <v>19.3118805396673</v>
      </c>
      <c r="Y254" s="1">
        <v>17.547460236018502</v>
      </c>
      <c r="Z254" s="1">
        <v>20.9924503408341</v>
      </c>
      <c r="AA254" s="1">
        <v>20.2301546580664</v>
      </c>
      <c r="AB254" s="1">
        <v>24.686652495785399</v>
      </c>
      <c r="AC254" s="1">
        <v>16.543282269295599</v>
      </c>
    </row>
    <row r="255" spans="1:29" ht="15" hidden="1" customHeight="1" x14ac:dyDescent="0.25">
      <c r="A255">
        <v>20900</v>
      </c>
      <c r="B255" s="2" t="s">
        <v>295</v>
      </c>
      <c r="C255" s="2" t="s">
        <v>27</v>
      </c>
      <c r="D255" s="2" t="s">
        <v>976</v>
      </c>
      <c r="E255" s="2" t="s">
        <v>935</v>
      </c>
      <c r="F255" s="2" t="s">
        <v>919</v>
      </c>
      <c r="G255" s="2" t="str">
        <f t="shared" si="3"/>
        <v>Trump</v>
      </c>
      <c r="H255" s="2" t="s">
        <v>922</v>
      </c>
      <c r="I255" s="2" t="s">
        <v>922</v>
      </c>
      <c r="J255">
        <v>41280</v>
      </c>
      <c r="K255" s="1">
        <v>47.676841085271299</v>
      </c>
      <c r="L255" s="1">
        <v>13.7306201550388</v>
      </c>
      <c r="M255" s="1">
        <v>0.37306201550387602</v>
      </c>
      <c r="N255" s="1">
        <v>0.80426356589147296</v>
      </c>
      <c r="O255" s="1">
        <v>37.4152131782946</v>
      </c>
      <c r="P255" s="1">
        <v>26.821705426356601</v>
      </c>
      <c r="Q255" s="1">
        <v>8.6627906976744207</v>
      </c>
      <c r="R255" s="1">
        <v>23.679748062015499</v>
      </c>
      <c r="S255" s="1">
        <v>26.254844961240298</v>
      </c>
      <c r="T255" s="1">
        <v>14.580910852713201</v>
      </c>
      <c r="U255" s="1">
        <v>14.0769550277537</v>
      </c>
      <c r="V255" s="1">
        <v>45.236566854208398</v>
      </c>
      <c r="W255" s="1">
        <v>25.068912132311301</v>
      </c>
      <c r="X255" s="1">
        <v>15.617565985726699</v>
      </c>
      <c r="Y255" s="1">
        <v>27.291979778658298</v>
      </c>
      <c r="Z255" s="1">
        <v>22.024866785079901</v>
      </c>
      <c r="AA255" s="1">
        <v>16.7714168602268</v>
      </c>
      <c r="AB255" s="1">
        <v>19.039486268615899</v>
      </c>
      <c r="AC255" s="1">
        <v>14.872250307419</v>
      </c>
    </row>
    <row r="256" spans="1:29" ht="15" hidden="1" customHeight="1" x14ac:dyDescent="0.25">
      <c r="A256">
        <v>20940</v>
      </c>
      <c r="B256" s="2" t="s">
        <v>296</v>
      </c>
      <c r="C256" s="2" t="s">
        <v>98</v>
      </c>
      <c r="D256" s="2" t="s">
        <v>936</v>
      </c>
      <c r="E256" s="2" t="s">
        <v>935</v>
      </c>
      <c r="F256" s="2" t="s">
        <v>920</v>
      </c>
      <c r="G256" s="2" t="str">
        <f t="shared" si="3"/>
        <v>Clinton</v>
      </c>
      <c r="H256" s="2" t="s">
        <v>922</v>
      </c>
      <c r="I256" s="2" t="s">
        <v>923</v>
      </c>
      <c r="J256">
        <v>174528</v>
      </c>
      <c r="K256" s="1">
        <v>13.7095480381371</v>
      </c>
      <c r="L256" s="1">
        <v>2.93018885221856</v>
      </c>
      <c r="M256" s="1">
        <v>1.2611156949028199</v>
      </c>
      <c r="N256" s="1">
        <v>1.7275165016501699</v>
      </c>
      <c r="O256" s="1">
        <v>80.371630913091295</v>
      </c>
      <c r="P256" s="1">
        <v>29.277823615694899</v>
      </c>
      <c r="Q256" s="1">
        <v>10.9094242757609</v>
      </c>
      <c r="R256" s="1">
        <v>27.008846718005099</v>
      </c>
      <c r="S256" s="1">
        <v>22.403281994866202</v>
      </c>
      <c r="T256" s="1">
        <v>10.4006233956729</v>
      </c>
      <c r="U256" s="1">
        <v>20.465718231777402</v>
      </c>
      <c r="V256" s="1">
        <v>37.339553211833199</v>
      </c>
      <c r="W256" s="1">
        <v>28.9929398584108</v>
      </c>
      <c r="X256" s="1">
        <v>13.2017886979785</v>
      </c>
      <c r="Y256" s="1">
        <v>27.205391420464</v>
      </c>
      <c r="Z256" s="1">
        <v>21.430061759305602</v>
      </c>
      <c r="AA256" s="1">
        <v>15.996912034718701</v>
      </c>
      <c r="AB256" s="1">
        <v>19.881906192622299</v>
      </c>
      <c r="AC256" s="1">
        <v>15.4857285928893</v>
      </c>
    </row>
    <row r="257" spans="1:29" ht="15" hidden="1" customHeight="1" x14ac:dyDescent="0.25">
      <c r="A257">
        <v>20980</v>
      </c>
      <c r="B257" s="2" t="s">
        <v>297</v>
      </c>
      <c r="C257" s="2" t="s">
        <v>75</v>
      </c>
      <c r="D257" s="2" t="s">
        <v>932</v>
      </c>
      <c r="E257" s="2" t="s">
        <v>931</v>
      </c>
      <c r="F257" s="2" t="s">
        <v>919</v>
      </c>
      <c r="G257" s="2" t="str">
        <f t="shared" si="3"/>
        <v>Trump</v>
      </c>
      <c r="H257" s="2" t="s">
        <v>922</v>
      </c>
      <c r="I257" s="2" t="s">
        <v>923</v>
      </c>
      <c r="J257">
        <v>41639</v>
      </c>
      <c r="K257" s="1">
        <v>61.773817815029197</v>
      </c>
      <c r="L257" s="1">
        <v>32.839405365162499</v>
      </c>
      <c r="M257" s="1">
        <v>0.47071255313528199</v>
      </c>
      <c r="N257" s="1">
        <v>1.4097360647469901</v>
      </c>
      <c r="O257" s="1">
        <v>3.5063282019260802</v>
      </c>
      <c r="P257" s="1">
        <v>24.1624438627248</v>
      </c>
      <c r="Q257" s="1">
        <v>7.7547491534378796</v>
      </c>
      <c r="R257" s="1">
        <v>24.172050241360299</v>
      </c>
      <c r="S257" s="1">
        <v>28.346021758447598</v>
      </c>
      <c r="T257" s="1">
        <v>15.5647349840294</v>
      </c>
      <c r="U257" s="1">
        <v>5.3848882582476101</v>
      </c>
      <c r="V257" s="1">
        <v>48.343384178786799</v>
      </c>
      <c r="W257" s="1">
        <v>30.1844625753813</v>
      </c>
      <c r="X257" s="1">
        <v>16.087264987584199</v>
      </c>
      <c r="Y257" s="1">
        <v>28.793891293891299</v>
      </c>
      <c r="Z257" s="1">
        <v>21.813371813371798</v>
      </c>
      <c r="AA257" s="1">
        <v>18.157768157768199</v>
      </c>
      <c r="AB257" s="1">
        <v>19.221981721981699</v>
      </c>
      <c r="AC257" s="1">
        <v>12.012987012987001</v>
      </c>
    </row>
    <row r="258" spans="1:29" ht="15" hidden="1" customHeight="1" x14ac:dyDescent="0.25">
      <c r="A258">
        <v>21340</v>
      </c>
      <c r="B258" s="2" t="s">
        <v>306</v>
      </c>
      <c r="C258" s="2" t="s">
        <v>27</v>
      </c>
      <c r="D258" s="2" t="s">
        <v>976</v>
      </c>
      <c r="E258" s="2" t="s">
        <v>935</v>
      </c>
      <c r="F258" s="2" t="s">
        <v>920</v>
      </c>
      <c r="G258" s="2" t="str">
        <f t="shared" si="3"/>
        <v>Clinton</v>
      </c>
      <c r="H258" s="2" t="s">
        <v>922</v>
      </c>
      <c r="I258" s="2" t="s">
        <v>922</v>
      </c>
      <c r="J258">
        <v>804123</v>
      </c>
      <c r="K258" s="1">
        <v>13.166393698476501</v>
      </c>
      <c r="L258" s="1">
        <v>2.5716215056651799</v>
      </c>
      <c r="M258" s="1">
        <v>0.94065211416661398</v>
      </c>
      <c r="N258" s="1">
        <v>1.13216510409477</v>
      </c>
      <c r="O258" s="1">
        <v>82.189167577597004</v>
      </c>
      <c r="P258" s="1">
        <v>30.077488145470301</v>
      </c>
      <c r="Q258" s="1">
        <v>11.1546367906402</v>
      </c>
      <c r="R258" s="1">
        <v>26.3957130936436</v>
      </c>
      <c r="S258" s="1">
        <v>22.088287488356901</v>
      </c>
      <c r="T258" s="1">
        <v>10.283874481889001</v>
      </c>
      <c r="U258" s="1">
        <v>16.748946570566599</v>
      </c>
      <c r="V258" s="1">
        <v>34.150141972476597</v>
      </c>
      <c r="W258" s="1">
        <v>28.87422063136</v>
      </c>
      <c r="X258" s="1">
        <v>20.226690825596901</v>
      </c>
      <c r="Y258" s="1">
        <v>25.4395064747577</v>
      </c>
      <c r="Z258" s="1">
        <v>24.960260015856601</v>
      </c>
      <c r="AA258" s="1">
        <v>17.726202356393699</v>
      </c>
      <c r="AB258" s="1">
        <v>18.498913313585</v>
      </c>
      <c r="AC258" s="1">
        <v>13.3751178394071</v>
      </c>
    </row>
    <row r="259" spans="1:29" ht="15" hidden="1" customHeight="1" x14ac:dyDescent="0.25">
      <c r="A259">
        <v>21020</v>
      </c>
      <c r="B259" s="2" t="s">
        <v>298</v>
      </c>
      <c r="C259" s="2" t="s">
        <v>42</v>
      </c>
      <c r="D259" s="2" t="s">
        <v>959</v>
      </c>
      <c r="E259" s="2" t="s">
        <v>931</v>
      </c>
      <c r="F259" s="2" t="s">
        <v>919</v>
      </c>
      <c r="G259" s="2" t="str">
        <f t="shared" si="3"/>
        <v>Trump</v>
      </c>
      <c r="H259" s="2" t="s">
        <v>923</v>
      </c>
      <c r="I259" s="2" t="s">
        <v>923</v>
      </c>
      <c r="J259">
        <v>64094</v>
      </c>
      <c r="K259" s="1">
        <v>62.533154429431796</v>
      </c>
      <c r="L259" s="1">
        <v>31.021624489031701</v>
      </c>
      <c r="M259" s="1">
        <v>0.98293131962430202</v>
      </c>
      <c r="N259" s="1">
        <v>2.11876306674572</v>
      </c>
      <c r="O259" s="1">
        <v>3.3435266951664699</v>
      </c>
      <c r="P259" s="1">
        <v>22.662027646893598</v>
      </c>
      <c r="Q259" s="1">
        <v>10.5236059537554</v>
      </c>
      <c r="R259" s="1">
        <v>24.230037132961002</v>
      </c>
      <c r="S259" s="1">
        <v>27.476830904608899</v>
      </c>
      <c r="T259" s="1">
        <v>15.107498361781101</v>
      </c>
      <c r="U259" s="1">
        <v>5.2739146776921597</v>
      </c>
      <c r="V259" s="1">
        <v>41.434880661529803</v>
      </c>
      <c r="W259" s="1">
        <v>33.2949633527532</v>
      </c>
      <c r="X259" s="1">
        <v>19.9962413080248</v>
      </c>
      <c r="Y259" s="1">
        <v>21.766910887715099</v>
      </c>
      <c r="Z259" s="1">
        <v>20.433634349974401</v>
      </c>
      <c r="AA259" s="1">
        <v>20.0204464133583</v>
      </c>
      <c r="AB259" s="1">
        <v>22.929800647469801</v>
      </c>
      <c r="AC259" s="1">
        <v>14.849207701482401</v>
      </c>
    </row>
    <row r="260" spans="1:29" ht="15" hidden="1" customHeight="1" x14ac:dyDescent="0.25">
      <c r="A260">
        <v>21060</v>
      </c>
      <c r="B260" s="2" t="s">
        <v>299</v>
      </c>
      <c r="C260" s="2" t="s">
        <v>104</v>
      </c>
      <c r="D260" s="2" t="s">
        <v>950</v>
      </c>
      <c r="E260" s="2" t="s">
        <v>927</v>
      </c>
      <c r="F260" s="2" t="s">
        <v>919</v>
      </c>
      <c r="G260" s="2" t="str">
        <f t="shared" si="3"/>
        <v>Trump</v>
      </c>
      <c r="H260" s="2" t="s">
        <v>922</v>
      </c>
      <c r="I260" s="2" t="s">
        <v>923</v>
      </c>
      <c r="J260">
        <v>148338</v>
      </c>
      <c r="K260" s="1">
        <v>81.664846499211293</v>
      </c>
      <c r="L260" s="1">
        <v>8.9107308983537603</v>
      </c>
      <c r="M260" s="1">
        <v>1.5141096684598701</v>
      </c>
      <c r="N260" s="1">
        <v>3.4765198398252601</v>
      </c>
      <c r="O260" s="1">
        <v>4.4337930941498502</v>
      </c>
      <c r="P260" s="1">
        <v>26.018956706979999</v>
      </c>
      <c r="Q260" s="1">
        <v>9.6098100284485408</v>
      </c>
      <c r="R260" s="1">
        <v>27.092855505669501</v>
      </c>
      <c r="S260" s="1">
        <v>25.9549137779935</v>
      </c>
      <c r="T260" s="1">
        <v>11.3234639809085</v>
      </c>
      <c r="U260" s="1">
        <v>5.0347894323829498</v>
      </c>
      <c r="V260" s="1">
        <v>44.039759351294798</v>
      </c>
      <c r="W260" s="1">
        <v>33.532827622286199</v>
      </c>
      <c r="X260" s="1">
        <v>17.392623594036099</v>
      </c>
      <c r="Y260" s="1">
        <v>18.759875068895798</v>
      </c>
      <c r="Z260" s="1">
        <v>22.6364137424215</v>
      </c>
      <c r="AA260" s="1">
        <v>19.786882234062102</v>
      </c>
      <c r="AB260" s="1">
        <v>24.295425316920799</v>
      </c>
      <c r="AC260" s="1">
        <v>14.5214036376998</v>
      </c>
    </row>
    <row r="261" spans="1:29" ht="15" hidden="1" customHeight="1" x14ac:dyDescent="0.25">
      <c r="A261">
        <v>21120</v>
      </c>
      <c r="B261" s="2" t="s">
        <v>300</v>
      </c>
      <c r="C261" s="2" t="s">
        <v>29</v>
      </c>
      <c r="D261" s="2" t="s">
        <v>968</v>
      </c>
      <c r="E261" s="2" t="s">
        <v>935</v>
      </c>
      <c r="F261" s="2" t="s">
        <v>919</v>
      </c>
      <c r="G261" s="2" t="str">
        <f t="shared" si="3"/>
        <v>Trump</v>
      </c>
      <c r="H261" s="2" t="s">
        <v>922</v>
      </c>
      <c r="I261" s="2" t="s">
        <v>922</v>
      </c>
      <c r="J261">
        <v>22119</v>
      </c>
      <c r="K261" s="1">
        <v>78.932139789321397</v>
      </c>
      <c r="L261" s="1">
        <v>3.8066820380668198</v>
      </c>
      <c r="M261" s="1">
        <v>0.78213300782133</v>
      </c>
      <c r="N261" s="1">
        <v>4.6385460463854598</v>
      </c>
      <c r="O261" s="1">
        <v>11.840499118405001</v>
      </c>
      <c r="P261" s="1">
        <v>24.133098241330998</v>
      </c>
      <c r="Q261" s="1">
        <v>9.7653600976536001</v>
      </c>
      <c r="R261" s="1">
        <v>28.174872281748701</v>
      </c>
      <c r="S261" s="1">
        <v>25.209096252091001</v>
      </c>
      <c r="T261" s="1">
        <v>12.717573127175701</v>
      </c>
      <c r="U261" s="1">
        <v>6.5347885402455699</v>
      </c>
      <c r="V261" s="1">
        <v>48.124147339699903</v>
      </c>
      <c r="W261" s="1">
        <v>29.7203274215553</v>
      </c>
      <c r="X261" s="1">
        <v>15.6207366984993</v>
      </c>
      <c r="Y261" s="1">
        <v>18.865535578627501</v>
      </c>
      <c r="Z261" s="1">
        <v>20.587490503925</v>
      </c>
      <c r="AA261" s="1">
        <v>17.0043048873132</v>
      </c>
      <c r="AB261" s="1">
        <v>25.297543681944799</v>
      </c>
      <c r="AC261" s="1">
        <v>18.245125348189401</v>
      </c>
    </row>
    <row r="262" spans="1:29" ht="15" hidden="1" customHeight="1" x14ac:dyDescent="0.25">
      <c r="A262">
        <v>21140</v>
      </c>
      <c r="B262" s="2" t="s">
        <v>301</v>
      </c>
      <c r="C262" s="2" t="s">
        <v>66</v>
      </c>
      <c r="D262" s="2" t="s">
        <v>425</v>
      </c>
      <c r="E262" s="2" t="s">
        <v>927</v>
      </c>
      <c r="F262" s="2" t="s">
        <v>919</v>
      </c>
      <c r="G262" s="2" t="str">
        <f t="shared" ref="G262:G325" si="4">IF(F262="Republicain","Trump","Clinton")</f>
        <v>Trump</v>
      </c>
      <c r="H262" s="2" t="s">
        <v>922</v>
      </c>
      <c r="I262" s="2" t="s">
        <v>923</v>
      </c>
      <c r="J262">
        <v>197559</v>
      </c>
      <c r="K262" s="1">
        <v>77.219969730561502</v>
      </c>
      <c r="L262" s="1">
        <v>5.5623889572229102</v>
      </c>
      <c r="M262" s="1">
        <v>0.95110827651486396</v>
      </c>
      <c r="N262" s="1">
        <v>2.1512560804620402</v>
      </c>
      <c r="O262" s="1">
        <v>14.1152769552387</v>
      </c>
      <c r="P262" s="1">
        <v>28.4345436046953</v>
      </c>
      <c r="Q262" s="1">
        <v>8.9102495963231192</v>
      </c>
      <c r="R262" s="1">
        <v>25.941617440865802</v>
      </c>
      <c r="S262" s="1">
        <v>24.584554487520201</v>
      </c>
      <c r="T262" s="1">
        <v>12.1290348705956</v>
      </c>
      <c r="U262" s="1">
        <v>7.5348379340116702</v>
      </c>
      <c r="V262" s="1">
        <v>48.762617908352198</v>
      </c>
      <c r="W262" s="1">
        <v>25.552928645778699</v>
      </c>
      <c r="X262" s="1">
        <v>18.149615511857402</v>
      </c>
      <c r="Y262" s="1">
        <v>17.233220735166299</v>
      </c>
      <c r="Z262" s="1">
        <v>24.549251008395</v>
      </c>
      <c r="AA262" s="1">
        <v>21.389375864083998</v>
      </c>
      <c r="AB262" s="1">
        <v>23.682672709910101</v>
      </c>
      <c r="AC262" s="1">
        <v>13.1454796824447</v>
      </c>
    </row>
    <row r="263" spans="1:29" ht="15" hidden="1" customHeight="1" x14ac:dyDescent="0.25">
      <c r="A263">
        <v>21180</v>
      </c>
      <c r="B263" s="2" t="s">
        <v>302</v>
      </c>
      <c r="C263" s="2" t="s">
        <v>121</v>
      </c>
      <c r="D263" s="2" t="s">
        <v>981</v>
      </c>
      <c r="E263" s="2" t="s">
        <v>927</v>
      </c>
      <c r="F263" s="2" t="s">
        <v>919</v>
      </c>
      <c r="G263" s="2" t="str">
        <f t="shared" si="4"/>
        <v>Trump</v>
      </c>
      <c r="H263" s="2" t="s">
        <v>922</v>
      </c>
      <c r="I263" s="2" t="s">
        <v>922</v>
      </c>
      <c r="J263">
        <v>29405</v>
      </c>
      <c r="K263" s="1">
        <v>96.833871790511793</v>
      </c>
      <c r="L263" s="1">
        <v>1.1664682877061701</v>
      </c>
      <c r="M263" s="1">
        <v>0.33667743581023601</v>
      </c>
      <c r="N263" s="1">
        <v>1.01003230743071</v>
      </c>
      <c r="O263" s="1">
        <v>0.65295017854106396</v>
      </c>
      <c r="P263" s="1">
        <v>19.404863118517302</v>
      </c>
      <c r="Q263" s="1">
        <v>8.3693249447372899</v>
      </c>
      <c r="R263" s="1">
        <v>24.3836082298929</v>
      </c>
      <c r="S263" s="1">
        <v>30.001700391090001</v>
      </c>
      <c r="T263" s="1">
        <v>17.8405033157626</v>
      </c>
      <c r="U263" s="1">
        <v>7.5037921880925298</v>
      </c>
      <c r="V263" s="1">
        <v>56.617368221463799</v>
      </c>
      <c r="W263" s="1">
        <v>17.851725445582101</v>
      </c>
      <c r="X263" s="1">
        <v>18.027114144861599</v>
      </c>
      <c r="Y263" s="1">
        <v>26.801922050186899</v>
      </c>
      <c r="Z263" s="1">
        <v>26.018864566648901</v>
      </c>
      <c r="AA263" s="1">
        <v>19.069229400249199</v>
      </c>
      <c r="AB263" s="1">
        <v>19.789998220323898</v>
      </c>
      <c r="AC263" s="1">
        <v>8.3199857625912106</v>
      </c>
    </row>
    <row r="264" spans="1:29" ht="15" hidden="1" customHeight="1" x14ac:dyDescent="0.25">
      <c r="A264">
        <v>21220</v>
      </c>
      <c r="B264" s="2" t="s">
        <v>303</v>
      </c>
      <c r="C264" s="2" t="s">
        <v>195</v>
      </c>
      <c r="D264" s="2" t="s">
        <v>965</v>
      </c>
      <c r="E264" s="2" t="s">
        <v>935</v>
      </c>
      <c r="F264" s="2" t="s">
        <v>919</v>
      </c>
      <c r="G264" s="2" t="str">
        <f t="shared" si="4"/>
        <v>Trump</v>
      </c>
      <c r="H264" s="2" t="s">
        <v>922</v>
      </c>
      <c r="I264" s="2" t="s">
        <v>922</v>
      </c>
      <c r="J264">
        <v>50805</v>
      </c>
      <c r="K264" s="1">
        <v>69.662434799724394</v>
      </c>
      <c r="L264" s="1">
        <v>0.651510678082866</v>
      </c>
      <c r="M264" s="1">
        <v>0.88967621297116395</v>
      </c>
      <c r="N264" s="1">
        <v>6.3655152051963402</v>
      </c>
      <c r="O264" s="1">
        <v>22.4308631040252</v>
      </c>
      <c r="P264" s="1">
        <v>28.9558114358823</v>
      </c>
      <c r="Q264" s="1">
        <v>9.37309319948824</v>
      </c>
      <c r="R264" s="1">
        <v>26.221828560181098</v>
      </c>
      <c r="S264" s="1">
        <v>26.788701899419301</v>
      </c>
      <c r="T264" s="1">
        <v>8.6605649050290303</v>
      </c>
      <c r="U264" s="1">
        <v>6.6687938736439003</v>
      </c>
      <c r="V264" s="1">
        <v>39.0874282067645</v>
      </c>
      <c r="W264" s="1">
        <v>38.091895341416702</v>
      </c>
      <c r="X264" s="1">
        <v>16.151882578174899</v>
      </c>
      <c r="Y264" s="1">
        <v>11.5910213489929</v>
      </c>
      <c r="Z264" s="1">
        <v>15.4162779210801</v>
      </c>
      <c r="AA264" s="1">
        <v>15.251632731463699</v>
      </c>
      <c r="AB264" s="1">
        <v>31.507601119587299</v>
      </c>
      <c r="AC264" s="1">
        <v>26.233466878876001</v>
      </c>
    </row>
    <row r="265" spans="1:29" ht="15" hidden="1" customHeight="1" x14ac:dyDescent="0.25">
      <c r="A265">
        <v>21260</v>
      </c>
      <c r="B265" s="2" t="s">
        <v>304</v>
      </c>
      <c r="C265" s="2" t="s">
        <v>25</v>
      </c>
      <c r="D265" s="2" t="s">
        <v>878</v>
      </c>
      <c r="E265" s="2" t="s">
        <v>927</v>
      </c>
      <c r="F265" s="2" t="s">
        <v>919</v>
      </c>
      <c r="G265" s="2" t="str">
        <f t="shared" si="4"/>
        <v>Trump</v>
      </c>
      <c r="H265" s="2" t="s">
        <v>922</v>
      </c>
      <c r="I265" s="2" t="s">
        <v>922</v>
      </c>
      <c r="J265">
        <v>40915</v>
      </c>
      <c r="K265" s="1">
        <v>86.066234877184399</v>
      </c>
      <c r="L265" s="1">
        <v>0.82854698765733803</v>
      </c>
      <c r="M265" s="1">
        <v>1.9430526701698601</v>
      </c>
      <c r="N265" s="1">
        <v>3.5341561774410399</v>
      </c>
      <c r="O265" s="1">
        <v>7.6280092875473597</v>
      </c>
      <c r="P265" s="1">
        <v>18.2915801050959</v>
      </c>
      <c r="Q265" s="1">
        <v>23.067334718318499</v>
      </c>
      <c r="R265" s="1">
        <v>21.7206403519492</v>
      </c>
      <c r="S265" s="1">
        <v>24.181840400831</v>
      </c>
      <c r="T265" s="1">
        <v>12.7386044238054</v>
      </c>
      <c r="U265" s="1">
        <v>3.0913756000662098</v>
      </c>
      <c r="V265" s="1">
        <v>35.035590134083797</v>
      </c>
      <c r="W265" s="1">
        <v>30.201953318986899</v>
      </c>
      <c r="X265" s="1">
        <v>31.6710809468631</v>
      </c>
      <c r="Y265" s="1">
        <v>24.710588520516399</v>
      </c>
      <c r="Z265" s="1">
        <v>23.619613309897598</v>
      </c>
      <c r="AA265" s="1">
        <v>15.8312625007576</v>
      </c>
      <c r="AB265" s="1">
        <v>22.055882174677301</v>
      </c>
      <c r="AC265" s="1">
        <v>13.7826534941512</v>
      </c>
    </row>
    <row r="266" spans="1:29" ht="15" hidden="1" customHeight="1" x14ac:dyDescent="0.25">
      <c r="A266">
        <v>21300</v>
      </c>
      <c r="B266" s="2" t="s">
        <v>305</v>
      </c>
      <c r="C266" s="2" t="s">
        <v>40</v>
      </c>
      <c r="D266" s="2" t="s">
        <v>966</v>
      </c>
      <c r="E266" s="2" t="s">
        <v>927</v>
      </c>
      <c r="F266" s="2" t="s">
        <v>919</v>
      </c>
      <c r="G266" s="2" t="str">
        <f t="shared" si="4"/>
        <v>Trump</v>
      </c>
      <c r="H266" s="2" t="s">
        <v>922</v>
      </c>
      <c r="I266" s="2" t="s">
        <v>922</v>
      </c>
      <c r="J266">
        <v>88830</v>
      </c>
      <c r="K266" s="1">
        <v>87.406281661600801</v>
      </c>
      <c r="L266" s="1">
        <v>6.2231228188675001</v>
      </c>
      <c r="M266" s="1">
        <v>1.1719013846673401</v>
      </c>
      <c r="N266" s="1">
        <v>2.6770235280873602</v>
      </c>
      <c r="O266" s="1">
        <v>2.5216706067769898</v>
      </c>
      <c r="P266" s="1">
        <v>22.3798266351458</v>
      </c>
      <c r="Q266" s="1">
        <v>8.9339187211527609</v>
      </c>
      <c r="R266" s="1">
        <v>24.121355397951099</v>
      </c>
      <c r="S266" s="1">
        <v>28.868625464370101</v>
      </c>
      <c r="T266" s="1">
        <v>15.696273781380199</v>
      </c>
      <c r="U266" s="1">
        <v>2.4604858472722499</v>
      </c>
      <c r="V266" s="1">
        <v>45.3018864821302</v>
      </c>
      <c r="W266" s="1">
        <v>31.609677472409999</v>
      </c>
      <c r="X266" s="1">
        <v>20.627950198187499</v>
      </c>
      <c r="Y266" s="1">
        <v>20.633532663883599</v>
      </c>
      <c r="Z266" s="1">
        <v>23.363985106623002</v>
      </c>
      <c r="AA266" s="1">
        <v>17.336116439129</v>
      </c>
      <c r="AB266" s="1">
        <v>22.275188987927301</v>
      </c>
      <c r="AC266" s="1">
        <v>16.391176802437101</v>
      </c>
    </row>
    <row r="267" spans="1:29" ht="15" hidden="1" customHeight="1" x14ac:dyDescent="0.25">
      <c r="A267">
        <v>21380</v>
      </c>
      <c r="B267" s="2" t="s">
        <v>307</v>
      </c>
      <c r="C267" s="2" t="s">
        <v>77</v>
      </c>
      <c r="D267" s="2" t="s">
        <v>949</v>
      </c>
      <c r="E267" s="2" t="s">
        <v>935</v>
      </c>
      <c r="F267" s="2" t="s">
        <v>919</v>
      </c>
      <c r="G267" s="2" t="str">
        <f t="shared" si="4"/>
        <v>Trump</v>
      </c>
      <c r="H267" s="2" t="s">
        <v>922</v>
      </c>
      <c r="I267" s="2" t="s">
        <v>923</v>
      </c>
      <c r="J267">
        <v>33690</v>
      </c>
      <c r="K267" s="1">
        <v>73.327396853665803</v>
      </c>
      <c r="L267" s="1">
        <v>2.1697833184921298</v>
      </c>
      <c r="M267" s="1">
        <v>2.2528940338379302</v>
      </c>
      <c r="N267" s="1">
        <v>2.1994657168299199</v>
      </c>
      <c r="O267" s="1">
        <v>20.050460077174201</v>
      </c>
      <c r="P267" s="1">
        <v>23.567824280201801</v>
      </c>
      <c r="Q267" s="1">
        <v>16.271890768774099</v>
      </c>
      <c r="R267" s="1">
        <v>23.475808845354699</v>
      </c>
      <c r="S267" s="1">
        <v>24.179281685960198</v>
      </c>
      <c r="T267" s="1">
        <v>12.505194419709101</v>
      </c>
      <c r="U267" s="1">
        <v>6.6073634791203402</v>
      </c>
      <c r="V267" s="1">
        <v>39.0956263899185</v>
      </c>
      <c r="W267" s="1">
        <v>30.2149740548554</v>
      </c>
      <c r="X267" s="1">
        <v>24.082036076105801</v>
      </c>
      <c r="Y267" s="1">
        <v>23.2191573204001</v>
      </c>
      <c r="Z267" s="1">
        <v>27.887238557138499</v>
      </c>
      <c r="AA267" s="1">
        <v>20.1045771445893</v>
      </c>
      <c r="AB267" s="1">
        <v>20.172779630190998</v>
      </c>
      <c r="AC267" s="1">
        <v>8.6162473476811208</v>
      </c>
    </row>
    <row r="268" spans="1:29" ht="15" hidden="1" customHeight="1" x14ac:dyDescent="0.25">
      <c r="A268">
        <v>21420</v>
      </c>
      <c r="B268" s="2" t="s">
        <v>308</v>
      </c>
      <c r="C268" s="2" t="s">
        <v>29</v>
      </c>
      <c r="D268" s="2" t="s">
        <v>968</v>
      </c>
      <c r="E268" s="2" t="s">
        <v>935</v>
      </c>
      <c r="F268" s="2" t="s">
        <v>919</v>
      </c>
      <c r="G268" s="2" t="str">
        <f t="shared" si="4"/>
        <v>Trump</v>
      </c>
      <c r="H268" s="2" t="s">
        <v>922</v>
      </c>
      <c r="I268" s="2" t="s">
        <v>922</v>
      </c>
      <c r="J268">
        <v>60580</v>
      </c>
      <c r="K268" s="1">
        <v>80.462198745460498</v>
      </c>
      <c r="L268" s="1">
        <v>2.9135028062066701</v>
      </c>
      <c r="M268" s="1">
        <v>0.95245955760977197</v>
      </c>
      <c r="N268" s="1">
        <v>6.83558930340046</v>
      </c>
      <c r="O268" s="1">
        <v>8.8362495873225502</v>
      </c>
      <c r="P268" s="1">
        <v>24.674810168372399</v>
      </c>
      <c r="Q268" s="1">
        <v>9.0046219874546107</v>
      </c>
      <c r="R268" s="1">
        <v>24.915813799934</v>
      </c>
      <c r="S268" s="1">
        <v>26.059755694948802</v>
      </c>
      <c r="T268" s="1">
        <v>15.344998349290201</v>
      </c>
      <c r="U268" s="1">
        <v>3.77984418195526</v>
      </c>
      <c r="V268" s="1">
        <v>46.561950238753496</v>
      </c>
      <c r="W268" s="1">
        <v>28.087459160593099</v>
      </c>
      <c r="X268" s="1">
        <v>21.570746418698199</v>
      </c>
      <c r="Y268" s="1">
        <v>19.112284672450599</v>
      </c>
      <c r="Z268" s="1">
        <v>26.0991659331908</v>
      </c>
      <c r="AA268" s="1">
        <v>19.552370174776801</v>
      </c>
      <c r="AB268" s="1">
        <v>23.047906450396098</v>
      </c>
      <c r="AC268" s="1">
        <v>12.1882727691856</v>
      </c>
    </row>
    <row r="269" spans="1:29" ht="15" hidden="1" customHeight="1" x14ac:dyDescent="0.25">
      <c r="A269">
        <v>21460</v>
      </c>
      <c r="B269" s="2" t="s">
        <v>309</v>
      </c>
      <c r="C269" s="2" t="s">
        <v>46</v>
      </c>
      <c r="D269" s="2" t="s">
        <v>930</v>
      </c>
      <c r="E269" s="2" t="s">
        <v>931</v>
      </c>
      <c r="F269" s="2" t="s">
        <v>920</v>
      </c>
      <c r="G269" s="2" t="str">
        <f t="shared" si="4"/>
        <v>Clinton</v>
      </c>
      <c r="H269" s="2" t="s">
        <v>922</v>
      </c>
      <c r="I269" s="2" t="s">
        <v>923</v>
      </c>
      <c r="J269">
        <v>49948</v>
      </c>
      <c r="K269" s="1">
        <v>72.343236966445104</v>
      </c>
      <c r="L269" s="1">
        <v>16.531192440137701</v>
      </c>
      <c r="M269" s="1">
        <v>1.2593096820693499</v>
      </c>
      <c r="N269" s="1">
        <v>3.4996396252102202</v>
      </c>
      <c r="O269" s="1">
        <v>6.3666212861375797</v>
      </c>
      <c r="P269" s="1">
        <v>24.193160887322801</v>
      </c>
      <c r="Q269" s="1">
        <v>8.6209658044366204</v>
      </c>
      <c r="R269" s="1">
        <v>27.050132137422899</v>
      </c>
      <c r="S269" s="1">
        <v>25.700728757908202</v>
      </c>
      <c r="T269" s="1">
        <v>14.4350124129094</v>
      </c>
      <c r="U269" s="1">
        <v>7.7673680744709497</v>
      </c>
      <c r="V269" s="1">
        <v>40.031129336406401</v>
      </c>
      <c r="W269" s="1">
        <v>29.623754078242399</v>
      </c>
      <c r="X269" s="1">
        <v>22.577748510880301</v>
      </c>
      <c r="Y269" s="1">
        <v>23.818545416271999</v>
      </c>
      <c r="Z269" s="1">
        <v>21.424060625197299</v>
      </c>
      <c r="AA269" s="1">
        <v>15.2247131880855</v>
      </c>
      <c r="AB269" s="1">
        <v>23.05546784549</v>
      </c>
      <c r="AC269" s="1">
        <v>16.4772129249553</v>
      </c>
    </row>
    <row r="270" spans="1:29" ht="15" customHeight="1" x14ac:dyDescent="0.25">
      <c r="A270">
        <v>21500</v>
      </c>
      <c r="B270" s="2" t="s">
        <v>310</v>
      </c>
      <c r="C270" s="2" t="s">
        <v>55</v>
      </c>
      <c r="D270" s="2" t="s">
        <v>970</v>
      </c>
      <c r="E270" s="2" t="s">
        <v>927</v>
      </c>
      <c r="F270" s="2" t="s">
        <v>920</v>
      </c>
      <c r="G270" s="2" t="str">
        <f t="shared" si="4"/>
        <v>Clinton</v>
      </c>
      <c r="H270" s="2" t="s">
        <v>923</v>
      </c>
      <c r="I270" s="2" t="s">
        <v>922</v>
      </c>
      <c r="J270">
        <v>280566</v>
      </c>
      <c r="K270" s="1">
        <v>86.534719103526399</v>
      </c>
      <c r="L270" s="1">
        <v>6.9448899724129101</v>
      </c>
      <c r="M270" s="1">
        <v>1.08209832980475</v>
      </c>
      <c r="N270" s="1">
        <v>2.0458644311855299</v>
      </c>
      <c r="O270" s="1">
        <v>3.3924281630703601</v>
      </c>
      <c r="P270" s="1">
        <v>22.742598889387899</v>
      </c>
      <c r="Q270" s="1">
        <v>11.6485960522658</v>
      </c>
      <c r="R270" s="1">
        <v>23.733809513625999</v>
      </c>
      <c r="S270" s="1">
        <v>27.324408517069099</v>
      </c>
      <c r="T270" s="1">
        <v>14.550587027651201</v>
      </c>
      <c r="U270" s="1">
        <v>2.6562169261914699</v>
      </c>
      <c r="V270" s="1">
        <v>48.662936167210297</v>
      </c>
      <c r="W270" s="1">
        <v>24.483437993563001</v>
      </c>
      <c r="X270" s="1">
        <v>24.197408913035201</v>
      </c>
      <c r="Y270" s="1">
        <v>21.125442636185198</v>
      </c>
      <c r="Z270" s="1">
        <v>23.272113461644299</v>
      </c>
      <c r="AA270" s="1">
        <v>18.885198979872701</v>
      </c>
      <c r="AB270" s="1">
        <v>21.696053428251702</v>
      </c>
      <c r="AC270" s="1">
        <v>15.021191494046199</v>
      </c>
    </row>
    <row r="271" spans="1:29" ht="15" hidden="1" customHeight="1" x14ac:dyDescent="0.25">
      <c r="A271">
        <v>21540</v>
      </c>
      <c r="B271" s="2" t="s">
        <v>311</v>
      </c>
      <c r="C271" s="2" t="s">
        <v>31</v>
      </c>
      <c r="D271" s="2" t="s">
        <v>924</v>
      </c>
      <c r="E271" s="2" t="s">
        <v>927</v>
      </c>
      <c r="F271" s="2" t="s">
        <v>919</v>
      </c>
      <c r="G271" s="2" t="str">
        <f t="shared" si="4"/>
        <v>Trump</v>
      </c>
      <c r="H271" s="2" t="s">
        <v>923</v>
      </c>
      <c r="I271" s="2" t="s">
        <v>922</v>
      </c>
      <c r="J271">
        <v>37069</v>
      </c>
      <c r="K271" s="1">
        <v>94.202703067252997</v>
      </c>
      <c r="L271" s="1">
        <v>0.19153470554911101</v>
      </c>
      <c r="M271" s="1">
        <v>0.39116242682565</v>
      </c>
      <c r="N271" s="1">
        <v>4.3567401332649904</v>
      </c>
      <c r="O271" s="1">
        <v>0.85785966710728601</v>
      </c>
      <c r="P271" s="1">
        <v>20.874585232944</v>
      </c>
      <c r="Q271" s="1">
        <v>7.2513420917748004</v>
      </c>
      <c r="R271" s="1">
        <v>21.079608298038799</v>
      </c>
      <c r="S271" s="1">
        <v>31.6463891661496</v>
      </c>
      <c r="T271" s="1">
        <v>19.148075211092799</v>
      </c>
      <c r="U271" s="1">
        <v>2.2903056243898798</v>
      </c>
      <c r="V271" s="1">
        <v>44.957573026958002</v>
      </c>
      <c r="W271" s="1">
        <v>34.853946083952799</v>
      </c>
      <c r="X271" s="1">
        <v>17.898175264699301</v>
      </c>
      <c r="Y271" s="1">
        <v>24.52243170929</v>
      </c>
      <c r="Z271" s="1">
        <v>22.8423869080953</v>
      </c>
      <c r="AA271" s="1">
        <v>20.558770456101101</v>
      </c>
      <c r="AB271" s="1">
        <v>21.765913757700201</v>
      </c>
      <c r="AC271" s="1">
        <v>10.3104971688134</v>
      </c>
    </row>
    <row r="272" spans="1:29" ht="15" hidden="1" customHeight="1" x14ac:dyDescent="0.25">
      <c r="A272">
        <v>21580</v>
      </c>
      <c r="B272" s="2" t="s">
        <v>312</v>
      </c>
      <c r="C272" s="2" t="s">
        <v>35</v>
      </c>
      <c r="D272" s="2" t="s">
        <v>964</v>
      </c>
      <c r="E272" s="2" t="s">
        <v>935</v>
      </c>
      <c r="F272" s="2" t="s">
        <v>919</v>
      </c>
      <c r="G272" s="2" t="str">
        <f t="shared" si="4"/>
        <v>Trump</v>
      </c>
      <c r="H272" s="2" t="s">
        <v>922</v>
      </c>
      <c r="I272" s="2" t="s">
        <v>922</v>
      </c>
      <c r="J272">
        <v>40246</v>
      </c>
      <c r="K272" s="1">
        <v>12.7913333002037</v>
      </c>
      <c r="L272" s="1">
        <v>0.25592605476320601</v>
      </c>
      <c r="M272" s="1">
        <v>0.34289121900313102</v>
      </c>
      <c r="N272" s="1">
        <v>15.290960592356999</v>
      </c>
      <c r="O272" s="1">
        <v>71.318888833672901</v>
      </c>
      <c r="P272" s="1">
        <v>24.631019231724899</v>
      </c>
      <c r="Q272" s="1">
        <v>8.9002633802116993</v>
      </c>
      <c r="R272" s="1">
        <v>23.898027133131201</v>
      </c>
      <c r="S272" s="1">
        <v>28.5096655568255</v>
      </c>
      <c r="T272" s="1">
        <v>14.0610246981066</v>
      </c>
      <c r="U272" s="1">
        <v>9.7230516572111103</v>
      </c>
      <c r="V272" s="1">
        <v>42.419378919080302</v>
      </c>
      <c r="W272" s="1">
        <v>32.005822633622003</v>
      </c>
      <c r="X272" s="1">
        <v>15.851746790086599</v>
      </c>
      <c r="Y272" s="1">
        <v>24.119259308777298</v>
      </c>
      <c r="Z272" s="1">
        <v>24.854602580386398</v>
      </c>
      <c r="AA272" s="1">
        <v>19.439802125810498</v>
      </c>
      <c r="AB272" s="1">
        <v>18.410321545557899</v>
      </c>
      <c r="AC272" s="1">
        <v>13.176014439467901</v>
      </c>
    </row>
    <row r="273" spans="1:29" ht="15" hidden="1" customHeight="1" x14ac:dyDescent="0.25">
      <c r="A273">
        <v>21660</v>
      </c>
      <c r="B273" s="2" t="s">
        <v>313</v>
      </c>
      <c r="C273" s="2" t="s">
        <v>38</v>
      </c>
      <c r="D273" t="s">
        <v>969</v>
      </c>
      <c r="E273" s="2" t="s">
        <v>947</v>
      </c>
      <c r="F273" s="2" t="s">
        <v>920</v>
      </c>
      <c r="G273" s="2" t="str">
        <f t="shared" si="4"/>
        <v>Clinton</v>
      </c>
      <c r="H273" s="2" t="s">
        <v>922</v>
      </c>
      <c r="I273" s="2" t="s">
        <v>922</v>
      </c>
      <c r="J273">
        <v>351715</v>
      </c>
      <c r="K273" s="1">
        <v>84.673101801174198</v>
      </c>
      <c r="L273" s="1">
        <v>0.88196409024352096</v>
      </c>
      <c r="M273" s="1">
        <v>2.3226191660861799</v>
      </c>
      <c r="N273" s="1">
        <v>4.6824843978789596</v>
      </c>
      <c r="O273" s="1">
        <v>7.4398305446170898</v>
      </c>
      <c r="P273" s="1">
        <v>19.814053992579201</v>
      </c>
      <c r="Q273" s="1">
        <v>12.5806405754659</v>
      </c>
      <c r="R273" s="1">
        <v>24.6713958745007</v>
      </c>
      <c r="S273" s="1">
        <v>27.927156931037899</v>
      </c>
      <c r="T273" s="1">
        <v>15.006752626416301</v>
      </c>
      <c r="U273" s="1">
        <v>2.7401022520809599</v>
      </c>
      <c r="V273" s="1">
        <v>31.752651371107401</v>
      </c>
      <c r="W273" s="1">
        <v>38.019182828410898</v>
      </c>
      <c r="X273" s="1">
        <v>27.488063548400699</v>
      </c>
      <c r="Y273" s="1">
        <v>22.852193519116799</v>
      </c>
      <c r="Z273" s="1">
        <v>24.271003753247999</v>
      </c>
      <c r="AA273" s="1">
        <v>17.3020608493614</v>
      </c>
      <c r="AB273" s="1">
        <v>21.459504791234199</v>
      </c>
      <c r="AC273" s="1">
        <v>14.115237087039599</v>
      </c>
    </row>
    <row r="274" spans="1:29" ht="15" hidden="1" customHeight="1" x14ac:dyDescent="0.25">
      <c r="A274">
        <v>21700</v>
      </c>
      <c r="B274" s="2" t="s">
        <v>314</v>
      </c>
      <c r="C274" s="2" t="s">
        <v>98</v>
      </c>
      <c r="D274" s="2" t="s">
        <v>936</v>
      </c>
      <c r="E274" s="2" t="s">
        <v>935</v>
      </c>
      <c r="F274" s="2" t="s">
        <v>920</v>
      </c>
      <c r="G274" s="2" t="str">
        <f t="shared" si="4"/>
        <v>Clinton</v>
      </c>
      <c r="H274" s="2" t="s">
        <v>923</v>
      </c>
      <c r="I274" s="2" t="s">
        <v>923</v>
      </c>
      <c r="J274">
        <v>134623</v>
      </c>
      <c r="K274" s="1">
        <v>77.221574322366905</v>
      </c>
      <c r="L274" s="1">
        <v>1.03474146319722</v>
      </c>
      <c r="M274" s="1">
        <v>2.1199943546050801</v>
      </c>
      <c r="N274" s="1">
        <v>9.8103592996739</v>
      </c>
      <c r="O274" s="1">
        <v>9.8133305601568797</v>
      </c>
      <c r="P274" s="1">
        <v>20.101319982469601</v>
      </c>
      <c r="Q274" s="1">
        <v>12.369357390638999</v>
      </c>
      <c r="R274" s="1">
        <v>26.045326578667801</v>
      </c>
      <c r="S274" s="1">
        <v>28.3175980330256</v>
      </c>
      <c r="T274" s="1">
        <v>13.166398015198</v>
      </c>
      <c r="U274" s="1">
        <v>2.6358942539942798</v>
      </c>
      <c r="V274" s="1">
        <v>32.850621579098998</v>
      </c>
      <c r="W274" s="1">
        <v>38.124626055354902</v>
      </c>
      <c r="X274" s="1">
        <v>26.388858111551801</v>
      </c>
      <c r="Y274" s="1">
        <v>23.998724370157799</v>
      </c>
      <c r="Z274" s="1">
        <v>25.201193089087699</v>
      </c>
      <c r="AA274" s="1">
        <v>17.8137955615585</v>
      </c>
      <c r="AB274" s="1">
        <v>19.9354681373928</v>
      </c>
      <c r="AC274" s="1">
        <v>13.0508188418031</v>
      </c>
    </row>
    <row r="275" spans="1:29" ht="15" hidden="1" customHeight="1" x14ac:dyDescent="0.25">
      <c r="A275">
        <v>21740</v>
      </c>
      <c r="B275" s="2" t="s">
        <v>315</v>
      </c>
      <c r="C275" s="2" t="s">
        <v>197</v>
      </c>
      <c r="D275" s="2" t="s">
        <v>982</v>
      </c>
      <c r="E275" s="2" t="s">
        <v>947</v>
      </c>
      <c r="F275" s="2" t="s">
        <v>919</v>
      </c>
      <c r="G275" s="2" t="str">
        <f t="shared" si="4"/>
        <v>Trump</v>
      </c>
      <c r="H275" s="2" t="s">
        <v>922</v>
      </c>
      <c r="I275" s="2" t="s">
        <v>923</v>
      </c>
      <c r="J275">
        <v>21118</v>
      </c>
      <c r="K275" s="1">
        <v>88.531110900653502</v>
      </c>
      <c r="L275" s="1">
        <v>0.22729425134955999</v>
      </c>
      <c r="M275" s="1">
        <v>0.27938251728383401</v>
      </c>
      <c r="N275" s="1">
        <v>2.1782365754332802</v>
      </c>
      <c r="O275" s="1">
        <v>8.7839757552798599</v>
      </c>
      <c r="P275" s="1">
        <v>30.168576569750901</v>
      </c>
      <c r="Q275" s="1">
        <v>7.6096221233071297</v>
      </c>
      <c r="R275" s="1">
        <v>26.077280045458799</v>
      </c>
      <c r="S275" s="1">
        <v>27.270574865044001</v>
      </c>
      <c r="T275" s="1">
        <v>8.8739463964390595</v>
      </c>
      <c r="U275" s="1">
        <v>2.6563576513817702</v>
      </c>
      <c r="V275" s="1">
        <v>44.025109086733501</v>
      </c>
      <c r="W275" s="1">
        <v>35.045548495751397</v>
      </c>
      <c r="X275" s="1">
        <v>18.272984766133401</v>
      </c>
      <c r="Y275" s="1">
        <v>15.6573320457994</v>
      </c>
      <c r="Z275" s="1">
        <v>18.775003448751601</v>
      </c>
      <c r="AA275" s="1">
        <v>15.809077114084699</v>
      </c>
      <c r="AB275" s="1">
        <v>27.396882328597101</v>
      </c>
      <c r="AC275" s="1">
        <v>22.3617050627673</v>
      </c>
    </row>
    <row r="276" spans="1:29" ht="15" hidden="1" customHeight="1" x14ac:dyDescent="0.25">
      <c r="A276">
        <v>21780</v>
      </c>
      <c r="B276" s="2" t="s">
        <v>316</v>
      </c>
      <c r="C276" s="2" t="s">
        <v>66</v>
      </c>
      <c r="D276" s="2" t="s">
        <v>425</v>
      </c>
      <c r="E276" s="2" t="s">
        <v>927</v>
      </c>
      <c r="F276" s="2" t="s">
        <v>919</v>
      </c>
      <c r="G276" s="2" t="str">
        <f t="shared" si="4"/>
        <v>Trump</v>
      </c>
      <c r="H276" s="2" t="s">
        <v>922</v>
      </c>
      <c r="I276" s="2" t="s">
        <v>923</v>
      </c>
      <c r="J276">
        <v>311552</v>
      </c>
      <c r="K276" s="1">
        <v>88.265843262120001</v>
      </c>
      <c r="L276" s="1">
        <v>6.6781789235825801</v>
      </c>
      <c r="M276" s="1">
        <v>1.0290417009038599</v>
      </c>
      <c r="N276" s="1">
        <v>2.12516690632703</v>
      </c>
      <c r="O276" s="1">
        <v>1.9017692070665599</v>
      </c>
      <c r="P276" s="1">
        <v>23.2176330115037</v>
      </c>
      <c r="Q276" s="1">
        <v>9.9472961175020504</v>
      </c>
      <c r="R276" s="1">
        <v>24.6572000821693</v>
      </c>
      <c r="S276" s="1">
        <v>28.011375308134799</v>
      </c>
      <c r="T276" s="1">
        <v>14.1664954806902</v>
      </c>
      <c r="U276" s="1">
        <v>2.90962132698693</v>
      </c>
      <c r="V276" s="1">
        <v>43.619849144962899</v>
      </c>
      <c r="W276" s="1">
        <v>31.597028961864002</v>
      </c>
      <c r="X276" s="1">
        <v>21.873500566186198</v>
      </c>
      <c r="Y276" s="1">
        <v>19.489775580978201</v>
      </c>
      <c r="Z276" s="1">
        <v>22.793478694144401</v>
      </c>
      <c r="AA276" s="1">
        <v>18.211822856459499</v>
      </c>
      <c r="AB276" s="1">
        <v>23.522142942559899</v>
      </c>
      <c r="AC276" s="1">
        <v>15.982779925858001</v>
      </c>
    </row>
    <row r="277" spans="1:29" ht="15" hidden="1" customHeight="1" x14ac:dyDescent="0.25">
      <c r="A277">
        <v>21820</v>
      </c>
      <c r="B277" s="2" t="s">
        <v>317</v>
      </c>
      <c r="C277" s="2" t="s">
        <v>63</v>
      </c>
      <c r="D277" s="2" t="s">
        <v>928</v>
      </c>
      <c r="E277" s="2" t="s">
        <v>929</v>
      </c>
      <c r="F277" s="2" t="s">
        <v>919</v>
      </c>
      <c r="G277" s="2" t="str">
        <f t="shared" si="4"/>
        <v>Trump</v>
      </c>
      <c r="H277" s="2" t="s">
        <v>922</v>
      </c>
      <c r="I277" s="2" t="s">
        <v>922</v>
      </c>
      <c r="J277">
        <v>97581</v>
      </c>
      <c r="K277" s="1">
        <v>74.050276180813896</v>
      </c>
      <c r="L277" s="1">
        <v>4.2569762556235302</v>
      </c>
      <c r="M277" s="1">
        <v>2.57427163074779</v>
      </c>
      <c r="N277" s="1">
        <v>13.3273895532942</v>
      </c>
      <c r="O277" s="1">
        <v>5.7910863795205998</v>
      </c>
      <c r="P277" s="1">
        <v>25.620766337709199</v>
      </c>
      <c r="Q277" s="1">
        <v>13.401174408952601</v>
      </c>
      <c r="R277" s="1">
        <v>29.418636824791701</v>
      </c>
      <c r="S277" s="1">
        <v>25.0263883337945</v>
      </c>
      <c r="T277" s="1">
        <v>6.5330340947520504</v>
      </c>
      <c r="U277" s="1">
        <v>2.18024239962083</v>
      </c>
      <c r="V277" s="1">
        <v>30.002031281738802</v>
      </c>
      <c r="W277" s="1">
        <v>39.2274358453517</v>
      </c>
      <c r="X277" s="1">
        <v>28.590290473288601</v>
      </c>
      <c r="Y277" s="1">
        <v>10.8673754896475</v>
      </c>
      <c r="Z277" s="1">
        <v>17.006155567991001</v>
      </c>
      <c r="AA277" s="1">
        <v>14.9916060436486</v>
      </c>
      <c r="AB277" s="1">
        <v>27.6636821488528</v>
      </c>
      <c r="AC277" s="1">
        <v>29.4711807498601</v>
      </c>
    </row>
    <row r="278" spans="1:29" ht="15" hidden="1" customHeight="1" x14ac:dyDescent="0.25">
      <c r="A278">
        <v>21840</v>
      </c>
      <c r="B278" s="2" t="s">
        <v>318</v>
      </c>
      <c r="C278" s="2" t="s">
        <v>60</v>
      </c>
      <c r="D278" s="2" t="s">
        <v>945</v>
      </c>
      <c r="E278" s="2" t="s">
        <v>927</v>
      </c>
      <c r="F278" s="2" t="s">
        <v>919</v>
      </c>
      <c r="G278" s="2" t="str">
        <f t="shared" si="4"/>
        <v>Trump</v>
      </c>
      <c r="H278" s="2" t="s">
        <v>922</v>
      </c>
      <c r="I278" s="2" t="s">
        <v>923</v>
      </c>
      <c r="J278">
        <v>16843</v>
      </c>
      <c r="K278" s="1">
        <v>86.320726711393505</v>
      </c>
      <c r="L278" s="1">
        <v>1.1814997328266901</v>
      </c>
      <c r="M278" s="1">
        <v>8.4308021136377107</v>
      </c>
      <c r="N278" s="1">
        <v>1.6327257614439199</v>
      </c>
      <c r="O278" s="1">
        <v>2.43424568069821</v>
      </c>
      <c r="P278" s="1">
        <v>18.203407943953</v>
      </c>
      <c r="Q278" s="1">
        <v>11.1440954699282</v>
      </c>
      <c r="R278" s="1">
        <v>22.044766371786501</v>
      </c>
      <c r="S278" s="1">
        <v>33.758831562073297</v>
      </c>
      <c r="T278" s="1">
        <v>14.8488986522591</v>
      </c>
      <c r="U278" s="1">
        <v>2.0158203623373301</v>
      </c>
      <c r="V278" s="1">
        <v>37.662669048226597</v>
      </c>
      <c r="W278" s="1">
        <v>30.237305435060001</v>
      </c>
      <c r="X278" s="1">
        <v>30.0842051543761</v>
      </c>
      <c r="Y278" s="1">
        <v>23.641145528930402</v>
      </c>
      <c r="Z278" s="1">
        <v>20.309760374050299</v>
      </c>
      <c r="AA278" s="1">
        <v>18.804792518994699</v>
      </c>
      <c r="AB278" s="1">
        <v>22.413793103448299</v>
      </c>
      <c r="AC278" s="1">
        <v>14.8305084745763</v>
      </c>
    </row>
    <row r="279" spans="1:29" ht="15" hidden="1" customHeight="1" x14ac:dyDescent="0.25">
      <c r="A279">
        <v>21900</v>
      </c>
      <c r="B279" s="2" t="s">
        <v>319</v>
      </c>
      <c r="C279" s="2" t="s">
        <v>121</v>
      </c>
      <c r="D279" s="2" t="s">
        <v>981</v>
      </c>
      <c r="E279" s="2" t="s">
        <v>927</v>
      </c>
      <c r="F279" s="2" t="s">
        <v>919</v>
      </c>
      <c r="G279" s="2" t="str">
        <f t="shared" si="4"/>
        <v>Trump</v>
      </c>
      <c r="H279" s="2" t="s">
        <v>922</v>
      </c>
      <c r="I279" s="2" t="s">
        <v>922</v>
      </c>
      <c r="J279">
        <v>56418</v>
      </c>
      <c r="K279" s="1">
        <v>93.718316849232494</v>
      </c>
      <c r="L279" s="1">
        <v>3.2578255166790702</v>
      </c>
      <c r="M279" s="1">
        <v>0.49806799248466799</v>
      </c>
      <c r="N279" s="1">
        <v>1.61473288666738</v>
      </c>
      <c r="O279" s="1">
        <v>0.91105675493636795</v>
      </c>
      <c r="P279" s="1">
        <v>19.860682760821</v>
      </c>
      <c r="Q279" s="1">
        <v>10.1403807295544</v>
      </c>
      <c r="R279" s="1">
        <v>25.1391399907831</v>
      </c>
      <c r="S279" s="1">
        <v>27.948527065830099</v>
      </c>
      <c r="T279" s="1">
        <v>16.911269453011499</v>
      </c>
      <c r="U279" s="1">
        <v>4.4380211797206703</v>
      </c>
      <c r="V279" s="1">
        <v>50.286488975290297</v>
      </c>
      <c r="W279" s="1">
        <v>25.2928838184888</v>
      </c>
      <c r="X279" s="1">
        <v>19.9826060265002</v>
      </c>
      <c r="Y279" s="1">
        <v>25.4646105179913</v>
      </c>
      <c r="Z279" s="1">
        <v>23.509511884363601</v>
      </c>
      <c r="AA279" s="1">
        <v>17.024735292825401</v>
      </c>
      <c r="AB279" s="1">
        <v>21.514871930055801</v>
      </c>
      <c r="AC279" s="1">
        <v>12.4862703747638</v>
      </c>
    </row>
    <row r="280" spans="1:29" ht="15" hidden="1" customHeight="1" x14ac:dyDescent="0.25">
      <c r="A280">
        <v>21980</v>
      </c>
      <c r="B280" s="2" t="s">
        <v>320</v>
      </c>
      <c r="C280" s="2" t="s">
        <v>195</v>
      </c>
      <c r="D280" s="2" t="s">
        <v>965</v>
      </c>
      <c r="E280" s="2" t="s">
        <v>935</v>
      </c>
      <c r="F280" s="2" t="s">
        <v>919</v>
      </c>
      <c r="G280" s="2" t="str">
        <f t="shared" si="4"/>
        <v>Trump</v>
      </c>
      <c r="H280" s="2" t="s">
        <v>922</v>
      </c>
      <c r="I280" s="2" t="s">
        <v>922</v>
      </c>
      <c r="J280">
        <v>24877</v>
      </c>
      <c r="K280" s="1">
        <v>76.496362101539603</v>
      </c>
      <c r="L280" s="1">
        <v>1.47123849338747</v>
      </c>
      <c r="M280" s="1">
        <v>2.5445190336455399</v>
      </c>
      <c r="N280" s="1">
        <v>7.3923704626763698</v>
      </c>
      <c r="O280" s="1">
        <v>12.095509908751101</v>
      </c>
      <c r="P280" s="1">
        <v>25.220082807412499</v>
      </c>
      <c r="Q280" s="1">
        <v>8.3329983518913107</v>
      </c>
      <c r="R280" s="1">
        <v>23.929734292720202</v>
      </c>
      <c r="S280" s="1">
        <v>27.3184065602766</v>
      </c>
      <c r="T280" s="1">
        <v>15.198777987699501</v>
      </c>
      <c r="U280" s="1">
        <v>3.1953167876089998</v>
      </c>
      <c r="V280" s="1">
        <v>42.258674309409102</v>
      </c>
      <c r="W280" s="1">
        <v>37.880358558448698</v>
      </c>
      <c r="X280" s="1">
        <v>16.665650344533201</v>
      </c>
      <c r="Y280" s="1">
        <v>14.521201605031999</v>
      </c>
      <c r="Z280" s="1">
        <v>19.249539095542801</v>
      </c>
      <c r="AA280" s="1">
        <v>22.698188916603399</v>
      </c>
      <c r="AB280" s="1">
        <v>26.363734952825101</v>
      </c>
      <c r="AC280" s="1">
        <v>17.167335429996701</v>
      </c>
    </row>
    <row r="281" spans="1:29" ht="15" hidden="1" customHeight="1" x14ac:dyDescent="0.25">
      <c r="A281">
        <v>22020</v>
      </c>
      <c r="B281" s="2" t="s">
        <v>321</v>
      </c>
      <c r="C281" s="2" t="s">
        <v>141</v>
      </c>
      <c r="D281" s="2" t="s">
        <v>960</v>
      </c>
      <c r="E281" s="2" t="s">
        <v>947</v>
      </c>
      <c r="F281" s="2" t="s">
        <v>919</v>
      </c>
      <c r="G281" s="2" t="str">
        <f t="shared" si="4"/>
        <v>Trump</v>
      </c>
      <c r="H281" s="2" t="s">
        <v>922</v>
      </c>
      <c r="I281" s="2" t="s">
        <v>923</v>
      </c>
      <c r="J281">
        <v>208777</v>
      </c>
      <c r="K281" s="1">
        <v>90.509969967956195</v>
      </c>
      <c r="L281" s="1">
        <v>2.0102789100331901</v>
      </c>
      <c r="M281" s="1">
        <v>2.0883526442088902</v>
      </c>
      <c r="N281" s="1">
        <v>2.9624910789981702</v>
      </c>
      <c r="O281" s="1">
        <v>2.4289073988035099</v>
      </c>
      <c r="P281" s="1">
        <v>22.226586261896699</v>
      </c>
      <c r="Q281" s="1">
        <v>16.565043084247801</v>
      </c>
      <c r="R281" s="1">
        <v>27.890045359402599</v>
      </c>
      <c r="S281" s="1">
        <v>22.958946627262598</v>
      </c>
      <c r="T281" s="1">
        <v>10.3593786671904</v>
      </c>
      <c r="U281" s="1">
        <v>2.52965289359248</v>
      </c>
      <c r="V281" s="1">
        <v>26.460823890646701</v>
      </c>
      <c r="W281" s="1">
        <v>35.832852756433198</v>
      </c>
      <c r="X281" s="1">
        <v>35.176670459327603</v>
      </c>
      <c r="Y281" s="1">
        <v>16.957774945166001</v>
      </c>
      <c r="Z281" s="1">
        <v>22.330933269025401</v>
      </c>
      <c r="AA281" s="1">
        <v>17.728321907189901</v>
      </c>
      <c r="AB281" s="1">
        <v>24.2130889631493</v>
      </c>
      <c r="AC281" s="1">
        <v>18.7698809154695</v>
      </c>
    </row>
    <row r="282" spans="1:29" ht="15" hidden="1" customHeight="1" x14ac:dyDescent="0.25">
      <c r="A282">
        <v>22060</v>
      </c>
      <c r="B282" s="2" t="s">
        <v>322</v>
      </c>
      <c r="C282" s="2" t="s">
        <v>44</v>
      </c>
      <c r="D282" s="2" t="s">
        <v>955</v>
      </c>
      <c r="E282" s="2" t="s">
        <v>947</v>
      </c>
      <c r="F282" s="2" t="s">
        <v>919</v>
      </c>
      <c r="G282" s="2" t="str">
        <f t="shared" si="4"/>
        <v>Trump</v>
      </c>
      <c r="H282" s="2" t="s">
        <v>922</v>
      </c>
      <c r="I282" s="2" t="s">
        <v>922</v>
      </c>
      <c r="J282">
        <v>64142</v>
      </c>
      <c r="K282" s="1">
        <v>85.070624551775794</v>
      </c>
      <c r="L282" s="1">
        <v>3.1508216145427301</v>
      </c>
      <c r="M282" s="1">
        <v>2.0096036918087998</v>
      </c>
      <c r="N282" s="1">
        <v>1.78354276449128</v>
      </c>
      <c r="O282" s="1">
        <v>7.9854073773814296</v>
      </c>
      <c r="P282" s="1">
        <v>23.6397368338998</v>
      </c>
      <c r="Q282" s="1">
        <v>14.427364285491601</v>
      </c>
      <c r="R282" s="1">
        <v>24.433288640828199</v>
      </c>
      <c r="S282" s="1">
        <v>25.2128090798541</v>
      </c>
      <c r="T282" s="1">
        <v>12.2868011599264</v>
      </c>
      <c r="U282" s="1">
        <v>3.6301214247847899</v>
      </c>
      <c r="V282" s="1">
        <v>38.477267563678602</v>
      </c>
      <c r="W282" s="1">
        <v>29.957337237775501</v>
      </c>
      <c r="X282" s="1">
        <v>27.9352737737611</v>
      </c>
      <c r="Y282" s="1">
        <v>14.2831669044223</v>
      </c>
      <c r="Z282" s="1">
        <v>17.978780313837401</v>
      </c>
      <c r="AA282" s="1">
        <v>17.247681883024299</v>
      </c>
      <c r="AB282" s="1">
        <v>28.7357346647646</v>
      </c>
      <c r="AC282" s="1">
        <v>21.754636233951501</v>
      </c>
    </row>
    <row r="283" spans="1:29" ht="15" hidden="1" customHeight="1" x14ac:dyDescent="0.25">
      <c r="A283">
        <v>22100</v>
      </c>
      <c r="B283" s="2" t="s">
        <v>323</v>
      </c>
      <c r="C283" s="2" t="s">
        <v>162</v>
      </c>
      <c r="D283" s="2" t="s">
        <v>956</v>
      </c>
      <c r="E283" s="2" t="s">
        <v>927</v>
      </c>
      <c r="F283" s="2" t="s">
        <v>919</v>
      </c>
      <c r="G283" s="2" t="str">
        <f t="shared" si="4"/>
        <v>Trump</v>
      </c>
      <c r="H283" s="2" t="s">
        <v>922</v>
      </c>
      <c r="I283" s="2" t="s">
        <v>922</v>
      </c>
      <c r="J283">
        <v>65359</v>
      </c>
      <c r="K283" s="1">
        <v>92.766107192582496</v>
      </c>
      <c r="L283" s="1">
        <v>4.2213008154959502</v>
      </c>
      <c r="M283" s="1">
        <v>0.370262702917731</v>
      </c>
      <c r="N283" s="1">
        <v>1.4519805994583801</v>
      </c>
      <c r="O283" s="1">
        <v>1.19034868954543</v>
      </c>
      <c r="P283" s="1">
        <v>22.044400924126698</v>
      </c>
      <c r="Q283" s="1">
        <v>9.3988586116678707</v>
      </c>
      <c r="R283" s="1">
        <v>27.540201043467601</v>
      </c>
      <c r="S283" s="1">
        <v>26.704814945149099</v>
      </c>
      <c r="T283" s="1">
        <v>14.311724475588701</v>
      </c>
      <c r="U283" s="1">
        <v>6.2976298292505097</v>
      </c>
      <c r="V283" s="1">
        <v>48.446025049148503</v>
      </c>
      <c r="W283" s="1">
        <v>30.763623511740398</v>
      </c>
      <c r="X283" s="1">
        <v>14.492721609860601</v>
      </c>
      <c r="Y283" s="1">
        <v>26.341661588462301</v>
      </c>
      <c r="Z283" s="1">
        <v>27.418240910014202</v>
      </c>
      <c r="AA283" s="1">
        <v>16.7946374162096</v>
      </c>
      <c r="AB283" s="1">
        <v>18.874669916717401</v>
      </c>
      <c r="AC283" s="1">
        <v>10.5707901685964</v>
      </c>
    </row>
    <row r="284" spans="1:29" ht="15" hidden="1" customHeight="1" x14ac:dyDescent="0.25">
      <c r="A284">
        <v>22140</v>
      </c>
      <c r="B284" s="2" t="s">
        <v>323</v>
      </c>
      <c r="C284" s="2" t="s">
        <v>35</v>
      </c>
      <c r="D284" s="2" t="s">
        <v>964</v>
      </c>
      <c r="E284" s="2" t="s">
        <v>935</v>
      </c>
      <c r="F284" s="2" t="s">
        <v>919</v>
      </c>
      <c r="G284" s="2" t="str">
        <f t="shared" si="4"/>
        <v>Trump</v>
      </c>
      <c r="H284" s="2" t="s">
        <v>922</v>
      </c>
      <c r="I284" s="2" t="s">
        <v>922</v>
      </c>
      <c r="J284">
        <v>130044</v>
      </c>
      <c r="K284" s="1">
        <v>42.488696133616301</v>
      </c>
      <c r="L284" s="1">
        <v>0.47445479991387501</v>
      </c>
      <c r="M284" s="1">
        <v>0.34219187351973201</v>
      </c>
      <c r="N284" s="1">
        <v>37.642644028175098</v>
      </c>
      <c r="O284" s="1">
        <v>19.052013164775001</v>
      </c>
      <c r="P284" s="1">
        <v>28.9525083817785</v>
      </c>
      <c r="Q284" s="1">
        <v>9.7874565531666207</v>
      </c>
      <c r="R284" s="1">
        <v>25.427547599274099</v>
      </c>
      <c r="S284" s="1">
        <v>25.003075882009199</v>
      </c>
      <c r="T284" s="1">
        <v>10.8294115837716</v>
      </c>
      <c r="U284" s="1">
        <v>7.1331478587852697</v>
      </c>
      <c r="V284" s="1">
        <v>43.909193693865397</v>
      </c>
      <c r="W284" s="1">
        <v>33.339685201417701</v>
      </c>
      <c r="X284" s="1">
        <v>15.6179732459316</v>
      </c>
      <c r="Y284" s="1">
        <v>20.358450384053999</v>
      </c>
      <c r="Z284" s="1">
        <v>20.963843889832699</v>
      </c>
      <c r="AA284" s="1">
        <v>17.3601971716398</v>
      </c>
      <c r="AB284" s="1">
        <v>23.196381996123598</v>
      </c>
      <c r="AC284" s="1">
        <v>18.1211265583499</v>
      </c>
    </row>
    <row r="285" spans="1:29" ht="15" hidden="1" customHeight="1" x14ac:dyDescent="0.25">
      <c r="A285">
        <v>22180</v>
      </c>
      <c r="B285" s="2" t="s">
        <v>324</v>
      </c>
      <c r="C285" s="2" t="s">
        <v>42</v>
      </c>
      <c r="D285" s="2" t="s">
        <v>959</v>
      </c>
      <c r="E285" s="2" t="s">
        <v>931</v>
      </c>
      <c r="F285" s="2" t="s">
        <v>920</v>
      </c>
      <c r="G285" s="2" t="str">
        <f t="shared" si="4"/>
        <v>Clinton</v>
      </c>
      <c r="H285" s="2" t="s">
        <v>922</v>
      </c>
      <c r="I285" s="2" t="s">
        <v>923</v>
      </c>
      <c r="J285">
        <v>366383</v>
      </c>
      <c r="K285" s="1">
        <v>46.369782440779197</v>
      </c>
      <c r="L285" s="1">
        <v>35.299399808397197</v>
      </c>
      <c r="M285" s="1">
        <v>2.0066433213331401</v>
      </c>
      <c r="N285" s="1">
        <v>6.4948428284063402</v>
      </c>
      <c r="O285" s="1">
        <v>9.8293316010841103</v>
      </c>
      <c r="P285" s="1">
        <v>27.219057652784102</v>
      </c>
      <c r="Q285" s="1">
        <v>12.191886632294599</v>
      </c>
      <c r="R285" s="1">
        <v>28.866241064678199</v>
      </c>
      <c r="S285" s="1">
        <v>22.529429585979699</v>
      </c>
      <c r="T285" s="1">
        <v>9.1933850642633494</v>
      </c>
      <c r="U285" s="1">
        <v>4.0047416862734497</v>
      </c>
      <c r="V285" s="1">
        <v>34.594928378902203</v>
      </c>
      <c r="W285" s="1">
        <v>39.794106246225098</v>
      </c>
      <c r="X285" s="1">
        <v>21.606223688599201</v>
      </c>
      <c r="Y285" s="1">
        <v>19.732946470866899</v>
      </c>
      <c r="Z285" s="1">
        <v>24.059243249644702</v>
      </c>
      <c r="AA285" s="1">
        <v>19.624881572714401</v>
      </c>
      <c r="AB285" s="1">
        <v>21.9416153481762</v>
      </c>
      <c r="AC285" s="1">
        <v>14.641313358597801</v>
      </c>
    </row>
    <row r="286" spans="1:29" ht="15" hidden="1" customHeight="1" x14ac:dyDescent="0.25">
      <c r="A286">
        <v>22220</v>
      </c>
      <c r="B286" s="2" t="s">
        <v>324</v>
      </c>
      <c r="C286" s="2" t="s">
        <v>933</v>
      </c>
      <c r="D286" s="2" t="s">
        <v>932</v>
      </c>
      <c r="E286" s="2" t="s">
        <v>931</v>
      </c>
      <c r="F286" s="2" t="s">
        <v>919</v>
      </c>
      <c r="G286" s="2" t="str">
        <f t="shared" si="4"/>
        <v>Trump</v>
      </c>
      <c r="H286" s="2" t="s">
        <v>922</v>
      </c>
      <c r="I286" s="2" t="s">
        <v>923</v>
      </c>
      <c r="J286">
        <v>463204</v>
      </c>
      <c r="K286" s="1">
        <v>76.273520954050497</v>
      </c>
      <c r="L286" s="1">
        <v>1.86289410281431</v>
      </c>
      <c r="M286" s="1">
        <v>2.3497206414452401</v>
      </c>
      <c r="N286" s="1">
        <v>4.5988376611600899</v>
      </c>
      <c r="O286" s="1">
        <v>14.9150266405299</v>
      </c>
      <c r="P286" s="1">
        <v>26.6854344953843</v>
      </c>
      <c r="Q286" s="1">
        <v>11.2233486757455</v>
      </c>
      <c r="R286" s="1">
        <v>28.274799008644099</v>
      </c>
      <c r="S286" s="1">
        <v>22.597602784086501</v>
      </c>
      <c r="T286" s="1">
        <v>11.218815036139601</v>
      </c>
      <c r="U286" s="1">
        <v>7.81370843000773</v>
      </c>
      <c r="V286" s="1">
        <v>39.609918793503503</v>
      </c>
      <c r="W286" s="1">
        <v>26.078610098331701</v>
      </c>
      <c r="X286" s="1">
        <v>26.497762678157098</v>
      </c>
      <c r="Y286" s="1">
        <v>19.4350406302446</v>
      </c>
      <c r="Z286" s="1">
        <v>24.048837034943698</v>
      </c>
      <c r="AA286" s="1">
        <v>18.758542732405601</v>
      </c>
      <c r="AB286" s="1">
        <v>20.1968937615705</v>
      </c>
      <c r="AC286" s="1">
        <v>17.5606858408356</v>
      </c>
    </row>
    <row r="287" spans="1:29" ht="15" hidden="1" customHeight="1" x14ac:dyDescent="0.25">
      <c r="A287">
        <v>22260</v>
      </c>
      <c r="B287" s="2" t="s">
        <v>325</v>
      </c>
      <c r="C287" s="2" t="s">
        <v>44</v>
      </c>
      <c r="D287" s="2" t="s">
        <v>955</v>
      </c>
      <c r="E287" s="2" t="s">
        <v>947</v>
      </c>
      <c r="F287" s="2" t="s">
        <v>919</v>
      </c>
      <c r="G287" s="2" t="str">
        <f t="shared" si="4"/>
        <v>Trump</v>
      </c>
      <c r="H287" s="2" t="s">
        <v>922</v>
      </c>
      <c r="I287" s="2" t="s">
        <v>922</v>
      </c>
      <c r="J287">
        <v>57303</v>
      </c>
      <c r="K287" s="1">
        <v>94.661710556166298</v>
      </c>
      <c r="L287" s="1">
        <v>0.73643613772402805</v>
      </c>
      <c r="M287" s="1">
        <v>0.46070886341029299</v>
      </c>
      <c r="N287" s="1">
        <v>1.54093153936094</v>
      </c>
      <c r="O287" s="1">
        <v>2.6002129033383898</v>
      </c>
      <c r="P287" s="1">
        <v>21.7388269375076</v>
      </c>
      <c r="Q287" s="1">
        <v>6.5685915222588704</v>
      </c>
      <c r="R287" s="1">
        <v>19.976266513096999</v>
      </c>
      <c r="S287" s="1">
        <v>30.719159555346099</v>
      </c>
      <c r="T287" s="1">
        <v>20.9971554717903</v>
      </c>
      <c r="U287" s="1">
        <v>4.6948127925116996</v>
      </c>
      <c r="V287" s="1">
        <v>38.226404056162202</v>
      </c>
      <c r="W287" s="1">
        <v>34.962460998439902</v>
      </c>
      <c r="X287" s="1">
        <v>22.116322152886099</v>
      </c>
      <c r="Y287" s="1">
        <v>18.832499795031602</v>
      </c>
      <c r="Z287" s="1">
        <v>22.763794375666102</v>
      </c>
      <c r="AA287" s="1">
        <v>19.787652701483999</v>
      </c>
      <c r="AB287" s="1">
        <v>24.169877838812798</v>
      </c>
      <c r="AC287" s="1">
        <v>14.446175289005501</v>
      </c>
    </row>
    <row r="288" spans="1:29" ht="15" hidden="1" customHeight="1" x14ac:dyDescent="0.25">
      <c r="A288">
        <v>22280</v>
      </c>
      <c r="B288" s="2" t="s">
        <v>326</v>
      </c>
      <c r="C288" s="2" t="s">
        <v>195</v>
      </c>
      <c r="D288" s="2" t="s">
        <v>965</v>
      </c>
      <c r="E288" s="2" t="s">
        <v>935</v>
      </c>
      <c r="F288" s="2" t="s">
        <v>919</v>
      </c>
      <c r="G288" s="2" t="str">
        <f t="shared" si="4"/>
        <v>Trump</v>
      </c>
      <c r="H288" s="2" t="s">
        <v>922</v>
      </c>
      <c r="I288" s="2" t="s">
        <v>922</v>
      </c>
      <c r="J288">
        <v>51980</v>
      </c>
      <c r="K288" s="1">
        <v>78.172373989996203</v>
      </c>
      <c r="L288" s="1">
        <v>0.69834551750673302</v>
      </c>
      <c r="M288" s="1">
        <v>1.3485956136975801</v>
      </c>
      <c r="N288" s="1">
        <v>5.0173143516737202</v>
      </c>
      <c r="O288" s="1">
        <v>14.763370527125799</v>
      </c>
      <c r="P288" s="1">
        <v>24.871104270873399</v>
      </c>
      <c r="Q288" s="1">
        <v>6.7949211235090399</v>
      </c>
      <c r="R288" s="1">
        <v>23.4801846864179</v>
      </c>
      <c r="S288" s="1">
        <v>29.049634474798001</v>
      </c>
      <c r="T288" s="1">
        <v>15.804155444401699</v>
      </c>
      <c r="U288" s="1">
        <v>4.9862047387433499</v>
      </c>
      <c r="V288" s="1">
        <v>41.914839150098103</v>
      </c>
      <c r="W288" s="1">
        <v>38.404869585004398</v>
      </c>
      <c r="X288" s="1">
        <v>14.6940865261541</v>
      </c>
      <c r="Y288" s="1">
        <v>17.354970886348902</v>
      </c>
      <c r="Z288" s="1">
        <v>23.118395514341199</v>
      </c>
      <c r="AA288" s="1">
        <v>23.932499460858299</v>
      </c>
      <c r="AB288" s="1">
        <v>24.029544964416701</v>
      </c>
      <c r="AC288" s="1">
        <v>11.5645891740349</v>
      </c>
    </row>
    <row r="289" spans="1:29" ht="15" hidden="1" customHeight="1" x14ac:dyDescent="0.25">
      <c r="A289">
        <v>22300</v>
      </c>
      <c r="B289" s="2" t="s">
        <v>327</v>
      </c>
      <c r="C289" s="2" t="s">
        <v>33</v>
      </c>
      <c r="D289" s="2" t="s">
        <v>967</v>
      </c>
      <c r="E289" s="2" t="s">
        <v>927</v>
      </c>
      <c r="F289" s="2" t="s">
        <v>919</v>
      </c>
      <c r="G289" s="2" t="str">
        <f t="shared" si="4"/>
        <v>Trump</v>
      </c>
      <c r="H289" s="2" t="s">
        <v>922</v>
      </c>
      <c r="I289" s="2" t="s">
        <v>922</v>
      </c>
      <c r="J289">
        <v>74782</v>
      </c>
      <c r="K289" s="1">
        <v>90.781204033056099</v>
      </c>
      <c r="L289" s="1">
        <v>1.44954668235672</v>
      </c>
      <c r="M289" s="1">
        <v>1.68222299483833</v>
      </c>
      <c r="N289" s="1">
        <v>1.5899548019576899</v>
      </c>
      <c r="O289" s="1">
        <v>4.4970714877911799</v>
      </c>
      <c r="P289" s="1">
        <v>23.572517450723399</v>
      </c>
      <c r="Q289" s="1">
        <v>10.2792115749779</v>
      </c>
      <c r="R289" s="1">
        <v>24.4229894894493</v>
      </c>
      <c r="S289" s="1">
        <v>27.453130432457002</v>
      </c>
      <c r="T289" s="1">
        <v>14.272151052392299</v>
      </c>
      <c r="U289" s="1">
        <v>1.9174723132273399</v>
      </c>
      <c r="V289" s="1">
        <v>44.529978091773401</v>
      </c>
      <c r="W289" s="1">
        <v>28.924888951420002</v>
      </c>
      <c r="X289" s="1">
        <v>24.627660643579301</v>
      </c>
      <c r="Y289" s="1">
        <v>17.576296882209501</v>
      </c>
      <c r="Z289" s="1">
        <v>22.599037637597998</v>
      </c>
      <c r="AA289" s="1">
        <v>19.5570496341705</v>
      </c>
      <c r="AB289" s="1">
        <v>23.541625469646</v>
      </c>
      <c r="AC289" s="1">
        <v>16.725990376376</v>
      </c>
    </row>
    <row r="290" spans="1:29" ht="15" hidden="1" customHeight="1" x14ac:dyDescent="0.25">
      <c r="A290">
        <v>22340</v>
      </c>
      <c r="B290" s="2" t="s">
        <v>328</v>
      </c>
      <c r="C290" s="2" t="s">
        <v>37</v>
      </c>
      <c r="D290" s="2" t="s">
        <v>943</v>
      </c>
      <c r="E290" s="2" t="s">
        <v>931</v>
      </c>
      <c r="F290" s="2" t="s">
        <v>919</v>
      </c>
      <c r="G290" s="2" t="str">
        <f t="shared" si="4"/>
        <v>Trump</v>
      </c>
      <c r="H290" s="2" t="s">
        <v>922</v>
      </c>
      <c r="I290" s="2" t="s">
        <v>923</v>
      </c>
      <c r="J290">
        <v>17634</v>
      </c>
      <c r="K290" s="1">
        <v>57.6386526029262</v>
      </c>
      <c r="L290" s="1">
        <v>34.518543722354501</v>
      </c>
      <c r="M290" s="1">
        <v>0.68050357264375605</v>
      </c>
      <c r="N290" s="1">
        <v>1.3439945559714199</v>
      </c>
      <c r="O290" s="1">
        <v>5.8183055461041198</v>
      </c>
      <c r="P290" s="1">
        <v>26.471588975842099</v>
      </c>
      <c r="Q290" s="1">
        <v>8.5913576046274205</v>
      </c>
      <c r="R290" s="1">
        <v>24.6002041510718</v>
      </c>
      <c r="S290" s="1">
        <v>26.341159124418699</v>
      </c>
      <c r="T290" s="1">
        <v>13.9956901440399</v>
      </c>
      <c r="U290" s="1">
        <v>8.3051450952465693</v>
      </c>
      <c r="V290" s="1">
        <v>53.605127292148801</v>
      </c>
      <c r="W290" s="1">
        <v>27.728324728502798</v>
      </c>
      <c r="X290" s="1">
        <v>10.3614028841018</v>
      </c>
      <c r="Y290" s="1">
        <v>35.7355475481748</v>
      </c>
      <c r="Z290" s="1">
        <v>27.447908506971601</v>
      </c>
      <c r="AA290" s="1">
        <v>16.042613191289401</v>
      </c>
      <c r="AB290" s="1">
        <v>14.084286385712</v>
      </c>
      <c r="AC290" s="1">
        <v>6.68964436785211</v>
      </c>
    </row>
    <row r="291" spans="1:29" ht="15" hidden="1" customHeight="1" x14ac:dyDescent="0.25">
      <c r="A291">
        <v>22380</v>
      </c>
      <c r="B291" s="2" t="s">
        <v>329</v>
      </c>
      <c r="C291" s="2" t="s">
        <v>330</v>
      </c>
      <c r="D291" s="2" t="s">
        <v>934</v>
      </c>
      <c r="E291" s="2" t="s">
        <v>935</v>
      </c>
      <c r="F291" s="2" t="s">
        <v>920</v>
      </c>
      <c r="G291" s="2" t="str">
        <f t="shared" si="4"/>
        <v>Clinton</v>
      </c>
      <c r="H291" s="2" t="s">
        <v>922</v>
      </c>
      <c r="I291" s="2" t="s">
        <v>923</v>
      </c>
      <c r="J291">
        <v>134421</v>
      </c>
      <c r="K291" s="1">
        <v>55.222770251672003</v>
      </c>
      <c r="L291" s="1">
        <v>1.11217741275545</v>
      </c>
      <c r="M291" s="1">
        <v>1.3294053756481501</v>
      </c>
      <c r="N291" s="1">
        <v>28.8213895150311</v>
      </c>
      <c r="O291" s="1">
        <v>13.5142574448933</v>
      </c>
      <c r="P291" s="1">
        <v>23.648090700113801</v>
      </c>
      <c r="Q291" s="1">
        <v>17.6817610343622</v>
      </c>
      <c r="R291" s="1">
        <v>25.016924438889799</v>
      </c>
      <c r="S291" s="1">
        <v>24.782586054262399</v>
      </c>
      <c r="T291" s="1">
        <v>8.8706377723718806</v>
      </c>
      <c r="U291" s="1">
        <v>5.0312292018635096</v>
      </c>
      <c r="V291" s="1">
        <v>30.140019454256901</v>
      </c>
      <c r="W291" s="1">
        <v>34.175497875390398</v>
      </c>
      <c r="X291" s="1">
        <v>30.653253468489201</v>
      </c>
      <c r="Y291" s="1">
        <v>20.5520801434883</v>
      </c>
      <c r="Z291" s="1">
        <v>21.4445076337548</v>
      </c>
      <c r="AA291" s="1">
        <v>17.946979307931201</v>
      </c>
      <c r="AB291" s="1">
        <v>21.7660440089243</v>
      </c>
      <c r="AC291" s="1">
        <v>18.290388905901398</v>
      </c>
    </row>
    <row r="292" spans="1:29" ht="15" hidden="1" customHeight="1" x14ac:dyDescent="0.25">
      <c r="A292">
        <v>22420</v>
      </c>
      <c r="B292" s="2" t="s">
        <v>331</v>
      </c>
      <c r="C292" s="2" t="s">
        <v>31</v>
      </c>
      <c r="D292" s="2" t="s">
        <v>924</v>
      </c>
      <c r="E292" s="2" t="s">
        <v>927</v>
      </c>
      <c r="F292" s="2" t="s">
        <v>920</v>
      </c>
      <c r="G292" s="2" t="str">
        <f t="shared" si="4"/>
        <v>Clinton</v>
      </c>
      <c r="H292" s="2" t="s">
        <v>922</v>
      </c>
      <c r="I292" s="2" t="s">
        <v>922</v>
      </c>
      <c r="J292">
        <v>425790</v>
      </c>
      <c r="K292" s="1">
        <v>72.731393409896896</v>
      </c>
      <c r="L292" s="1">
        <v>20.5152774842058</v>
      </c>
      <c r="M292" s="1">
        <v>0.900443880786303</v>
      </c>
      <c r="N292" s="1">
        <v>2.8037295380351801</v>
      </c>
      <c r="O292" s="1">
        <v>3.0491556870757899</v>
      </c>
      <c r="P292" s="1">
        <v>25.030883768994102</v>
      </c>
      <c r="Q292" s="1">
        <v>8.94361070011038</v>
      </c>
      <c r="R292" s="1">
        <v>24.726743230230898</v>
      </c>
      <c r="S292" s="1">
        <v>27.632635806383401</v>
      </c>
      <c r="T292" s="1">
        <v>13.666126494281199</v>
      </c>
      <c r="U292" s="1">
        <v>2.9417204316372798</v>
      </c>
      <c r="V292" s="1">
        <v>42.118067164126003</v>
      </c>
      <c r="W292" s="1">
        <v>35.976767842027002</v>
      </c>
      <c r="X292" s="1">
        <v>18.963444562209698</v>
      </c>
      <c r="Y292" s="1">
        <v>22.605868282187199</v>
      </c>
      <c r="Z292" s="1">
        <v>24.157080523601699</v>
      </c>
      <c r="AA292" s="1">
        <v>18.675850131621701</v>
      </c>
      <c r="AB292" s="1">
        <v>20.418785234334599</v>
      </c>
      <c r="AC292" s="1">
        <v>14.1424158282548</v>
      </c>
    </row>
    <row r="293" spans="1:29" ht="15" hidden="1" customHeight="1" x14ac:dyDescent="0.25">
      <c r="A293">
        <v>22500</v>
      </c>
      <c r="B293" s="2" t="s">
        <v>332</v>
      </c>
      <c r="C293" s="2" t="s">
        <v>129</v>
      </c>
      <c r="D293" s="2" t="s">
        <v>973</v>
      </c>
      <c r="E293" s="2" t="s">
        <v>931</v>
      </c>
      <c r="F293" s="2" t="s">
        <v>919</v>
      </c>
      <c r="G293" s="2" t="str">
        <f t="shared" si="4"/>
        <v>Trump</v>
      </c>
      <c r="H293" s="2" t="s">
        <v>922</v>
      </c>
      <c r="I293" s="2" t="s">
        <v>923</v>
      </c>
      <c r="J293">
        <v>205566</v>
      </c>
      <c r="K293" s="1">
        <v>54.5313913779516</v>
      </c>
      <c r="L293" s="1">
        <v>41.187258593347103</v>
      </c>
      <c r="M293" s="1">
        <v>0.90530535205238205</v>
      </c>
      <c r="N293" s="1">
        <v>1.3474991000457299</v>
      </c>
      <c r="O293" s="1">
        <v>2.02854557660313</v>
      </c>
      <c r="P293" s="1">
        <v>24.497241761769899</v>
      </c>
      <c r="Q293" s="1">
        <v>9.3964955294163399</v>
      </c>
      <c r="R293" s="1">
        <v>24.928246889076998</v>
      </c>
      <c r="S293" s="1">
        <v>27.649514024692799</v>
      </c>
      <c r="T293" s="1">
        <v>13.528501795043899</v>
      </c>
      <c r="U293" s="1">
        <v>6.84727575558815</v>
      </c>
      <c r="V293" s="1">
        <v>46.848307526770803</v>
      </c>
      <c r="W293" s="1">
        <v>27.009558623027701</v>
      </c>
      <c r="X293" s="1">
        <v>19.294858094613399</v>
      </c>
      <c r="Y293" s="1">
        <v>24.913039030129401</v>
      </c>
      <c r="Z293" s="1">
        <v>24.244206864801299</v>
      </c>
      <c r="AA293" s="1">
        <v>18.713233413473802</v>
      </c>
      <c r="AB293" s="1">
        <v>18.770781114123501</v>
      </c>
      <c r="AC293" s="1">
        <v>13.358739577472001</v>
      </c>
    </row>
    <row r="294" spans="1:29" ht="15" hidden="1" customHeight="1" x14ac:dyDescent="0.25">
      <c r="A294">
        <v>22520</v>
      </c>
      <c r="B294" s="2" t="s">
        <v>333</v>
      </c>
      <c r="C294" s="2" t="s">
        <v>46</v>
      </c>
      <c r="D294" s="2" t="s">
        <v>930</v>
      </c>
      <c r="E294" s="2" t="s">
        <v>931</v>
      </c>
      <c r="F294" s="2" t="s">
        <v>919</v>
      </c>
      <c r="G294" s="2" t="str">
        <f t="shared" si="4"/>
        <v>Trump</v>
      </c>
      <c r="H294" s="2" t="s">
        <v>922</v>
      </c>
      <c r="I294" s="2" t="s">
        <v>923</v>
      </c>
      <c r="J294">
        <v>147137</v>
      </c>
      <c r="K294" s="1">
        <v>83.297878847604593</v>
      </c>
      <c r="L294" s="1">
        <v>12.160095693129501</v>
      </c>
      <c r="M294" s="1">
        <v>0.61099519495436205</v>
      </c>
      <c r="N294" s="1">
        <v>1.77317737890537</v>
      </c>
      <c r="O294" s="1">
        <v>2.1578528854061201</v>
      </c>
      <c r="P294" s="1">
        <v>21.759312749342399</v>
      </c>
      <c r="Q294" s="1">
        <v>9.9050544730421297</v>
      </c>
      <c r="R294" s="1">
        <v>23.550160734553501</v>
      </c>
      <c r="S294" s="1">
        <v>27.783630222173901</v>
      </c>
      <c r="T294" s="1">
        <v>17.001841820888</v>
      </c>
      <c r="U294" s="1">
        <v>5.9450916464554098</v>
      </c>
      <c r="V294" s="1">
        <v>44.849111367341301</v>
      </c>
      <c r="W294" s="1">
        <v>28.7821557790943</v>
      </c>
      <c r="X294" s="1">
        <v>20.4236412071091</v>
      </c>
      <c r="Y294" s="1">
        <v>25.583007377333299</v>
      </c>
      <c r="Z294" s="1">
        <v>23.909491508639899</v>
      </c>
      <c r="AA294" s="1">
        <v>16.6592398210955</v>
      </c>
      <c r="AB294" s="1">
        <v>21.237477513161998</v>
      </c>
      <c r="AC294" s="1">
        <v>12.610783779769299</v>
      </c>
    </row>
    <row r="295" spans="1:29" ht="15" hidden="1" customHeight="1" x14ac:dyDescent="0.25">
      <c r="A295">
        <v>22540</v>
      </c>
      <c r="B295" s="2" t="s">
        <v>334</v>
      </c>
      <c r="C295" s="2" t="s">
        <v>70</v>
      </c>
      <c r="D295" s="2" t="s">
        <v>980</v>
      </c>
      <c r="E295" s="2" t="s">
        <v>927</v>
      </c>
      <c r="F295" s="2" t="s">
        <v>919</v>
      </c>
      <c r="G295" s="2" t="str">
        <f t="shared" si="4"/>
        <v>Trump</v>
      </c>
      <c r="H295" s="2" t="s">
        <v>922</v>
      </c>
      <c r="I295" s="2" t="s">
        <v>922</v>
      </c>
      <c r="J295">
        <v>101633</v>
      </c>
      <c r="K295" s="1">
        <v>91.897316816388397</v>
      </c>
      <c r="L295" s="1">
        <v>1.2063011029882</v>
      </c>
      <c r="M295" s="1">
        <v>1.11085966172405</v>
      </c>
      <c r="N295" s="1">
        <v>1.48770576485984</v>
      </c>
      <c r="O295" s="1">
        <v>4.2978166540395302</v>
      </c>
      <c r="P295" s="1">
        <v>22.6737378607342</v>
      </c>
      <c r="Q295" s="1">
        <v>9.0836637706256802</v>
      </c>
      <c r="R295" s="1">
        <v>24.761642379935701</v>
      </c>
      <c r="S295" s="1">
        <v>28.500585439768599</v>
      </c>
      <c r="T295" s="1">
        <v>14.9803705489359</v>
      </c>
      <c r="U295" s="1">
        <v>3.6102953878044599</v>
      </c>
      <c r="V295" s="1">
        <v>45.877238440720902</v>
      </c>
      <c r="W295" s="1">
        <v>31.418782748891601</v>
      </c>
      <c r="X295" s="1">
        <v>19.093683422583101</v>
      </c>
      <c r="Y295" s="1">
        <v>15.132620503202901</v>
      </c>
      <c r="Z295" s="1">
        <v>21.202231044645298</v>
      </c>
      <c r="AA295" s="1">
        <v>19.602016708478502</v>
      </c>
      <c r="AB295" s="1">
        <v>28.450690503446399</v>
      </c>
      <c r="AC295" s="1">
        <v>15.612441240227</v>
      </c>
    </row>
    <row r="296" spans="1:29" ht="15" hidden="1" customHeight="1" x14ac:dyDescent="0.25">
      <c r="A296">
        <v>22580</v>
      </c>
      <c r="B296" s="2" t="s">
        <v>335</v>
      </c>
      <c r="C296" s="2" t="s">
        <v>42</v>
      </c>
      <c r="D296" s="2" t="s">
        <v>959</v>
      </c>
      <c r="E296" s="2" t="s">
        <v>931</v>
      </c>
      <c r="F296" s="2" t="s">
        <v>919</v>
      </c>
      <c r="G296" s="2" t="str">
        <f t="shared" si="4"/>
        <v>Trump</v>
      </c>
      <c r="H296" s="2" t="s">
        <v>922</v>
      </c>
      <c r="I296" s="2" t="s">
        <v>923</v>
      </c>
      <c r="J296">
        <v>67810</v>
      </c>
      <c r="K296" s="1">
        <v>84.138032738534093</v>
      </c>
      <c r="L296" s="1">
        <v>10.0339183011355</v>
      </c>
      <c r="M296" s="1">
        <v>0.42619082731160601</v>
      </c>
      <c r="N296" s="1">
        <v>1.86698127119894</v>
      </c>
      <c r="O296" s="1">
        <v>3.5348768618197899</v>
      </c>
      <c r="P296" s="1">
        <v>22.450965934228002</v>
      </c>
      <c r="Q296" s="1">
        <v>7.5962247456127399</v>
      </c>
      <c r="R296" s="1">
        <v>23.480312638253899</v>
      </c>
      <c r="S296" s="1">
        <v>29.180061937767299</v>
      </c>
      <c r="T296" s="1">
        <v>17.292434744137999</v>
      </c>
      <c r="U296" s="1">
        <v>7.2588165479823701</v>
      </c>
      <c r="V296" s="1">
        <v>43.3663953882672</v>
      </c>
      <c r="W296" s="1">
        <v>33.437182095625602</v>
      </c>
      <c r="X296" s="1">
        <v>15.937605968124799</v>
      </c>
      <c r="Y296" s="1">
        <v>28.0388151174668</v>
      </c>
      <c r="Z296" s="1">
        <v>25.8281044797899</v>
      </c>
      <c r="AA296" s="1">
        <v>19.374726397198302</v>
      </c>
      <c r="AB296" s="1">
        <v>18.0796731358529</v>
      </c>
      <c r="AC296" s="1">
        <v>8.6786808696920996</v>
      </c>
    </row>
    <row r="297" spans="1:29" ht="15" hidden="1" customHeight="1" x14ac:dyDescent="0.25">
      <c r="A297">
        <v>22620</v>
      </c>
      <c r="B297" s="2" t="s">
        <v>336</v>
      </c>
      <c r="C297" s="2" t="s">
        <v>75</v>
      </c>
      <c r="D297" s="2" t="s">
        <v>932</v>
      </c>
      <c r="E297" s="2" t="s">
        <v>931</v>
      </c>
      <c r="F297" s="2" t="s">
        <v>919</v>
      </c>
      <c r="G297" s="2" t="str">
        <f t="shared" si="4"/>
        <v>Trump</v>
      </c>
      <c r="H297" s="2" t="s">
        <v>922</v>
      </c>
      <c r="I297" s="2" t="s">
        <v>923</v>
      </c>
      <c r="J297">
        <v>28258</v>
      </c>
      <c r="K297" s="1">
        <v>42.370302215301898</v>
      </c>
      <c r="L297" s="1">
        <v>51.542925897091102</v>
      </c>
      <c r="M297" s="1">
        <v>0.47066317503007998</v>
      </c>
      <c r="N297" s="1">
        <v>1.5500035388208599</v>
      </c>
      <c r="O297" s="1">
        <v>4.0661051737560996</v>
      </c>
      <c r="P297" s="1">
        <v>23.628706914856</v>
      </c>
      <c r="Q297" s="1">
        <v>8.4577818670818896</v>
      </c>
      <c r="R297" s="1">
        <v>28.462736216292701</v>
      </c>
      <c r="S297" s="1">
        <v>27.252459480501098</v>
      </c>
      <c r="T297" s="1">
        <v>12.198315521268301</v>
      </c>
      <c r="U297" s="1">
        <v>8.2626337144964896</v>
      </c>
      <c r="V297" s="1">
        <v>52.705907150761398</v>
      </c>
      <c r="W297" s="1">
        <v>27.786267587079099</v>
      </c>
      <c r="X297" s="1">
        <v>11.245191547663</v>
      </c>
      <c r="Y297" s="1">
        <v>34.640950201590897</v>
      </c>
      <c r="Z297" s="1">
        <v>27.350986161054799</v>
      </c>
      <c r="AA297" s="1">
        <v>15.3644982020268</v>
      </c>
      <c r="AB297" s="1">
        <v>14.7215865751335</v>
      </c>
      <c r="AC297" s="1">
        <v>7.9219788601939598</v>
      </c>
    </row>
    <row r="298" spans="1:29" ht="15" hidden="1" customHeight="1" x14ac:dyDescent="0.25">
      <c r="A298">
        <v>22660</v>
      </c>
      <c r="B298" s="2" t="s">
        <v>337</v>
      </c>
      <c r="C298" s="2" t="s">
        <v>156</v>
      </c>
      <c r="D298" s="2" t="s">
        <v>937</v>
      </c>
      <c r="E298" s="2" t="s">
        <v>935</v>
      </c>
      <c r="F298" s="2" t="s">
        <v>919</v>
      </c>
      <c r="G298" s="2" t="str">
        <f t="shared" si="4"/>
        <v>Trump</v>
      </c>
      <c r="H298" s="2" t="s">
        <v>922</v>
      </c>
      <c r="I298" s="2" t="s">
        <v>922</v>
      </c>
      <c r="J298">
        <v>299630</v>
      </c>
      <c r="K298" s="1">
        <v>84.453158895971697</v>
      </c>
      <c r="L298" s="1">
        <v>0.75392984681106701</v>
      </c>
      <c r="M298" s="1">
        <v>1.8940026032106301</v>
      </c>
      <c r="N298" s="1">
        <v>2.3432233087474601</v>
      </c>
      <c r="O298" s="1">
        <v>10.555685345259199</v>
      </c>
      <c r="P298" s="1">
        <v>21.3787003971565</v>
      </c>
      <c r="Q298" s="1">
        <v>13.948536528385</v>
      </c>
      <c r="R298" s="1">
        <v>26.264392751059599</v>
      </c>
      <c r="S298" s="1">
        <v>26.546740980542701</v>
      </c>
      <c r="T298" s="1">
        <v>11.861629342856199</v>
      </c>
      <c r="U298" s="1">
        <v>2.3387258971992</v>
      </c>
      <c r="V298" s="1">
        <v>22.608543182626899</v>
      </c>
      <c r="W298" s="1">
        <v>31.504984296757801</v>
      </c>
      <c r="X298" s="1">
        <v>43.547746623416103</v>
      </c>
      <c r="Y298" s="1">
        <v>16.188470213612799</v>
      </c>
      <c r="Z298" s="1">
        <v>18.1570916810402</v>
      </c>
      <c r="AA298" s="1">
        <v>17.006103224094499</v>
      </c>
      <c r="AB298" s="1">
        <v>24.389677590553301</v>
      </c>
      <c r="AC298" s="1">
        <v>24.258657290699201</v>
      </c>
    </row>
    <row r="299" spans="1:29" ht="15" hidden="1" customHeight="1" x14ac:dyDescent="0.25">
      <c r="A299">
        <v>22700</v>
      </c>
      <c r="B299" s="2" t="s">
        <v>338</v>
      </c>
      <c r="C299" s="2" t="s">
        <v>60</v>
      </c>
      <c r="D299" s="2" t="s">
        <v>945</v>
      </c>
      <c r="E299" s="2" t="s">
        <v>927</v>
      </c>
      <c r="F299" s="2" t="s">
        <v>919</v>
      </c>
      <c r="G299" s="2" t="str">
        <f t="shared" si="4"/>
        <v>Trump</v>
      </c>
      <c r="H299" s="2" t="s">
        <v>922</v>
      </c>
      <c r="I299" s="2" t="s">
        <v>923</v>
      </c>
      <c r="J299">
        <v>38013</v>
      </c>
      <c r="K299" s="1">
        <v>89.995527845737001</v>
      </c>
      <c r="L299" s="1">
        <v>3.77502433378055</v>
      </c>
      <c r="M299" s="1">
        <v>0.63399363375687301</v>
      </c>
      <c r="N299" s="1">
        <v>1.79149238418436</v>
      </c>
      <c r="O299" s="1">
        <v>3.8039618025412398</v>
      </c>
      <c r="P299" s="1">
        <v>22.147686317838598</v>
      </c>
      <c r="Q299" s="1">
        <v>11.1119880041039</v>
      </c>
      <c r="R299" s="1">
        <v>22.323941809381001</v>
      </c>
      <c r="S299" s="1">
        <v>27.745771183542502</v>
      </c>
      <c r="T299" s="1">
        <v>16.670612685134</v>
      </c>
      <c r="U299" s="1">
        <v>4.2558212712397703</v>
      </c>
      <c r="V299" s="1">
        <v>41.555223410950298</v>
      </c>
      <c r="W299" s="1">
        <v>35.442888609188202</v>
      </c>
      <c r="X299" s="1">
        <v>18.7460667086218</v>
      </c>
      <c r="Y299" s="1">
        <v>21.501771255060699</v>
      </c>
      <c r="Z299" s="1">
        <v>26.1007085020243</v>
      </c>
      <c r="AA299" s="1">
        <v>20.20495951417</v>
      </c>
      <c r="AB299" s="1">
        <v>18.4084008097166</v>
      </c>
      <c r="AC299" s="1">
        <v>13.7841599190283</v>
      </c>
    </row>
    <row r="300" spans="1:29" ht="15" hidden="1" customHeight="1" x14ac:dyDescent="0.25">
      <c r="A300">
        <v>22780</v>
      </c>
      <c r="B300" s="2" t="s">
        <v>339</v>
      </c>
      <c r="C300" s="2" t="s">
        <v>162</v>
      </c>
      <c r="D300" s="2" t="s">
        <v>956</v>
      </c>
      <c r="E300" s="2" t="s">
        <v>927</v>
      </c>
      <c r="F300" s="2" t="s">
        <v>919</v>
      </c>
      <c r="G300" s="2" t="str">
        <f t="shared" si="4"/>
        <v>Trump</v>
      </c>
      <c r="H300" s="2" t="s">
        <v>922</v>
      </c>
      <c r="I300" s="2" t="s">
        <v>922</v>
      </c>
      <c r="J300">
        <v>52274</v>
      </c>
      <c r="K300" s="1">
        <v>72.431801660481298</v>
      </c>
      <c r="L300" s="1">
        <v>10.865822397367699</v>
      </c>
      <c r="M300" s="1">
        <v>2.4773309867237998</v>
      </c>
      <c r="N300" s="1">
        <v>5.2243945364808502</v>
      </c>
      <c r="O300" s="1">
        <v>9.0006504189463197</v>
      </c>
      <c r="P300" s="1">
        <v>23.983242147147699</v>
      </c>
      <c r="Q300" s="1">
        <v>22.674752266901301</v>
      </c>
      <c r="R300" s="1">
        <v>28.7446914335999</v>
      </c>
      <c r="S300" s="1">
        <v>17.389141829590201</v>
      </c>
      <c r="T300" s="1">
        <v>7.2081723227608396</v>
      </c>
      <c r="U300" s="1">
        <v>3.3675819956853998</v>
      </c>
      <c r="V300" s="1">
        <v>39.504186624739503</v>
      </c>
      <c r="W300" s="1">
        <v>37.021463307616401</v>
      </c>
      <c r="X300" s="1">
        <v>20.1067680719588</v>
      </c>
      <c r="Y300" s="1">
        <v>16.846927089960602</v>
      </c>
      <c r="Z300" s="1">
        <v>23.8579972006617</v>
      </c>
      <c r="AA300" s="1">
        <v>19.888026466471601</v>
      </c>
      <c r="AB300" s="1">
        <v>28.063366840564999</v>
      </c>
      <c r="AC300" s="1">
        <v>11.343682402341299</v>
      </c>
    </row>
    <row r="301" spans="1:29" ht="15" hidden="1" customHeight="1" x14ac:dyDescent="0.25">
      <c r="A301">
        <v>22800</v>
      </c>
      <c r="B301" s="2" t="s">
        <v>340</v>
      </c>
      <c r="C301" s="2" t="s">
        <v>60</v>
      </c>
      <c r="D301" s="2" t="s">
        <v>945</v>
      </c>
      <c r="E301" s="2" t="s">
        <v>927</v>
      </c>
      <c r="F301" s="2" t="s">
        <v>919</v>
      </c>
      <c r="G301" s="2" t="str">
        <f t="shared" si="4"/>
        <v>Trump</v>
      </c>
      <c r="H301" s="2" t="s">
        <v>922</v>
      </c>
      <c r="I301" s="2" t="s">
        <v>923</v>
      </c>
      <c r="J301">
        <v>62105</v>
      </c>
      <c r="K301" s="1">
        <v>94.069720634409506</v>
      </c>
      <c r="L301" s="1">
        <v>1.8742452298526699</v>
      </c>
      <c r="M301" s="1">
        <v>0.39932372594799098</v>
      </c>
      <c r="N301" s="1">
        <v>1.5328878512197099</v>
      </c>
      <c r="O301" s="1">
        <v>2.12382255857016</v>
      </c>
      <c r="P301" s="1">
        <v>22.341196361001501</v>
      </c>
      <c r="Q301" s="1">
        <v>7.4696079220674703</v>
      </c>
      <c r="R301" s="1">
        <v>22.5392480476612</v>
      </c>
      <c r="S301" s="1">
        <v>29.7367361726109</v>
      </c>
      <c r="T301" s="1">
        <v>17.913211496658899</v>
      </c>
      <c r="U301" s="1">
        <v>3.3269677656857599</v>
      </c>
      <c r="V301" s="1">
        <v>48.756413501138901</v>
      </c>
      <c r="W301" s="1">
        <v>32.367761084140497</v>
      </c>
      <c r="X301" s="1">
        <v>15.548857649034799</v>
      </c>
      <c r="Y301" s="1">
        <v>20.735211942204799</v>
      </c>
      <c r="Z301" s="1">
        <v>26.766185040312902</v>
      </c>
      <c r="AA301" s="1">
        <v>19.418056996886701</v>
      </c>
      <c r="AB301" s="1">
        <v>22.746866767781601</v>
      </c>
      <c r="AC301" s="1">
        <v>10.3336792528139</v>
      </c>
    </row>
    <row r="302" spans="1:29" ht="15" hidden="1" customHeight="1" x14ac:dyDescent="0.25">
      <c r="A302">
        <v>22820</v>
      </c>
      <c r="B302" s="2" t="s">
        <v>341</v>
      </c>
      <c r="C302" s="2" t="s">
        <v>156</v>
      </c>
      <c r="D302" s="2" t="s">
        <v>937</v>
      </c>
      <c r="E302" s="2" t="s">
        <v>935</v>
      </c>
      <c r="F302" s="2" t="s">
        <v>920</v>
      </c>
      <c r="G302" s="2" t="str">
        <f t="shared" si="4"/>
        <v>Clinton</v>
      </c>
      <c r="H302" s="2" t="s">
        <v>922</v>
      </c>
      <c r="I302" s="2" t="s">
        <v>922</v>
      </c>
      <c r="J302">
        <v>28159</v>
      </c>
      <c r="K302" s="1">
        <v>61.685429170070002</v>
      </c>
      <c r="L302" s="1">
        <v>2.6812031677261299</v>
      </c>
      <c r="M302" s="1">
        <v>0.47942043396427397</v>
      </c>
      <c r="N302" s="1">
        <v>1.39564615220711</v>
      </c>
      <c r="O302" s="1">
        <v>33.758301076032502</v>
      </c>
      <c r="P302" s="1">
        <v>27.966191981249299</v>
      </c>
      <c r="Q302" s="1">
        <v>8.7396569480450292</v>
      </c>
      <c r="R302" s="1">
        <v>24.4042757200185</v>
      </c>
      <c r="S302" s="1">
        <v>24.809119642032702</v>
      </c>
      <c r="T302" s="1">
        <v>14.080755708654401</v>
      </c>
      <c r="U302" s="1">
        <v>12.515330583119599</v>
      </c>
      <c r="V302" s="1">
        <v>39.931987958523798</v>
      </c>
      <c r="W302" s="1">
        <v>32.969115843460798</v>
      </c>
      <c r="X302" s="1">
        <v>14.5835656148958</v>
      </c>
      <c r="Y302" s="1">
        <v>19.7540280293641</v>
      </c>
      <c r="Z302" s="1">
        <v>27.047382972638001</v>
      </c>
      <c r="AA302" s="1">
        <v>21.470111545428502</v>
      </c>
      <c r="AB302" s="1">
        <v>21.002955477166601</v>
      </c>
      <c r="AC302" s="1">
        <v>10.725521975402801</v>
      </c>
    </row>
    <row r="303" spans="1:29" ht="15" hidden="1" customHeight="1" x14ac:dyDescent="0.25">
      <c r="A303">
        <v>22860</v>
      </c>
      <c r="B303" s="2" t="s">
        <v>342</v>
      </c>
      <c r="C303" s="2" t="s">
        <v>49</v>
      </c>
      <c r="D303" s="2" t="s">
        <v>951</v>
      </c>
      <c r="E303" s="2" t="s">
        <v>931</v>
      </c>
      <c r="F303" s="2" t="s">
        <v>919</v>
      </c>
      <c r="G303" s="2" t="str">
        <f t="shared" si="4"/>
        <v>Trump</v>
      </c>
      <c r="H303" s="2" t="s">
        <v>922</v>
      </c>
      <c r="I303" s="2" t="s">
        <v>923</v>
      </c>
      <c r="J303">
        <v>52334</v>
      </c>
      <c r="K303" s="1">
        <v>72.216914434211006</v>
      </c>
      <c r="L303" s="1">
        <v>13.9106508197348</v>
      </c>
      <c r="M303" s="1">
        <v>1.6834180456299901</v>
      </c>
      <c r="N303" s="1">
        <v>4.9757327932128304</v>
      </c>
      <c r="O303" s="1">
        <v>7.2132839072113697</v>
      </c>
      <c r="P303" s="1">
        <v>27.729583062636099</v>
      </c>
      <c r="Q303" s="1">
        <v>13.421485076623201</v>
      </c>
      <c r="R303" s="1">
        <v>29.563954599304498</v>
      </c>
      <c r="S303" s="1">
        <v>19.8666259028547</v>
      </c>
      <c r="T303" s="1">
        <v>9.41835135858142</v>
      </c>
      <c r="U303" s="1">
        <v>4.7569091564764099</v>
      </c>
      <c r="V303" s="1">
        <v>46.923253450480303</v>
      </c>
      <c r="W303" s="1">
        <v>30.4724125495853</v>
      </c>
      <c r="X303" s="1">
        <v>17.847424843458001</v>
      </c>
      <c r="Y303" s="1">
        <v>17.1823204419889</v>
      </c>
      <c r="Z303" s="1">
        <v>24.773480662983399</v>
      </c>
      <c r="AA303" s="1">
        <v>20.939226519337002</v>
      </c>
      <c r="AB303" s="1">
        <v>24.038674033149199</v>
      </c>
      <c r="AC303" s="1">
        <v>13.066298342541399</v>
      </c>
    </row>
    <row r="304" spans="1:29" ht="15" hidden="1" customHeight="1" x14ac:dyDescent="0.25">
      <c r="A304">
        <v>22900</v>
      </c>
      <c r="B304" s="2" t="s">
        <v>343</v>
      </c>
      <c r="C304" s="2" t="s">
        <v>75</v>
      </c>
      <c r="D304" s="2" t="s">
        <v>982</v>
      </c>
      <c r="E304" s="2" t="s">
        <v>947</v>
      </c>
      <c r="F304" s="2" t="s">
        <v>920</v>
      </c>
      <c r="G304" s="2" t="str">
        <f t="shared" si="4"/>
        <v>Clinton</v>
      </c>
      <c r="H304" s="2" t="s">
        <v>922</v>
      </c>
      <c r="I304" s="2" t="s">
        <v>923</v>
      </c>
      <c r="J304">
        <v>280467</v>
      </c>
      <c r="K304" s="1">
        <v>74.814862354572895</v>
      </c>
      <c r="L304" s="1">
        <v>3.6646022526714401</v>
      </c>
      <c r="M304" s="1">
        <v>2.27121194293803</v>
      </c>
      <c r="N304" s="1">
        <v>10.657581818894901</v>
      </c>
      <c r="O304" s="1">
        <v>8.5917416309227104</v>
      </c>
      <c r="P304" s="1">
        <v>25.5299197410034</v>
      </c>
      <c r="Q304" s="1">
        <v>9.0028416890400695</v>
      </c>
      <c r="R304" s="1">
        <v>25.134507803057001</v>
      </c>
      <c r="S304" s="1">
        <v>26.526828468233301</v>
      </c>
      <c r="T304" s="1">
        <v>13.805902298666201</v>
      </c>
      <c r="U304" s="1">
        <v>7.1467926442750898</v>
      </c>
      <c r="V304" s="1">
        <v>46.414056831757698</v>
      </c>
      <c r="W304" s="1">
        <v>30.952523825369699</v>
      </c>
      <c r="X304" s="1">
        <v>15.486626698597499</v>
      </c>
      <c r="Y304" s="1">
        <v>24.8745067384937</v>
      </c>
      <c r="Z304" s="1">
        <v>26.363473691149999</v>
      </c>
      <c r="AA304" s="1">
        <v>18.479765683126001</v>
      </c>
      <c r="AB304" s="1">
        <v>19.287819854776298</v>
      </c>
      <c r="AC304" s="1">
        <v>10.994434032454</v>
      </c>
    </row>
    <row r="305" spans="1:29" ht="15" hidden="1" customHeight="1" x14ac:dyDescent="0.25">
      <c r="A305">
        <v>23060</v>
      </c>
      <c r="B305" s="2" t="s">
        <v>344</v>
      </c>
      <c r="C305" s="2" t="s">
        <v>66</v>
      </c>
      <c r="D305" s="2" t="s">
        <v>425</v>
      </c>
      <c r="E305" s="2" t="s">
        <v>927</v>
      </c>
      <c r="F305" s="2" t="s">
        <v>919</v>
      </c>
      <c r="G305" s="2" t="str">
        <f t="shared" si="4"/>
        <v>Trump</v>
      </c>
      <c r="H305" s="2" t="s">
        <v>922</v>
      </c>
      <c r="I305" s="2" t="s">
        <v>923</v>
      </c>
      <c r="J305">
        <v>416257</v>
      </c>
      <c r="K305" s="1">
        <v>79.407673624707797</v>
      </c>
      <c r="L305" s="1">
        <v>9.8936474341572591</v>
      </c>
      <c r="M305" s="1">
        <v>2.3586390138784501</v>
      </c>
      <c r="N305" s="1">
        <v>2.5330504952469299</v>
      </c>
      <c r="O305" s="1">
        <v>5.8069894320095496</v>
      </c>
      <c r="P305" s="1">
        <v>26.675827673768801</v>
      </c>
      <c r="Q305" s="1">
        <v>9.1899956036775308</v>
      </c>
      <c r="R305" s="1">
        <v>25.696144449222501</v>
      </c>
      <c r="S305" s="1">
        <v>26.155716300266398</v>
      </c>
      <c r="T305" s="1">
        <v>12.2823159730647</v>
      </c>
      <c r="U305" s="1">
        <v>3.84372748617908</v>
      </c>
      <c r="V305" s="1">
        <v>39.125614522324398</v>
      </c>
      <c r="W305" s="1">
        <v>32.2687212336361</v>
      </c>
      <c r="X305" s="1">
        <v>24.7619367578605</v>
      </c>
      <c r="Y305" s="1">
        <v>16.3480042212428</v>
      </c>
      <c r="Z305" s="1">
        <v>23.1460674157303</v>
      </c>
      <c r="AA305" s="1">
        <v>20.197405177230099</v>
      </c>
      <c r="AB305" s="1">
        <v>24.480104289527599</v>
      </c>
      <c r="AC305" s="1">
        <v>15.8284188962692</v>
      </c>
    </row>
    <row r="306" spans="1:29" ht="15" hidden="1" customHeight="1" x14ac:dyDescent="0.25">
      <c r="A306">
        <v>23140</v>
      </c>
      <c r="B306" s="2" t="s">
        <v>345</v>
      </c>
      <c r="C306" s="2" t="s">
        <v>66</v>
      </c>
      <c r="D306" s="2" t="s">
        <v>425</v>
      </c>
      <c r="E306" s="2" t="s">
        <v>927</v>
      </c>
      <c r="F306" s="2" t="s">
        <v>919</v>
      </c>
      <c r="G306" s="2" t="str">
        <f t="shared" si="4"/>
        <v>Trump</v>
      </c>
      <c r="H306" s="2" t="s">
        <v>922</v>
      </c>
      <c r="I306" s="2" t="s">
        <v>923</v>
      </c>
      <c r="J306">
        <v>33224</v>
      </c>
      <c r="K306" s="1">
        <v>85.326872140621205</v>
      </c>
      <c r="L306" s="1">
        <v>0.41536238863472202</v>
      </c>
      <c r="M306" s="1">
        <v>0.195641704791717</v>
      </c>
      <c r="N306" s="1">
        <v>0.83373464965085498</v>
      </c>
      <c r="O306" s="1">
        <v>13.2283891163015</v>
      </c>
      <c r="P306" s="1">
        <v>26.6343607031062</v>
      </c>
      <c r="Q306" s="1">
        <v>8.3433662412713705</v>
      </c>
      <c r="R306" s="1">
        <v>24.4341439922947</v>
      </c>
      <c r="S306" s="1">
        <v>26.2129785697086</v>
      </c>
      <c r="T306" s="1">
        <v>14.375150493619101</v>
      </c>
      <c r="U306" s="1">
        <v>7.73679056102225</v>
      </c>
      <c r="V306" s="1">
        <v>54.185515086508403</v>
      </c>
      <c r="W306" s="1">
        <v>24.656064916289701</v>
      </c>
      <c r="X306" s="1">
        <v>13.4216294361796</v>
      </c>
      <c r="Y306" s="1">
        <v>17.554966207545601</v>
      </c>
      <c r="Z306" s="1">
        <v>23.637608007528399</v>
      </c>
      <c r="AA306" s="1">
        <v>19.180426041577601</v>
      </c>
      <c r="AB306" s="1">
        <v>25.810591154076501</v>
      </c>
      <c r="AC306" s="1">
        <v>13.816408589271999</v>
      </c>
    </row>
    <row r="307" spans="1:29" ht="15" hidden="1" customHeight="1" x14ac:dyDescent="0.25">
      <c r="A307">
        <v>23180</v>
      </c>
      <c r="B307" s="2" t="s">
        <v>345</v>
      </c>
      <c r="C307" s="2" t="s">
        <v>104</v>
      </c>
      <c r="D307" s="2" t="s">
        <v>950</v>
      </c>
      <c r="E307" s="2" t="s">
        <v>927</v>
      </c>
      <c r="F307" s="2" t="s">
        <v>919</v>
      </c>
      <c r="G307" s="2" t="str">
        <f t="shared" si="4"/>
        <v>Trump</v>
      </c>
      <c r="H307" s="2" t="s">
        <v>922</v>
      </c>
      <c r="I307" s="2" t="s">
        <v>923</v>
      </c>
      <c r="J307">
        <v>70706</v>
      </c>
      <c r="K307" s="1">
        <v>86.753599411648196</v>
      </c>
      <c r="L307" s="1">
        <v>7.7857607558057298</v>
      </c>
      <c r="M307" s="1">
        <v>1.1257884762254999</v>
      </c>
      <c r="N307" s="1">
        <v>1.98427290470399</v>
      </c>
      <c r="O307" s="1">
        <v>2.35057845161655</v>
      </c>
      <c r="P307" s="1">
        <v>22.785902186518801</v>
      </c>
      <c r="Q307" s="1">
        <v>8.9511498316974496</v>
      </c>
      <c r="R307" s="1">
        <v>26.198625293468702</v>
      </c>
      <c r="S307" s="1">
        <v>28.683562922524299</v>
      </c>
      <c r="T307" s="1">
        <v>13.3807597657907</v>
      </c>
      <c r="U307" s="1">
        <v>5.4162341706456303</v>
      </c>
      <c r="V307" s="1">
        <v>42.823334025327</v>
      </c>
      <c r="W307" s="1">
        <v>26.674278596636899</v>
      </c>
      <c r="X307" s="1">
        <v>25.086153207390499</v>
      </c>
      <c r="Y307" s="1">
        <v>17.682573251014801</v>
      </c>
      <c r="Z307" s="1">
        <v>23.310707098270601</v>
      </c>
      <c r="AA307" s="1">
        <v>18.1225909881639</v>
      </c>
      <c r="AB307" s="1">
        <v>24.316949210355801</v>
      </c>
      <c r="AC307" s="1">
        <v>16.567179452194999</v>
      </c>
    </row>
    <row r="308" spans="1:29" ht="15" hidden="1" customHeight="1" x14ac:dyDescent="0.25">
      <c r="A308">
        <v>23240</v>
      </c>
      <c r="B308" s="2" t="s">
        <v>346</v>
      </c>
      <c r="C308" s="2" t="s">
        <v>27</v>
      </c>
      <c r="D308" s="2" t="s">
        <v>976</v>
      </c>
      <c r="E308" s="2" t="s">
        <v>935</v>
      </c>
      <c r="F308" s="2" t="s">
        <v>920</v>
      </c>
      <c r="G308" s="2" t="str">
        <f t="shared" si="4"/>
        <v>Clinton</v>
      </c>
      <c r="H308" s="2" t="s">
        <v>922</v>
      </c>
      <c r="I308" s="2" t="s">
        <v>922</v>
      </c>
      <c r="J308">
        <v>24837</v>
      </c>
      <c r="K308" s="1">
        <v>78.399162539759203</v>
      </c>
      <c r="L308" s="1">
        <v>0.18923380440471901</v>
      </c>
      <c r="M308" s="1">
        <v>0.35431010186415401</v>
      </c>
      <c r="N308" s="1">
        <v>1.0508515521198201</v>
      </c>
      <c r="O308" s="1">
        <v>20.006442001852101</v>
      </c>
      <c r="P308" s="1">
        <v>20.296332085195498</v>
      </c>
      <c r="Q308" s="1">
        <v>5.63272536940854</v>
      </c>
      <c r="R308" s="1">
        <v>18.005395176551101</v>
      </c>
      <c r="S308" s="1">
        <v>29.548657245238999</v>
      </c>
      <c r="T308" s="1">
        <v>26.516890123605901</v>
      </c>
      <c r="U308" s="1">
        <v>7.4233195562323298</v>
      </c>
      <c r="V308" s="1">
        <v>35.6536871872961</v>
      </c>
      <c r="W308" s="1">
        <v>28.921035457907301</v>
      </c>
      <c r="X308" s="1">
        <v>28.001957798564298</v>
      </c>
      <c r="Y308" s="1">
        <v>14.8775014026557</v>
      </c>
      <c r="Z308" s="1">
        <v>22.274172433140102</v>
      </c>
      <c r="AA308" s="1">
        <v>19.487563119506301</v>
      </c>
      <c r="AB308" s="1">
        <v>25.921077239573599</v>
      </c>
      <c r="AC308" s="1">
        <v>17.439685805124402</v>
      </c>
    </row>
    <row r="309" spans="1:29" ht="15" hidden="1" customHeight="1" x14ac:dyDescent="0.25">
      <c r="A309">
        <v>23300</v>
      </c>
      <c r="B309" s="2" t="s">
        <v>347</v>
      </c>
      <c r="C309" s="2" t="s">
        <v>146</v>
      </c>
      <c r="D309" s="2" t="s">
        <v>948</v>
      </c>
      <c r="E309" s="2" t="s">
        <v>927</v>
      </c>
      <c r="F309" s="2" t="s">
        <v>919</v>
      </c>
      <c r="G309" s="2" t="str">
        <f t="shared" si="4"/>
        <v>Trump</v>
      </c>
      <c r="H309" s="2" t="s">
        <v>922</v>
      </c>
      <c r="I309" s="2" t="s">
        <v>923</v>
      </c>
      <c r="J309">
        <v>47711</v>
      </c>
      <c r="K309" s="1">
        <v>85.120831674037404</v>
      </c>
      <c r="L309" s="1">
        <v>8.8574961748863004</v>
      </c>
      <c r="M309" s="1">
        <v>0.61830605101548897</v>
      </c>
      <c r="N309" s="1">
        <v>2.4564565823394999</v>
      </c>
      <c r="O309" s="1">
        <v>2.9469095177212798</v>
      </c>
      <c r="P309" s="1">
        <v>22.659344805181199</v>
      </c>
      <c r="Q309" s="1">
        <v>7.8556307769696696</v>
      </c>
      <c r="R309" s="1">
        <v>21.898513969524799</v>
      </c>
      <c r="S309" s="1">
        <v>28.8109660246065</v>
      </c>
      <c r="T309" s="1">
        <v>18.7755444237178</v>
      </c>
      <c r="U309" s="1">
        <v>3.0890131479522398</v>
      </c>
      <c r="V309" s="1">
        <v>43.808372374187698</v>
      </c>
      <c r="W309" s="1">
        <v>34.7649992443706</v>
      </c>
      <c r="X309" s="1">
        <v>18.337615233489501</v>
      </c>
      <c r="Y309" s="1">
        <v>20.582692405643598</v>
      </c>
      <c r="Z309" s="1">
        <v>24.469006264962101</v>
      </c>
      <c r="AA309" s="1">
        <v>19.548718993531299</v>
      </c>
      <c r="AB309" s="1">
        <v>22.640452299699501</v>
      </c>
      <c r="AC309" s="1">
        <v>12.759130036163601</v>
      </c>
    </row>
    <row r="310" spans="1:29" ht="15" hidden="1" customHeight="1" x14ac:dyDescent="0.25">
      <c r="A310">
        <v>23340</v>
      </c>
      <c r="B310" s="2" t="s">
        <v>348</v>
      </c>
      <c r="C310" s="2" t="s">
        <v>117</v>
      </c>
      <c r="D310" s="2" t="s">
        <v>961</v>
      </c>
      <c r="E310" s="2" t="s">
        <v>935</v>
      </c>
      <c r="F310" s="2" t="s">
        <v>919</v>
      </c>
      <c r="G310" s="2" t="str">
        <f t="shared" si="4"/>
        <v>Trump</v>
      </c>
      <c r="H310" s="2" t="s">
        <v>922</v>
      </c>
      <c r="I310" s="2" t="s">
        <v>923</v>
      </c>
      <c r="J310">
        <v>36691</v>
      </c>
      <c r="K310" s="1">
        <v>87.541904009157605</v>
      </c>
      <c r="L310" s="1">
        <v>0.49875991387533702</v>
      </c>
      <c r="M310" s="1">
        <v>0.49058352184459397</v>
      </c>
      <c r="N310" s="1">
        <v>1.41451582131858</v>
      </c>
      <c r="O310" s="1">
        <v>10.054236733803901</v>
      </c>
      <c r="P310" s="1">
        <v>23.896868441852199</v>
      </c>
      <c r="Q310" s="1">
        <v>8.4543893597885003</v>
      </c>
      <c r="R310" s="1">
        <v>23.065601918726699</v>
      </c>
      <c r="S310" s="1">
        <v>26.2135128505628</v>
      </c>
      <c r="T310" s="1">
        <v>18.369627429069801</v>
      </c>
      <c r="U310" s="1">
        <v>4.8102383053839404</v>
      </c>
      <c r="V310" s="1">
        <v>47.476530530369899</v>
      </c>
      <c r="W310" s="1">
        <v>30.209419882853201</v>
      </c>
      <c r="X310" s="1">
        <v>17.503811281392899</v>
      </c>
      <c r="Y310" s="1">
        <v>18.0867063362323</v>
      </c>
      <c r="Z310" s="1">
        <v>25.070293598378299</v>
      </c>
      <c r="AA310" s="1">
        <v>21.820440724514501</v>
      </c>
      <c r="AB310" s="1">
        <v>22.552801935526102</v>
      </c>
      <c r="AC310" s="1">
        <v>12.469757405348901</v>
      </c>
    </row>
    <row r="311" spans="1:29" ht="15" hidden="1" customHeight="1" x14ac:dyDescent="0.25">
      <c r="A311">
        <v>23380</v>
      </c>
      <c r="B311" s="2" t="s">
        <v>348</v>
      </c>
      <c r="C311" s="2" t="s">
        <v>33</v>
      </c>
      <c r="D311" s="2" t="s">
        <v>967</v>
      </c>
      <c r="E311" s="2" t="s">
        <v>927</v>
      </c>
      <c r="F311" s="2" t="s">
        <v>919</v>
      </c>
      <c r="G311" s="2" t="str">
        <f t="shared" si="4"/>
        <v>Trump</v>
      </c>
      <c r="H311" s="2" t="s">
        <v>922</v>
      </c>
      <c r="I311" s="2" t="s">
        <v>922</v>
      </c>
      <c r="J311">
        <v>60944</v>
      </c>
      <c r="K311" s="1">
        <v>86.188960357049098</v>
      </c>
      <c r="L311" s="1">
        <v>2.66474140194277</v>
      </c>
      <c r="M311" s="1">
        <v>0.30355736413756901</v>
      </c>
      <c r="N311" s="1">
        <v>1.9247177736938801</v>
      </c>
      <c r="O311" s="1">
        <v>8.9180231031766901</v>
      </c>
      <c r="P311" s="1">
        <v>24.396166972958799</v>
      </c>
      <c r="Q311" s="1">
        <v>7.6398004725649802</v>
      </c>
      <c r="R311" s="1">
        <v>23.890784982935202</v>
      </c>
      <c r="S311" s="1">
        <v>28.7887240745602</v>
      </c>
      <c r="T311" s="1">
        <v>15.2845234969808</v>
      </c>
      <c r="U311" s="1">
        <v>4.2412385575924496</v>
      </c>
      <c r="V311" s="1">
        <v>49.122044296307003</v>
      </c>
      <c r="W311" s="1">
        <v>33.318841629833599</v>
      </c>
      <c r="X311" s="1">
        <v>13.3178755162669</v>
      </c>
      <c r="Y311" s="1">
        <v>17.368751307257899</v>
      </c>
      <c r="Z311" s="1">
        <v>25.408910269818001</v>
      </c>
      <c r="AA311" s="1">
        <v>19.422714913198099</v>
      </c>
      <c r="AB311" s="1">
        <v>24.266889772014199</v>
      </c>
      <c r="AC311" s="1">
        <v>13.5327337377118</v>
      </c>
    </row>
    <row r="312" spans="1:29" ht="15" hidden="1" customHeight="1" x14ac:dyDescent="0.25">
      <c r="A312">
        <v>23420</v>
      </c>
      <c r="B312" s="2" t="s">
        <v>349</v>
      </c>
      <c r="C312" s="2" t="s">
        <v>98</v>
      </c>
      <c r="D312" s="2" t="s">
        <v>936</v>
      </c>
      <c r="E312" s="2" t="s">
        <v>935</v>
      </c>
      <c r="F312" s="2" t="s">
        <v>919</v>
      </c>
      <c r="G312" s="2" t="str">
        <f t="shared" si="4"/>
        <v>Trump</v>
      </c>
      <c r="H312" s="2" t="s">
        <v>922</v>
      </c>
      <c r="I312" s="2" t="s">
        <v>923</v>
      </c>
      <c r="J312">
        <v>930450</v>
      </c>
      <c r="K312" s="1">
        <v>32.728464721371402</v>
      </c>
      <c r="L312" s="1">
        <v>4.8369068730184299</v>
      </c>
      <c r="M312" s="1">
        <v>9.3348379816217992</v>
      </c>
      <c r="N312" s="1">
        <v>2.79402439679725</v>
      </c>
      <c r="O312" s="1">
        <v>50.305766027191098</v>
      </c>
      <c r="P312" s="1">
        <v>29.8250308990274</v>
      </c>
      <c r="Q312" s="1">
        <v>11.662958783384401</v>
      </c>
      <c r="R312" s="1">
        <v>26.556827341608901</v>
      </c>
      <c r="S312" s="1">
        <v>21.914772421946399</v>
      </c>
      <c r="T312" s="1">
        <v>10.040410554033</v>
      </c>
      <c r="U312" s="1">
        <v>16.408054193151099</v>
      </c>
      <c r="V312" s="1">
        <v>33.455033320870101</v>
      </c>
      <c r="W312" s="1">
        <v>30.719532847999599</v>
      </c>
      <c r="X312" s="1">
        <v>19.417379637979199</v>
      </c>
      <c r="Y312" s="1">
        <v>21.3635825304268</v>
      </c>
      <c r="Z312" s="1">
        <v>23.104200193672899</v>
      </c>
      <c r="AA312" s="1">
        <v>16.762109780480799</v>
      </c>
      <c r="AB312" s="1">
        <v>20.402184741641801</v>
      </c>
      <c r="AC312" s="1">
        <v>18.367922753777702</v>
      </c>
    </row>
    <row r="313" spans="1:29" ht="15" hidden="1" customHeight="1" x14ac:dyDescent="0.25">
      <c r="A313">
        <v>23460</v>
      </c>
      <c r="B313" s="2" t="s">
        <v>350</v>
      </c>
      <c r="C313" s="2" t="s">
        <v>46</v>
      </c>
      <c r="D313" s="2" t="s">
        <v>930</v>
      </c>
      <c r="E313" s="2" t="s">
        <v>931</v>
      </c>
      <c r="F313" s="2" t="s">
        <v>919</v>
      </c>
      <c r="G313" s="2" t="str">
        <f t="shared" si="4"/>
        <v>Trump</v>
      </c>
      <c r="H313" s="2" t="s">
        <v>922</v>
      </c>
      <c r="I313" s="2" t="s">
        <v>923</v>
      </c>
      <c r="J313">
        <v>104430</v>
      </c>
      <c r="K313" s="1">
        <v>79.277027674039999</v>
      </c>
      <c r="L313" s="1">
        <v>15.0493153308436</v>
      </c>
      <c r="M313" s="1">
        <v>0.629129560471129</v>
      </c>
      <c r="N313" s="1">
        <v>1.74375179546107</v>
      </c>
      <c r="O313" s="1">
        <v>3.3007756391841401</v>
      </c>
      <c r="P313" s="1">
        <v>22.968495643014499</v>
      </c>
      <c r="Q313" s="1">
        <v>8.5157521784927699</v>
      </c>
      <c r="R313" s="1">
        <v>24.898975390213501</v>
      </c>
      <c r="S313" s="1">
        <v>27.809058699607402</v>
      </c>
      <c r="T313" s="1">
        <v>15.8077180886718</v>
      </c>
      <c r="U313" s="1">
        <v>6.3334407351890496</v>
      </c>
      <c r="V313" s="1">
        <v>44.519003123993102</v>
      </c>
      <c r="W313" s="1">
        <v>33.975876609276703</v>
      </c>
      <c r="X313" s="1">
        <v>15.1716795315411</v>
      </c>
      <c r="Y313" s="1">
        <v>25.6262327416174</v>
      </c>
      <c r="Z313" s="1">
        <v>26.755424063116401</v>
      </c>
      <c r="AA313" s="1">
        <v>17.426035502958602</v>
      </c>
      <c r="AB313" s="1">
        <v>18.703155818540399</v>
      </c>
      <c r="AC313" s="1">
        <v>11.4891518737673</v>
      </c>
    </row>
    <row r="314" spans="1:29" ht="15" hidden="1" customHeight="1" x14ac:dyDescent="0.25">
      <c r="A314">
        <v>23500</v>
      </c>
      <c r="B314" s="2" t="s">
        <v>351</v>
      </c>
      <c r="C314" s="2" t="s">
        <v>129</v>
      </c>
      <c r="D314" s="2" t="s">
        <v>973</v>
      </c>
      <c r="E314" s="2" t="s">
        <v>931</v>
      </c>
      <c r="F314" s="2" t="s">
        <v>919</v>
      </c>
      <c r="G314" s="2" t="str">
        <f t="shared" si="4"/>
        <v>Trump</v>
      </c>
      <c r="H314" s="2" t="s">
        <v>922</v>
      </c>
      <c r="I314" s="2" t="s">
        <v>923</v>
      </c>
      <c r="J314">
        <v>55342</v>
      </c>
      <c r="K314" s="1">
        <v>73.974558201727405</v>
      </c>
      <c r="L314" s="1">
        <v>20.263091323045799</v>
      </c>
      <c r="M314" s="1">
        <v>0.55653933721224402</v>
      </c>
      <c r="N314" s="1">
        <v>1.5340970691337501</v>
      </c>
      <c r="O314" s="1">
        <v>3.6717140688807799</v>
      </c>
      <c r="P314" s="1">
        <v>24.672039319142801</v>
      </c>
      <c r="Q314" s="1">
        <v>9.4503270572079092</v>
      </c>
      <c r="R314" s="1">
        <v>25.438184380759601</v>
      </c>
      <c r="S314" s="1">
        <v>26.992157854793799</v>
      </c>
      <c r="T314" s="1">
        <v>13.447291388095801</v>
      </c>
      <c r="U314" s="1">
        <v>9.5193525298684101</v>
      </c>
      <c r="V314" s="1">
        <v>52.832681825689598</v>
      </c>
      <c r="W314" s="1">
        <v>24.949072289819998</v>
      </c>
      <c r="X314" s="1">
        <v>12.698893354621999</v>
      </c>
      <c r="Y314" s="1">
        <v>30.298578199052098</v>
      </c>
      <c r="Z314" s="1">
        <v>26.312796208530798</v>
      </c>
      <c r="AA314" s="1">
        <v>18.720379146919399</v>
      </c>
      <c r="AB314" s="1">
        <v>16.4265402843602</v>
      </c>
      <c r="AC314" s="1">
        <v>8.24170616113744</v>
      </c>
    </row>
    <row r="315" spans="1:29" ht="15" hidden="1" customHeight="1" x14ac:dyDescent="0.25">
      <c r="A315">
        <v>23540</v>
      </c>
      <c r="B315" s="2" t="s">
        <v>352</v>
      </c>
      <c r="C315" s="2" t="s">
        <v>72</v>
      </c>
      <c r="D315" s="2" t="s">
        <v>942</v>
      </c>
      <c r="E315" s="2" t="s">
        <v>931</v>
      </c>
      <c r="F315" s="2" t="s">
        <v>920</v>
      </c>
      <c r="G315" s="2" t="str">
        <f t="shared" si="4"/>
        <v>Clinton</v>
      </c>
      <c r="H315" s="2" t="s">
        <v>922</v>
      </c>
      <c r="I315" s="2" t="s">
        <v>923</v>
      </c>
      <c r="J315">
        <v>264275</v>
      </c>
      <c r="K315" s="1">
        <v>65.215400624349599</v>
      </c>
      <c r="L315" s="1">
        <v>19.034717623687399</v>
      </c>
      <c r="M315" s="1">
        <v>4.9785261564657999</v>
      </c>
      <c r="N315" s="1">
        <v>2.5991864535048701</v>
      </c>
      <c r="O315" s="1">
        <v>8.1721691419922404</v>
      </c>
      <c r="P315" s="1">
        <v>18.131113423517199</v>
      </c>
      <c r="Q315" s="1">
        <v>22.504588023838799</v>
      </c>
      <c r="R315" s="1">
        <v>24.9910131491817</v>
      </c>
      <c r="S315" s="1">
        <v>23.217103396083601</v>
      </c>
      <c r="T315" s="1">
        <v>11.1561820073787</v>
      </c>
      <c r="U315" s="1">
        <v>3.5535615277255599</v>
      </c>
      <c r="V315" s="1">
        <v>28.959996940980002</v>
      </c>
      <c r="W315" s="1">
        <v>28.3921663597025</v>
      </c>
      <c r="X315" s="1">
        <v>39.094275171591903</v>
      </c>
      <c r="Y315" s="1">
        <v>26.0723657896534</v>
      </c>
      <c r="Z315" s="1">
        <v>21.8316797877218</v>
      </c>
      <c r="AA315" s="1">
        <v>16.4057088784181</v>
      </c>
      <c r="AB315" s="1">
        <v>18.119738164222898</v>
      </c>
      <c r="AC315" s="1">
        <v>17.570507379983798</v>
      </c>
    </row>
    <row r="316" spans="1:29" ht="15" hidden="1" customHeight="1" x14ac:dyDescent="0.25">
      <c r="A316">
        <v>23580</v>
      </c>
      <c r="B316" s="2" t="s">
        <v>352</v>
      </c>
      <c r="C316" s="2" t="s">
        <v>37</v>
      </c>
      <c r="D316" s="2" t="s">
        <v>943</v>
      </c>
      <c r="E316" s="2" t="s">
        <v>931</v>
      </c>
      <c r="F316" s="2" t="s">
        <v>919</v>
      </c>
      <c r="G316" s="2" t="str">
        <f t="shared" si="4"/>
        <v>Trump</v>
      </c>
      <c r="H316" s="2" t="s">
        <v>922</v>
      </c>
      <c r="I316" s="2" t="s">
        <v>923</v>
      </c>
      <c r="J316">
        <v>179684</v>
      </c>
      <c r="K316" s="1">
        <v>63.6116738273859</v>
      </c>
      <c r="L316" s="1">
        <v>7.09968611562521</v>
      </c>
      <c r="M316" s="1">
        <v>1.77033013512611</v>
      </c>
      <c r="N316" s="1">
        <v>1.41359275171969</v>
      </c>
      <c r="O316" s="1">
        <v>26.1047171701431</v>
      </c>
      <c r="P316" s="1">
        <v>27.9190133790432</v>
      </c>
      <c r="Q316" s="1">
        <v>9.3057812604349905</v>
      </c>
      <c r="R316" s="1">
        <v>27.7158789875559</v>
      </c>
      <c r="S316" s="1">
        <v>23.9231094588277</v>
      </c>
      <c r="T316" s="1">
        <v>11.136216914138201</v>
      </c>
      <c r="U316" s="1">
        <v>10.919130901193199</v>
      </c>
      <c r="V316" s="1">
        <v>40.823199416145698</v>
      </c>
      <c r="W316" s="1">
        <v>26.1608940708891</v>
      </c>
      <c r="X316" s="1">
        <v>22.096775611772099</v>
      </c>
      <c r="Y316" s="1">
        <v>15.7064629307801</v>
      </c>
      <c r="Z316" s="1">
        <v>22.2382529429124</v>
      </c>
      <c r="AA316" s="1">
        <v>18.9002196937404</v>
      </c>
      <c r="AB316" s="1">
        <v>23.367872249729501</v>
      </c>
      <c r="AC316" s="1">
        <v>19.7871921828377</v>
      </c>
    </row>
    <row r="317" spans="1:29" ht="15" hidden="1" customHeight="1" x14ac:dyDescent="0.25">
      <c r="A317">
        <v>23620</v>
      </c>
      <c r="B317" s="2" t="s">
        <v>352</v>
      </c>
      <c r="C317" s="2" t="s">
        <v>27</v>
      </c>
      <c r="D317" s="2" t="s">
        <v>976</v>
      </c>
      <c r="E317" s="2" t="s">
        <v>935</v>
      </c>
      <c r="F317" s="2" t="s">
        <v>919</v>
      </c>
      <c r="G317" s="2" t="str">
        <f t="shared" si="4"/>
        <v>Trump</v>
      </c>
      <c r="H317" s="2" t="s">
        <v>922</v>
      </c>
      <c r="I317" s="2" t="s">
        <v>922</v>
      </c>
      <c r="J317">
        <v>38437</v>
      </c>
      <c r="K317" s="1">
        <v>78.713219033743499</v>
      </c>
      <c r="L317" s="1">
        <v>2.64848973645186</v>
      </c>
      <c r="M317" s="1">
        <v>0.72326144079923005</v>
      </c>
      <c r="N317" s="1">
        <v>2.3128756146421399</v>
      </c>
      <c r="O317" s="1">
        <v>15.6021541743632</v>
      </c>
      <c r="P317" s="1">
        <v>25.576918073731001</v>
      </c>
      <c r="Q317" s="1">
        <v>8.7025522283216699</v>
      </c>
      <c r="R317" s="1">
        <v>22.418503004917099</v>
      </c>
      <c r="S317" s="1">
        <v>27.431901553190901</v>
      </c>
      <c r="T317" s="1">
        <v>15.8701251398392</v>
      </c>
      <c r="U317" s="1">
        <v>7.1702025841442003</v>
      </c>
      <c r="V317" s="1">
        <v>42.223640133992703</v>
      </c>
      <c r="W317" s="1">
        <v>33.1831233051523</v>
      </c>
      <c r="X317" s="1">
        <v>17.423033976710801</v>
      </c>
      <c r="Y317" s="1">
        <v>20.436192973980301</v>
      </c>
      <c r="Z317" s="1">
        <v>19.856442818689999</v>
      </c>
      <c r="AA317" s="1">
        <v>19.525157015667101</v>
      </c>
      <c r="AB317" s="1">
        <v>23.983711781351399</v>
      </c>
      <c r="AC317" s="1">
        <v>16.198495410311299</v>
      </c>
    </row>
    <row r="318" spans="1:29" ht="15" hidden="1" customHeight="1" x14ac:dyDescent="0.25">
      <c r="A318">
        <v>23660</v>
      </c>
      <c r="B318" s="2" t="s">
        <v>353</v>
      </c>
      <c r="C318" s="2" t="s">
        <v>146</v>
      </c>
      <c r="D318" s="2" t="s">
        <v>948</v>
      </c>
      <c r="E318" s="2" t="s">
        <v>927</v>
      </c>
      <c r="F318" s="2" t="s">
        <v>919</v>
      </c>
      <c r="G318" s="2" t="str">
        <f t="shared" si="4"/>
        <v>Trump</v>
      </c>
      <c r="H318" s="2" t="s">
        <v>922</v>
      </c>
      <c r="I318" s="2" t="s">
        <v>923</v>
      </c>
      <c r="J318">
        <v>52919</v>
      </c>
      <c r="K318" s="1">
        <v>85.285058296642006</v>
      </c>
      <c r="L318" s="1">
        <v>7.0692945822861404</v>
      </c>
      <c r="M318" s="1">
        <v>0.62548423061660297</v>
      </c>
      <c r="N318" s="1">
        <v>2.1863602864755598</v>
      </c>
      <c r="O318" s="1">
        <v>4.8338026039796702</v>
      </c>
      <c r="P318" s="1">
        <v>20.5597233507814</v>
      </c>
      <c r="Q318" s="1">
        <v>9.9964096071354298</v>
      </c>
      <c r="R318" s="1">
        <v>23.012528581416898</v>
      </c>
      <c r="S318" s="1">
        <v>27.984277858614099</v>
      </c>
      <c r="T318" s="1">
        <v>18.447060602052201</v>
      </c>
      <c r="U318" s="1">
        <v>4.3841961852860996</v>
      </c>
      <c r="V318" s="1">
        <v>47.231607629427799</v>
      </c>
      <c r="W318" s="1">
        <v>31.460490463215301</v>
      </c>
      <c r="X318" s="1">
        <v>16.9237057220708</v>
      </c>
      <c r="Y318" s="1">
        <v>25.772911299227101</v>
      </c>
      <c r="Z318" s="1">
        <v>23.734817813765201</v>
      </c>
      <c r="AA318" s="1">
        <v>18.388847994111199</v>
      </c>
      <c r="AB318" s="1">
        <v>21.9911667280088</v>
      </c>
      <c r="AC318" s="1">
        <v>10.1122561648877</v>
      </c>
    </row>
    <row r="319" spans="1:29" ht="15" hidden="1" customHeight="1" x14ac:dyDescent="0.25">
      <c r="A319">
        <v>23700</v>
      </c>
      <c r="B319" s="2" t="s">
        <v>354</v>
      </c>
      <c r="C319" s="2" t="s">
        <v>35</v>
      </c>
      <c r="D319" s="2" t="s">
        <v>964</v>
      </c>
      <c r="E319" s="2" t="s">
        <v>935</v>
      </c>
      <c r="F319" s="2" t="s">
        <v>920</v>
      </c>
      <c r="G319" s="2" t="str">
        <f t="shared" si="4"/>
        <v>Clinton</v>
      </c>
      <c r="H319" s="2" t="s">
        <v>922</v>
      </c>
      <c r="I319" s="2" t="s">
        <v>922</v>
      </c>
      <c r="J319">
        <v>71492</v>
      </c>
      <c r="K319" s="1">
        <v>10.328428355620201</v>
      </c>
      <c r="L319" s="1">
        <v>0.443406255245342</v>
      </c>
      <c r="M319" s="1">
        <v>0.758126783416326</v>
      </c>
      <c r="N319" s="1">
        <v>75.219604990768204</v>
      </c>
      <c r="O319" s="1">
        <v>13.2504336149499</v>
      </c>
      <c r="P319" s="1">
        <v>31.294410563419699</v>
      </c>
      <c r="Q319" s="1">
        <v>11.468416046550701</v>
      </c>
      <c r="R319" s="1">
        <v>24.281038437867199</v>
      </c>
      <c r="S319" s="1">
        <v>23.426397359145099</v>
      </c>
      <c r="T319" s="1">
        <v>9.5297375930173995</v>
      </c>
      <c r="U319" s="1">
        <v>11.684789248625499</v>
      </c>
      <c r="V319" s="1">
        <v>48.686621869273097</v>
      </c>
      <c r="W319" s="1">
        <v>27.394013439218099</v>
      </c>
      <c r="X319" s="1">
        <v>12.234575442883299</v>
      </c>
      <c r="Y319" s="1">
        <v>33.365681013814402</v>
      </c>
      <c r="Z319" s="1">
        <v>25.299691745633101</v>
      </c>
      <c r="AA319" s="1">
        <v>15.6695969859573</v>
      </c>
      <c r="AB319" s="1">
        <v>15.760931613197901</v>
      </c>
      <c r="AC319" s="1">
        <v>9.9040986413974199</v>
      </c>
    </row>
    <row r="320" spans="1:29" ht="15" hidden="1" customHeight="1" x14ac:dyDescent="0.25">
      <c r="A320">
        <v>23780</v>
      </c>
      <c r="B320" s="2" t="s">
        <v>355</v>
      </c>
      <c r="C320" s="2" t="s">
        <v>77</v>
      </c>
      <c r="D320" s="2" t="s">
        <v>949</v>
      </c>
      <c r="E320" s="2" t="s">
        <v>935</v>
      </c>
      <c r="F320" s="2" t="s">
        <v>919</v>
      </c>
      <c r="G320" s="2" t="str">
        <f t="shared" si="4"/>
        <v>Trump</v>
      </c>
      <c r="H320" s="2" t="s">
        <v>922</v>
      </c>
      <c r="I320" s="2" t="s">
        <v>923</v>
      </c>
      <c r="J320">
        <v>40753</v>
      </c>
      <c r="K320" s="1">
        <v>48.524035040365099</v>
      </c>
      <c r="L320" s="1">
        <v>1.7741025200598699</v>
      </c>
      <c r="M320" s="1">
        <v>2.9862832184133699</v>
      </c>
      <c r="N320" s="1">
        <v>1.7691949058965</v>
      </c>
      <c r="O320" s="1">
        <v>44.946384315265099</v>
      </c>
      <c r="P320" s="1">
        <v>31.808701199911699</v>
      </c>
      <c r="Q320" s="1">
        <v>10.6249846637057</v>
      </c>
      <c r="R320" s="1">
        <v>25.5171398424656</v>
      </c>
      <c r="S320" s="1">
        <v>23.1565774298825</v>
      </c>
      <c r="T320" s="1">
        <v>8.8925968640345499</v>
      </c>
      <c r="U320" s="1">
        <v>15.6381576149364</v>
      </c>
      <c r="V320" s="1">
        <v>37.477140305363001</v>
      </c>
      <c r="W320" s="1">
        <v>28.056819631693099</v>
      </c>
      <c r="X320" s="1">
        <v>18.8278824480075</v>
      </c>
      <c r="Y320" s="1">
        <v>12.9937706119458</v>
      </c>
      <c r="Z320" s="1">
        <v>27.064858922682301</v>
      </c>
      <c r="AA320" s="1">
        <v>20.850128252107002</v>
      </c>
      <c r="AB320" s="1">
        <v>23.803591058995998</v>
      </c>
      <c r="AC320" s="1">
        <v>15.287651154269</v>
      </c>
    </row>
    <row r="321" spans="1:29" ht="15" hidden="1" customHeight="1" x14ac:dyDescent="0.25">
      <c r="A321">
        <v>23820</v>
      </c>
      <c r="B321" s="2" t="s">
        <v>356</v>
      </c>
      <c r="C321" s="2" t="s">
        <v>195</v>
      </c>
      <c r="D321" s="2" t="s">
        <v>965</v>
      </c>
      <c r="E321" s="2" t="s">
        <v>935</v>
      </c>
      <c r="F321" s="2" t="s">
        <v>919</v>
      </c>
      <c r="G321" s="2" t="str">
        <f t="shared" si="4"/>
        <v>Trump</v>
      </c>
      <c r="H321" s="2" t="s">
        <v>922</v>
      </c>
      <c r="I321" s="2" t="s">
        <v>922</v>
      </c>
      <c r="J321">
        <v>46997</v>
      </c>
      <c r="K321" s="1">
        <v>83.184033023384501</v>
      </c>
      <c r="L321" s="1">
        <v>0.37023639806796199</v>
      </c>
      <c r="M321" s="1">
        <v>1.48732897844543</v>
      </c>
      <c r="N321" s="1">
        <v>4.1002617188331199</v>
      </c>
      <c r="O321" s="1">
        <v>10.858139881269</v>
      </c>
      <c r="P321" s="1">
        <v>20.182139285486301</v>
      </c>
      <c r="Q321" s="1">
        <v>6.3493414473264203</v>
      </c>
      <c r="R321" s="1">
        <v>19.862969976807001</v>
      </c>
      <c r="S321" s="1">
        <v>33.436176777241101</v>
      </c>
      <c r="T321" s="1">
        <v>20.169372513139098</v>
      </c>
      <c r="U321" s="1">
        <v>2.00075172752768</v>
      </c>
      <c r="V321" s="1">
        <v>31.508948448839199</v>
      </c>
      <c r="W321" s="1">
        <v>40.954693960158401</v>
      </c>
      <c r="X321" s="1">
        <v>25.5356058634747</v>
      </c>
      <c r="Y321" s="1">
        <v>12.0617913242484</v>
      </c>
      <c r="Z321" s="1">
        <v>17.699989597420199</v>
      </c>
      <c r="AA321" s="1">
        <v>19.270779153229999</v>
      </c>
      <c r="AB321" s="1">
        <v>25.782794132945</v>
      </c>
      <c r="AC321" s="1">
        <v>25.184645792156498</v>
      </c>
    </row>
    <row r="322" spans="1:29" ht="15" hidden="1" customHeight="1" x14ac:dyDescent="0.25">
      <c r="A322">
        <v>23860</v>
      </c>
      <c r="B322" s="2" t="s">
        <v>357</v>
      </c>
      <c r="C322" s="2" t="s">
        <v>129</v>
      </c>
      <c r="D322" s="2" t="s">
        <v>973</v>
      </c>
      <c r="E322" s="2" t="s">
        <v>931</v>
      </c>
      <c r="F322" s="2" t="s">
        <v>919</v>
      </c>
      <c r="G322" s="2" t="str">
        <f t="shared" si="4"/>
        <v>Trump</v>
      </c>
      <c r="H322" s="2" t="s">
        <v>923</v>
      </c>
      <c r="I322" s="2" t="s">
        <v>923</v>
      </c>
      <c r="J322">
        <v>60158</v>
      </c>
      <c r="K322" s="1">
        <v>62.021676252535002</v>
      </c>
      <c r="L322" s="1">
        <v>33.4585591276306</v>
      </c>
      <c r="M322" s="1">
        <v>0.44715582299943502</v>
      </c>
      <c r="N322" s="1">
        <v>0.96911466471624697</v>
      </c>
      <c r="O322" s="1">
        <v>3.1034941321187501</v>
      </c>
      <c r="P322" s="1">
        <v>21.643006748894599</v>
      </c>
      <c r="Q322" s="1">
        <v>6.9018251936567001</v>
      </c>
      <c r="R322" s="1">
        <v>20.9448452408657</v>
      </c>
      <c r="S322" s="1">
        <v>30.695834303002101</v>
      </c>
      <c r="T322" s="1">
        <v>19.814488513580901</v>
      </c>
      <c r="U322" s="1">
        <v>5.7075822337855397</v>
      </c>
      <c r="V322" s="1">
        <v>42.817320200706199</v>
      </c>
      <c r="W322" s="1">
        <v>28.614569782568299</v>
      </c>
      <c r="X322" s="1">
        <v>22.86052778294</v>
      </c>
      <c r="Y322" s="1">
        <v>24.104467599839001</v>
      </c>
      <c r="Z322" s="1">
        <v>24.104467599839001</v>
      </c>
      <c r="AA322" s="1">
        <v>15.5851706095434</v>
      </c>
      <c r="AB322" s="1">
        <v>19.9543848665087</v>
      </c>
      <c r="AC322" s="1">
        <v>16.2515093242699</v>
      </c>
    </row>
    <row r="323" spans="1:29" ht="15" hidden="1" customHeight="1" x14ac:dyDescent="0.25">
      <c r="A323">
        <v>23900</v>
      </c>
      <c r="B323" s="2" t="s">
        <v>358</v>
      </c>
      <c r="C323" s="2" t="s">
        <v>55</v>
      </c>
      <c r="D323" s="2" t="s">
        <v>970</v>
      </c>
      <c r="E323" s="2" t="s">
        <v>927</v>
      </c>
      <c r="F323" s="2" t="s">
        <v>919</v>
      </c>
      <c r="G323" s="2" t="str">
        <f t="shared" si="4"/>
        <v>Trump</v>
      </c>
      <c r="H323" s="2" t="s">
        <v>922</v>
      </c>
      <c r="I323" s="2" t="s">
        <v>922</v>
      </c>
      <c r="J323">
        <v>101407</v>
      </c>
      <c r="K323" s="1">
        <v>90.555878785488204</v>
      </c>
      <c r="L323" s="1">
        <v>1.4298815663613</v>
      </c>
      <c r="M323" s="1">
        <v>0.72677428579881098</v>
      </c>
      <c r="N323" s="1">
        <v>1.2573096531797601</v>
      </c>
      <c r="O323" s="1">
        <v>6.0301557091719502</v>
      </c>
      <c r="P323" s="1">
        <v>22.126677645527401</v>
      </c>
      <c r="Q323" s="1">
        <v>9.7222085260386404</v>
      </c>
      <c r="R323" s="1">
        <v>23.476683069216101</v>
      </c>
      <c r="S323" s="1">
        <v>28.941789028370799</v>
      </c>
      <c r="T323" s="1">
        <v>15.732641730847</v>
      </c>
      <c r="U323" s="1">
        <v>5.6962300523241503</v>
      </c>
      <c r="V323" s="1">
        <v>51.277665850158698</v>
      </c>
      <c r="W323" s="1">
        <v>23.683562100503</v>
      </c>
      <c r="X323" s="1">
        <v>19.342541997014202</v>
      </c>
      <c r="Y323" s="1">
        <v>12.924708155963501</v>
      </c>
      <c r="Z323" s="1">
        <v>20.331148311613699</v>
      </c>
      <c r="AA323" s="1">
        <v>18.270611893134198</v>
      </c>
      <c r="AB323" s="1">
        <v>27.6853568723721</v>
      </c>
      <c r="AC323" s="1">
        <v>20.788174766916502</v>
      </c>
    </row>
    <row r="324" spans="1:29" ht="15" hidden="1" customHeight="1" x14ac:dyDescent="0.25">
      <c r="A324">
        <v>23940</v>
      </c>
      <c r="B324" s="2" t="s">
        <v>359</v>
      </c>
      <c r="C324" s="2" t="s">
        <v>197</v>
      </c>
      <c r="D324" s="2" t="s">
        <v>982</v>
      </c>
      <c r="E324" s="2" t="s">
        <v>947</v>
      </c>
      <c r="F324" s="2" t="s">
        <v>919</v>
      </c>
      <c r="G324" s="2" t="str">
        <f t="shared" si="4"/>
        <v>Trump</v>
      </c>
      <c r="H324" s="2" t="s">
        <v>922</v>
      </c>
      <c r="I324" s="2" t="s">
        <v>923</v>
      </c>
      <c r="J324">
        <v>46133</v>
      </c>
      <c r="K324" s="1">
        <v>88.942839182363997</v>
      </c>
      <c r="L324" s="1">
        <v>0.29046452647779197</v>
      </c>
      <c r="M324" s="1">
        <v>0.54191142999588104</v>
      </c>
      <c r="N324" s="1">
        <v>2.3974161663017801</v>
      </c>
      <c r="O324" s="1">
        <v>7.8273686948605103</v>
      </c>
      <c r="P324" s="1">
        <v>28.140376736826099</v>
      </c>
      <c r="Q324" s="1">
        <v>9.7934233628855694</v>
      </c>
      <c r="R324" s="1">
        <v>29.575358203455199</v>
      </c>
      <c r="S324" s="1">
        <v>26.820280493356201</v>
      </c>
      <c r="T324" s="1">
        <v>5.6705612034769004</v>
      </c>
      <c r="U324" s="1">
        <v>2.9808970680848099</v>
      </c>
      <c r="V324" s="1">
        <v>41.3791896998111</v>
      </c>
      <c r="W324" s="1">
        <v>37.415156392134897</v>
      </c>
      <c r="X324" s="1">
        <v>18.224756839969199</v>
      </c>
      <c r="Y324" s="1">
        <v>8.2305012694101691</v>
      </c>
      <c r="Z324" s="1">
        <v>10.462301470154101</v>
      </c>
      <c r="AA324" s="1">
        <v>16.655842238885299</v>
      </c>
      <c r="AB324" s="1">
        <v>31.292436677097498</v>
      </c>
      <c r="AC324" s="1">
        <v>33.358918344453002</v>
      </c>
    </row>
    <row r="325" spans="1:29" ht="15" hidden="1" customHeight="1" x14ac:dyDescent="0.25">
      <c r="A325">
        <v>23980</v>
      </c>
      <c r="B325" s="2" t="s">
        <v>360</v>
      </c>
      <c r="C325" s="2" t="s">
        <v>104</v>
      </c>
      <c r="D325" s="2" t="s">
        <v>950</v>
      </c>
      <c r="E325" s="2" t="s">
        <v>927</v>
      </c>
      <c r="F325" s="2" t="s">
        <v>919</v>
      </c>
      <c r="G325" s="2" t="str">
        <f t="shared" si="4"/>
        <v>Trump</v>
      </c>
      <c r="H325" s="2" t="s">
        <v>922</v>
      </c>
      <c r="I325" s="2" t="s">
        <v>923</v>
      </c>
      <c r="J325">
        <v>52272</v>
      </c>
      <c r="K325" s="1">
        <v>92.452938475665704</v>
      </c>
      <c r="L325" s="1">
        <v>3.3861340679522498</v>
      </c>
      <c r="M325" s="1">
        <v>0.36922252831343699</v>
      </c>
      <c r="N325" s="1">
        <v>1.4481940618304301</v>
      </c>
      <c r="O325" s="1">
        <v>2.3435108662381401</v>
      </c>
      <c r="P325" s="1">
        <v>24.171640648913399</v>
      </c>
      <c r="Q325" s="1">
        <v>7.7957606366697298</v>
      </c>
      <c r="R325" s="1">
        <v>24.8890419344965</v>
      </c>
      <c r="S325" s="1">
        <v>27.5635139271503</v>
      </c>
      <c r="T325" s="1">
        <v>15.5800428527701</v>
      </c>
      <c r="U325" s="1">
        <v>12.045899804086201</v>
      </c>
      <c r="V325" s="1">
        <v>52.888329135180498</v>
      </c>
      <c r="W325" s="1">
        <v>22.698012874335301</v>
      </c>
      <c r="X325" s="1">
        <v>12.367758186398</v>
      </c>
      <c r="Y325" s="1">
        <v>28.675162298629498</v>
      </c>
      <c r="Z325" s="1">
        <v>25.030055301755201</v>
      </c>
      <c r="AA325" s="1">
        <v>16.619379658571798</v>
      </c>
      <c r="AB325" s="1">
        <v>20.822313056023098</v>
      </c>
      <c r="AC325" s="1">
        <v>8.8530896850204392</v>
      </c>
    </row>
    <row r="326" spans="1:29" ht="15" hidden="1" customHeight="1" x14ac:dyDescent="0.25">
      <c r="A326">
        <v>24020</v>
      </c>
      <c r="B326" s="2" t="s">
        <v>361</v>
      </c>
      <c r="C326" s="2" t="s">
        <v>40</v>
      </c>
      <c r="D326" s="2" t="s">
        <v>966</v>
      </c>
      <c r="E326" s="2" t="s">
        <v>927</v>
      </c>
      <c r="F326" s="2" t="s">
        <v>919</v>
      </c>
      <c r="G326" s="2" t="str">
        <f t="shared" ref="G326:G389" si="5">IF(F326="Republicain","Trump","Clinton")</f>
        <v>Trump</v>
      </c>
      <c r="H326" s="2" t="s">
        <v>922</v>
      </c>
      <c r="I326" s="2" t="s">
        <v>922</v>
      </c>
      <c r="J326">
        <v>128923</v>
      </c>
      <c r="K326" s="1">
        <v>94.305127867021397</v>
      </c>
      <c r="L326" s="1">
        <v>1.7762540431110001</v>
      </c>
      <c r="M326" s="1">
        <v>0.54994066225576499</v>
      </c>
      <c r="N326" s="1">
        <v>1.3333540175143299</v>
      </c>
      <c r="O326" s="1">
        <v>2.0353234100975</v>
      </c>
      <c r="P326" s="1">
        <v>20.835692622728299</v>
      </c>
      <c r="Q326" s="1">
        <v>8.1234535342801504</v>
      </c>
      <c r="R326" s="1">
        <v>24.1733437788447</v>
      </c>
      <c r="S326" s="1">
        <v>30.614397741287402</v>
      </c>
      <c r="T326" s="1">
        <v>16.253112322859401</v>
      </c>
      <c r="U326" s="1">
        <v>3.4896401308615101</v>
      </c>
      <c r="V326" s="1">
        <v>46.2322791712105</v>
      </c>
      <c r="W326" s="1">
        <v>27.933478735005501</v>
      </c>
      <c r="X326" s="1">
        <v>22.344601962922599</v>
      </c>
      <c r="Y326" s="1">
        <v>16.115243385745199</v>
      </c>
      <c r="Z326" s="1">
        <v>21.800207136804399</v>
      </c>
      <c r="AA326" s="1">
        <v>18.791074286790298</v>
      </c>
      <c r="AB326" s="1">
        <v>26.3515676489973</v>
      </c>
      <c r="AC326" s="1">
        <v>16.941907541662701</v>
      </c>
    </row>
    <row r="327" spans="1:29" ht="15" hidden="1" customHeight="1" x14ac:dyDescent="0.25">
      <c r="A327">
        <v>24060</v>
      </c>
      <c r="B327" s="2" t="s">
        <v>362</v>
      </c>
      <c r="C327" s="2" t="s">
        <v>156</v>
      </c>
      <c r="D327" s="2" t="s">
        <v>937</v>
      </c>
      <c r="E327" s="2" t="s">
        <v>935</v>
      </c>
      <c r="F327" s="2" t="s">
        <v>919</v>
      </c>
      <c r="G327" s="2" t="str">
        <f t="shared" si="5"/>
        <v>Trump</v>
      </c>
      <c r="H327" s="2" t="s">
        <v>922</v>
      </c>
      <c r="I327" s="2" t="s">
        <v>922</v>
      </c>
      <c r="J327">
        <v>73537</v>
      </c>
      <c r="K327" s="1">
        <v>73.229802684362994</v>
      </c>
      <c r="L327" s="1">
        <v>0.43243537266954002</v>
      </c>
      <c r="M327" s="1">
        <v>0.74248337571562595</v>
      </c>
      <c r="N327" s="1">
        <v>1.74469994696547</v>
      </c>
      <c r="O327" s="1">
        <v>23.850578620286399</v>
      </c>
      <c r="P327" s="1">
        <v>24.7698437521248</v>
      </c>
      <c r="Q327" s="1">
        <v>7.8123937609638698</v>
      </c>
      <c r="R327" s="1">
        <v>30.2405591742932</v>
      </c>
      <c r="S327" s="1">
        <v>28.091980907570299</v>
      </c>
      <c r="T327" s="1">
        <v>9.0852224050477997</v>
      </c>
      <c r="U327" s="1">
        <v>4.9945579876647699</v>
      </c>
      <c r="V327" s="1">
        <v>28.433506671503999</v>
      </c>
      <c r="W327" s="1">
        <v>33.454266940782801</v>
      </c>
      <c r="X327" s="1">
        <v>33.117668400048402</v>
      </c>
      <c r="Y327" s="1">
        <v>11.2386400666208</v>
      </c>
      <c r="Z327" s="1">
        <v>17.4915818820377</v>
      </c>
      <c r="AA327" s="1">
        <v>19.4684818422101</v>
      </c>
      <c r="AB327" s="1">
        <v>25.956768890980801</v>
      </c>
      <c r="AC327" s="1">
        <v>25.8445273181506</v>
      </c>
    </row>
    <row r="328" spans="1:29" ht="15" hidden="1" customHeight="1" x14ac:dyDescent="0.25">
      <c r="A328">
        <v>24100</v>
      </c>
      <c r="B328" s="2" t="s">
        <v>363</v>
      </c>
      <c r="C328" s="2" t="s">
        <v>40</v>
      </c>
      <c r="D328" s="2" t="s">
        <v>966</v>
      </c>
      <c r="E328" s="2" t="s">
        <v>927</v>
      </c>
      <c r="F328" s="2" t="s">
        <v>920</v>
      </c>
      <c r="G328" s="2" t="str">
        <f t="shared" si="5"/>
        <v>Clinton</v>
      </c>
      <c r="H328" s="2" t="s">
        <v>922</v>
      </c>
      <c r="I328" s="2" t="s">
        <v>922</v>
      </c>
      <c r="J328">
        <v>55531</v>
      </c>
      <c r="K328" s="1">
        <v>93.839477048855599</v>
      </c>
      <c r="L328" s="1">
        <v>1.7665808287263001</v>
      </c>
      <c r="M328" s="1">
        <v>0.57625470457942396</v>
      </c>
      <c r="N328" s="1">
        <v>1.5432821307017699</v>
      </c>
      <c r="O328" s="1">
        <v>2.27440528713691</v>
      </c>
      <c r="P328" s="1">
        <v>22.196610902018701</v>
      </c>
      <c r="Q328" s="1">
        <v>7.9072950244007796</v>
      </c>
      <c r="R328" s="1">
        <v>24.447605841782099</v>
      </c>
      <c r="S328" s="1">
        <v>29.419603464731399</v>
      </c>
      <c r="T328" s="1">
        <v>16.028884767067002</v>
      </c>
      <c r="U328" s="1">
        <v>4.1824702634362803</v>
      </c>
      <c r="V328" s="1">
        <v>50.5611889465129</v>
      </c>
      <c r="W328" s="1">
        <v>30.750574089841798</v>
      </c>
      <c r="X328" s="1">
        <v>14.505766700209</v>
      </c>
      <c r="Y328" s="1">
        <v>19.776997912131801</v>
      </c>
      <c r="Z328" s="1">
        <v>24.6723823908311</v>
      </c>
      <c r="AA328" s="1">
        <v>19.501577006796701</v>
      </c>
      <c r="AB328" s="1">
        <v>22.828839234152198</v>
      </c>
      <c r="AC328" s="1">
        <v>13.2202034560881</v>
      </c>
    </row>
    <row r="329" spans="1:29" ht="15" hidden="1" customHeight="1" x14ac:dyDescent="0.25">
      <c r="A329">
        <v>24140</v>
      </c>
      <c r="B329" s="2" t="s">
        <v>364</v>
      </c>
      <c r="C329" s="2" t="s">
        <v>42</v>
      </c>
      <c r="D329" s="2" t="s">
        <v>959</v>
      </c>
      <c r="E329" s="2" t="s">
        <v>931</v>
      </c>
      <c r="F329" s="2" t="s">
        <v>920</v>
      </c>
      <c r="G329" s="2" t="str">
        <f t="shared" si="5"/>
        <v>Clinton</v>
      </c>
      <c r="H329" s="2" t="s">
        <v>922</v>
      </c>
      <c r="I329" s="2" t="s">
        <v>923</v>
      </c>
      <c r="J329">
        <v>122623</v>
      </c>
      <c r="K329" s="1">
        <v>55.630672875398602</v>
      </c>
      <c r="L329" s="1">
        <v>31.076551707265399</v>
      </c>
      <c r="M329" s="1">
        <v>1.14578831051271</v>
      </c>
      <c r="N329" s="1">
        <v>2.2287825285631602</v>
      </c>
      <c r="O329" s="1">
        <v>9.9182045782601893</v>
      </c>
      <c r="P329" s="1">
        <v>24.859936553501399</v>
      </c>
      <c r="Q329" s="1">
        <v>10.0152499938837</v>
      </c>
      <c r="R329" s="1">
        <v>25.779013724994499</v>
      </c>
      <c r="S329" s="1">
        <v>26.234067018422301</v>
      </c>
      <c r="T329" s="1">
        <v>13.111732709198099</v>
      </c>
      <c r="U329" s="1">
        <v>7.4883680098323202</v>
      </c>
      <c r="V329" s="1">
        <v>40.799127130441299</v>
      </c>
      <c r="W329" s="1">
        <v>35.8817111253245</v>
      </c>
      <c r="X329" s="1">
        <v>15.8307937344018</v>
      </c>
      <c r="Y329" s="1">
        <v>24.162840655406299</v>
      </c>
      <c r="Z329" s="1">
        <v>24.830462069837001</v>
      </c>
      <c r="AA329" s="1">
        <v>17.537171980961201</v>
      </c>
      <c r="AB329" s="1">
        <v>21.8882945116044</v>
      </c>
      <c r="AC329" s="1">
        <v>11.581230782191099</v>
      </c>
    </row>
    <row r="330" spans="1:29" ht="15" hidden="1" customHeight="1" x14ac:dyDescent="0.25">
      <c r="A330">
        <v>24220</v>
      </c>
      <c r="B330" s="2" t="s">
        <v>365</v>
      </c>
      <c r="C330" s="2" t="s">
        <v>141</v>
      </c>
      <c r="D330" s="2" t="s">
        <v>960</v>
      </c>
      <c r="E330" s="2" t="s">
        <v>947</v>
      </c>
      <c r="F330" s="2" t="s">
        <v>919</v>
      </c>
      <c r="G330" s="2" t="str">
        <f t="shared" si="5"/>
        <v>Trump</v>
      </c>
      <c r="H330" s="2" t="s">
        <v>922</v>
      </c>
      <c r="I330" s="2" t="s">
        <v>923</v>
      </c>
      <c r="J330">
        <v>98461</v>
      </c>
      <c r="K330" s="1">
        <v>89.139862483622906</v>
      </c>
      <c r="L330" s="1">
        <v>1.5945399701404599</v>
      </c>
      <c r="M330" s="1">
        <v>1.51328952580209</v>
      </c>
      <c r="N330" s="1">
        <v>4.0239282558576503</v>
      </c>
      <c r="O330" s="1">
        <v>3.7283797645768399</v>
      </c>
      <c r="P330" s="1">
        <v>21.269335066676099</v>
      </c>
      <c r="Q330" s="1">
        <v>17.940098109911499</v>
      </c>
      <c r="R330" s="1">
        <v>24.080600440783702</v>
      </c>
      <c r="S330" s="1">
        <v>24.397477173703301</v>
      </c>
      <c r="T330" s="1">
        <v>12.312489208925401</v>
      </c>
      <c r="U330" s="1">
        <v>3.9334062053308698</v>
      </c>
      <c r="V330" s="1">
        <v>31.130917346338201</v>
      </c>
      <c r="W330" s="1">
        <v>35.202219793155599</v>
      </c>
      <c r="X330" s="1">
        <v>29.733456655175299</v>
      </c>
      <c r="Y330" s="1">
        <v>20.558343630998898</v>
      </c>
      <c r="Z330" s="1">
        <v>22.439664085945601</v>
      </c>
      <c r="AA330" s="1">
        <v>17.115981136357899</v>
      </c>
      <c r="AB330" s="1">
        <v>23.556855723400499</v>
      </c>
      <c r="AC330" s="1">
        <v>16.329155423297099</v>
      </c>
    </row>
    <row r="331" spans="1:29" ht="15" hidden="1" customHeight="1" x14ac:dyDescent="0.25">
      <c r="A331">
        <v>24260</v>
      </c>
      <c r="B331" s="2" t="s">
        <v>366</v>
      </c>
      <c r="C331" s="2" t="s">
        <v>117</v>
      </c>
      <c r="D331" s="2" t="s">
        <v>961</v>
      </c>
      <c r="E331" s="2" t="s">
        <v>935</v>
      </c>
      <c r="F331" s="2" t="s">
        <v>919</v>
      </c>
      <c r="G331" s="2" t="str">
        <f t="shared" si="5"/>
        <v>Trump</v>
      </c>
      <c r="H331" s="2" t="s">
        <v>922</v>
      </c>
      <c r="I331" s="2" t="s">
        <v>923</v>
      </c>
      <c r="J331">
        <v>81850</v>
      </c>
      <c r="K331" s="1">
        <v>79.227855833842398</v>
      </c>
      <c r="L331" s="1">
        <v>1.16554673182651</v>
      </c>
      <c r="M331" s="1">
        <v>0.81612706169822802</v>
      </c>
      <c r="N331" s="1">
        <v>1.42455711667685</v>
      </c>
      <c r="O331" s="1">
        <v>17.365913255955999</v>
      </c>
      <c r="P331" s="1">
        <v>26.6389737324374</v>
      </c>
      <c r="Q331" s="1">
        <v>7.7299938912645096</v>
      </c>
      <c r="R331" s="1">
        <v>24.7061698228467</v>
      </c>
      <c r="S331" s="1">
        <v>26.337202199144802</v>
      </c>
      <c r="T331" s="1">
        <v>14.587660354306699</v>
      </c>
      <c r="U331" s="1">
        <v>6.9725897392954801</v>
      </c>
      <c r="V331" s="1">
        <v>41.331249185879898</v>
      </c>
      <c r="W331" s="1">
        <v>34.513109659651299</v>
      </c>
      <c r="X331" s="1">
        <v>17.183051415173299</v>
      </c>
      <c r="Y331" s="1">
        <v>15.823490082460401</v>
      </c>
      <c r="Z331" s="1">
        <v>23.9071603680474</v>
      </c>
      <c r="AA331" s="1">
        <v>22.079658696551899</v>
      </c>
      <c r="AB331" s="1">
        <v>24.4133846986532</v>
      </c>
      <c r="AC331" s="1">
        <v>13.776306154286999</v>
      </c>
    </row>
    <row r="332" spans="1:29" ht="15" hidden="1" customHeight="1" x14ac:dyDescent="0.25">
      <c r="A332">
        <v>24300</v>
      </c>
      <c r="B332" s="2" t="s">
        <v>367</v>
      </c>
      <c r="C332" s="2" t="s">
        <v>156</v>
      </c>
      <c r="D332" s="2" t="s">
        <v>937</v>
      </c>
      <c r="E332" s="2" t="s">
        <v>935</v>
      </c>
      <c r="F332" s="2" t="s">
        <v>920</v>
      </c>
      <c r="G332" s="2" t="str">
        <f t="shared" si="5"/>
        <v>Clinton</v>
      </c>
      <c r="H332" s="2" t="s">
        <v>922</v>
      </c>
      <c r="I332" s="2" t="s">
        <v>922</v>
      </c>
      <c r="J332">
        <v>146723</v>
      </c>
      <c r="K332" s="1">
        <v>83.1117139098846</v>
      </c>
      <c r="L332" s="1">
        <v>0.52888776810725002</v>
      </c>
      <c r="M332" s="1">
        <v>0.721768229929868</v>
      </c>
      <c r="N332" s="1">
        <v>2.3118393162626201</v>
      </c>
      <c r="O332" s="1">
        <v>13.325790775815699</v>
      </c>
      <c r="P332" s="1">
        <v>23.5252823347396</v>
      </c>
      <c r="Q332" s="1">
        <v>9.9261874416417299</v>
      </c>
      <c r="R332" s="1">
        <v>24.4344785752745</v>
      </c>
      <c r="S332" s="1">
        <v>27.2070500194244</v>
      </c>
      <c r="T332" s="1">
        <v>14.907001628919801</v>
      </c>
      <c r="U332" s="1">
        <v>3.3761069203017402</v>
      </c>
      <c r="V332" s="1">
        <v>37.393407674647399</v>
      </c>
      <c r="W332" s="1">
        <v>34.114668743850402</v>
      </c>
      <c r="X332" s="1">
        <v>25.115816661200402</v>
      </c>
      <c r="Y332" s="1">
        <v>17.358233137204699</v>
      </c>
      <c r="Z332" s="1">
        <v>22.096017736846601</v>
      </c>
      <c r="AA332" s="1">
        <v>17.503197748784899</v>
      </c>
      <c r="AB332" s="1">
        <v>23.896989852477201</v>
      </c>
      <c r="AC332" s="1">
        <v>19.145561524686599</v>
      </c>
    </row>
    <row r="333" spans="1:29" ht="15" hidden="1" customHeight="1" x14ac:dyDescent="0.25">
      <c r="A333">
        <v>24340</v>
      </c>
      <c r="B333" s="2" t="s">
        <v>368</v>
      </c>
      <c r="C333" s="2" t="s">
        <v>31</v>
      </c>
      <c r="D333" s="2" t="s">
        <v>924</v>
      </c>
      <c r="E333" s="2" t="s">
        <v>927</v>
      </c>
      <c r="F333" s="2" t="s">
        <v>920</v>
      </c>
      <c r="G333" s="2" t="str">
        <f t="shared" si="5"/>
        <v>Clinton</v>
      </c>
      <c r="H333" s="2" t="s">
        <v>922</v>
      </c>
      <c r="I333" s="2" t="s">
        <v>922</v>
      </c>
      <c r="J333">
        <v>988938</v>
      </c>
      <c r="K333" s="1">
        <v>80.798492928778103</v>
      </c>
      <c r="L333" s="1">
        <v>6.2293086118644396</v>
      </c>
      <c r="M333" s="1">
        <v>2.1174229324790801</v>
      </c>
      <c r="N333" s="1">
        <v>2.3136940839567299</v>
      </c>
      <c r="O333" s="1">
        <v>8.5410814429216</v>
      </c>
      <c r="P333" s="1">
        <v>25.949048373103299</v>
      </c>
      <c r="Q333" s="1">
        <v>10.8348551678669</v>
      </c>
      <c r="R333" s="1">
        <v>25.781090422250902</v>
      </c>
      <c r="S333" s="1">
        <v>25.737609435576299</v>
      </c>
      <c r="T333" s="1">
        <v>11.697396601202501</v>
      </c>
      <c r="U333" s="1">
        <v>3.8021156446353301</v>
      </c>
      <c r="V333" s="1">
        <v>36.3478883321403</v>
      </c>
      <c r="W333" s="1">
        <v>31.4569315199236</v>
      </c>
      <c r="X333" s="1">
        <v>28.3930645033007</v>
      </c>
      <c r="Y333" s="1">
        <v>16.700189191903601</v>
      </c>
      <c r="Z333" s="1">
        <v>21.626236058293902</v>
      </c>
      <c r="AA333" s="1">
        <v>18.939276727767201</v>
      </c>
      <c r="AB333" s="1">
        <v>24.587075777193299</v>
      </c>
      <c r="AC333" s="1">
        <v>18.147222244841998</v>
      </c>
    </row>
    <row r="334" spans="1:29" ht="15" hidden="1" customHeight="1" x14ac:dyDescent="0.25">
      <c r="A334">
        <v>24380</v>
      </c>
      <c r="B334" s="2" t="s">
        <v>369</v>
      </c>
      <c r="C334" s="2" t="s">
        <v>35</v>
      </c>
      <c r="D334" s="2" t="s">
        <v>964</v>
      </c>
      <c r="E334" s="2" t="s">
        <v>935</v>
      </c>
      <c r="F334" s="2" t="s">
        <v>920</v>
      </c>
      <c r="G334" s="2" t="str">
        <f t="shared" si="5"/>
        <v>Clinton</v>
      </c>
      <c r="H334" s="2" t="s">
        <v>922</v>
      </c>
      <c r="I334" s="2" t="s">
        <v>922</v>
      </c>
      <c r="J334">
        <v>27213</v>
      </c>
      <c r="K334" s="1">
        <v>21.522801602175399</v>
      </c>
      <c r="L334" s="1">
        <v>0.81211185830301702</v>
      </c>
      <c r="M334" s="1">
        <v>0.49976114357108697</v>
      </c>
      <c r="N334" s="1">
        <v>40.6607136295153</v>
      </c>
      <c r="O334" s="1">
        <v>36.504611766435197</v>
      </c>
      <c r="P334" s="1">
        <v>25.112997464447101</v>
      </c>
      <c r="Q334" s="1">
        <v>9.3705214419578908</v>
      </c>
      <c r="R334" s="1">
        <v>26.248484180355</v>
      </c>
      <c r="S334" s="1">
        <v>26.457942894939901</v>
      </c>
      <c r="T334" s="1">
        <v>12.8100540183001</v>
      </c>
      <c r="U334" s="1">
        <v>7.2790101437966799</v>
      </c>
      <c r="V334" s="1">
        <v>54.9771485899008</v>
      </c>
      <c r="W334" s="1">
        <v>27.533162412217099</v>
      </c>
      <c r="X334" s="1">
        <v>10.210678854085399</v>
      </c>
      <c r="Y334" s="1">
        <v>28.478883767285399</v>
      </c>
      <c r="Z334" s="1">
        <v>27.170798554877301</v>
      </c>
      <c r="AA334" s="1">
        <v>19.6711100037374</v>
      </c>
      <c r="AB334" s="1">
        <v>17.9145384327893</v>
      </c>
      <c r="AC334" s="1">
        <v>6.76466924131058</v>
      </c>
    </row>
    <row r="335" spans="1:29" ht="15" hidden="1" customHeight="1" x14ac:dyDescent="0.25">
      <c r="A335">
        <v>24420</v>
      </c>
      <c r="B335" s="2" t="s">
        <v>370</v>
      </c>
      <c r="C335" s="2" t="s">
        <v>38</v>
      </c>
      <c r="D335" t="s">
        <v>969</v>
      </c>
      <c r="E335" s="2" t="s">
        <v>947</v>
      </c>
      <c r="F335" s="2" t="s">
        <v>919</v>
      </c>
      <c r="G335" s="2" t="str">
        <f t="shared" si="5"/>
        <v>Trump</v>
      </c>
      <c r="H335" s="2" t="s">
        <v>922</v>
      </c>
      <c r="I335" s="2" t="s">
        <v>922</v>
      </c>
      <c r="J335">
        <v>82713</v>
      </c>
      <c r="K335" s="1">
        <v>88.606385936914407</v>
      </c>
      <c r="L335" s="1">
        <v>0.35665493936866</v>
      </c>
      <c r="M335" s="1">
        <v>0.80640286291151297</v>
      </c>
      <c r="N335" s="1">
        <v>3.8820983400432798</v>
      </c>
      <c r="O335" s="1">
        <v>6.3484579207621499</v>
      </c>
      <c r="P335" s="1">
        <v>20.411543530037601</v>
      </c>
      <c r="Q335" s="1">
        <v>6.9650478159418698</v>
      </c>
      <c r="R335" s="1">
        <v>19.761101640612701</v>
      </c>
      <c r="S335" s="1">
        <v>30.570768802969301</v>
      </c>
      <c r="T335" s="1">
        <v>22.2915382104385</v>
      </c>
      <c r="U335" s="1">
        <v>2.5815194659617502</v>
      </c>
      <c r="V335" s="1">
        <v>40.691974368841102</v>
      </c>
      <c r="W335" s="1">
        <v>40.332268156798399</v>
      </c>
      <c r="X335" s="1">
        <v>16.394238008398698</v>
      </c>
      <c r="Y335" s="1">
        <v>26.5644546591802</v>
      </c>
      <c r="Z335" s="1">
        <v>27.1026677915806</v>
      </c>
      <c r="AA335" s="1">
        <v>17.819218572716998</v>
      </c>
      <c r="AB335" s="1">
        <v>19.1720245541559</v>
      </c>
      <c r="AC335" s="1">
        <v>9.3416344223663899</v>
      </c>
    </row>
    <row r="336" spans="1:29" ht="15" hidden="1" customHeight="1" x14ac:dyDescent="0.25">
      <c r="A336">
        <v>24460</v>
      </c>
      <c r="B336" s="2" t="s">
        <v>371</v>
      </c>
      <c r="C336" s="2" t="s">
        <v>77</v>
      </c>
      <c r="D336" s="2" t="s">
        <v>949</v>
      </c>
      <c r="E336" s="2" t="s">
        <v>935</v>
      </c>
      <c r="F336" s="2" t="s">
        <v>919</v>
      </c>
      <c r="G336" s="2" t="str">
        <f t="shared" si="5"/>
        <v>Trump</v>
      </c>
      <c r="H336" s="2" t="s">
        <v>922</v>
      </c>
      <c r="I336" s="2" t="s">
        <v>923</v>
      </c>
      <c r="J336">
        <v>27674</v>
      </c>
      <c r="K336" s="1">
        <v>83.442942834429402</v>
      </c>
      <c r="L336" s="1">
        <v>1.32615451326155</v>
      </c>
      <c r="M336" s="1">
        <v>0.19151550191515501</v>
      </c>
      <c r="N336" s="1">
        <v>1.7308665173086699</v>
      </c>
      <c r="O336" s="1">
        <v>13.3085206330852</v>
      </c>
      <c r="P336" s="1">
        <v>24.513984245139799</v>
      </c>
      <c r="Q336" s="1">
        <v>9.0626580906265808</v>
      </c>
      <c r="R336" s="1">
        <v>22.013442220134401</v>
      </c>
      <c r="S336" s="1">
        <v>27.4698272746983</v>
      </c>
      <c r="T336" s="1">
        <v>16.940088169400902</v>
      </c>
      <c r="U336" s="1">
        <v>6.3733753874598902</v>
      </c>
      <c r="V336" s="1">
        <v>39.132089836315203</v>
      </c>
      <c r="W336" s="1">
        <v>36.1031051171896</v>
      </c>
      <c r="X336" s="1">
        <v>18.3914296590353</v>
      </c>
      <c r="Y336" s="1">
        <v>17.444739168877099</v>
      </c>
      <c r="Z336" s="1">
        <v>24.668435013262599</v>
      </c>
      <c r="AA336" s="1">
        <v>20.760389036251102</v>
      </c>
      <c r="AB336" s="1">
        <v>23.191865605658698</v>
      </c>
      <c r="AC336" s="1">
        <v>13.9345711759505</v>
      </c>
    </row>
    <row r="337" spans="1:29" ht="15" hidden="1" customHeight="1" x14ac:dyDescent="0.25">
      <c r="A337">
        <v>24500</v>
      </c>
      <c r="B337" s="2" t="s">
        <v>372</v>
      </c>
      <c r="C337" s="2" t="s">
        <v>137</v>
      </c>
      <c r="D337" s="2" t="s">
        <v>958</v>
      </c>
      <c r="E337" s="2" t="s">
        <v>947</v>
      </c>
      <c r="F337" s="2" t="s">
        <v>919</v>
      </c>
      <c r="G337" s="2" t="str">
        <f t="shared" si="5"/>
        <v>Trump</v>
      </c>
      <c r="H337" s="2" t="s">
        <v>922</v>
      </c>
      <c r="I337" s="2" t="s">
        <v>922</v>
      </c>
      <c r="J337">
        <v>81327</v>
      </c>
      <c r="K337" s="1">
        <v>87.424840458888198</v>
      </c>
      <c r="L337" s="1">
        <v>1.17796057889754</v>
      </c>
      <c r="M337" s="1">
        <v>0.81768662313868701</v>
      </c>
      <c r="N337" s="1">
        <v>7.2460560453477898</v>
      </c>
      <c r="O337" s="1">
        <v>3.3334562937277901</v>
      </c>
      <c r="P337" s="1">
        <v>22.9075214873289</v>
      </c>
      <c r="Q337" s="1">
        <v>10.1491509584763</v>
      </c>
      <c r="R337" s="1">
        <v>23.9244039494879</v>
      </c>
      <c r="S337" s="1">
        <v>27.415249548120599</v>
      </c>
      <c r="T337" s="1">
        <v>15.603674056586399</v>
      </c>
      <c r="U337" s="1">
        <v>2.6075907408430501</v>
      </c>
      <c r="V337" s="1">
        <v>37.043993886157303</v>
      </c>
      <c r="W337" s="1">
        <v>37.299965011141197</v>
      </c>
      <c r="X337" s="1">
        <v>23.048450361858499</v>
      </c>
      <c r="Y337" s="1">
        <v>20.370592468217801</v>
      </c>
      <c r="Z337" s="1">
        <v>24.856080594866899</v>
      </c>
      <c r="AA337" s="1">
        <v>18.781482369872901</v>
      </c>
      <c r="AB337" s="1">
        <v>22.4214439913648</v>
      </c>
      <c r="AC337" s="1">
        <v>13.570400575677599</v>
      </c>
    </row>
    <row r="338" spans="1:29" ht="15" hidden="1" customHeight="1" x14ac:dyDescent="0.25">
      <c r="A338">
        <v>24540</v>
      </c>
      <c r="B338" s="2" t="s">
        <v>373</v>
      </c>
      <c r="C338" s="2" t="s">
        <v>156</v>
      </c>
      <c r="D338" s="2" t="s">
        <v>937</v>
      </c>
      <c r="E338" s="2" t="s">
        <v>935</v>
      </c>
      <c r="F338" s="2" t="s">
        <v>920</v>
      </c>
      <c r="G338" s="2" t="str">
        <f t="shared" si="5"/>
        <v>Clinton</v>
      </c>
      <c r="H338" s="2" t="s">
        <v>922</v>
      </c>
      <c r="I338" s="2" t="s">
        <v>922</v>
      </c>
      <c r="J338">
        <v>252825</v>
      </c>
      <c r="K338" s="1">
        <v>67.567289627212503</v>
      </c>
      <c r="L338" s="1">
        <v>0.81241965786611303</v>
      </c>
      <c r="M338" s="1">
        <v>1.1363591416987999</v>
      </c>
      <c r="N338" s="1">
        <v>2.1323049540195802</v>
      </c>
      <c r="O338" s="1">
        <v>28.351626619203</v>
      </c>
      <c r="P338" s="1">
        <v>27.845743102936801</v>
      </c>
      <c r="Q338" s="1">
        <v>10.9637100761396</v>
      </c>
      <c r="R338" s="1">
        <v>27.538811430831601</v>
      </c>
      <c r="S338" s="1">
        <v>24.066053594383501</v>
      </c>
      <c r="T338" s="1">
        <v>9.5856817957084903</v>
      </c>
      <c r="U338" s="1">
        <v>7.0103039769622901</v>
      </c>
      <c r="V338" s="1">
        <v>34.209460632122898</v>
      </c>
      <c r="W338" s="1">
        <v>32.986224939095301</v>
      </c>
      <c r="X338" s="1">
        <v>25.7940104518194</v>
      </c>
      <c r="Y338" s="1">
        <v>15.999464004556</v>
      </c>
      <c r="Z338" s="1">
        <v>18.8167900572845</v>
      </c>
      <c r="AA338" s="1">
        <v>17.686732996102901</v>
      </c>
      <c r="AB338" s="1">
        <v>25.1381863254162</v>
      </c>
      <c r="AC338" s="1">
        <v>22.3588266166404</v>
      </c>
    </row>
    <row r="339" spans="1:29" ht="15" customHeight="1" x14ac:dyDescent="0.25">
      <c r="A339">
        <v>24580</v>
      </c>
      <c r="B339" s="2" t="s">
        <v>374</v>
      </c>
      <c r="C339" s="2" t="s">
        <v>70</v>
      </c>
      <c r="D339" s="2" t="s">
        <v>980</v>
      </c>
      <c r="E339" s="2" t="s">
        <v>927</v>
      </c>
      <c r="F339" s="2" t="s">
        <v>919</v>
      </c>
      <c r="G339" s="2" t="str">
        <f t="shared" si="5"/>
        <v>Trump</v>
      </c>
      <c r="H339" s="2" t="s">
        <v>923</v>
      </c>
      <c r="I339" s="2" t="s">
        <v>922</v>
      </c>
      <c r="J339">
        <v>306241</v>
      </c>
      <c r="K339" s="1">
        <v>86.073713186673203</v>
      </c>
      <c r="L339" s="1">
        <v>1.7688683095993001</v>
      </c>
      <c r="M339" s="1">
        <v>2.2289634634160702</v>
      </c>
      <c r="N339" s="1">
        <v>3.7349669051498702</v>
      </c>
      <c r="O339" s="1">
        <v>6.1934881351615196</v>
      </c>
      <c r="P339" s="1">
        <v>24.524475821330299</v>
      </c>
      <c r="Q339" s="1">
        <v>9.2352101776052198</v>
      </c>
      <c r="R339" s="1">
        <v>26.2910583494699</v>
      </c>
      <c r="S339" s="1">
        <v>27.474113524968899</v>
      </c>
      <c r="T339" s="1">
        <v>12.4751421266258</v>
      </c>
      <c r="U339" s="1">
        <v>4.0802481577433802</v>
      </c>
      <c r="V339" s="1">
        <v>41.240493759186698</v>
      </c>
      <c r="W339" s="1">
        <v>31.315658812598599</v>
      </c>
      <c r="X339" s="1">
        <v>23.363599270471301</v>
      </c>
      <c r="Y339" s="1">
        <v>15.356203115040801</v>
      </c>
      <c r="Z339" s="1">
        <v>21.755438246686399</v>
      </c>
      <c r="AA339" s="1">
        <v>19.165835880170601</v>
      </c>
      <c r="AB339" s="1">
        <v>25.672119894748899</v>
      </c>
      <c r="AC339" s="1">
        <v>18.050402863353298</v>
      </c>
    </row>
    <row r="340" spans="1:29" ht="15" hidden="1" customHeight="1" x14ac:dyDescent="0.25">
      <c r="A340">
        <v>24620</v>
      </c>
      <c r="B340" s="2" t="s">
        <v>375</v>
      </c>
      <c r="C340" s="2" t="s">
        <v>84</v>
      </c>
      <c r="D340" s="2" t="s">
        <v>975</v>
      </c>
      <c r="E340" s="2" t="s">
        <v>931</v>
      </c>
      <c r="F340" s="2" t="s">
        <v>919</v>
      </c>
      <c r="G340" s="2" t="str">
        <f t="shared" si="5"/>
        <v>Trump</v>
      </c>
      <c r="H340" s="2" t="s">
        <v>922</v>
      </c>
      <c r="I340" s="2" t="s">
        <v>922</v>
      </c>
      <c r="J340">
        <v>68831</v>
      </c>
      <c r="K340" s="1">
        <v>93.906815243131703</v>
      </c>
      <c r="L340" s="1">
        <v>1.96858973427671</v>
      </c>
      <c r="M340" s="1">
        <v>0.36175560430619902</v>
      </c>
      <c r="N340" s="1">
        <v>1.30755037701036</v>
      </c>
      <c r="O340" s="1">
        <v>2.4552890412750101</v>
      </c>
      <c r="P340" s="1">
        <v>21.1866746088245</v>
      </c>
      <c r="Q340" s="1">
        <v>8.1039066699597608</v>
      </c>
      <c r="R340" s="1">
        <v>23.968851244352098</v>
      </c>
      <c r="S340" s="1">
        <v>29.297845447545399</v>
      </c>
      <c r="T340" s="1">
        <v>17.442722029318201</v>
      </c>
      <c r="U340" s="1">
        <v>8.2172329347848496</v>
      </c>
      <c r="V340" s="1">
        <v>52.556952647500701</v>
      </c>
      <c r="W340" s="1">
        <v>23.558948819788899</v>
      </c>
      <c r="X340" s="1">
        <v>15.6668655979256</v>
      </c>
      <c r="Y340" s="1">
        <v>27.1018656328961</v>
      </c>
      <c r="Z340" s="1">
        <v>27.918729015956501</v>
      </c>
      <c r="AA340" s="1">
        <v>19.320895780692901</v>
      </c>
      <c r="AB340" s="1">
        <v>17.9675331418089</v>
      </c>
      <c r="AC340" s="1">
        <v>7.6909764286455999</v>
      </c>
    </row>
    <row r="341" spans="1:29" ht="15" hidden="1" customHeight="1" x14ac:dyDescent="0.25">
      <c r="A341">
        <v>24640</v>
      </c>
      <c r="B341" s="2" t="s">
        <v>376</v>
      </c>
      <c r="C341" s="2" t="s">
        <v>106</v>
      </c>
      <c r="D341" s="2" t="s">
        <v>952</v>
      </c>
      <c r="E341" s="2" t="s">
        <v>927</v>
      </c>
      <c r="F341" s="2" t="s">
        <v>920</v>
      </c>
      <c r="G341" s="2" t="str">
        <f t="shared" si="5"/>
        <v>Clinton</v>
      </c>
      <c r="H341" s="2" t="s">
        <v>923</v>
      </c>
      <c r="I341" s="2" t="s">
        <v>923</v>
      </c>
      <c r="J341">
        <v>71372</v>
      </c>
      <c r="K341" s="1">
        <v>92.4424143921986</v>
      </c>
      <c r="L341" s="1">
        <v>0.98498010424256</v>
      </c>
      <c r="M341" s="1">
        <v>1.24278428515384</v>
      </c>
      <c r="N341" s="1">
        <v>2.1773244409572401</v>
      </c>
      <c r="O341" s="1">
        <v>3.1524967774477402</v>
      </c>
      <c r="P341" s="1">
        <v>19.7108109622821</v>
      </c>
      <c r="Q341" s="1">
        <v>8.2455304601244208</v>
      </c>
      <c r="R341" s="1">
        <v>23.149134114218501</v>
      </c>
      <c r="S341" s="1">
        <v>33.6532533766743</v>
      </c>
      <c r="T341" s="1">
        <v>15.241271086700699</v>
      </c>
      <c r="U341" s="1">
        <v>1.9692891582595899</v>
      </c>
      <c r="V341" s="1">
        <v>35.096721724144601</v>
      </c>
      <c r="W341" s="1">
        <v>30.038921054160301</v>
      </c>
      <c r="X341" s="1">
        <v>32.895068063435502</v>
      </c>
      <c r="Y341" s="1">
        <v>16.4281963770018</v>
      </c>
      <c r="Z341" s="1">
        <v>20.313730637962699</v>
      </c>
      <c r="AA341" s="1">
        <v>18.640063008663699</v>
      </c>
      <c r="AB341" s="1">
        <v>26.417694933053301</v>
      </c>
      <c r="AC341" s="1">
        <v>18.200315043318501</v>
      </c>
    </row>
    <row r="342" spans="1:29" ht="15" hidden="1" customHeight="1" x14ac:dyDescent="0.25">
      <c r="A342">
        <v>24660</v>
      </c>
      <c r="B342" s="2" t="s">
        <v>377</v>
      </c>
      <c r="C342" s="2" t="s">
        <v>42</v>
      </c>
      <c r="D342" s="2" t="s">
        <v>959</v>
      </c>
      <c r="E342" s="2" t="s">
        <v>931</v>
      </c>
      <c r="F342" s="2" t="s">
        <v>920</v>
      </c>
      <c r="G342" s="2" t="str">
        <f t="shared" si="5"/>
        <v>Clinton</v>
      </c>
      <c r="H342" s="2" t="s">
        <v>922</v>
      </c>
      <c r="I342" s="2" t="s">
        <v>923</v>
      </c>
      <c r="J342">
        <v>723801</v>
      </c>
      <c r="K342" s="1">
        <v>62.058079499751997</v>
      </c>
      <c r="L342" s="1">
        <v>25.212731123609899</v>
      </c>
      <c r="M342" s="1">
        <v>2.8858760902513301</v>
      </c>
      <c r="N342" s="1">
        <v>2.2883361586955502</v>
      </c>
      <c r="O342" s="1">
        <v>7.5549771276911697</v>
      </c>
      <c r="P342" s="1">
        <v>23.485184463685499</v>
      </c>
      <c r="Q342" s="1">
        <v>10.4356031561161</v>
      </c>
      <c r="R342" s="1">
        <v>26.337487790152299</v>
      </c>
      <c r="S342" s="1">
        <v>26.5829972602967</v>
      </c>
      <c r="T342" s="1">
        <v>13.1587273297495</v>
      </c>
      <c r="U342" s="1">
        <v>5.7250285542781398</v>
      </c>
      <c r="V342" s="1">
        <v>38.865290503305602</v>
      </c>
      <c r="W342" s="1">
        <v>29.003226425004399</v>
      </c>
      <c r="X342" s="1">
        <v>26.406454517411898</v>
      </c>
      <c r="Y342" s="1">
        <v>20.980520703291202</v>
      </c>
      <c r="Z342" s="1">
        <v>24.6946988136669</v>
      </c>
      <c r="AA342" s="1">
        <v>18.035610916217401</v>
      </c>
      <c r="AB342" s="1">
        <v>20.717937272898499</v>
      </c>
      <c r="AC342" s="1">
        <v>15.5712322939261</v>
      </c>
    </row>
    <row r="343" spans="1:29" ht="15" hidden="1" customHeight="1" x14ac:dyDescent="0.25">
      <c r="A343">
        <v>24700</v>
      </c>
      <c r="B343" s="2" t="s">
        <v>378</v>
      </c>
      <c r="C343" s="2" t="s">
        <v>66</v>
      </c>
      <c r="D343" s="2" t="s">
        <v>425</v>
      </c>
      <c r="E343" s="2" t="s">
        <v>927</v>
      </c>
      <c r="F343" s="2" t="s">
        <v>919</v>
      </c>
      <c r="G343" s="2" t="str">
        <f t="shared" si="5"/>
        <v>Trump</v>
      </c>
      <c r="H343" s="2" t="s">
        <v>922</v>
      </c>
      <c r="I343" s="2" t="s">
        <v>923</v>
      </c>
      <c r="J343">
        <v>25740</v>
      </c>
      <c r="K343" s="1">
        <v>96.332556332556294</v>
      </c>
      <c r="L343" s="1">
        <v>0.29526029526029501</v>
      </c>
      <c r="M343" s="1">
        <v>0.69153069153069202</v>
      </c>
      <c r="N343" s="1">
        <v>1.02564102564103</v>
      </c>
      <c r="O343" s="1">
        <v>1.65501165501165</v>
      </c>
      <c r="P343" s="1">
        <v>25.485625485625501</v>
      </c>
      <c r="Q343" s="1">
        <v>7.7078477078477103</v>
      </c>
      <c r="R343" s="1">
        <v>25.02331002331</v>
      </c>
      <c r="S343" s="1">
        <v>27.342657342657301</v>
      </c>
      <c r="T343" s="1">
        <v>14.440559440559401</v>
      </c>
      <c r="U343" s="1">
        <v>4.4429017702186702</v>
      </c>
      <c r="V343" s="1">
        <v>56.7453430521809</v>
      </c>
      <c r="W343" s="1">
        <v>25.112808052759501</v>
      </c>
      <c r="X343" s="1">
        <v>13.698947124840901</v>
      </c>
      <c r="Y343" s="1">
        <v>16.587389940289398</v>
      </c>
      <c r="Z343" s="1">
        <v>23.7222953142394</v>
      </c>
      <c r="AA343" s="1">
        <v>23.0644671591944</v>
      </c>
      <c r="AB343" s="1">
        <v>23.944944843639298</v>
      </c>
      <c r="AC343" s="1">
        <v>12.6809027426374</v>
      </c>
    </row>
    <row r="344" spans="1:29" ht="15" hidden="1" customHeight="1" x14ac:dyDescent="0.25">
      <c r="A344">
        <v>24740</v>
      </c>
      <c r="B344" s="2" t="s">
        <v>379</v>
      </c>
      <c r="C344" s="2" t="s">
        <v>170</v>
      </c>
      <c r="D344" s="2" t="s">
        <v>957</v>
      </c>
      <c r="E344" s="2" t="s">
        <v>931</v>
      </c>
      <c r="F344" s="2" t="s">
        <v>920</v>
      </c>
      <c r="G344" s="2" t="str">
        <f t="shared" si="5"/>
        <v>Clinton</v>
      </c>
      <c r="H344" s="2" t="s">
        <v>922</v>
      </c>
      <c r="I344" s="2" t="s">
        <v>922</v>
      </c>
      <c r="J344">
        <v>51137</v>
      </c>
      <c r="K344" s="1">
        <v>26.7008232786436</v>
      </c>
      <c r="L344" s="1">
        <v>71.079648786592898</v>
      </c>
      <c r="M344" s="1">
        <v>0.56905958503627496</v>
      </c>
      <c r="N344" s="1">
        <v>0.61599233431761702</v>
      </c>
      <c r="O344" s="1">
        <v>1.03447601540959</v>
      </c>
      <c r="P344" s="1">
        <v>28.0364511019418</v>
      </c>
      <c r="Q344" s="1">
        <v>9.4686821675107993</v>
      </c>
      <c r="R344" s="1">
        <v>23.654105637796501</v>
      </c>
      <c r="S344" s="1">
        <v>26.530692062498801</v>
      </c>
      <c r="T344" s="1">
        <v>12.3100690302521</v>
      </c>
      <c r="U344" s="1">
        <v>9.7914435133261897</v>
      </c>
      <c r="V344" s="1">
        <v>44.111902211580897</v>
      </c>
      <c r="W344" s="1">
        <v>27.641610484531501</v>
      </c>
      <c r="X344" s="1">
        <v>18.455043790561401</v>
      </c>
      <c r="Y344" s="1">
        <v>37.716770861647198</v>
      </c>
      <c r="Z344" s="1">
        <v>26.556129382984501</v>
      </c>
      <c r="AA344" s="1">
        <v>13.367762979070401</v>
      </c>
      <c r="AB344" s="1">
        <v>13.4547431367219</v>
      </c>
      <c r="AC344" s="1">
        <v>8.9045936395759693</v>
      </c>
    </row>
    <row r="345" spans="1:29" ht="15" hidden="1" customHeight="1" x14ac:dyDescent="0.25">
      <c r="A345">
        <v>24780</v>
      </c>
      <c r="B345" s="2" t="s">
        <v>379</v>
      </c>
      <c r="C345" s="2" t="s">
        <v>42</v>
      </c>
      <c r="D345" s="2" t="s">
        <v>959</v>
      </c>
      <c r="E345" s="2" t="s">
        <v>931</v>
      </c>
      <c r="F345" s="2" t="s">
        <v>920</v>
      </c>
      <c r="G345" s="2" t="str">
        <f t="shared" si="5"/>
        <v>Clinton</v>
      </c>
      <c r="H345" s="2" t="s">
        <v>922</v>
      </c>
      <c r="I345" s="2" t="s">
        <v>923</v>
      </c>
      <c r="J345">
        <v>168148</v>
      </c>
      <c r="K345" s="1">
        <v>57.115160453885899</v>
      </c>
      <c r="L345" s="1">
        <v>33.787496729071997</v>
      </c>
      <c r="M345" s="1">
        <v>1.52306301591455</v>
      </c>
      <c r="N345" s="1">
        <v>2.1017199134096201</v>
      </c>
      <c r="O345" s="1">
        <v>5.47255988771796</v>
      </c>
      <c r="P345" s="1">
        <v>22.479006589433101</v>
      </c>
      <c r="Q345" s="1">
        <v>18.384399457620699</v>
      </c>
      <c r="R345" s="1">
        <v>26.607512429526398</v>
      </c>
      <c r="S345" s="1">
        <v>22.645526559935298</v>
      </c>
      <c r="T345" s="1">
        <v>9.8835549634845492</v>
      </c>
      <c r="U345" s="1">
        <v>5.4745262817663898</v>
      </c>
      <c r="V345" s="1">
        <v>34.605672498080899</v>
      </c>
      <c r="W345" s="1">
        <v>32.308795604217998</v>
      </c>
      <c r="X345" s="1">
        <v>27.611005615934701</v>
      </c>
      <c r="Y345" s="1">
        <v>26.886072083078801</v>
      </c>
      <c r="Z345" s="1">
        <v>22.631337813072701</v>
      </c>
      <c r="AA345" s="1">
        <v>17.970372632865001</v>
      </c>
      <c r="AB345" s="1">
        <v>18.052840562003698</v>
      </c>
      <c r="AC345" s="1">
        <v>14.459376908979801</v>
      </c>
    </row>
    <row r="346" spans="1:29" ht="15" hidden="1" customHeight="1" x14ac:dyDescent="0.25">
      <c r="A346">
        <v>24820</v>
      </c>
      <c r="B346" s="2" t="s">
        <v>379</v>
      </c>
      <c r="C346" s="2" t="s">
        <v>33</v>
      </c>
      <c r="D346" s="2" t="s">
        <v>967</v>
      </c>
      <c r="E346" s="2" t="s">
        <v>927</v>
      </c>
      <c r="F346" s="2" t="s">
        <v>919</v>
      </c>
      <c r="G346" s="2" t="str">
        <f t="shared" si="5"/>
        <v>Trump</v>
      </c>
      <c r="H346" s="2" t="s">
        <v>922</v>
      </c>
      <c r="I346" s="2" t="s">
        <v>922</v>
      </c>
      <c r="J346">
        <v>52959</v>
      </c>
      <c r="K346" s="1">
        <v>96.990124435884397</v>
      </c>
      <c r="L346" s="1">
        <v>0.439962990237731</v>
      </c>
      <c r="M346" s="1">
        <v>0.30023225514076901</v>
      </c>
      <c r="N346" s="1">
        <v>1.0498687664041999</v>
      </c>
      <c r="O346" s="1">
        <v>1.21981155233294</v>
      </c>
      <c r="P346" s="1">
        <v>24.949489227515599</v>
      </c>
      <c r="Q346" s="1">
        <v>7.4340527577937596</v>
      </c>
      <c r="R346" s="1">
        <v>23.063124303706601</v>
      </c>
      <c r="S346" s="1">
        <v>27.693121093676201</v>
      </c>
      <c r="T346" s="1">
        <v>16.860212617307699</v>
      </c>
      <c r="U346" s="1">
        <v>3.3692458374142999</v>
      </c>
      <c r="V346" s="1">
        <v>58.914229746746898</v>
      </c>
      <c r="W346" s="1">
        <v>26.2487757100882</v>
      </c>
      <c r="X346" s="1">
        <v>11.467748705750701</v>
      </c>
      <c r="Y346" s="1">
        <v>18.2297660145761</v>
      </c>
      <c r="Z346" s="1">
        <v>26.069236670502502</v>
      </c>
      <c r="AA346" s="1">
        <v>21.188147295742201</v>
      </c>
      <c r="AB346" s="1">
        <v>23.082086689681599</v>
      </c>
      <c r="AC346" s="1">
        <v>11.4307633294975</v>
      </c>
    </row>
    <row r="347" spans="1:29" ht="15" hidden="1" customHeight="1" x14ac:dyDescent="0.25">
      <c r="A347">
        <v>24860</v>
      </c>
      <c r="B347" s="2" t="s">
        <v>380</v>
      </c>
      <c r="C347" s="2" t="s">
        <v>129</v>
      </c>
      <c r="D347" s="2" t="s">
        <v>973</v>
      </c>
      <c r="E347" s="2" t="s">
        <v>931</v>
      </c>
      <c r="F347" s="2" t="s">
        <v>919</v>
      </c>
      <c r="G347" s="2" t="str">
        <f t="shared" si="5"/>
        <v>Trump</v>
      </c>
      <c r="H347" s="2" t="s">
        <v>922</v>
      </c>
      <c r="I347" s="2" t="s">
        <v>923</v>
      </c>
      <c r="J347">
        <v>824112</v>
      </c>
      <c r="K347" s="1">
        <v>74.5550362086707</v>
      </c>
      <c r="L347" s="1">
        <v>16.378720368105299</v>
      </c>
      <c r="M347" s="1">
        <v>1.4841429320286601</v>
      </c>
      <c r="N347" s="1">
        <v>1.7074135554390699</v>
      </c>
      <c r="O347" s="1">
        <v>5.8746869357562996</v>
      </c>
      <c r="P347" s="1">
        <v>23.523016289048101</v>
      </c>
      <c r="Q347" s="1">
        <v>10.5456539887782</v>
      </c>
      <c r="R347" s="1">
        <v>25.8537674490846</v>
      </c>
      <c r="S347" s="1">
        <v>26.500402857864</v>
      </c>
      <c r="T347" s="1">
        <v>13.577159415225101</v>
      </c>
      <c r="U347" s="1">
        <v>6.2182033079571601</v>
      </c>
      <c r="V347" s="1">
        <v>39.701358861228798</v>
      </c>
      <c r="W347" s="1">
        <v>28.460104098607399</v>
      </c>
      <c r="X347" s="1">
        <v>25.620333732206699</v>
      </c>
      <c r="Y347" s="1">
        <v>21.620349158701298</v>
      </c>
      <c r="Z347" s="1">
        <v>23.3076862311399</v>
      </c>
      <c r="AA347" s="1">
        <v>17.7157753377044</v>
      </c>
      <c r="AB347" s="1">
        <v>20.890749664270501</v>
      </c>
      <c r="AC347" s="1">
        <v>16.4654396081839</v>
      </c>
    </row>
    <row r="348" spans="1:29" ht="15" hidden="1" customHeight="1" x14ac:dyDescent="0.25">
      <c r="A348">
        <v>24900</v>
      </c>
      <c r="B348" s="2" t="s">
        <v>381</v>
      </c>
      <c r="C348" s="2" t="s">
        <v>170</v>
      </c>
      <c r="D348" s="2" t="s">
        <v>957</v>
      </c>
      <c r="E348" s="2" t="s">
        <v>931</v>
      </c>
      <c r="F348" s="2" t="s">
        <v>919</v>
      </c>
      <c r="G348" s="2" t="str">
        <f t="shared" si="5"/>
        <v>Trump</v>
      </c>
      <c r="H348" s="2" t="s">
        <v>922</v>
      </c>
      <c r="I348" s="2" t="s">
        <v>922</v>
      </c>
      <c r="J348">
        <v>42914</v>
      </c>
      <c r="K348" s="1">
        <v>34.6204035978935</v>
      </c>
      <c r="L348" s="1">
        <v>62.194155753367198</v>
      </c>
      <c r="M348" s="1">
        <v>0.47070885957962399</v>
      </c>
      <c r="N348" s="1">
        <v>0.736356433797828</v>
      </c>
      <c r="O348" s="1">
        <v>1.9783753553618899</v>
      </c>
      <c r="P348" s="1">
        <v>25.711888894067201</v>
      </c>
      <c r="Q348" s="1">
        <v>10.8006711096612</v>
      </c>
      <c r="R348" s="1">
        <v>24.707554644172099</v>
      </c>
      <c r="S348" s="1">
        <v>25.579065106958101</v>
      </c>
      <c r="T348" s="1">
        <v>13.200820245141401</v>
      </c>
      <c r="U348" s="1">
        <v>12.265485407980901</v>
      </c>
      <c r="V348" s="1">
        <v>47.379392495533097</v>
      </c>
      <c r="W348" s="1">
        <v>23.980047647409201</v>
      </c>
      <c r="X348" s="1">
        <v>16.375074449076799</v>
      </c>
      <c r="Y348" s="1">
        <v>41.474654377880199</v>
      </c>
      <c r="Z348" s="1">
        <v>25.271076172404399</v>
      </c>
      <c r="AA348" s="1">
        <v>14.936297099485</v>
      </c>
      <c r="AB348" s="1">
        <v>11.920574681485499</v>
      </c>
      <c r="AC348" s="1">
        <v>6.3973976687449197</v>
      </c>
    </row>
    <row r="349" spans="1:29" ht="15" hidden="1" customHeight="1" x14ac:dyDescent="0.25">
      <c r="A349">
        <v>24940</v>
      </c>
      <c r="B349" s="2" t="s">
        <v>381</v>
      </c>
      <c r="C349" s="2" t="s">
        <v>129</v>
      </c>
      <c r="D349" s="2" t="s">
        <v>973</v>
      </c>
      <c r="E349" s="2" t="s">
        <v>931</v>
      </c>
      <c r="F349" s="2" t="s">
        <v>919</v>
      </c>
      <c r="G349" s="2" t="str">
        <f t="shared" si="5"/>
        <v>Trump</v>
      </c>
      <c r="H349" s="2" t="s">
        <v>922</v>
      </c>
      <c r="I349" s="2" t="s">
        <v>923</v>
      </c>
      <c r="J349">
        <v>95078</v>
      </c>
      <c r="K349" s="1">
        <v>63.393213992721797</v>
      </c>
      <c r="L349" s="1">
        <v>30.3834746208376</v>
      </c>
      <c r="M349" s="1">
        <v>0.67628683817497204</v>
      </c>
      <c r="N349" s="1">
        <v>1.29367466711542</v>
      </c>
      <c r="O349" s="1">
        <v>4.2533498811502097</v>
      </c>
      <c r="P349" s="1">
        <v>23.448116283472501</v>
      </c>
      <c r="Q349" s="1">
        <v>10.4209175624224</v>
      </c>
      <c r="R349" s="1">
        <v>24.065504112412999</v>
      </c>
      <c r="S349" s="1">
        <v>26.5550390205936</v>
      </c>
      <c r="T349" s="1">
        <v>15.5104230210985</v>
      </c>
      <c r="U349" s="1">
        <v>7.78002838960749</v>
      </c>
      <c r="V349" s="1">
        <v>45.401043078836999</v>
      </c>
      <c r="W349" s="1">
        <v>27.545893873905499</v>
      </c>
      <c r="X349" s="1">
        <v>19.273034657650001</v>
      </c>
      <c r="Y349" s="1">
        <v>27.351656251728102</v>
      </c>
      <c r="Z349" s="1">
        <v>26.198639606259999</v>
      </c>
      <c r="AA349" s="1">
        <v>15.238068904495901</v>
      </c>
      <c r="AB349" s="1">
        <v>20.588397942819199</v>
      </c>
      <c r="AC349" s="1">
        <v>10.6232372946967</v>
      </c>
    </row>
    <row r="350" spans="1:29" ht="15" hidden="1" customHeight="1" x14ac:dyDescent="0.25">
      <c r="A350">
        <v>24980</v>
      </c>
      <c r="B350" s="2" t="s">
        <v>382</v>
      </c>
      <c r="C350" s="2" t="s">
        <v>170</v>
      </c>
      <c r="D350" s="2" t="s">
        <v>957</v>
      </c>
      <c r="E350" s="2" t="s">
        <v>931</v>
      </c>
      <c r="F350" s="2" t="s">
        <v>920</v>
      </c>
      <c r="G350" s="2" t="str">
        <f t="shared" si="5"/>
        <v>Clinton</v>
      </c>
      <c r="H350" s="2" t="s">
        <v>922</v>
      </c>
      <c r="I350" s="2" t="s">
        <v>922</v>
      </c>
      <c r="J350">
        <v>21906</v>
      </c>
      <c r="K350" s="1">
        <v>56.377248242490602</v>
      </c>
      <c r="L350" s="1">
        <v>41.568520040171599</v>
      </c>
      <c r="M350" s="1">
        <v>0.27389756231169499</v>
      </c>
      <c r="N350" s="1">
        <v>0.88103715876928701</v>
      </c>
      <c r="O350" s="1">
        <v>0.89929699625673298</v>
      </c>
      <c r="P350" s="1">
        <v>24.609695973705801</v>
      </c>
      <c r="Q350" s="1">
        <v>8.6871176846526108</v>
      </c>
      <c r="R350" s="1">
        <v>24.367753126997201</v>
      </c>
      <c r="S350" s="1">
        <v>27.376061353053998</v>
      </c>
      <c r="T350" s="1">
        <v>14.9593718615904</v>
      </c>
      <c r="U350" s="1">
        <v>10.052246603970699</v>
      </c>
      <c r="V350" s="1">
        <v>43.4413096482062</v>
      </c>
      <c r="W350" s="1">
        <v>30.532915360501601</v>
      </c>
      <c r="X350" s="1">
        <v>15.973528387321499</v>
      </c>
      <c r="Y350" s="1">
        <v>31.757632912884599</v>
      </c>
      <c r="Z350" s="1">
        <v>23.152186726394</v>
      </c>
      <c r="AA350" s="1">
        <v>17.5645408463987</v>
      </c>
      <c r="AB350" s="1">
        <v>17.8120947777909</v>
      </c>
      <c r="AC350" s="1">
        <v>9.7135447365318903</v>
      </c>
    </row>
    <row r="351" spans="1:29" ht="15" hidden="1" customHeight="1" x14ac:dyDescent="0.25">
      <c r="A351">
        <v>25060</v>
      </c>
      <c r="B351" s="2" t="s">
        <v>383</v>
      </c>
      <c r="C351" s="2" t="s">
        <v>170</v>
      </c>
      <c r="D351" s="2" t="s">
        <v>957</v>
      </c>
      <c r="E351" s="2" t="s">
        <v>931</v>
      </c>
      <c r="F351" s="2" t="s">
        <v>919</v>
      </c>
      <c r="G351" s="2" t="str">
        <f t="shared" si="5"/>
        <v>Trump</v>
      </c>
      <c r="H351" s="2" t="s">
        <v>923</v>
      </c>
      <c r="I351" s="2" t="s">
        <v>922</v>
      </c>
      <c r="J351">
        <v>370702</v>
      </c>
      <c r="K351" s="1">
        <v>70.494629109095698</v>
      </c>
      <c r="L351" s="1">
        <v>19.913029873051698</v>
      </c>
      <c r="M351" s="1">
        <v>2.33745704096552</v>
      </c>
      <c r="N351" s="1">
        <v>2.4637039994388998</v>
      </c>
      <c r="O351" s="1">
        <v>4.7911799774481896</v>
      </c>
      <c r="P351" s="1">
        <v>24.8045599969787</v>
      </c>
      <c r="Q351" s="1">
        <v>9.6613991831713903</v>
      </c>
      <c r="R351" s="1">
        <v>26.318714223284498</v>
      </c>
      <c r="S351" s="1">
        <v>26.812372201930401</v>
      </c>
      <c r="T351" s="1">
        <v>12.402954394635</v>
      </c>
      <c r="U351" s="1">
        <v>4.61217051527266</v>
      </c>
      <c r="V351" s="1">
        <v>39.955589850515899</v>
      </c>
      <c r="W351" s="1">
        <v>34.848833104852297</v>
      </c>
      <c r="X351" s="1">
        <v>20.583406529359099</v>
      </c>
      <c r="Y351" s="1">
        <v>20.454382312827502</v>
      </c>
      <c r="Z351" s="1">
        <v>23.675974445481302</v>
      </c>
      <c r="AA351" s="1">
        <v>17.9434355035532</v>
      </c>
      <c r="AB351" s="1">
        <v>22.281243270404101</v>
      </c>
      <c r="AC351" s="1">
        <v>15.6449644677338</v>
      </c>
    </row>
    <row r="352" spans="1:29" ht="15" hidden="1" customHeight="1" x14ac:dyDescent="0.25">
      <c r="A352">
        <v>25100</v>
      </c>
      <c r="B352" s="2" t="s">
        <v>384</v>
      </c>
      <c r="C352" s="2" t="s">
        <v>29</v>
      </c>
      <c r="D352" s="2" t="s">
        <v>968</v>
      </c>
      <c r="E352" s="2" t="s">
        <v>935</v>
      </c>
      <c r="F352" s="2" t="s">
        <v>919</v>
      </c>
      <c r="G352" s="2" t="str">
        <f t="shared" si="5"/>
        <v>Trump</v>
      </c>
      <c r="H352" s="2" t="s">
        <v>922</v>
      </c>
      <c r="I352" s="2" t="s">
        <v>922</v>
      </c>
      <c r="J352">
        <v>20640</v>
      </c>
      <c r="K352" s="1">
        <v>52.756782945736397</v>
      </c>
      <c r="L352" s="1">
        <v>1.42441860465116</v>
      </c>
      <c r="M352" s="1">
        <v>1.5406976744186001</v>
      </c>
      <c r="N352" s="1">
        <v>2.32558139534884</v>
      </c>
      <c r="O352" s="1">
        <v>41.952519379845</v>
      </c>
      <c r="P352" s="1">
        <v>28.7790697674419</v>
      </c>
      <c r="Q352" s="1">
        <v>12.0639534883721</v>
      </c>
      <c r="R352" s="1">
        <v>26.681201550387598</v>
      </c>
      <c r="S352" s="1">
        <v>22.228682170542601</v>
      </c>
      <c r="T352" s="1">
        <v>10.2470930232558</v>
      </c>
      <c r="U352" s="1">
        <v>16.581321628870999</v>
      </c>
      <c r="V352" s="1">
        <v>38.527188490611998</v>
      </c>
      <c r="W352" s="1">
        <v>24.9857758270341</v>
      </c>
      <c r="X352" s="1">
        <v>19.9057140534829</v>
      </c>
      <c r="Y352" s="1">
        <v>17.834127206500401</v>
      </c>
      <c r="Z352" s="1">
        <v>24.796861866068902</v>
      </c>
      <c r="AA352" s="1">
        <v>18.1423367890165</v>
      </c>
      <c r="AB352" s="1">
        <v>24.754833286634899</v>
      </c>
      <c r="AC352" s="1">
        <v>14.4718408517792</v>
      </c>
    </row>
    <row r="353" spans="1:29" ht="15" hidden="1" customHeight="1" x14ac:dyDescent="0.25">
      <c r="A353">
        <v>25180</v>
      </c>
      <c r="B353" s="2" t="s">
        <v>385</v>
      </c>
      <c r="C353" s="2" t="s">
        <v>100</v>
      </c>
      <c r="D353" s="2" t="s">
        <v>953</v>
      </c>
      <c r="E353" s="2" t="s">
        <v>927</v>
      </c>
      <c r="F353" s="2" t="s">
        <v>920</v>
      </c>
      <c r="G353" s="2" t="str">
        <f t="shared" si="5"/>
        <v>Clinton</v>
      </c>
      <c r="H353" s="2" t="s">
        <v>923</v>
      </c>
      <c r="I353" s="2" t="s">
        <v>922</v>
      </c>
      <c r="J353">
        <v>251599</v>
      </c>
      <c r="K353" s="1">
        <v>84.311543368614295</v>
      </c>
      <c r="L353" s="1">
        <v>8.3744371003064408</v>
      </c>
      <c r="M353" s="1">
        <v>1.1534227083573501</v>
      </c>
      <c r="N353" s="1">
        <v>2.5576413260784001</v>
      </c>
      <c r="O353" s="1">
        <v>3.60295549664347</v>
      </c>
      <c r="P353" s="1">
        <v>23.845484282528901</v>
      </c>
      <c r="Q353" s="1">
        <v>8.1033708401066793</v>
      </c>
      <c r="R353" s="1">
        <v>27.3240354691394</v>
      </c>
      <c r="S353" s="1">
        <v>27.626103442382501</v>
      </c>
      <c r="T353" s="1">
        <v>13.1010059658425</v>
      </c>
      <c r="U353" s="1">
        <v>4.2373670367525502</v>
      </c>
      <c r="V353" s="1">
        <v>48.446919442310801</v>
      </c>
      <c r="W353" s="1">
        <v>28.356958312966999</v>
      </c>
      <c r="X353" s="1">
        <v>18.958755207969599</v>
      </c>
      <c r="Y353" s="1">
        <v>16.068483140202499</v>
      </c>
      <c r="Z353" s="1">
        <v>20.411316421338299</v>
      </c>
      <c r="AA353" s="1">
        <v>18.056164526568502</v>
      </c>
      <c r="AB353" s="1">
        <v>25.382607787869301</v>
      </c>
      <c r="AC353" s="1">
        <v>20.081428124021301</v>
      </c>
    </row>
    <row r="354" spans="1:29" ht="15" hidden="1" customHeight="1" x14ac:dyDescent="0.25">
      <c r="A354">
        <v>25200</v>
      </c>
      <c r="B354" s="2" t="s">
        <v>386</v>
      </c>
      <c r="C354" s="2" t="s">
        <v>143</v>
      </c>
      <c r="D354" s="2" t="s">
        <v>946</v>
      </c>
      <c r="E354" s="2" t="s">
        <v>947</v>
      </c>
      <c r="F354" s="2" t="s">
        <v>919</v>
      </c>
      <c r="G354" s="2" t="str">
        <f t="shared" si="5"/>
        <v>Trump</v>
      </c>
      <c r="H354" s="2" t="s">
        <v>922</v>
      </c>
      <c r="I354" s="2" t="s">
        <v>923</v>
      </c>
      <c r="J354">
        <v>27701</v>
      </c>
      <c r="K354" s="1">
        <v>76.834771307894997</v>
      </c>
      <c r="L354" s="1">
        <v>0.15522905310277599</v>
      </c>
      <c r="M354" s="1">
        <v>0.69672574997292502</v>
      </c>
      <c r="N354" s="1">
        <v>1.2923721165300901</v>
      </c>
      <c r="O354" s="1">
        <v>21.020901772499201</v>
      </c>
      <c r="P354" s="1">
        <v>25.7824627269774</v>
      </c>
      <c r="Q354" s="1">
        <v>6.2813616836937296</v>
      </c>
      <c r="R354" s="1">
        <v>25.9918414497672</v>
      </c>
      <c r="S354" s="1">
        <v>30.294935200895299</v>
      </c>
      <c r="T354" s="1">
        <v>11.649398938666501</v>
      </c>
      <c r="U354" s="1">
        <v>7.8088329421804996</v>
      </c>
      <c r="V354" s="1">
        <v>24.3065927032217</v>
      </c>
      <c r="W354" s="1">
        <v>30.003200341369698</v>
      </c>
      <c r="X354" s="1">
        <v>37.881374013228097</v>
      </c>
      <c r="Y354" s="1">
        <v>11.698179890440001</v>
      </c>
      <c r="Z354" s="1">
        <v>22.3361017847676</v>
      </c>
      <c r="AA354" s="1">
        <v>19.287860045944502</v>
      </c>
      <c r="AB354" s="1">
        <v>24.014843611945601</v>
      </c>
      <c r="AC354" s="1">
        <v>22.663014666902299</v>
      </c>
    </row>
    <row r="355" spans="1:29" ht="15" hidden="1" customHeight="1" x14ac:dyDescent="0.25">
      <c r="A355">
        <v>25220</v>
      </c>
      <c r="B355" s="2" t="s">
        <v>387</v>
      </c>
      <c r="C355" s="2" t="s">
        <v>49</v>
      </c>
      <c r="D355" s="2" t="s">
        <v>951</v>
      </c>
      <c r="E355" s="2" t="s">
        <v>931</v>
      </c>
      <c r="F355" s="2" t="s">
        <v>919</v>
      </c>
      <c r="G355" s="2" t="str">
        <f t="shared" si="5"/>
        <v>Trump</v>
      </c>
      <c r="H355" s="2" t="s">
        <v>922</v>
      </c>
      <c r="I355" s="2" t="s">
        <v>923</v>
      </c>
      <c r="J355">
        <v>121097</v>
      </c>
      <c r="K355" s="1">
        <v>64.251798145288504</v>
      </c>
      <c r="L355" s="1">
        <v>30.1287397705971</v>
      </c>
      <c r="M355" s="1">
        <v>0.58960998208048099</v>
      </c>
      <c r="N355" s="1">
        <v>1.5120110324781</v>
      </c>
      <c r="O355" s="1">
        <v>3.5178410695558102</v>
      </c>
      <c r="P355" s="1">
        <v>25.120358060067499</v>
      </c>
      <c r="Q355" s="1">
        <v>12.812869022354</v>
      </c>
      <c r="R355" s="1">
        <v>25.430027168303099</v>
      </c>
      <c r="S355" s="1">
        <v>25.2384452133414</v>
      </c>
      <c r="T355" s="1">
        <v>11.398300535934</v>
      </c>
      <c r="U355" s="1">
        <v>5.8080674228771301</v>
      </c>
      <c r="V355" s="1">
        <v>48.882911056927803</v>
      </c>
      <c r="W355" s="1">
        <v>25.9819251563659</v>
      </c>
      <c r="X355" s="1">
        <v>19.327096363829099</v>
      </c>
      <c r="Y355" s="1">
        <v>27.374339520390201</v>
      </c>
      <c r="Z355" s="1">
        <v>22.133405590931702</v>
      </c>
      <c r="AA355" s="1">
        <v>15.397642595854199</v>
      </c>
      <c r="AB355" s="1">
        <v>21.433410107031602</v>
      </c>
      <c r="AC355" s="1">
        <v>13.6612021857924</v>
      </c>
    </row>
    <row r="356" spans="1:29" ht="15" hidden="1" customHeight="1" x14ac:dyDescent="0.25">
      <c r="A356">
        <v>25260</v>
      </c>
      <c r="B356" s="2" t="s">
        <v>388</v>
      </c>
      <c r="C356" s="2" t="s">
        <v>98</v>
      </c>
      <c r="D356" s="2" t="s">
        <v>936</v>
      </c>
      <c r="E356" s="2" t="s">
        <v>935</v>
      </c>
      <c r="F356" s="2" t="s">
        <v>919</v>
      </c>
      <c r="G356" s="2" t="str">
        <f t="shared" si="5"/>
        <v>Trump</v>
      </c>
      <c r="H356" s="2" t="s">
        <v>922</v>
      </c>
      <c r="I356" s="2" t="s">
        <v>923</v>
      </c>
      <c r="J356">
        <v>152982</v>
      </c>
      <c r="K356" s="1">
        <v>35.219176112222399</v>
      </c>
      <c r="L356" s="1">
        <v>6.7419696434874696</v>
      </c>
      <c r="M356" s="1">
        <v>3.4899530663738201</v>
      </c>
      <c r="N356" s="1">
        <v>3.65010262645279</v>
      </c>
      <c r="O356" s="1">
        <v>50.898798551463599</v>
      </c>
      <c r="P356" s="1">
        <v>27.812422376488701</v>
      </c>
      <c r="Q356" s="1">
        <v>11.590252448000401</v>
      </c>
      <c r="R356" s="1">
        <v>31.02783333987</v>
      </c>
      <c r="S356" s="1">
        <v>21.7058215999268</v>
      </c>
      <c r="T356" s="1">
        <v>7.86367023571401</v>
      </c>
      <c r="U356" s="1">
        <v>15.487100416956199</v>
      </c>
      <c r="V356" s="1">
        <v>39.288351285615001</v>
      </c>
      <c r="W356" s="1">
        <v>32.823358234885298</v>
      </c>
      <c r="X356" s="1">
        <v>12.4011900625434</v>
      </c>
      <c r="Y356" s="1">
        <v>17.614737410160199</v>
      </c>
      <c r="Z356" s="1">
        <v>23.501851988127701</v>
      </c>
      <c r="AA356" s="1">
        <v>18.755365859641401</v>
      </c>
      <c r="AB356" s="1">
        <v>21.4928741383962</v>
      </c>
      <c r="AC356" s="1">
        <v>18.635170603674499</v>
      </c>
    </row>
    <row r="357" spans="1:29" ht="15" hidden="1" customHeight="1" x14ac:dyDescent="0.25">
      <c r="A357">
        <v>25300</v>
      </c>
      <c r="B357" s="2" t="s">
        <v>389</v>
      </c>
      <c r="C357" s="2" t="s">
        <v>162</v>
      </c>
      <c r="D357" s="2" t="s">
        <v>956</v>
      </c>
      <c r="E357" s="2" t="s">
        <v>927</v>
      </c>
      <c r="F357" s="2" t="s">
        <v>919</v>
      </c>
      <c r="G357" s="2" t="str">
        <f t="shared" si="5"/>
        <v>Trump</v>
      </c>
      <c r="H357" s="2" t="s">
        <v>922</v>
      </c>
      <c r="I357" s="2" t="s">
        <v>922</v>
      </c>
      <c r="J357">
        <v>38948</v>
      </c>
      <c r="K357" s="1">
        <v>92.507959330389198</v>
      </c>
      <c r="L357" s="1">
        <v>3.8692615795419498</v>
      </c>
      <c r="M357" s="1">
        <v>0.44161446030604901</v>
      </c>
      <c r="N357" s="1">
        <v>1.9256444490089299</v>
      </c>
      <c r="O357" s="1">
        <v>1.2555201807538301</v>
      </c>
      <c r="P357" s="1">
        <v>23.790695286022402</v>
      </c>
      <c r="Q357" s="1">
        <v>8.3932422717469493</v>
      </c>
      <c r="R357" s="1">
        <v>23.695696826537901</v>
      </c>
      <c r="S357" s="1">
        <v>28.245352778063101</v>
      </c>
      <c r="T357" s="1">
        <v>15.875012837629701</v>
      </c>
      <c r="U357" s="1">
        <v>3.7383531550640101</v>
      </c>
      <c r="V357" s="1">
        <v>52.329368987197903</v>
      </c>
      <c r="W357" s="1">
        <v>26.645708658435002</v>
      </c>
      <c r="X357" s="1">
        <v>17.286569199303099</v>
      </c>
      <c r="Y357" s="1">
        <v>20.351611005816601</v>
      </c>
      <c r="Z357" s="1">
        <v>24.658519051042401</v>
      </c>
      <c r="AA357" s="1">
        <v>20.606496307430898</v>
      </c>
      <c r="AB357" s="1">
        <v>23.279524214103699</v>
      </c>
      <c r="AC357" s="1">
        <v>11.1038494216064</v>
      </c>
    </row>
    <row r="358" spans="1:29" ht="15" hidden="1" customHeight="1" x14ac:dyDescent="0.25">
      <c r="A358">
        <v>25420</v>
      </c>
      <c r="B358" s="2" t="s">
        <v>390</v>
      </c>
      <c r="C358" s="2" t="s">
        <v>55</v>
      </c>
      <c r="D358" s="2" t="s">
        <v>970</v>
      </c>
      <c r="E358" s="2" t="s">
        <v>927</v>
      </c>
      <c r="F358" s="2" t="s">
        <v>919</v>
      </c>
      <c r="G358" s="2" t="str">
        <f t="shared" si="5"/>
        <v>Trump</v>
      </c>
      <c r="H358" s="2" t="s">
        <v>922</v>
      </c>
      <c r="I358" s="2" t="s">
        <v>922</v>
      </c>
      <c r="J358">
        <v>549475</v>
      </c>
      <c r="K358" s="1">
        <v>80.502843623458801</v>
      </c>
      <c r="L358" s="1">
        <v>9.7986259611447295</v>
      </c>
      <c r="M358" s="1">
        <v>2.85690886755539</v>
      </c>
      <c r="N358" s="1">
        <v>2.1405887438009001</v>
      </c>
      <c r="O358" s="1">
        <v>4.7010328040402198</v>
      </c>
      <c r="P358" s="1">
        <v>22.1362209381683</v>
      </c>
      <c r="Q358" s="1">
        <v>9.3889621911824896</v>
      </c>
      <c r="R358" s="1">
        <v>25.325811001410401</v>
      </c>
      <c r="S358" s="1">
        <v>28.611492788570899</v>
      </c>
      <c r="T358" s="1">
        <v>14.5375130806679</v>
      </c>
      <c r="U358" s="1">
        <v>3.1555544930793</v>
      </c>
      <c r="V358" s="1">
        <v>43.774818781392902</v>
      </c>
      <c r="W358" s="1">
        <v>24.465640845837299</v>
      </c>
      <c r="X358" s="1">
        <v>28.603985879690502</v>
      </c>
      <c r="Y358" s="1">
        <v>14.238317672406</v>
      </c>
      <c r="Z358" s="1">
        <v>19.477938913330799</v>
      </c>
      <c r="AA358" s="1">
        <v>18.503883547878999</v>
      </c>
      <c r="AB358" s="1">
        <v>25.9152137309217</v>
      </c>
      <c r="AC358" s="1">
        <v>21.8646461354625</v>
      </c>
    </row>
    <row r="359" spans="1:29" ht="15" hidden="1" customHeight="1" x14ac:dyDescent="0.25">
      <c r="A359">
        <v>25460</v>
      </c>
      <c r="B359" s="2" t="s">
        <v>391</v>
      </c>
      <c r="C359" s="2" t="s">
        <v>75</v>
      </c>
      <c r="D359" s="2" t="s">
        <v>932</v>
      </c>
      <c r="E359" s="2" t="s">
        <v>931</v>
      </c>
      <c r="F359" s="2" t="s">
        <v>919</v>
      </c>
      <c r="G359" s="2" t="str">
        <f t="shared" si="5"/>
        <v>Trump</v>
      </c>
      <c r="H359" s="2" t="s">
        <v>922</v>
      </c>
      <c r="I359" s="2" t="s">
        <v>923</v>
      </c>
      <c r="J359">
        <v>45233</v>
      </c>
      <c r="K359" s="1">
        <v>95.136294298410405</v>
      </c>
      <c r="L359" s="1">
        <v>0.15254349700439901</v>
      </c>
      <c r="M359" s="1">
        <v>0.38688568080825902</v>
      </c>
      <c r="N359" s="1">
        <v>2.5224946388698499</v>
      </c>
      <c r="O359" s="1">
        <v>1.8017818849070399</v>
      </c>
      <c r="P359" s="1">
        <v>22.817412066411698</v>
      </c>
      <c r="Q359" s="1">
        <v>7.5940132204364099</v>
      </c>
      <c r="R359" s="1">
        <v>22.972166338735001</v>
      </c>
      <c r="S359" s="1">
        <v>28.103375853911999</v>
      </c>
      <c r="T359" s="1">
        <v>18.5130325205049</v>
      </c>
      <c r="U359" s="1">
        <v>6.2183544303797502</v>
      </c>
      <c r="V359" s="1">
        <v>48.436708860759502</v>
      </c>
      <c r="W359" s="1">
        <v>30.503164556961998</v>
      </c>
      <c r="X359" s="1">
        <v>14.8417721518987</v>
      </c>
      <c r="Y359" s="1">
        <v>25.710072099628601</v>
      </c>
      <c r="Z359" s="1">
        <v>28.2881800305877</v>
      </c>
      <c r="AA359" s="1">
        <v>18.205156215861901</v>
      </c>
      <c r="AB359" s="1">
        <v>17.7681887699366</v>
      </c>
      <c r="AC359" s="1">
        <v>10.0284028839851</v>
      </c>
    </row>
    <row r="360" spans="1:29" ht="15" hidden="1" customHeight="1" x14ac:dyDescent="0.25">
      <c r="A360">
        <v>25500</v>
      </c>
      <c r="B360" s="2" t="s">
        <v>392</v>
      </c>
      <c r="C360" s="2" t="s">
        <v>135</v>
      </c>
      <c r="D360" s="2" t="s">
        <v>978</v>
      </c>
      <c r="E360" s="2" t="s">
        <v>927</v>
      </c>
      <c r="F360" s="2" t="s">
        <v>920</v>
      </c>
      <c r="G360" s="2" t="str">
        <f t="shared" si="5"/>
        <v>Clinton</v>
      </c>
      <c r="H360" s="2" t="s">
        <v>922</v>
      </c>
      <c r="I360" s="2" t="s">
        <v>923</v>
      </c>
      <c r="J360">
        <v>125228</v>
      </c>
      <c r="K360" s="1">
        <v>83.871817804324905</v>
      </c>
      <c r="L360" s="1">
        <v>3.2955888459449998</v>
      </c>
      <c r="M360" s="1">
        <v>1.7240553230906801</v>
      </c>
      <c r="N360" s="1">
        <v>1.73283930111477</v>
      </c>
      <c r="O360" s="1">
        <v>9.3756987255246393</v>
      </c>
      <c r="P360" s="1">
        <v>20.298974670201599</v>
      </c>
      <c r="Q360" s="1">
        <v>21.638930590602701</v>
      </c>
      <c r="R360" s="1">
        <v>22.629124476954001</v>
      </c>
      <c r="S360" s="1">
        <v>22.658670584853201</v>
      </c>
      <c r="T360" s="1">
        <v>12.774299677388401</v>
      </c>
      <c r="U360" s="1">
        <v>9.3362698694974107</v>
      </c>
      <c r="V360" s="1">
        <v>43.364066646603398</v>
      </c>
      <c r="W360" s="1">
        <v>20.370167710869701</v>
      </c>
      <c r="X360" s="1">
        <v>26.929495773029501</v>
      </c>
      <c r="Y360" s="1">
        <v>20.6585094549499</v>
      </c>
      <c r="Z360" s="1">
        <v>22.300333704115701</v>
      </c>
      <c r="AA360" s="1">
        <v>18.863181312569498</v>
      </c>
      <c r="AB360" s="1">
        <v>23.239154616240299</v>
      </c>
      <c r="AC360" s="1">
        <v>14.9388209121246</v>
      </c>
    </row>
    <row r="361" spans="1:29" ht="15" hidden="1" customHeight="1" x14ac:dyDescent="0.25">
      <c r="A361">
        <v>25540</v>
      </c>
      <c r="B361" s="2" t="s">
        <v>393</v>
      </c>
      <c r="C361" s="2" t="s">
        <v>168</v>
      </c>
      <c r="D361" s="2" t="s">
        <v>938</v>
      </c>
      <c r="E361" s="2" t="s">
        <v>927</v>
      </c>
      <c r="F361" s="2" t="s">
        <v>920</v>
      </c>
      <c r="G361" s="2" t="str">
        <f t="shared" si="5"/>
        <v>Clinton</v>
      </c>
      <c r="H361" s="2" t="s">
        <v>922</v>
      </c>
      <c r="I361" s="2" t="s">
        <v>922</v>
      </c>
      <c r="J361">
        <v>1212381</v>
      </c>
      <c r="K361" s="1">
        <v>71.595975192616805</v>
      </c>
      <c r="L361" s="1">
        <v>10.059708952878699</v>
      </c>
      <c r="M361" s="1">
        <v>3.8661113956751199</v>
      </c>
      <c r="N361" s="1">
        <v>2.00531021188884</v>
      </c>
      <c r="O361" s="1">
        <v>12.4728942469405</v>
      </c>
      <c r="P361" s="1">
        <v>22.272288991661899</v>
      </c>
      <c r="Q361" s="1">
        <v>9.6239548458776607</v>
      </c>
      <c r="R361" s="1">
        <v>25.052933030128301</v>
      </c>
      <c r="S361" s="1">
        <v>28.7021984013276</v>
      </c>
      <c r="T361" s="1">
        <v>14.348624731004501</v>
      </c>
      <c r="U361" s="1">
        <v>4.3302083699271803</v>
      </c>
      <c r="V361" s="1">
        <v>34.221317184795197</v>
      </c>
      <c r="W361" s="1">
        <v>26.099965717871399</v>
      </c>
      <c r="X361" s="1">
        <v>35.348508727406198</v>
      </c>
      <c r="Y361" s="1">
        <v>14.001721993685999</v>
      </c>
      <c r="Z361" s="1">
        <v>15.7271171487186</v>
      </c>
      <c r="AA361" s="1">
        <v>14.5712554609522</v>
      </c>
      <c r="AB361" s="1">
        <v>23.927421155011299</v>
      </c>
      <c r="AC361" s="1">
        <v>31.772484241631901</v>
      </c>
    </row>
    <row r="362" spans="1:29" ht="15" hidden="1" customHeight="1" x14ac:dyDescent="0.25">
      <c r="A362">
        <v>25580</v>
      </c>
      <c r="B362" s="2" t="s">
        <v>394</v>
      </c>
      <c r="C362" s="2" t="s">
        <v>117</v>
      </c>
      <c r="D362" s="2" t="s">
        <v>961</v>
      </c>
      <c r="E362" s="2" t="s">
        <v>935</v>
      </c>
      <c r="F362" s="2" t="s">
        <v>919</v>
      </c>
      <c r="G362" s="2" t="str">
        <f t="shared" si="5"/>
        <v>Trump</v>
      </c>
      <c r="H362" s="2" t="s">
        <v>922</v>
      </c>
      <c r="I362" s="2" t="s">
        <v>923</v>
      </c>
      <c r="J362">
        <v>31364</v>
      </c>
      <c r="K362" s="1">
        <v>88.467669940058698</v>
      </c>
      <c r="L362" s="1">
        <v>0.69825277388088303</v>
      </c>
      <c r="M362" s="1">
        <v>1.3901288101007501</v>
      </c>
      <c r="N362" s="1">
        <v>1.3327381711516399</v>
      </c>
      <c r="O362" s="1">
        <v>8.1112103048080595</v>
      </c>
      <c r="P362" s="1">
        <v>23.966968498916</v>
      </c>
      <c r="Q362" s="1">
        <v>12.020150491008801</v>
      </c>
      <c r="R362" s="1">
        <v>22.114526208391801</v>
      </c>
      <c r="S362" s="1">
        <v>26.4730263996939</v>
      </c>
      <c r="T362" s="1">
        <v>15.4253284019895</v>
      </c>
      <c r="U362" s="1">
        <v>4.2719704900054802</v>
      </c>
      <c r="V362" s="1">
        <v>38.617217486665702</v>
      </c>
      <c r="W362" s="1">
        <v>35.945366631773098</v>
      </c>
      <c r="X362" s="1">
        <v>21.165445391555799</v>
      </c>
      <c r="Y362" s="1">
        <v>18.4409586750537</v>
      </c>
      <c r="Z362" s="1">
        <v>23.3378453698543</v>
      </c>
      <c r="AA362" s="1">
        <v>16.609602675372201</v>
      </c>
      <c r="AB362" s="1">
        <v>28.7204395254399</v>
      </c>
      <c r="AC362" s="1">
        <v>12.8911537542798</v>
      </c>
    </row>
    <row r="363" spans="1:29" ht="15" hidden="1" customHeight="1" x14ac:dyDescent="0.25">
      <c r="A363">
        <v>25620</v>
      </c>
      <c r="B363" s="2" t="s">
        <v>395</v>
      </c>
      <c r="C363" s="2" t="s">
        <v>170</v>
      </c>
      <c r="D363" s="2" t="s">
        <v>957</v>
      </c>
      <c r="E363" s="2" t="s">
        <v>931</v>
      </c>
      <c r="F363" s="2" t="s">
        <v>919</v>
      </c>
      <c r="G363" s="2" t="str">
        <f t="shared" si="5"/>
        <v>Trump</v>
      </c>
      <c r="H363" s="2" t="s">
        <v>922</v>
      </c>
      <c r="I363" s="2" t="s">
        <v>922</v>
      </c>
      <c r="J363">
        <v>142842</v>
      </c>
      <c r="K363" s="1">
        <v>66.910292491004</v>
      </c>
      <c r="L363" s="1">
        <v>28.170286050321302</v>
      </c>
      <c r="M363" s="1">
        <v>0.814186303748197</v>
      </c>
      <c r="N363" s="1">
        <v>1.3322412175690601</v>
      </c>
      <c r="O363" s="1">
        <v>2.7729939373573602</v>
      </c>
      <c r="P363" s="1">
        <v>24.800128813654201</v>
      </c>
      <c r="Q363" s="1">
        <v>13.3686170734098</v>
      </c>
      <c r="R363" s="1">
        <v>27.33089707509</v>
      </c>
      <c r="S363" s="1">
        <v>23.016339732011598</v>
      </c>
      <c r="T363" s="1">
        <v>11.484017305834399</v>
      </c>
      <c r="U363" s="1">
        <v>4.5494333102186104</v>
      </c>
      <c r="V363" s="1">
        <v>37.2037241238192</v>
      </c>
      <c r="W363" s="1">
        <v>31.260586356247199</v>
      </c>
      <c r="X363" s="1">
        <v>26.986256209714998</v>
      </c>
      <c r="Y363" s="1">
        <v>27.409092590537501</v>
      </c>
      <c r="Z363" s="1">
        <v>22.165501424185301</v>
      </c>
      <c r="AA363" s="1">
        <v>16.2431102726297</v>
      </c>
      <c r="AB363" s="1">
        <v>20.241926534235901</v>
      </c>
      <c r="AC363" s="1">
        <v>13.940369178411601</v>
      </c>
    </row>
    <row r="364" spans="1:29" ht="15" hidden="1" customHeight="1" x14ac:dyDescent="0.25">
      <c r="A364">
        <v>25700</v>
      </c>
      <c r="B364" s="2" t="s">
        <v>396</v>
      </c>
      <c r="C364" s="2" t="s">
        <v>77</v>
      </c>
      <c r="D364" s="2" t="s">
        <v>949</v>
      </c>
      <c r="E364" s="2" t="s">
        <v>935</v>
      </c>
      <c r="F364" s="2" t="s">
        <v>919</v>
      </c>
      <c r="G364" s="2" t="str">
        <f t="shared" si="5"/>
        <v>Trump</v>
      </c>
      <c r="H364" s="2" t="s">
        <v>922</v>
      </c>
      <c r="I364" s="2" t="s">
        <v>923</v>
      </c>
      <c r="J364">
        <v>28452</v>
      </c>
      <c r="K364" s="1">
        <v>91.743989877688705</v>
      </c>
      <c r="L364" s="1">
        <v>0.81540840714185303</v>
      </c>
      <c r="M364" s="1">
        <v>1.3707296499367401</v>
      </c>
      <c r="N364" s="1">
        <v>1.5042879235203099</v>
      </c>
      <c r="O364" s="1">
        <v>4.5655841417123604</v>
      </c>
      <c r="P364" s="1">
        <v>21.021369323773399</v>
      </c>
      <c r="Q364" s="1">
        <v>18.399409531843101</v>
      </c>
      <c r="R364" s="1">
        <v>23.4605651623787</v>
      </c>
      <c r="S364" s="1">
        <v>23.6609025727541</v>
      </c>
      <c r="T364" s="1">
        <v>13.457753409250699</v>
      </c>
      <c r="U364" s="1">
        <v>3.4608063678837202</v>
      </c>
      <c r="V364" s="1">
        <v>33.3910134394647</v>
      </c>
      <c r="W364" s="1">
        <v>31.066505162369499</v>
      </c>
      <c r="X364" s="1">
        <v>32.081675030282099</v>
      </c>
      <c r="Y364" s="1">
        <v>22.857386266825699</v>
      </c>
      <c r="Z364" s="1">
        <v>22.7125575055376</v>
      </c>
      <c r="AA364" s="1">
        <v>17.558357471460202</v>
      </c>
      <c r="AB364" s="1">
        <v>22.456977338558499</v>
      </c>
      <c r="AC364" s="1">
        <v>14.414721417618001</v>
      </c>
    </row>
    <row r="365" spans="1:29" ht="15" hidden="1" customHeight="1" x14ac:dyDescent="0.25">
      <c r="A365">
        <v>25720</v>
      </c>
      <c r="B365" s="2" t="s">
        <v>397</v>
      </c>
      <c r="C365" s="2" t="s">
        <v>199</v>
      </c>
      <c r="D365" s="2" t="s">
        <v>977</v>
      </c>
      <c r="E365" s="2" t="s">
        <v>947</v>
      </c>
      <c r="F365" s="2" t="s">
        <v>919</v>
      </c>
      <c r="G365" s="2" t="str">
        <f t="shared" si="5"/>
        <v>Trump</v>
      </c>
      <c r="H365" s="2" t="s">
        <v>922</v>
      </c>
      <c r="I365" s="2" t="s">
        <v>923</v>
      </c>
      <c r="J365">
        <v>23530</v>
      </c>
      <c r="K365" s="1">
        <v>84.224394390140205</v>
      </c>
      <c r="L365" s="1">
        <v>0.20824479388015299</v>
      </c>
      <c r="M365" s="1">
        <v>0.71398215044623903</v>
      </c>
      <c r="N365" s="1">
        <v>1.3217169570760701</v>
      </c>
      <c r="O365" s="1">
        <v>13.5316617084573</v>
      </c>
      <c r="P365" s="1">
        <v>33.914152146196301</v>
      </c>
      <c r="Q365" s="1">
        <v>7.61580960475988</v>
      </c>
      <c r="R365" s="1">
        <v>28.057798555036101</v>
      </c>
      <c r="S365" s="1">
        <v>21.840203994900101</v>
      </c>
      <c r="T365" s="1">
        <v>8.5720356991075199</v>
      </c>
      <c r="U365" s="1">
        <v>3.3294730746960002</v>
      </c>
      <c r="V365" s="1">
        <v>27.4536768963521</v>
      </c>
      <c r="W365" s="1">
        <v>37.955993051534499</v>
      </c>
      <c r="X365" s="1">
        <v>31.2608569774175</v>
      </c>
      <c r="Y365" s="1">
        <v>10.6755290287575</v>
      </c>
      <c r="Z365" s="1">
        <v>12.018448182311401</v>
      </c>
      <c r="AA365" s="1">
        <v>22.897449810092201</v>
      </c>
      <c r="AB365" s="1">
        <v>27.821486706456898</v>
      </c>
      <c r="AC365" s="1">
        <v>26.587086272381999</v>
      </c>
    </row>
    <row r="366" spans="1:29" ht="15" hidden="1" customHeight="1" x14ac:dyDescent="0.25">
      <c r="A366">
        <v>25740</v>
      </c>
      <c r="B366" s="2" t="s">
        <v>398</v>
      </c>
      <c r="C366" s="2" t="s">
        <v>137</v>
      </c>
      <c r="D366" s="2" t="s">
        <v>958</v>
      </c>
      <c r="E366" s="2" t="s">
        <v>947</v>
      </c>
      <c r="F366" s="2" t="s">
        <v>919</v>
      </c>
      <c r="G366" s="2" t="str">
        <f t="shared" si="5"/>
        <v>Trump</v>
      </c>
      <c r="H366" s="2" t="s">
        <v>922</v>
      </c>
      <c r="I366" s="2" t="s">
        <v>922</v>
      </c>
      <c r="J366">
        <v>74801</v>
      </c>
      <c r="K366" s="1">
        <v>92.676568495073596</v>
      </c>
      <c r="L366" s="1">
        <v>0.29277683453429798</v>
      </c>
      <c r="M366" s="1">
        <v>0.52004652344220004</v>
      </c>
      <c r="N366" s="1">
        <v>4.0962019224341901</v>
      </c>
      <c r="O366" s="1">
        <v>2.4144062245157101</v>
      </c>
      <c r="P366" s="1">
        <v>22.736327054451099</v>
      </c>
      <c r="Q366" s="1">
        <v>8.2539003489258196</v>
      </c>
      <c r="R366" s="1">
        <v>23.010387561663599</v>
      </c>
      <c r="S366" s="1">
        <v>32.146629055761302</v>
      </c>
      <c r="T366" s="1">
        <v>13.852755979198101</v>
      </c>
      <c r="U366" s="1">
        <v>1.51240052538051</v>
      </c>
      <c r="V366" s="1">
        <v>28.724020706173199</v>
      </c>
      <c r="W366" s="1">
        <v>32.764814957892298</v>
      </c>
      <c r="X366" s="1">
        <v>36.998763810554003</v>
      </c>
      <c r="Y366" s="1">
        <v>14.364144219347001</v>
      </c>
      <c r="Z366" s="1">
        <v>20.801361286801299</v>
      </c>
      <c r="AA366" s="1">
        <v>18.081998266285702</v>
      </c>
      <c r="AB366" s="1">
        <v>28.779657751950399</v>
      </c>
      <c r="AC366" s="1">
        <v>17.9728384756156</v>
      </c>
    </row>
    <row r="367" spans="1:29" ht="15" hidden="1" customHeight="1" x14ac:dyDescent="0.25">
      <c r="A367">
        <v>25760</v>
      </c>
      <c r="B367" s="2" t="s">
        <v>399</v>
      </c>
      <c r="C367" s="2" t="s">
        <v>75</v>
      </c>
      <c r="D367" s="2" t="s">
        <v>932</v>
      </c>
      <c r="E367" s="2" t="s">
        <v>931</v>
      </c>
      <c r="F367" s="2" t="s">
        <v>920</v>
      </c>
      <c r="G367" s="2" t="str">
        <f t="shared" si="5"/>
        <v>Clinton</v>
      </c>
      <c r="H367" s="2" t="s">
        <v>922</v>
      </c>
      <c r="I367" s="2" t="s">
        <v>923</v>
      </c>
      <c r="J367">
        <v>21757</v>
      </c>
      <c r="K367" s="1">
        <v>34.632532058647797</v>
      </c>
      <c r="L367" s="1">
        <v>62.747621455163902</v>
      </c>
      <c r="M367" s="1">
        <v>0.29415820195799097</v>
      </c>
      <c r="N367" s="1">
        <v>1.0065725973249999</v>
      </c>
      <c r="O367" s="1">
        <v>1.31911568690536</v>
      </c>
      <c r="P367" s="1">
        <v>28.096704508893701</v>
      </c>
      <c r="Q367" s="1">
        <v>8.9902100473410904</v>
      </c>
      <c r="R367" s="1">
        <v>21.390816748632599</v>
      </c>
      <c r="S367" s="1">
        <v>26.566162614330999</v>
      </c>
      <c r="T367" s="1">
        <v>14.9561060808016</v>
      </c>
      <c r="U367" s="1">
        <v>9.8927732079906008</v>
      </c>
      <c r="V367" s="1">
        <v>47.356051703877803</v>
      </c>
      <c r="W367" s="1">
        <v>29.524089306697999</v>
      </c>
      <c r="X367" s="1">
        <v>13.227085781433599</v>
      </c>
      <c r="Y367" s="1">
        <v>36.911782404621498</v>
      </c>
      <c r="Z367" s="1">
        <v>25.201588638825399</v>
      </c>
      <c r="AA367" s="1">
        <v>18.5942953423998</v>
      </c>
      <c r="AB367" s="1">
        <v>10.759417499097401</v>
      </c>
      <c r="AC367" s="1">
        <v>8.5329161150559596</v>
      </c>
    </row>
    <row r="368" spans="1:29" ht="15" hidden="1" customHeight="1" x14ac:dyDescent="0.25">
      <c r="A368">
        <v>25780</v>
      </c>
      <c r="B368" s="2" t="s">
        <v>400</v>
      </c>
      <c r="C368" s="2" t="s">
        <v>42</v>
      </c>
      <c r="D368" s="2" t="s">
        <v>959</v>
      </c>
      <c r="E368" s="2" t="s">
        <v>931</v>
      </c>
      <c r="F368" s="2" t="s">
        <v>920</v>
      </c>
      <c r="G368" s="2" t="str">
        <f t="shared" si="5"/>
        <v>Clinton</v>
      </c>
      <c r="H368" s="2" t="s">
        <v>922</v>
      </c>
      <c r="I368" s="2" t="s">
        <v>923</v>
      </c>
      <c r="J368">
        <v>45422</v>
      </c>
      <c r="K368" s="1">
        <v>42.052309453568803</v>
      </c>
      <c r="L368" s="1">
        <v>49.484831139095597</v>
      </c>
      <c r="M368" s="1">
        <v>0.43811368940161199</v>
      </c>
      <c r="N368" s="1">
        <v>1.3077363392188801</v>
      </c>
      <c r="O368" s="1">
        <v>6.7170093787151597</v>
      </c>
      <c r="P368" s="1">
        <v>25.408392408964801</v>
      </c>
      <c r="Q368" s="1">
        <v>9.2268063933776592</v>
      </c>
      <c r="R368" s="1">
        <v>24.041213508872399</v>
      </c>
      <c r="S368" s="1">
        <v>27.187266082515102</v>
      </c>
      <c r="T368" s="1">
        <v>14.1363216062701</v>
      </c>
      <c r="U368" s="1">
        <v>8.8843675822312704</v>
      </c>
      <c r="V368" s="1">
        <v>52.204136995591703</v>
      </c>
      <c r="W368" s="1">
        <v>27.731434384537099</v>
      </c>
      <c r="X368" s="1">
        <v>11.1800610376399</v>
      </c>
      <c r="Y368" s="1">
        <v>31.189372876119901</v>
      </c>
      <c r="Z368" s="1">
        <v>24.677170219338901</v>
      </c>
      <c r="AA368" s="1">
        <v>15.3722582638245</v>
      </c>
      <c r="AB368" s="1">
        <v>19.635464936669798</v>
      </c>
      <c r="AC368" s="1">
        <v>9.1257337040469597</v>
      </c>
    </row>
    <row r="369" spans="1:29" ht="15" hidden="1" customHeight="1" x14ac:dyDescent="0.25">
      <c r="A369">
        <v>25820</v>
      </c>
      <c r="B369" s="2" t="s">
        <v>401</v>
      </c>
      <c r="C369" s="2" t="s">
        <v>27</v>
      </c>
      <c r="D369" s="2" t="s">
        <v>976</v>
      </c>
      <c r="E369" s="2" t="s">
        <v>935</v>
      </c>
      <c r="F369" s="2" t="s">
        <v>919</v>
      </c>
      <c r="G369" s="2" t="str">
        <f t="shared" si="5"/>
        <v>Trump</v>
      </c>
      <c r="H369" s="2" t="s">
        <v>922</v>
      </c>
      <c r="I369" s="2" t="s">
        <v>922</v>
      </c>
      <c r="J369">
        <v>19372</v>
      </c>
      <c r="K369" s="1">
        <v>30.657650216807799</v>
      </c>
      <c r="L369" s="1">
        <v>0.81561015899236</v>
      </c>
      <c r="M369" s="1">
        <v>0.28907701837703897</v>
      </c>
      <c r="N369" s="1">
        <v>0.92917613049762504</v>
      </c>
      <c r="O369" s="1">
        <v>67.308486475325196</v>
      </c>
      <c r="P369" s="1">
        <v>32.216601280198198</v>
      </c>
      <c r="Q369" s="1">
        <v>9.5653520545116706</v>
      </c>
      <c r="R369" s="1">
        <v>25.1445385091885</v>
      </c>
      <c r="S369" s="1">
        <v>21.593020854841999</v>
      </c>
      <c r="T369" s="1">
        <v>11.480487301259499</v>
      </c>
      <c r="U369" s="1">
        <v>19.746473843956402</v>
      </c>
      <c r="V369" s="1">
        <v>43.045884663453002</v>
      </c>
      <c r="W369" s="1">
        <v>22.2906623817175</v>
      </c>
      <c r="X369" s="1">
        <v>14.9169791108731</v>
      </c>
      <c r="Y369" s="1">
        <v>17.932354818123802</v>
      </c>
      <c r="Z369" s="1">
        <v>29.068283343969401</v>
      </c>
      <c r="AA369" s="1">
        <v>20.708359923420499</v>
      </c>
      <c r="AB369" s="1">
        <v>20.405232929164001</v>
      </c>
      <c r="AC369" s="1">
        <v>11.885768985322301</v>
      </c>
    </row>
    <row r="370" spans="1:29" ht="15" hidden="1" customHeight="1" x14ac:dyDescent="0.25">
      <c r="A370">
        <v>25840</v>
      </c>
      <c r="B370" s="2" t="s">
        <v>402</v>
      </c>
      <c r="C370" s="2" t="s">
        <v>38</v>
      </c>
      <c r="D370" t="s">
        <v>969</v>
      </c>
      <c r="E370" s="2" t="s">
        <v>947</v>
      </c>
      <c r="F370" s="2" t="s">
        <v>919</v>
      </c>
      <c r="G370" s="2" t="str">
        <f t="shared" si="5"/>
        <v>Trump</v>
      </c>
      <c r="H370" s="2" t="s">
        <v>922</v>
      </c>
      <c r="I370" s="2" t="s">
        <v>922</v>
      </c>
      <c r="J370">
        <v>87062</v>
      </c>
      <c r="K370" s="1">
        <v>68.811881188118804</v>
      </c>
      <c r="L370" s="1">
        <v>0.68112379683444002</v>
      </c>
      <c r="M370" s="1">
        <v>0.833888493257678</v>
      </c>
      <c r="N370" s="1">
        <v>4.8586065103029998</v>
      </c>
      <c r="O370" s="1">
        <v>24.8145000114861</v>
      </c>
      <c r="P370" s="1">
        <v>26.8659116491696</v>
      </c>
      <c r="Q370" s="1">
        <v>9.1187889090533201</v>
      </c>
      <c r="R370" s="1">
        <v>25.646091291263701</v>
      </c>
      <c r="S370" s="1">
        <v>25.644942684523699</v>
      </c>
      <c r="T370" s="1">
        <v>12.7242654659898</v>
      </c>
      <c r="U370" s="1">
        <v>8.0701628395482903</v>
      </c>
      <c r="V370" s="1">
        <v>40.763748002657103</v>
      </c>
      <c r="W370" s="1">
        <v>36.810355661681498</v>
      </c>
      <c r="X370" s="1">
        <v>14.355733496113</v>
      </c>
      <c r="Y370" s="1">
        <v>18.484481800045799</v>
      </c>
      <c r="Z370" s="1">
        <v>23.4555384766328</v>
      </c>
      <c r="AA370" s="1">
        <v>19.328253262255899</v>
      </c>
      <c r="AB370" s="1">
        <v>24.776793014357199</v>
      </c>
      <c r="AC370" s="1">
        <v>13.954933446708299</v>
      </c>
    </row>
    <row r="371" spans="1:29" ht="15" hidden="1" customHeight="1" x14ac:dyDescent="0.25">
      <c r="A371">
        <v>25860</v>
      </c>
      <c r="B371" s="2" t="s">
        <v>403</v>
      </c>
      <c r="C371" s="2" t="s">
        <v>42</v>
      </c>
      <c r="D371" s="2" t="s">
        <v>959</v>
      </c>
      <c r="E371" s="2" t="s">
        <v>931</v>
      </c>
      <c r="F371" s="2" t="s">
        <v>919</v>
      </c>
      <c r="G371" s="2" t="str">
        <f t="shared" si="5"/>
        <v>Trump</v>
      </c>
      <c r="H371" s="2" t="s">
        <v>922</v>
      </c>
      <c r="I371" s="2" t="s">
        <v>923</v>
      </c>
      <c r="J371">
        <v>365497</v>
      </c>
      <c r="K371" s="1">
        <v>82.653482791924404</v>
      </c>
      <c r="L371" s="1">
        <v>6.8016974147530602</v>
      </c>
      <c r="M371" s="1">
        <v>2.5313477265203299</v>
      </c>
      <c r="N371" s="1">
        <v>1.70343395431426</v>
      </c>
      <c r="O371" s="1">
        <v>6.3100381124879297</v>
      </c>
      <c r="P371" s="1">
        <v>23.043143992973899</v>
      </c>
      <c r="Q371" s="1">
        <v>8.1644992982158495</v>
      </c>
      <c r="R371" s="1">
        <v>25.340837270894198</v>
      </c>
      <c r="S371" s="1">
        <v>28.4338859142483</v>
      </c>
      <c r="T371" s="1">
        <v>15.017633523667801</v>
      </c>
      <c r="U371" s="1">
        <v>8.0591980368568894</v>
      </c>
      <c r="V371" s="1">
        <v>45.134306645191501</v>
      </c>
      <c r="W371" s="1">
        <v>30.1853235868927</v>
      </c>
      <c r="X371" s="1">
        <v>16.621171731059</v>
      </c>
      <c r="Y371" s="1">
        <v>23.047116949714098</v>
      </c>
      <c r="Z371" s="1">
        <v>26.4595307030811</v>
      </c>
      <c r="AA371" s="1">
        <v>18.914480791668499</v>
      </c>
      <c r="AB371" s="1">
        <v>20.545064315860699</v>
      </c>
      <c r="AC371" s="1">
        <v>11.0338072396756</v>
      </c>
    </row>
    <row r="372" spans="1:29" ht="15" hidden="1" customHeight="1" x14ac:dyDescent="0.25">
      <c r="A372">
        <v>25880</v>
      </c>
      <c r="B372" s="2" t="s">
        <v>404</v>
      </c>
      <c r="C372" s="2" t="s">
        <v>31</v>
      </c>
      <c r="D372" s="2" t="s">
        <v>924</v>
      </c>
      <c r="E372" s="2" t="s">
        <v>927</v>
      </c>
      <c r="F372" s="2" t="s">
        <v>919</v>
      </c>
      <c r="G372" s="2" t="str">
        <f t="shared" si="5"/>
        <v>Trump</v>
      </c>
      <c r="H372" s="2" t="s">
        <v>922</v>
      </c>
      <c r="I372" s="2" t="s">
        <v>922</v>
      </c>
      <c r="J372">
        <v>46688</v>
      </c>
      <c r="K372" s="1">
        <v>95.881168608636003</v>
      </c>
      <c r="L372" s="1">
        <v>0.44122686771761499</v>
      </c>
      <c r="M372" s="1">
        <v>0.39624742974640198</v>
      </c>
      <c r="N372" s="1">
        <v>1.51216586703221</v>
      </c>
      <c r="O372" s="1">
        <v>1.7691912268677199</v>
      </c>
      <c r="P372" s="1">
        <v>23.7555688827964</v>
      </c>
      <c r="Q372" s="1">
        <v>9.8055174777244698</v>
      </c>
      <c r="R372" s="1">
        <v>21.902844413982201</v>
      </c>
      <c r="S372" s="1">
        <v>28.806117203564099</v>
      </c>
      <c r="T372" s="1">
        <v>15.7299520219328</v>
      </c>
      <c r="U372" s="1">
        <v>4.52482862935668</v>
      </c>
      <c r="V372" s="1">
        <v>50.085283043156402</v>
      </c>
      <c r="W372" s="1">
        <v>30.592475782834001</v>
      </c>
      <c r="X372" s="1">
        <v>14.7974125446529</v>
      </c>
      <c r="Y372" s="1">
        <v>20.316682804579401</v>
      </c>
      <c r="Z372" s="1">
        <v>26.530728484365198</v>
      </c>
      <c r="AA372" s="1">
        <v>20.476163353648101</v>
      </c>
      <c r="AB372" s="1">
        <v>22.025402973173101</v>
      </c>
      <c r="AC372" s="1">
        <v>10.651022384234199</v>
      </c>
    </row>
    <row r="373" spans="1:29" ht="15" hidden="1" customHeight="1" x14ac:dyDescent="0.25">
      <c r="A373">
        <v>25900</v>
      </c>
      <c r="B373" s="2" t="s">
        <v>405</v>
      </c>
      <c r="C373" s="2" t="s">
        <v>406</v>
      </c>
      <c r="D373" s="2" t="s">
        <v>944</v>
      </c>
      <c r="E373" s="2" t="s">
        <v>929</v>
      </c>
      <c r="F373" s="2" t="s">
        <v>920</v>
      </c>
      <c r="G373" s="2" t="str">
        <f t="shared" si="5"/>
        <v>Clinton</v>
      </c>
      <c r="H373" s="2" t="s">
        <v>923</v>
      </c>
      <c r="I373" s="2" t="s">
        <v>923</v>
      </c>
      <c r="J373">
        <v>185079</v>
      </c>
      <c r="K373" s="1">
        <v>31.246656833028101</v>
      </c>
      <c r="L373" s="1">
        <v>0.48573852246878402</v>
      </c>
      <c r="M373" s="1">
        <v>21.389784902663202</v>
      </c>
      <c r="N373" s="1">
        <v>35.324374996623099</v>
      </c>
      <c r="O373" s="1">
        <v>11.5534447452169</v>
      </c>
      <c r="P373" s="1">
        <v>22.8442989210013</v>
      </c>
      <c r="Q373" s="1">
        <v>8.3672377741396904</v>
      </c>
      <c r="R373" s="1">
        <v>23.5612900437111</v>
      </c>
      <c r="S373" s="1">
        <v>30.728499721740398</v>
      </c>
      <c r="T373" s="1">
        <v>14.4986735394075</v>
      </c>
      <c r="U373" s="1">
        <v>3.23215377620294</v>
      </c>
      <c r="V373" s="1">
        <v>38.356250293974703</v>
      </c>
      <c r="W373" s="1">
        <v>32.805224126307202</v>
      </c>
      <c r="X373" s="1">
        <v>25.606371803515199</v>
      </c>
      <c r="Y373" s="1">
        <v>19.820001239234202</v>
      </c>
      <c r="Z373" s="1">
        <v>20.216556168288001</v>
      </c>
      <c r="AA373" s="1">
        <v>16.216927938533999</v>
      </c>
      <c r="AB373" s="1">
        <v>23.7561187186319</v>
      </c>
      <c r="AC373" s="1">
        <v>19.990395935312002</v>
      </c>
    </row>
    <row r="374" spans="1:29" ht="15" hidden="1" customHeight="1" x14ac:dyDescent="0.25">
      <c r="A374">
        <v>25940</v>
      </c>
      <c r="B374" s="2" t="s">
        <v>407</v>
      </c>
      <c r="C374" s="2" t="s">
        <v>129</v>
      </c>
      <c r="D374" s="2" t="s">
        <v>973</v>
      </c>
      <c r="E374" s="2" t="s">
        <v>931</v>
      </c>
      <c r="F374" s="2" t="s">
        <v>919</v>
      </c>
      <c r="G374" s="2" t="str">
        <f t="shared" si="5"/>
        <v>Trump</v>
      </c>
      <c r="H374" s="2" t="s">
        <v>923</v>
      </c>
      <c r="I374" s="2" t="s">
        <v>923</v>
      </c>
      <c r="J374">
        <v>187010</v>
      </c>
      <c r="K374" s="1">
        <v>62.318592588631603</v>
      </c>
      <c r="L374" s="1">
        <v>22.4399764718464</v>
      </c>
      <c r="M374" s="1">
        <v>1.0646489492540501</v>
      </c>
      <c r="N374" s="1">
        <v>1.7073953264531301</v>
      </c>
      <c r="O374" s="1">
        <v>12.469386663814801</v>
      </c>
      <c r="P374" s="1">
        <v>21.650713865568701</v>
      </c>
      <c r="Q374" s="1">
        <v>10.2336773434576</v>
      </c>
      <c r="R374" s="1">
        <v>23.834554301909002</v>
      </c>
      <c r="S374" s="1">
        <v>25.137158440725099</v>
      </c>
      <c r="T374" s="1">
        <v>19.143896048339698</v>
      </c>
      <c r="U374" s="1">
        <v>3.7613113316842499</v>
      </c>
      <c r="V374" s="1">
        <v>33.902683407959401</v>
      </c>
      <c r="W374" s="1">
        <v>28.479506528477899</v>
      </c>
      <c r="X374" s="1">
        <v>33.856498731878403</v>
      </c>
      <c r="Y374" s="1">
        <v>14.696135660903201</v>
      </c>
      <c r="Z374" s="1">
        <v>21.4514496471208</v>
      </c>
      <c r="AA374" s="1">
        <v>18.908500991389499</v>
      </c>
      <c r="AB374" s="1">
        <v>23.1402781436752</v>
      </c>
      <c r="AC374" s="1">
        <v>21.803635556911299</v>
      </c>
    </row>
    <row r="375" spans="1:29" ht="15" hidden="1" customHeight="1" x14ac:dyDescent="0.25">
      <c r="A375">
        <v>25980</v>
      </c>
      <c r="B375" s="2" t="s">
        <v>408</v>
      </c>
      <c r="C375" s="2" t="s">
        <v>37</v>
      </c>
      <c r="D375" s="2" t="s">
        <v>943</v>
      </c>
      <c r="E375" s="2" t="s">
        <v>931</v>
      </c>
      <c r="F375" s="2" t="s">
        <v>920</v>
      </c>
      <c r="G375" s="2" t="str">
        <f t="shared" si="5"/>
        <v>Clinton</v>
      </c>
      <c r="H375" s="2" t="s">
        <v>923</v>
      </c>
      <c r="I375" s="2" t="s">
        <v>923</v>
      </c>
      <c r="J375">
        <v>77917</v>
      </c>
      <c r="K375" s="1">
        <v>45.658842101210297</v>
      </c>
      <c r="L375" s="1">
        <v>37.936522196696501</v>
      </c>
      <c r="M375" s="1">
        <v>1.6581747243862099</v>
      </c>
      <c r="N375" s="1">
        <v>4.5599804920620697</v>
      </c>
      <c r="O375" s="1">
        <v>10.186480485644999</v>
      </c>
      <c r="P375" s="1">
        <v>30.301474646097802</v>
      </c>
      <c r="Q375" s="1">
        <v>13.274381713875</v>
      </c>
      <c r="R375" s="1">
        <v>28.835812467112401</v>
      </c>
      <c r="S375" s="1">
        <v>21.137877485016102</v>
      </c>
      <c r="T375" s="1">
        <v>6.4504536878986602</v>
      </c>
      <c r="U375" s="1">
        <v>3.20996038483305</v>
      </c>
      <c r="V375" s="1">
        <v>42.888511601584597</v>
      </c>
      <c r="W375" s="1">
        <v>37.360498019241703</v>
      </c>
      <c r="X375" s="1">
        <v>16.5410299943407</v>
      </c>
      <c r="Y375" s="1">
        <v>19.4246929541047</v>
      </c>
      <c r="Z375" s="1">
        <v>25.903181785534699</v>
      </c>
      <c r="AA375" s="1">
        <v>20.678014795661898</v>
      </c>
      <c r="AB375" s="1">
        <v>23.105652517417202</v>
      </c>
      <c r="AC375" s="1">
        <v>10.8884579472815</v>
      </c>
    </row>
    <row r="376" spans="1:29" ht="15" hidden="1" customHeight="1" x14ac:dyDescent="0.25">
      <c r="A376">
        <v>26020</v>
      </c>
      <c r="B376" s="2" t="s">
        <v>409</v>
      </c>
      <c r="C376" s="2" t="s">
        <v>35</v>
      </c>
      <c r="D376" s="2" t="s">
        <v>964</v>
      </c>
      <c r="E376" s="2" t="s">
        <v>935</v>
      </c>
      <c r="F376" s="2" t="s">
        <v>920</v>
      </c>
      <c r="G376" s="2" t="str">
        <f t="shared" si="5"/>
        <v>Clinton</v>
      </c>
      <c r="H376" s="2" t="s">
        <v>922</v>
      </c>
      <c r="I376" s="2" t="s">
        <v>922</v>
      </c>
      <c r="J376">
        <v>64727</v>
      </c>
      <c r="K376" s="1">
        <v>43.019141934586798</v>
      </c>
      <c r="L376" s="1">
        <v>3.7063358413027001</v>
      </c>
      <c r="M376" s="1">
        <v>0.46657499961376198</v>
      </c>
      <c r="N376" s="1">
        <v>1.72725446876883</v>
      </c>
      <c r="O376" s="1">
        <v>51.080692755727902</v>
      </c>
      <c r="P376" s="1">
        <v>29.3973148763267</v>
      </c>
      <c r="Q376" s="1">
        <v>10.139509014785199</v>
      </c>
      <c r="R376" s="1">
        <v>26.653483090518598</v>
      </c>
      <c r="S376" s="1">
        <v>23.008945262409799</v>
      </c>
      <c r="T376" s="1">
        <v>10.8007477559596</v>
      </c>
      <c r="U376" s="1">
        <v>13.3248114534066</v>
      </c>
      <c r="V376" s="1">
        <v>44.504665729259898</v>
      </c>
      <c r="W376" s="1">
        <v>28.096638118368901</v>
      </c>
      <c r="X376" s="1">
        <v>14.0738846989646</v>
      </c>
      <c r="Y376" s="1">
        <v>19.0410437101228</v>
      </c>
      <c r="Z376" s="1">
        <v>23.3358727740215</v>
      </c>
      <c r="AA376" s="1">
        <v>15.684220550423801</v>
      </c>
      <c r="AB376" s="1">
        <v>24.011998857251701</v>
      </c>
      <c r="AC376" s="1">
        <v>17.926864108180201</v>
      </c>
    </row>
    <row r="377" spans="1:29" ht="15" hidden="1" customHeight="1" x14ac:dyDescent="0.25">
      <c r="A377">
        <v>26090</v>
      </c>
      <c r="B377" s="2" t="s">
        <v>410</v>
      </c>
      <c r="C377" s="2" t="s">
        <v>31</v>
      </c>
      <c r="D377" s="2" t="s">
        <v>924</v>
      </c>
      <c r="E377" s="2" t="s">
        <v>927</v>
      </c>
      <c r="F377" s="2" t="s">
        <v>919</v>
      </c>
      <c r="G377" s="2" t="str">
        <f t="shared" si="5"/>
        <v>Trump</v>
      </c>
      <c r="H377" s="2" t="s">
        <v>923</v>
      </c>
      <c r="I377" s="2" t="s">
        <v>922</v>
      </c>
      <c r="J377">
        <v>111408</v>
      </c>
      <c r="K377" s="1">
        <v>89.710792761740606</v>
      </c>
      <c r="L377" s="1">
        <v>1.1345684331466299</v>
      </c>
      <c r="M377" s="1">
        <v>0.556512997271291</v>
      </c>
      <c r="N377" s="1">
        <v>1.9074034180669299</v>
      </c>
      <c r="O377" s="1">
        <v>6.6907223897745203</v>
      </c>
      <c r="P377" s="1">
        <v>26.231509406864902</v>
      </c>
      <c r="Q377" s="1">
        <v>7.6969337929053596</v>
      </c>
      <c r="R377" s="1">
        <v>24.138302455838001</v>
      </c>
      <c r="S377" s="1">
        <v>28.973682320838702</v>
      </c>
      <c r="T377" s="1">
        <v>12.9595720235531</v>
      </c>
      <c r="U377" s="1">
        <v>3.23409665769434</v>
      </c>
      <c r="V377" s="1">
        <v>45.757530670490098</v>
      </c>
      <c r="W377" s="1">
        <v>31.074921210317701</v>
      </c>
      <c r="X377" s="1">
        <v>19.933451461497899</v>
      </c>
      <c r="Y377" s="1">
        <v>15.8277324943992</v>
      </c>
      <c r="Z377" s="1">
        <v>22.076838743505402</v>
      </c>
      <c r="AA377" s="1">
        <v>20.9113875780542</v>
      </c>
      <c r="AB377" s="1">
        <v>25.9878926545593</v>
      </c>
      <c r="AC377" s="1">
        <v>15.196148529481899</v>
      </c>
    </row>
    <row r="378" spans="1:29" ht="15" hidden="1" customHeight="1" x14ac:dyDescent="0.25">
      <c r="A378">
        <v>26140</v>
      </c>
      <c r="B378" s="2" t="s">
        <v>411</v>
      </c>
      <c r="C378" s="2" t="s">
        <v>72</v>
      </c>
      <c r="D378" s="2" t="s">
        <v>942</v>
      </c>
      <c r="E378" s="2" t="s">
        <v>931</v>
      </c>
      <c r="F378" s="2" t="s">
        <v>919</v>
      </c>
      <c r="G378" s="2" t="str">
        <f t="shared" si="5"/>
        <v>Trump</v>
      </c>
      <c r="H378" s="2" t="s">
        <v>922</v>
      </c>
      <c r="I378" s="2" t="s">
        <v>923</v>
      </c>
      <c r="J378">
        <v>141236</v>
      </c>
      <c r="K378" s="1">
        <v>89.601093205698305</v>
      </c>
      <c r="L378" s="1">
        <v>2.6671670112435901</v>
      </c>
      <c r="M378" s="1">
        <v>1.4012008269846199</v>
      </c>
      <c r="N378" s="1">
        <v>1.6688379733212499</v>
      </c>
      <c r="O378" s="1">
        <v>4.6617009827522704</v>
      </c>
      <c r="P378" s="1">
        <v>15.8557308334985</v>
      </c>
      <c r="Q378" s="1">
        <v>5.6791469596986603</v>
      </c>
      <c r="R378" s="1">
        <v>16.245149961766099</v>
      </c>
      <c r="S378" s="1">
        <v>30.329377779036498</v>
      </c>
      <c r="T378" s="1">
        <v>31.890594466000199</v>
      </c>
      <c r="U378" s="1">
        <v>3.9103463889517802</v>
      </c>
      <c r="V378" s="1">
        <v>49.433552184740797</v>
      </c>
      <c r="W378" s="1">
        <v>30.301109350237699</v>
      </c>
      <c r="X378" s="1">
        <v>16.354992076069699</v>
      </c>
      <c r="Y378" s="1">
        <v>22.2134440503606</v>
      </c>
      <c r="Z378" s="1">
        <v>29.1186902220504</v>
      </c>
      <c r="AA378" s="1">
        <v>19.710544452101999</v>
      </c>
      <c r="AB378" s="1">
        <v>18.8868904540183</v>
      </c>
      <c r="AC378" s="1">
        <v>10.070430821468801</v>
      </c>
    </row>
    <row r="379" spans="1:29" ht="15" hidden="1" customHeight="1" x14ac:dyDescent="0.25">
      <c r="A379">
        <v>26220</v>
      </c>
      <c r="B379" s="2" t="s">
        <v>412</v>
      </c>
      <c r="C379" s="2" t="s">
        <v>38</v>
      </c>
      <c r="D379" t="s">
        <v>969</v>
      </c>
      <c r="E379" s="2" t="s">
        <v>947</v>
      </c>
      <c r="F379" s="2" t="s">
        <v>919</v>
      </c>
      <c r="G379" s="2" t="str">
        <f t="shared" si="5"/>
        <v>Trump</v>
      </c>
      <c r="H379" s="2" t="s">
        <v>922</v>
      </c>
      <c r="I379" s="2" t="s">
        <v>922</v>
      </c>
      <c r="J379">
        <v>22346</v>
      </c>
      <c r="K379" s="1">
        <v>65.846236462901601</v>
      </c>
      <c r="L379" s="1">
        <v>0.281929651839255</v>
      </c>
      <c r="M379" s="1">
        <v>1.3648975208090901</v>
      </c>
      <c r="N379" s="1">
        <v>3.0206748411348801</v>
      </c>
      <c r="O379" s="1">
        <v>29.4862615233151</v>
      </c>
      <c r="P379" s="1">
        <v>25.9867537814374</v>
      </c>
      <c r="Q379" s="1">
        <v>7.6702765595632298</v>
      </c>
      <c r="R379" s="1">
        <v>26.331334467018699</v>
      </c>
      <c r="S379" s="1">
        <v>27.4501029266983</v>
      </c>
      <c r="T379" s="1">
        <v>12.5615322652824</v>
      </c>
      <c r="U379" s="1">
        <v>11.7836748404434</v>
      </c>
      <c r="V379" s="1">
        <v>33.315418206247898</v>
      </c>
      <c r="W379" s="1">
        <v>28.478333893181102</v>
      </c>
      <c r="X379" s="1">
        <v>26.422573060127601</v>
      </c>
      <c r="Y379" s="1">
        <v>11.6108135044226</v>
      </c>
      <c r="Z379" s="1">
        <v>21.402765665877698</v>
      </c>
      <c r="AA379" s="1">
        <v>20.455961131182299</v>
      </c>
      <c r="AB379" s="1">
        <v>29.375856484365301</v>
      </c>
      <c r="AC379" s="1">
        <v>17.1546032141522</v>
      </c>
    </row>
    <row r="380" spans="1:29" ht="15" hidden="1" customHeight="1" x14ac:dyDescent="0.25">
      <c r="A380">
        <v>26300</v>
      </c>
      <c r="B380" s="2" t="s">
        <v>413</v>
      </c>
      <c r="C380" s="2" t="s">
        <v>75</v>
      </c>
      <c r="D380" s="2" t="s">
        <v>932</v>
      </c>
      <c r="E380" s="2" t="s">
        <v>931</v>
      </c>
      <c r="F380" s="2" t="s">
        <v>919</v>
      </c>
      <c r="G380" s="2" t="str">
        <f t="shared" si="5"/>
        <v>Trump</v>
      </c>
      <c r="H380" s="2" t="s">
        <v>922</v>
      </c>
      <c r="I380" s="2" t="s">
        <v>923</v>
      </c>
      <c r="J380">
        <v>96024</v>
      </c>
      <c r="K380" s="1">
        <v>83.9592185287012</v>
      </c>
      <c r="L380" s="1">
        <v>7.8647004915437799</v>
      </c>
      <c r="M380" s="1">
        <v>0.71752895109555903</v>
      </c>
      <c r="N380" s="1">
        <v>2.6451720403232502</v>
      </c>
      <c r="O380" s="1">
        <v>4.8133799883362496</v>
      </c>
      <c r="P380" s="1">
        <v>20.924977089061102</v>
      </c>
      <c r="Q380" s="1">
        <v>7.6480879780055</v>
      </c>
      <c r="R380" s="1">
        <v>22.180913105057101</v>
      </c>
      <c r="S380" s="1">
        <v>28.315837707239901</v>
      </c>
      <c r="T380" s="1">
        <v>20.9301841206365</v>
      </c>
      <c r="U380" s="1">
        <v>4.6616541353383498</v>
      </c>
      <c r="V380" s="1">
        <v>41.861449740856997</v>
      </c>
      <c r="W380" s="1">
        <v>33.075406964011997</v>
      </c>
      <c r="X380" s="1">
        <v>20.4014891597927</v>
      </c>
      <c r="Y380" s="1">
        <v>23.864693021034899</v>
      </c>
      <c r="Z380" s="1">
        <v>27.516272523937602</v>
      </c>
      <c r="AA380" s="1">
        <v>19.172677238571499</v>
      </c>
      <c r="AB380" s="1">
        <v>16.9058329773064</v>
      </c>
      <c r="AC380" s="1">
        <v>12.540524239149599</v>
      </c>
    </row>
    <row r="381" spans="1:29" ht="15" hidden="1" customHeight="1" x14ac:dyDescent="0.25">
      <c r="A381">
        <v>26340</v>
      </c>
      <c r="B381" s="2" t="s">
        <v>414</v>
      </c>
      <c r="C381" s="2" t="s">
        <v>31</v>
      </c>
      <c r="D381" s="2" t="s">
        <v>924</v>
      </c>
      <c r="E381" s="2" t="s">
        <v>927</v>
      </c>
      <c r="F381" s="2" t="s">
        <v>919</v>
      </c>
      <c r="G381" s="2" t="str">
        <f t="shared" si="5"/>
        <v>Trump</v>
      </c>
      <c r="H381" s="2" t="s">
        <v>923</v>
      </c>
      <c r="I381" s="2" t="s">
        <v>922</v>
      </c>
      <c r="J381">
        <v>38784</v>
      </c>
      <c r="K381" s="1">
        <v>93.894389438943904</v>
      </c>
      <c r="L381" s="1">
        <v>0.50536303630363</v>
      </c>
      <c r="M381" s="1">
        <v>2.7098803630363002</v>
      </c>
      <c r="N381" s="1">
        <v>1.78166254125413</v>
      </c>
      <c r="O381" s="1">
        <v>1.1087046204620501</v>
      </c>
      <c r="P381" s="1">
        <v>20.4904084158416</v>
      </c>
      <c r="Q381" s="1">
        <v>19.706580033003299</v>
      </c>
      <c r="R381" s="1">
        <v>20.049504950495098</v>
      </c>
      <c r="S381" s="1">
        <v>24.298679867986799</v>
      </c>
      <c r="T381" s="1">
        <v>15.4548267326733</v>
      </c>
      <c r="U381" s="1">
        <v>2.60648168126699</v>
      </c>
      <c r="V381" s="1">
        <v>41.690760799205997</v>
      </c>
      <c r="W381" s="1">
        <v>28.304492297069899</v>
      </c>
      <c r="X381" s="1">
        <v>27.398265222457201</v>
      </c>
      <c r="Y381" s="1">
        <v>28.0346057323999</v>
      </c>
      <c r="Z381" s="1">
        <v>27.2619204860653</v>
      </c>
      <c r="AA381" s="1">
        <v>16.9726588297451</v>
      </c>
      <c r="AB381" s="1">
        <v>17.5075947695153</v>
      </c>
      <c r="AC381" s="1">
        <v>10.223220182274501</v>
      </c>
    </row>
    <row r="382" spans="1:29" ht="15" hidden="1" customHeight="1" x14ac:dyDescent="0.25">
      <c r="A382">
        <v>26380</v>
      </c>
      <c r="B382" s="2" t="s">
        <v>415</v>
      </c>
      <c r="C382" s="2" t="s">
        <v>49</v>
      </c>
      <c r="D382" s="2" t="s">
        <v>951</v>
      </c>
      <c r="E382" s="2" t="s">
        <v>931</v>
      </c>
      <c r="F382" s="2" t="s">
        <v>919</v>
      </c>
      <c r="G382" s="2" t="str">
        <f t="shared" si="5"/>
        <v>Trump</v>
      </c>
      <c r="H382" s="2" t="s">
        <v>922</v>
      </c>
      <c r="I382" s="2" t="s">
        <v>923</v>
      </c>
      <c r="J382">
        <v>208178</v>
      </c>
      <c r="K382" s="1">
        <v>72.951512647830199</v>
      </c>
      <c r="L382" s="1">
        <v>16.200078778737399</v>
      </c>
      <c r="M382" s="1">
        <v>0.88097685634408995</v>
      </c>
      <c r="N382" s="1">
        <v>6.0919021222223302</v>
      </c>
      <c r="O382" s="1">
        <v>3.8755295948659301</v>
      </c>
      <c r="P382" s="1">
        <v>25.357626646427601</v>
      </c>
      <c r="Q382" s="1">
        <v>10.2580484008877</v>
      </c>
      <c r="R382" s="1">
        <v>26.529700544726101</v>
      </c>
      <c r="S382" s="1">
        <v>26.0392548684299</v>
      </c>
      <c r="T382" s="1">
        <v>11.8153695395287</v>
      </c>
      <c r="U382" s="1">
        <v>11.787151587419901</v>
      </c>
      <c r="V382" s="1">
        <v>53.692800715456798</v>
      </c>
      <c r="W382" s="1">
        <v>20.149798777761202</v>
      </c>
      <c r="X382" s="1">
        <v>14.370248919362</v>
      </c>
      <c r="Y382" s="1">
        <v>20.0657495856968</v>
      </c>
      <c r="Z382" s="1">
        <v>20.941512509936501</v>
      </c>
      <c r="AA382" s="1">
        <v>17.202678487220599</v>
      </c>
      <c r="AB382" s="1">
        <v>22.598725428113301</v>
      </c>
      <c r="AC382" s="1">
        <v>19.191333989032799</v>
      </c>
    </row>
    <row r="383" spans="1:29" ht="15" hidden="1" customHeight="1" x14ac:dyDescent="0.25">
      <c r="A383">
        <v>26420</v>
      </c>
      <c r="B383" s="2" t="s">
        <v>416</v>
      </c>
      <c r="C383" s="2" t="s">
        <v>27</v>
      </c>
      <c r="D383" s="2" t="s">
        <v>976</v>
      </c>
      <c r="E383" s="2" t="s">
        <v>935</v>
      </c>
      <c r="F383" s="2" t="s">
        <v>920</v>
      </c>
      <c r="G383" s="2" t="str">
        <f t="shared" si="5"/>
        <v>Clinton</v>
      </c>
      <c r="H383" s="2" t="s">
        <v>923</v>
      </c>
      <c r="I383" s="2" t="s">
        <v>922</v>
      </c>
      <c r="J383">
        <v>5920416</v>
      </c>
      <c r="K383" s="1">
        <v>39.528776356256003</v>
      </c>
      <c r="L383" s="1">
        <v>16.826875003378099</v>
      </c>
      <c r="M383" s="1">
        <v>6.4940706869247</v>
      </c>
      <c r="N383" s="1">
        <v>1.7383744655780899</v>
      </c>
      <c r="O383" s="1">
        <v>35.411903487863</v>
      </c>
      <c r="P383" s="1">
        <v>27.970399377341099</v>
      </c>
      <c r="Q383" s="1">
        <v>9.5704761287044704</v>
      </c>
      <c r="R383" s="1">
        <v>29.637005237469801</v>
      </c>
      <c r="S383" s="1">
        <v>24.258734521358001</v>
      </c>
      <c r="T383" s="1">
        <v>8.5633847351267196</v>
      </c>
      <c r="U383" s="1">
        <v>9.8998482500296792</v>
      </c>
      <c r="V383" s="1">
        <v>32.987945339859898</v>
      </c>
      <c r="W383" s="1">
        <v>28.097622853001699</v>
      </c>
      <c r="X383" s="1">
        <v>29.014583557108701</v>
      </c>
      <c r="Y383" s="1">
        <v>15.752416485627</v>
      </c>
      <c r="Z383" s="1">
        <v>19.597639400522699</v>
      </c>
      <c r="AA383" s="1">
        <v>16.338975079499999</v>
      </c>
      <c r="AB383" s="1">
        <v>21.8807558798527</v>
      </c>
      <c r="AC383" s="1">
        <v>26.4302131544977</v>
      </c>
    </row>
    <row r="384" spans="1:29" ht="15" hidden="1" customHeight="1" x14ac:dyDescent="0.25">
      <c r="A384">
        <v>26460</v>
      </c>
      <c r="B384" s="2" t="s">
        <v>417</v>
      </c>
      <c r="C384" s="2" t="s">
        <v>40</v>
      </c>
      <c r="D384" s="2" t="s">
        <v>966</v>
      </c>
      <c r="E384" s="2" t="s">
        <v>927</v>
      </c>
      <c r="F384" s="2" t="s">
        <v>919</v>
      </c>
      <c r="G384" s="2" t="str">
        <f t="shared" si="5"/>
        <v>Trump</v>
      </c>
      <c r="H384" s="2" t="s">
        <v>922</v>
      </c>
      <c r="I384" s="2" t="s">
        <v>922</v>
      </c>
      <c r="J384">
        <v>63096</v>
      </c>
      <c r="K384" s="1">
        <v>88.233802459743899</v>
      </c>
      <c r="L384" s="1">
        <v>4.2649296310384202</v>
      </c>
      <c r="M384" s="1">
        <v>1.58171674908077</v>
      </c>
      <c r="N384" s="1">
        <v>2.0302396348421401</v>
      </c>
      <c r="O384" s="1">
        <v>3.8893115252947901</v>
      </c>
      <c r="P384" s="1">
        <v>20.297641688855101</v>
      </c>
      <c r="Q384" s="1">
        <v>7.4267782426778197</v>
      </c>
      <c r="R384" s="1">
        <v>21.724039558767601</v>
      </c>
      <c r="S384" s="1">
        <v>32.383986306580397</v>
      </c>
      <c r="T384" s="1">
        <v>18.167554203119099</v>
      </c>
      <c r="U384" s="1">
        <v>3.02006009190527</v>
      </c>
      <c r="V384" s="1">
        <v>40.261576528808803</v>
      </c>
      <c r="W384" s="1">
        <v>28.810975609756099</v>
      </c>
      <c r="X384" s="1">
        <v>27.907387769529901</v>
      </c>
      <c r="Y384" s="1">
        <v>15.0651593656775</v>
      </c>
      <c r="Z384" s="1">
        <v>19.5556602292354</v>
      </c>
      <c r="AA384" s="1">
        <v>17.620505573873402</v>
      </c>
      <c r="AB384" s="1">
        <v>23.355314806092</v>
      </c>
      <c r="AC384" s="1">
        <v>24.4033600251217</v>
      </c>
    </row>
    <row r="385" spans="1:29" ht="15" hidden="1" customHeight="1" x14ac:dyDescent="0.25">
      <c r="A385">
        <v>26500</v>
      </c>
      <c r="B385" s="2" t="s">
        <v>418</v>
      </c>
      <c r="C385" s="2" t="s">
        <v>55</v>
      </c>
      <c r="D385" s="2" t="s">
        <v>970</v>
      </c>
      <c r="E385" s="2" t="s">
        <v>927</v>
      </c>
      <c r="F385" s="2" t="s">
        <v>919</v>
      </c>
      <c r="G385" s="2" t="str">
        <f t="shared" si="5"/>
        <v>Trump</v>
      </c>
      <c r="H385" s="2" t="s">
        <v>922</v>
      </c>
      <c r="I385" s="2" t="s">
        <v>922</v>
      </c>
      <c r="J385">
        <v>45913</v>
      </c>
      <c r="K385" s="1">
        <v>91.906431729575502</v>
      </c>
      <c r="L385" s="1">
        <v>5.1597586740138999</v>
      </c>
      <c r="M385" s="1">
        <v>0.39422385816653199</v>
      </c>
      <c r="N385" s="1">
        <v>0.95615620848125804</v>
      </c>
      <c r="O385" s="1">
        <v>1.58342952976281</v>
      </c>
      <c r="P385" s="1">
        <v>20.133731187245399</v>
      </c>
      <c r="Q385" s="1">
        <v>9.7031341885740403</v>
      </c>
      <c r="R385" s="1">
        <v>25.330516411473901</v>
      </c>
      <c r="S385" s="1">
        <v>28.588852830353101</v>
      </c>
      <c r="T385" s="1">
        <v>16.243765382353601</v>
      </c>
      <c r="U385" s="1">
        <v>3.91545819191608</v>
      </c>
      <c r="V385" s="1">
        <v>61.126195618636203</v>
      </c>
      <c r="W385" s="1">
        <v>21.305152730638699</v>
      </c>
      <c r="X385" s="1">
        <v>13.653193458809</v>
      </c>
      <c r="Y385" s="1">
        <v>20.400426489752402</v>
      </c>
      <c r="Z385" s="1">
        <v>24.8667219523753</v>
      </c>
      <c r="AA385" s="1">
        <v>20.589977490818601</v>
      </c>
      <c r="AB385" s="1">
        <v>22.740196659163601</v>
      </c>
      <c r="AC385" s="1">
        <v>11.402677407890099</v>
      </c>
    </row>
    <row r="386" spans="1:29" ht="15" hidden="1" customHeight="1" x14ac:dyDescent="0.25">
      <c r="A386">
        <v>26540</v>
      </c>
      <c r="B386" s="2" t="s">
        <v>419</v>
      </c>
      <c r="C386" s="2" t="s">
        <v>66</v>
      </c>
      <c r="D386" s="2" t="s">
        <v>425</v>
      </c>
      <c r="E386" s="2" t="s">
        <v>927</v>
      </c>
      <c r="F386" s="2" t="s">
        <v>919</v>
      </c>
      <c r="G386" s="2" t="str">
        <f t="shared" si="5"/>
        <v>Trump</v>
      </c>
      <c r="H386" s="2" t="s">
        <v>922</v>
      </c>
      <c r="I386" s="2" t="s">
        <v>923</v>
      </c>
      <c r="J386">
        <v>37124</v>
      </c>
      <c r="K386" s="1">
        <v>96.1426570412671</v>
      </c>
      <c r="L386" s="1">
        <v>0.41751966382932898</v>
      </c>
      <c r="M386" s="1">
        <v>0.44984376683547</v>
      </c>
      <c r="N386" s="1">
        <v>1.2902704449951501</v>
      </c>
      <c r="O386" s="1">
        <v>1.69970908307294</v>
      </c>
      <c r="P386" s="1">
        <v>23.690873828251299</v>
      </c>
      <c r="Q386" s="1">
        <v>10.0096972309018</v>
      </c>
      <c r="R386" s="1">
        <v>23.742053658010999</v>
      </c>
      <c r="S386" s="1">
        <v>27.833746363538399</v>
      </c>
      <c r="T386" s="1">
        <v>14.7236289192975</v>
      </c>
      <c r="U386" s="1">
        <v>3.13717532467532</v>
      </c>
      <c r="V386" s="1">
        <v>50.742694805194802</v>
      </c>
      <c r="W386" s="1">
        <v>30.2191558441558</v>
      </c>
      <c r="X386" s="1">
        <v>15.900974025974</v>
      </c>
      <c r="Y386" s="1">
        <v>18.215691788526399</v>
      </c>
      <c r="Z386" s="1">
        <v>24.8523622047244</v>
      </c>
      <c r="AA386" s="1">
        <v>19.467097862767201</v>
      </c>
      <c r="AB386" s="1">
        <v>25.822553430821099</v>
      </c>
      <c r="AC386" s="1">
        <v>11.642294713160901</v>
      </c>
    </row>
    <row r="387" spans="1:29" ht="15" hidden="1" customHeight="1" x14ac:dyDescent="0.25">
      <c r="A387">
        <v>26580</v>
      </c>
      <c r="B387" s="2" t="s">
        <v>420</v>
      </c>
      <c r="C387" s="2" t="s">
        <v>121</v>
      </c>
      <c r="D387" s="2" t="s">
        <v>981</v>
      </c>
      <c r="E387" s="2" t="s">
        <v>927</v>
      </c>
      <c r="F387" s="2" t="s">
        <v>919</v>
      </c>
      <c r="G387" s="2" t="str">
        <f t="shared" si="5"/>
        <v>Trump</v>
      </c>
      <c r="H387" s="2" t="s">
        <v>922</v>
      </c>
      <c r="I387" s="2" t="s">
        <v>922</v>
      </c>
      <c r="J387">
        <v>364908</v>
      </c>
      <c r="K387" s="1">
        <v>94.763063566707203</v>
      </c>
      <c r="L387" s="1">
        <v>2.2424830368202402</v>
      </c>
      <c r="M387" s="1">
        <v>0.57055476996941701</v>
      </c>
      <c r="N387" s="1">
        <v>1.5231236366426599</v>
      </c>
      <c r="O387" s="1">
        <v>0.90077498986045801</v>
      </c>
      <c r="P387" s="1">
        <v>21.9373102261392</v>
      </c>
      <c r="Q387" s="1">
        <v>8.64519276091508</v>
      </c>
      <c r="R387" s="1">
        <v>25.380095804970001</v>
      </c>
      <c r="S387" s="1">
        <v>28.173950694421599</v>
      </c>
      <c r="T387" s="1">
        <v>15.863450513554101</v>
      </c>
      <c r="U387" s="1">
        <v>5.6615864150405999</v>
      </c>
      <c r="V387" s="1">
        <v>48.1664023037155</v>
      </c>
      <c r="W387" s="1">
        <v>27.5500476644423</v>
      </c>
      <c r="X387" s="1">
        <v>18.621963616801601</v>
      </c>
      <c r="Y387" s="1">
        <v>25.190455160230801</v>
      </c>
      <c r="Z387" s="1">
        <v>23.8779706864666</v>
      </c>
      <c r="AA387" s="1">
        <v>17.874492809627601</v>
      </c>
      <c r="AB387" s="1">
        <v>20.0550663832841</v>
      </c>
      <c r="AC387" s="1">
        <v>13.002014960390801</v>
      </c>
    </row>
    <row r="388" spans="1:29" ht="15" hidden="1" customHeight="1" x14ac:dyDescent="0.25">
      <c r="A388">
        <v>26620</v>
      </c>
      <c r="B388" s="2" t="s">
        <v>421</v>
      </c>
      <c r="C388" s="2" t="s">
        <v>46</v>
      </c>
      <c r="D388" s="2" t="s">
        <v>930</v>
      </c>
      <c r="E388" s="2" t="s">
        <v>931</v>
      </c>
      <c r="F388" s="2" t="s">
        <v>919</v>
      </c>
      <c r="G388" s="2" t="str">
        <f t="shared" si="5"/>
        <v>Trump</v>
      </c>
      <c r="H388" s="2" t="s">
        <v>922</v>
      </c>
      <c r="I388" s="2" t="s">
        <v>923</v>
      </c>
      <c r="J388">
        <v>417593</v>
      </c>
      <c r="K388" s="1">
        <v>68.621121522630901</v>
      </c>
      <c r="L388" s="1">
        <v>21.520236210856002</v>
      </c>
      <c r="M388" s="1">
        <v>2.1738870143896101</v>
      </c>
      <c r="N388" s="1">
        <v>2.8966002782613698</v>
      </c>
      <c r="O388" s="1">
        <v>4.7881549738621096</v>
      </c>
      <c r="P388" s="1">
        <v>23.790868141946799</v>
      </c>
      <c r="Q388" s="1">
        <v>9.8691788415993607</v>
      </c>
      <c r="R388" s="1">
        <v>26.720036015929399</v>
      </c>
      <c r="S388" s="1">
        <v>27.392700548141399</v>
      </c>
      <c r="T388" s="1">
        <v>12.2272164523831</v>
      </c>
      <c r="U388" s="1">
        <v>4.1694525324418601</v>
      </c>
      <c r="V388" s="1">
        <v>31.852331140587399</v>
      </c>
      <c r="W388" s="1">
        <v>29.4492972428915</v>
      </c>
      <c r="X388" s="1">
        <v>34.528919084079199</v>
      </c>
      <c r="Y388" s="1">
        <v>16.656304440162799</v>
      </c>
      <c r="Z388" s="1">
        <v>20.049984918343601</v>
      </c>
      <c r="AA388" s="1">
        <v>16.267874840719202</v>
      </c>
      <c r="AB388" s="1">
        <v>21.5316807121004</v>
      </c>
      <c r="AC388" s="1">
        <v>25.494155088673999</v>
      </c>
    </row>
    <row r="389" spans="1:29" ht="15" hidden="1" customHeight="1" x14ac:dyDescent="0.25">
      <c r="A389">
        <v>26660</v>
      </c>
      <c r="B389" s="2" t="s">
        <v>421</v>
      </c>
      <c r="C389" s="2" t="s">
        <v>27</v>
      </c>
      <c r="D389" s="2" t="s">
        <v>976</v>
      </c>
      <c r="E389" s="2" t="s">
        <v>935</v>
      </c>
      <c r="F389" s="2" t="s">
        <v>919</v>
      </c>
      <c r="G389" s="2" t="str">
        <f t="shared" si="5"/>
        <v>Trump</v>
      </c>
      <c r="H389" s="2" t="s">
        <v>922</v>
      </c>
      <c r="I389" s="2" t="s">
        <v>922</v>
      </c>
      <c r="J389">
        <v>82446</v>
      </c>
      <c r="K389" s="1">
        <v>62.452999539092303</v>
      </c>
      <c r="L389" s="1">
        <v>19.9827766052932</v>
      </c>
      <c r="M389" s="1">
        <v>0.79203357349052705</v>
      </c>
      <c r="N389" s="1">
        <v>1.6034737889042501</v>
      </c>
      <c r="O389" s="1">
        <v>15.168716493219801</v>
      </c>
      <c r="P389" s="1">
        <v>17.416248210950201</v>
      </c>
      <c r="Q389" s="1">
        <v>17.5642238556146</v>
      </c>
      <c r="R389" s="1">
        <v>26.3178322780972</v>
      </c>
      <c r="S389" s="1">
        <v>26.266889843048801</v>
      </c>
      <c r="T389" s="1">
        <v>12.4348058122893</v>
      </c>
      <c r="U389" s="1">
        <v>6.7611859232483704</v>
      </c>
      <c r="V389" s="1">
        <v>47.502481598711398</v>
      </c>
      <c r="W389" s="1">
        <v>29.198584084056002</v>
      </c>
      <c r="X389" s="1">
        <v>16.537748393984199</v>
      </c>
      <c r="Y389" s="1">
        <v>26.0439295196717</v>
      </c>
      <c r="Z389" s="1">
        <v>25.810604232037999</v>
      </c>
      <c r="AA389" s="1">
        <v>16.0350792501408</v>
      </c>
      <c r="AB389" s="1">
        <v>19.973449191407202</v>
      </c>
      <c r="AC389" s="1">
        <v>12.136937806742299</v>
      </c>
    </row>
    <row r="390" spans="1:29" ht="15" hidden="1" customHeight="1" x14ac:dyDescent="0.25">
      <c r="A390">
        <v>26700</v>
      </c>
      <c r="B390" s="2" t="s">
        <v>422</v>
      </c>
      <c r="C390" s="2" t="s">
        <v>24</v>
      </c>
      <c r="D390" s="2" t="s">
        <v>974</v>
      </c>
      <c r="E390" s="2" t="s">
        <v>947</v>
      </c>
      <c r="F390" s="2" t="s">
        <v>919</v>
      </c>
      <c r="G390" s="2" t="str">
        <f t="shared" ref="G390:G453" si="6">IF(F390="Republicain","Trump","Clinton")</f>
        <v>Trump</v>
      </c>
      <c r="H390" s="2" t="s">
        <v>922</v>
      </c>
      <c r="I390" s="2" t="s">
        <v>923</v>
      </c>
      <c r="J390">
        <v>17398</v>
      </c>
      <c r="K390" s="1">
        <v>85.837452580756405</v>
      </c>
      <c r="L390" s="1">
        <v>0.67823887803195804</v>
      </c>
      <c r="M390" s="1">
        <v>3.6326014484423501</v>
      </c>
      <c r="N390" s="1">
        <v>2.1669157374410899</v>
      </c>
      <c r="O390" s="1">
        <v>7.6847913553282003</v>
      </c>
      <c r="P390" s="1">
        <v>24.249913783193499</v>
      </c>
      <c r="Q390" s="1">
        <v>8.0009196459363192</v>
      </c>
      <c r="R390" s="1">
        <v>21.991033452120899</v>
      </c>
      <c r="S390" s="1">
        <v>28.480285090240301</v>
      </c>
      <c r="T390" s="1">
        <v>17.277848028508998</v>
      </c>
      <c r="U390" s="1">
        <v>10.2891728312038</v>
      </c>
      <c r="V390" s="1">
        <v>39.904169468729002</v>
      </c>
      <c r="W390" s="1">
        <v>29.497310020174901</v>
      </c>
      <c r="X390" s="1">
        <v>20.309347679892401</v>
      </c>
      <c r="Y390" s="1">
        <v>15.8717105263158</v>
      </c>
      <c r="Z390" s="1">
        <v>30.057565789473699</v>
      </c>
      <c r="AA390" s="1">
        <v>19.065241228070199</v>
      </c>
      <c r="AB390" s="1">
        <v>22.6836622807018</v>
      </c>
      <c r="AC390" s="1">
        <v>12.321820175438599</v>
      </c>
    </row>
    <row r="391" spans="1:29" ht="15" hidden="1" customHeight="1" x14ac:dyDescent="0.25">
      <c r="A391">
        <v>26740</v>
      </c>
      <c r="B391" s="2" t="s">
        <v>423</v>
      </c>
      <c r="C391" s="2" t="s">
        <v>77</v>
      </c>
      <c r="D391" s="2" t="s">
        <v>949</v>
      </c>
      <c r="E391" s="2" t="s">
        <v>935</v>
      </c>
      <c r="F391" s="2" t="s">
        <v>919</v>
      </c>
      <c r="G391" s="2" t="str">
        <f t="shared" si="6"/>
        <v>Trump</v>
      </c>
      <c r="H391" s="2" t="s">
        <v>922</v>
      </c>
      <c r="I391" s="2" t="s">
        <v>923</v>
      </c>
      <c r="J391">
        <v>2519</v>
      </c>
      <c r="K391" s="1">
        <v>86.098494830339007</v>
      </c>
      <c r="L391" s="1">
        <v>2.8568771217311801</v>
      </c>
      <c r="M391" s="1">
        <v>0.45883647749996098</v>
      </c>
      <c r="N391" s="1">
        <v>2.5111996403714101</v>
      </c>
      <c r="O391" s="1">
        <v>8.0745919300584408</v>
      </c>
      <c r="P391" s="1">
        <v>23.6176776053696</v>
      </c>
      <c r="Q391" s="1">
        <v>9.1271256064857198</v>
      </c>
      <c r="R391" s="1">
        <v>22.971276216459199</v>
      </c>
      <c r="S391" s="1">
        <v>27.241865728325401</v>
      </c>
      <c r="T391" s="1">
        <v>17.042054843359999</v>
      </c>
      <c r="U391" s="1">
        <v>3.55614169038199</v>
      </c>
      <c r="V391" s="1">
        <v>37.213391638323998</v>
      </c>
      <c r="W391" s="1">
        <v>39.897272159366999</v>
      </c>
      <c r="X391" s="1">
        <v>19.3331945119271</v>
      </c>
      <c r="Y391" s="1">
        <v>19.8982737361282</v>
      </c>
      <c r="Z391" s="1">
        <v>26.1906596794081</v>
      </c>
      <c r="AA391" s="1">
        <v>20.7498458692972</v>
      </c>
      <c r="AB391" s="1">
        <v>21.586004932182501</v>
      </c>
      <c r="AC391" s="1">
        <v>11.575215782983999</v>
      </c>
    </row>
    <row r="392" spans="1:29" ht="15" hidden="1" customHeight="1" x14ac:dyDescent="0.25">
      <c r="A392">
        <v>26780</v>
      </c>
      <c r="B392" s="2" t="s">
        <v>423</v>
      </c>
      <c r="C392" s="2" t="s">
        <v>44</v>
      </c>
      <c r="D392" s="2" t="s">
        <v>955</v>
      </c>
      <c r="E392" s="2" t="s">
        <v>947</v>
      </c>
      <c r="F392" s="2" t="s">
        <v>919</v>
      </c>
      <c r="G392" s="2" t="str">
        <f t="shared" si="6"/>
        <v>Trump</v>
      </c>
      <c r="H392" s="2" t="s">
        <v>922</v>
      </c>
      <c r="I392" s="2" t="s">
        <v>922</v>
      </c>
      <c r="J392">
        <v>36651</v>
      </c>
      <c r="K392" s="1">
        <v>92.7805516902677</v>
      </c>
      <c r="L392" s="1">
        <v>0.50203268669340495</v>
      </c>
      <c r="M392" s="1">
        <v>0.72303620637908905</v>
      </c>
      <c r="N392" s="1">
        <v>1.0531772666503001</v>
      </c>
      <c r="O392" s="1">
        <v>4.9412021500095502</v>
      </c>
      <c r="P392" s="1">
        <v>25.278982838121699</v>
      </c>
      <c r="Q392" s="1">
        <v>7.3886114976399</v>
      </c>
      <c r="R392" s="1">
        <v>25.306267223268101</v>
      </c>
      <c r="S392" s="1">
        <v>26.738697443453098</v>
      </c>
      <c r="T392" s="1">
        <v>15.2874409975171</v>
      </c>
      <c r="U392" s="1">
        <v>4.2171122125619602</v>
      </c>
      <c r="V392" s="1">
        <v>41.163565450556597</v>
      </c>
      <c r="W392" s="1">
        <v>36.662062241001102</v>
      </c>
      <c r="X392" s="1">
        <v>17.9572600958804</v>
      </c>
      <c r="Y392" s="1">
        <v>14.380397670214901</v>
      </c>
      <c r="Z392" s="1">
        <v>20.037490794671001</v>
      </c>
      <c r="AA392" s="1">
        <v>18.490995514494202</v>
      </c>
      <c r="AB392" s="1">
        <v>27.8101359041307</v>
      </c>
      <c r="AC392" s="1">
        <v>19.2809801164893</v>
      </c>
    </row>
    <row r="393" spans="1:29" ht="15" hidden="1" customHeight="1" x14ac:dyDescent="0.25">
      <c r="A393">
        <v>26820</v>
      </c>
      <c r="B393" s="2" t="s">
        <v>424</v>
      </c>
      <c r="C393" s="2" t="s">
        <v>143</v>
      </c>
      <c r="D393" s="2" t="s">
        <v>946</v>
      </c>
      <c r="E393" s="2" t="s">
        <v>947</v>
      </c>
      <c r="F393" s="2" t="s">
        <v>919</v>
      </c>
      <c r="G393" s="2" t="str">
        <f t="shared" si="6"/>
        <v>Trump</v>
      </c>
      <c r="H393" s="2" t="s">
        <v>922</v>
      </c>
      <c r="I393" s="2" t="s">
        <v>923</v>
      </c>
      <c r="J393">
        <v>133265</v>
      </c>
      <c r="K393" s="1">
        <v>85.927287734964196</v>
      </c>
      <c r="L393" s="1">
        <v>0.43372228266986801</v>
      </c>
      <c r="M393" s="1">
        <v>0.71211495891644505</v>
      </c>
      <c r="N393" s="1">
        <v>1.9172325816981199</v>
      </c>
      <c r="O393" s="1">
        <v>11.009642441751399</v>
      </c>
      <c r="P393" s="1">
        <v>32.188496604509801</v>
      </c>
      <c r="Q393" s="1">
        <v>8.2940006753461208</v>
      </c>
      <c r="R393" s="1">
        <v>25.884515814354899</v>
      </c>
      <c r="S393" s="1">
        <v>22.862717142535502</v>
      </c>
      <c r="T393" s="1">
        <v>10.770269763253699</v>
      </c>
      <c r="U393" s="1">
        <v>3.5096354068072499</v>
      </c>
      <c r="V393" s="1">
        <v>33.397695579197098</v>
      </c>
      <c r="W393" s="1">
        <v>37.824808490768397</v>
      </c>
      <c r="X393" s="1">
        <v>25.267860523227199</v>
      </c>
      <c r="Y393" s="1">
        <v>14.810135000332499</v>
      </c>
      <c r="Z393" s="1">
        <v>22.697346545188498</v>
      </c>
      <c r="AA393" s="1">
        <v>20.6911839684334</v>
      </c>
      <c r="AB393" s="1">
        <v>23.838974972844799</v>
      </c>
      <c r="AC393" s="1">
        <v>17.962359513200798</v>
      </c>
    </row>
    <row r="394" spans="1:29" ht="15" hidden="1" customHeight="1" x14ac:dyDescent="0.25">
      <c r="A394">
        <v>26860</v>
      </c>
      <c r="B394" s="2" t="s">
        <v>425</v>
      </c>
      <c r="C394" s="2" t="s">
        <v>55</v>
      </c>
      <c r="D394" s="2" t="s">
        <v>970</v>
      </c>
      <c r="E394" s="2" t="s">
        <v>927</v>
      </c>
      <c r="F394" s="2" t="s">
        <v>919</v>
      </c>
      <c r="G394" s="2" t="str">
        <f t="shared" si="6"/>
        <v>Trump</v>
      </c>
      <c r="H394" s="2" t="s">
        <v>922</v>
      </c>
      <c r="I394" s="2" t="s">
        <v>922</v>
      </c>
      <c r="J394">
        <v>88880</v>
      </c>
      <c r="K394" s="1">
        <v>94.356435643564396</v>
      </c>
      <c r="L394" s="1">
        <v>2.67101710171017</v>
      </c>
      <c r="M394" s="1">
        <v>0.86408640864086395</v>
      </c>
      <c r="N394" s="1">
        <v>1.0429792979297901</v>
      </c>
      <c r="O394" s="1">
        <v>1.0654815481548201</v>
      </c>
      <c r="P394" s="1">
        <v>18.953645364536499</v>
      </c>
      <c r="Q394" s="1">
        <v>17.460621062106199</v>
      </c>
      <c r="R394" s="1">
        <v>21.254500450045001</v>
      </c>
      <c r="S394" s="1">
        <v>26.6426642664266</v>
      </c>
      <c r="T394" s="1">
        <v>15.6885688568857</v>
      </c>
      <c r="U394" s="1">
        <v>4.7565663036515096</v>
      </c>
      <c r="V394" s="1">
        <v>52.473485657342202</v>
      </c>
      <c r="W394" s="1">
        <v>21.640330272617302</v>
      </c>
      <c r="X394" s="1">
        <v>21.129617766389099</v>
      </c>
      <c r="Y394" s="1">
        <v>22.6488414581098</v>
      </c>
      <c r="Z394" s="1">
        <v>23.5014354899516</v>
      </c>
      <c r="AA394" s="1">
        <v>19.015166893831701</v>
      </c>
      <c r="AB394" s="1">
        <v>22.425543021198902</v>
      </c>
      <c r="AC394" s="1">
        <v>12.409013136907999</v>
      </c>
    </row>
    <row r="395" spans="1:29" ht="15" hidden="1" customHeight="1" x14ac:dyDescent="0.25">
      <c r="A395">
        <v>26900</v>
      </c>
      <c r="B395" s="2" t="s">
        <v>426</v>
      </c>
      <c r="C395" s="2" t="s">
        <v>66</v>
      </c>
      <c r="D395" s="2" t="s">
        <v>425</v>
      </c>
      <c r="E395" s="2" t="s">
        <v>927</v>
      </c>
      <c r="F395" s="2" t="s">
        <v>920</v>
      </c>
      <c r="G395" s="2" t="str">
        <f t="shared" si="6"/>
        <v>Clinton</v>
      </c>
      <c r="H395" s="2" t="s">
        <v>922</v>
      </c>
      <c r="I395" s="2" t="s">
        <v>923</v>
      </c>
      <c r="J395">
        <v>1887877</v>
      </c>
      <c r="K395" s="1">
        <v>75.411109939895496</v>
      </c>
      <c r="L395" s="1">
        <v>14.3709044604071</v>
      </c>
      <c r="M395" s="1">
        <v>2.1072877099514402</v>
      </c>
      <c r="N395" s="1">
        <v>2.1543776421874901</v>
      </c>
      <c r="O395" s="1">
        <v>5.9563202475584998</v>
      </c>
      <c r="P395" s="1">
        <v>25.967581574435201</v>
      </c>
      <c r="Q395" s="1">
        <v>8.87192332975083</v>
      </c>
      <c r="R395" s="1">
        <v>28.115390992103801</v>
      </c>
      <c r="S395" s="1">
        <v>25.8575638137442</v>
      </c>
      <c r="T395" s="1">
        <v>11.1875402899659</v>
      </c>
      <c r="U395" s="1">
        <v>3.6038686814157699</v>
      </c>
      <c r="V395" s="1">
        <v>38.224384819024401</v>
      </c>
      <c r="W395" s="1">
        <v>27.928381408151999</v>
      </c>
      <c r="X395" s="1">
        <v>30.243365091407799</v>
      </c>
      <c r="Y395" s="1">
        <v>16.4959737639027</v>
      </c>
      <c r="Z395" s="1">
        <v>21.642433795538398</v>
      </c>
      <c r="AA395" s="1">
        <v>17.803499802621999</v>
      </c>
      <c r="AB395" s="1">
        <v>23.169560164417302</v>
      </c>
      <c r="AC395" s="1">
        <v>20.8885324735196</v>
      </c>
    </row>
    <row r="396" spans="1:29" ht="15" hidden="1" customHeight="1" x14ac:dyDescent="0.25">
      <c r="A396">
        <v>26940</v>
      </c>
      <c r="B396" s="2" t="s">
        <v>427</v>
      </c>
      <c r="C396" s="2" t="s">
        <v>170</v>
      </c>
      <c r="D396" s="2" t="s">
        <v>957</v>
      </c>
      <c r="E396" s="2" t="s">
        <v>931</v>
      </c>
      <c r="F396" s="2" t="s">
        <v>920</v>
      </c>
      <c r="G396" s="2" t="str">
        <f t="shared" si="6"/>
        <v>Clinton</v>
      </c>
      <c r="H396" s="2" t="s">
        <v>922</v>
      </c>
      <c r="I396" s="2" t="s">
        <v>922</v>
      </c>
      <c r="J396">
        <v>29450</v>
      </c>
      <c r="K396" s="1">
        <v>25.161290322580601</v>
      </c>
      <c r="L396" s="1">
        <v>72.536502546689306</v>
      </c>
      <c r="M396" s="1">
        <v>0.278438030560272</v>
      </c>
      <c r="N396" s="1">
        <v>0.65195246179966004</v>
      </c>
      <c r="O396" s="1">
        <v>1.37181663837012</v>
      </c>
      <c r="P396" s="1">
        <v>24.268251273344699</v>
      </c>
      <c r="Q396" s="1">
        <v>11.687606112054301</v>
      </c>
      <c r="R396" s="1">
        <v>29.0050933786078</v>
      </c>
      <c r="S396" s="1">
        <v>24.869269949066201</v>
      </c>
      <c r="T396" s="1">
        <v>10.169779286927</v>
      </c>
      <c r="U396" s="1">
        <v>11.8955304254173</v>
      </c>
      <c r="V396" s="1">
        <v>46.515885837372103</v>
      </c>
      <c r="W396" s="1">
        <v>28.513731825524999</v>
      </c>
      <c r="X396" s="1">
        <v>13.074851911685499</v>
      </c>
      <c r="Y396" s="1">
        <v>37.985422392161603</v>
      </c>
      <c r="Z396" s="1">
        <v>28.115664953996902</v>
      </c>
      <c r="AA396" s="1">
        <v>14.732943003943101</v>
      </c>
      <c r="AB396" s="1">
        <v>12.3073246504959</v>
      </c>
      <c r="AC396" s="1">
        <v>6.8586449994025598</v>
      </c>
    </row>
    <row r="397" spans="1:29" ht="15" hidden="1" customHeight="1" x14ac:dyDescent="0.25">
      <c r="A397">
        <v>26960</v>
      </c>
      <c r="B397" s="2" t="s">
        <v>428</v>
      </c>
      <c r="C397" s="2" t="s">
        <v>31</v>
      </c>
      <c r="D397" s="2" t="s">
        <v>924</v>
      </c>
      <c r="E397" s="2" t="s">
        <v>927</v>
      </c>
      <c r="F397" s="2" t="s">
        <v>919</v>
      </c>
      <c r="G397" s="2" t="str">
        <f t="shared" si="6"/>
        <v>Trump</v>
      </c>
      <c r="H397" s="2" t="s">
        <v>922</v>
      </c>
      <c r="I397" s="2" t="s">
        <v>922</v>
      </c>
      <c r="J397">
        <v>63905</v>
      </c>
      <c r="K397" s="1">
        <v>89.135435411939596</v>
      </c>
      <c r="L397" s="1">
        <v>4.6350050856740497</v>
      </c>
      <c r="M397" s="1">
        <v>0.37712229090055499</v>
      </c>
      <c r="N397" s="1">
        <v>1.48501682184493</v>
      </c>
      <c r="O397" s="1">
        <v>4.3674203896408699</v>
      </c>
      <c r="P397" s="1">
        <v>24.528597136374302</v>
      </c>
      <c r="Q397" s="1">
        <v>9.1902042093732899</v>
      </c>
      <c r="R397" s="1">
        <v>27.786558172286998</v>
      </c>
      <c r="S397" s="1">
        <v>27.1449808309209</v>
      </c>
      <c r="T397" s="1">
        <v>11.349659651044499</v>
      </c>
      <c r="U397" s="1">
        <v>4.1922386932300997</v>
      </c>
      <c r="V397" s="1">
        <v>46.999811160419199</v>
      </c>
      <c r="W397" s="1">
        <v>35.048626192049902</v>
      </c>
      <c r="X397" s="1">
        <v>13.7593239543008</v>
      </c>
      <c r="Y397" s="1">
        <v>19.654312188168198</v>
      </c>
      <c r="Z397" s="1">
        <v>23.280470420527401</v>
      </c>
      <c r="AA397" s="1">
        <v>19.578581610833901</v>
      </c>
      <c r="AB397" s="1">
        <v>24.821810406272299</v>
      </c>
      <c r="AC397" s="1">
        <v>12.664825374198101</v>
      </c>
    </row>
    <row r="398" spans="1:29" ht="15" hidden="1" customHeight="1" x14ac:dyDescent="0.25">
      <c r="A398">
        <v>26980</v>
      </c>
      <c r="B398" s="2" t="s">
        <v>429</v>
      </c>
      <c r="C398" s="2" t="s">
        <v>60</v>
      </c>
      <c r="D398" s="2" t="s">
        <v>945</v>
      </c>
      <c r="E398" s="2" t="s">
        <v>927</v>
      </c>
      <c r="F398" s="2" t="s">
        <v>919</v>
      </c>
      <c r="G398" s="2" t="str">
        <f t="shared" si="6"/>
        <v>Trump</v>
      </c>
      <c r="H398" s="2" t="s">
        <v>922</v>
      </c>
      <c r="I398" s="2" t="s">
        <v>923</v>
      </c>
      <c r="J398">
        <v>152586</v>
      </c>
      <c r="K398" s="1">
        <v>84.464498708924793</v>
      </c>
      <c r="L398" s="1">
        <v>4.1307852620817096</v>
      </c>
      <c r="M398" s="1">
        <v>4.4866501513900401</v>
      </c>
      <c r="N398" s="1">
        <v>2.1089746110390202</v>
      </c>
      <c r="O398" s="1">
        <v>4.8090912665644296</v>
      </c>
      <c r="P398" s="1">
        <v>20.563485509810899</v>
      </c>
      <c r="Q398" s="1">
        <v>19.360885009109602</v>
      </c>
      <c r="R398" s="1">
        <v>27.791540508303498</v>
      </c>
      <c r="S398" s="1">
        <v>22.473883580407101</v>
      </c>
      <c r="T398" s="1">
        <v>9.8102053923688892</v>
      </c>
      <c r="U398" s="1">
        <v>2.8733187158425202</v>
      </c>
      <c r="V398" s="1">
        <v>23.623610520229999</v>
      </c>
      <c r="W398" s="1">
        <v>27.366342681982299</v>
      </c>
      <c r="X398" s="1">
        <v>46.136728081945201</v>
      </c>
      <c r="Y398" s="1">
        <v>19.383987563155799</v>
      </c>
      <c r="Z398" s="1">
        <v>18.4496048710973</v>
      </c>
      <c r="AA398" s="1">
        <v>16.894999352247702</v>
      </c>
      <c r="AB398" s="1">
        <v>24.305285658764099</v>
      </c>
      <c r="AC398" s="1">
        <v>20.966122554735101</v>
      </c>
    </row>
    <row r="399" spans="1:29" ht="15" hidden="1" customHeight="1" x14ac:dyDescent="0.25">
      <c r="A399">
        <v>27020</v>
      </c>
      <c r="B399" s="2" t="s">
        <v>430</v>
      </c>
      <c r="C399" s="2" t="s">
        <v>31</v>
      </c>
      <c r="D399" s="2" t="s">
        <v>924</v>
      </c>
      <c r="E399" s="2" t="s">
        <v>927</v>
      </c>
      <c r="F399" s="2" t="s">
        <v>919</v>
      </c>
      <c r="G399" s="2" t="str">
        <f t="shared" si="6"/>
        <v>Trump</v>
      </c>
      <c r="H399" s="2" t="s">
        <v>922</v>
      </c>
      <c r="I399" s="2" t="s">
        <v>922</v>
      </c>
      <c r="J399">
        <v>30591</v>
      </c>
      <c r="K399" s="1">
        <v>96.616651956457801</v>
      </c>
      <c r="L399" s="1">
        <v>0.31381778954594503</v>
      </c>
      <c r="M399" s="1">
        <v>0.43476839593344502</v>
      </c>
      <c r="N399" s="1">
        <v>1.63119871857736</v>
      </c>
      <c r="O399" s="1">
        <v>1.00356313948547</v>
      </c>
      <c r="P399" s="1">
        <v>20.8656140694976</v>
      </c>
      <c r="Q399" s="1">
        <v>6.5019123271550496</v>
      </c>
      <c r="R399" s="1">
        <v>21.002909352423899</v>
      </c>
      <c r="S399" s="1">
        <v>32.349383805694501</v>
      </c>
      <c r="T399" s="1">
        <v>19.280180445229</v>
      </c>
      <c r="U399" s="1">
        <v>1.46536611677979</v>
      </c>
      <c r="V399" s="1">
        <v>48.001977794758801</v>
      </c>
      <c r="W399" s="1">
        <v>32.134669843124897</v>
      </c>
      <c r="X399" s="1">
        <v>18.397986245336501</v>
      </c>
      <c r="Y399" s="1">
        <v>20.911020160679101</v>
      </c>
      <c r="Z399" s="1">
        <v>23.7608003638017</v>
      </c>
      <c r="AA399" s="1">
        <v>22.017583750189502</v>
      </c>
      <c r="AB399" s="1">
        <v>21.297559496740899</v>
      </c>
      <c r="AC399" s="1">
        <v>12.013036228588801</v>
      </c>
    </row>
    <row r="400" spans="1:29" ht="15" hidden="1" customHeight="1" x14ac:dyDescent="0.25">
      <c r="A400">
        <v>27060</v>
      </c>
      <c r="B400" s="2" t="s">
        <v>431</v>
      </c>
      <c r="C400" s="2" t="s">
        <v>40</v>
      </c>
      <c r="D400" s="2" t="s">
        <v>966</v>
      </c>
      <c r="E400" s="2" t="s">
        <v>927</v>
      </c>
      <c r="F400" s="2" t="s">
        <v>920</v>
      </c>
      <c r="G400" s="2" t="str">
        <f t="shared" si="6"/>
        <v>Clinton</v>
      </c>
      <c r="H400" s="2" t="s">
        <v>922</v>
      </c>
      <c r="I400" s="2" t="s">
        <v>922</v>
      </c>
      <c r="J400">
        <v>101564</v>
      </c>
      <c r="K400" s="1">
        <v>80.235122681264997</v>
      </c>
      <c r="L400" s="1">
        <v>3.7148989799535301</v>
      </c>
      <c r="M400" s="1">
        <v>8.5463353156630308</v>
      </c>
      <c r="N400" s="1">
        <v>3.3053050293411101</v>
      </c>
      <c r="O400" s="1">
        <v>4.1983379937773204</v>
      </c>
      <c r="P400" s="1">
        <v>16.402465440510401</v>
      </c>
      <c r="Q400" s="1">
        <v>26.214012839195</v>
      </c>
      <c r="R400" s="1">
        <v>23.695403883265701</v>
      </c>
      <c r="S400" s="1">
        <v>22.927415225867399</v>
      </c>
      <c r="T400" s="1">
        <v>10.760702611161401</v>
      </c>
      <c r="U400" s="1">
        <v>1.64104694640631</v>
      </c>
      <c r="V400" s="1">
        <v>25.368716244287501</v>
      </c>
      <c r="W400" s="1">
        <v>23.1148732862484</v>
      </c>
      <c r="X400" s="1">
        <v>49.8753635230578</v>
      </c>
      <c r="Y400" s="1">
        <v>20.915812686470399</v>
      </c>
      <c r="Z400" s="1">
        <v>18.855882734466199</v>
      </c>
      <c r="AA400" s="1">
        <v>17.242184459722399</v>
      </c>
      <c r="AB400" s="1">
        <v>21.141522895317198</v>
      </c>
      <c r="AC400" s="1">
        <v>21.8445972240239</v>
      </c>
    </row>
    <row r="401" spans="1:29" ht="15" hidden="1" customHeight="1" x14ac:dyDescent="0.25">
      <c r="A401">
        <v>27100</v>
      </c>
      <c r="B401" s="2" t="s">
        <v>432</v>
      </c>
      <c r="C401" s="2" t="s">
        <v>31</v>
      </c>
      <c r="D401" s="2" t="s">
        <v>924</v>
      </c>
      <c r="E401" s="2" t="s">
        <v>927</v>
      </c>
      <c r="F401" s="2" t="s">
        <v>919</v>
      </c>
      <c r="G401" s="2" t="str">
        <f t="shared" si="6"/>
        <v>Trump</v>
      </c>
      <c r="H401" s="2" t="s">
        <v>922</v>
      </c>
      <c r="I401" s="2" t="s">
        <v>922</v>
      </c>
      <c r="J401">
        <v>160248</v>
      </c>
      <c r="K401" s="1">
        <v>85.859417902251494</v>
      </c>
      <c r="L401" s="1">
        <v>7.8378513304378199</v>
      </c>
      <c r="M401" s="1">
        <v>0.70016474464579903</v>
      </c>
      <c r="N401" s="1">
        <v>2.5841196145973702</v>
      </c>
      <c r="O401" s="1">
        <v>3.0184464080675002</v>
      </c>
      <c r="P401" s="1">
        <v>23.210898107932699</v>
      </c>
      <c r="Q401" s="1">
        <v>9.2905995706654707</v>
      </c>
      <c r="R401" s="1">
        <v>24.853976336678102</v>
      </c>
      <c r="S401" s="1">
        <v>28.492087264739698</v>
      </c>
      <c r="T401" s="1">
        <v>14.152438719984</v>
      </c>
      <c r="U401" s="1">
        <v>2.5180718448034201</v>
      </c>
      <c r="V401" s="1">
        <v>43.294054731872798</v>
      </c>
      <c r="W401" s="1">
        <v>35.672530795898801</v>
      </c>
      <c r="X401" s="1">
        <v>18.5153426274249</v>
      </c>
      <c r="Y401" s="1">
        <v>19.726767752589701</v>
      </c>
      <c r="Z401" s="1">
        <v>23.750187659510601</v>
      </c>
      <c r="AA401" s="1">
        <v>18.115398088375098</v>
      </c>
      <c r="AB401" s="1">
        <v>23.947021635056501</v>
      </c>
      <c r="AC401" s="1">
        <v>14.4606248644681</v>
      </c>
    </row>
    <row r="402" spans="1:29" ht="15" hidden="1" customHeight="1" x14ac:dyDescent="0.25">
      <c r="A402">
        <v>27140</v>
      </c>
      <c r="B402" s="2" t="s">
        <v>432</v>
      </c>
      <c r="C402" s="2" t="s">
        <v>170</v>
      </c>
      <c r="D402" s="2" t="s">
        <v>957</v>
      </c>
      <c r="E402" s="2" t="s">
        <v>931</v>
      </c>
      <c r="F402" s="2" t="s">
        <v>919</v>
      </c>
      <c r="G402" s="2" t="str">
        <f t="shared" si="6"/>
        <v>Trump</v>
      </c>
      <c r="H402" s="2" t="s">
        <v>922</v>
      </c>
      <c r="I402" s="2" t="s">
        <v>922</v>
      </c>
      <c r="J402">
        <v>567122</v>
      </c>
      <c r="K402" s="1">
        <v>47.783193034302997</v>
      </c>
      <c r="L402" s="1">
        <v>47.9660461064815</v>
      </c>
      <c r="M402" s="1">
        <v>1.0130095464468001</v>
      </c>
      <c r="N402" s="1">
        <v>0.99978487873861399</v>
      </c>
      <c r="O402" s="1">
        <v>2.2379664340300698</v>
      </c>
      <c r="P402" s="1">
        <v>26.085568889939001</v>
      </c>
      <c r="Q402" s="1">
        <v>9.9451264454561805</v>
      </c>
      <c r="R402" s="1">
        <v>27.167699366273901</v>
      </c>
      <c r="S402" s="1">
        <v>25.5324251219314</v>
      </c>
      <c r="T402" s="1">
        <v>11.2691801763994</v>
      </c>
      <c r="U402" s="1">
        <v>4.7689330848683698</v>
      </c>
      <c r="V402" s="1">
        <v>36.010378359361702</v>
      </c>
      <c r="W402" s="1">
        <v>30.661510469060101</v>
      </c>
      <c r="X402" s="1">
        <v>28.559178086709899</v>
      </c>
      <c r="Y402" s="1">
        <v>22.332473599688502</v>
      </c>
      <c r="Z402" s="1">
        <v>22.797216409557599</v>
      </c>
      <c r="AA402" s="1">
        <v>16.682076986714701</v>
      </c>
      <c r="AB402" s="1">
        <v>20.642367025159398</v>
      </c>
      <c r="AC402" s="1">
        <v>17.545865978879799</v>
      </c>
    </row>
    <row r="403" spans="1:29" ht="15" hidden="1" customHeight="1" x14ac:dyDescent="0.25">
      <c r="A403">
        <v>27160</v>
      </c>
      <c r="B403" s="2" t="s">
        <v>432</v>
      </c>
      <c r="C403" s="2" t="s">
        <v>33</v>
      </c>
      <c r="D403" s="2" t="s">
        <v>967</v>
      </c>
      <c r="E403" s="2" t="s">
        <v>927</v>
      </c>
      <c r="F403" s="2" t="s">
        <v>919</v>
      </c>
      <c r="G403" s="2" t="str">
        <f t="shared" si="6"/>
        <v>Trump</v>
      </c>
      <c r="H403" s="2" t="s">
        <v>922</v>
      </c>
      <c r="I403" s="2" t="s">
        <v>922</v>
      </c>
      <c r="J403">
        <v>33225</v>
      </c>
      <c r="K403" s="1">
        <v>96.601956358164003</v>
      </c>
      <c r="L403" s="1">
        <v>0.57486832204665195</v>
      </c>
      <c r="M403" s="1">
        <v>0.32806621519939799</v>
      </c>
      <c r="N403" s="1">
        <v>1.6975169300225701</v>
      </c>
      <c r="O403" s="1">
        <v>0.79759217456734399</v>
      </c>
      <c r="P403" s="1">
        <v>24.544770504138398</v>
      </c>
      <c r="Q403" s="1">
        <v>8.3100075244544804</v>
      </c>
      <c r="R403" s="1">
        <v>25.1136192626035</v>
      </c>
      <c r="S403" s="1">
        <v>27.915726109857001</v>
      </c>
      <c r="T403" s="1">
        <v>14.115876598946601</v>
      </c>
      <c r="U403" s="1">
        <v>6.4895431289830396</v>
      </c>
      <c r="V403" s="1">
        <v>55.991383179247798</v>
      </c>
      <c r="W403" s="1">
        <v>23.476348622206299</v>
      </c>
      <c r="X403" s="1">
        <v>14.0427250695629</v>
      </c>
      <c r="Y403" s="1">
        <v>28.178361046901799</v>
      </c>
      <c r="Z403" s="1">
        <v>25.3970621131907</v>
      </c>
      <c r="AA403" s="1">
        <v>18.835284467974098</v>
      </c>
      <c r="AB403" s="1">
        <v>18.7085228543733</v>
      </c>
      <c r="AC403" s="1">
        <v>8.8807695175602106</v>
      </c>
    </row>
    <row r="404" spans="1:29" ht="15" hidden="1" customHeight="1" x14ac:dyDescent="0.25">
      <c r="A404">
        <v>27180</v>
      </c>
      <c r="B404" s="2" t="s">
        <v>432</v>
      </c>
      <c r="C404" s="2" t="s">
        <v>84</v>
      </c>
      <c r="D404" s="2" t="s">
        <v>975</v>
      </c>
      <c r="E404" s="2" t="s">
        <v>931</v>
      </c>
      <c r="F404" s="2" t="s">
        <v>919</v>
      </c>
      <c r="G404" s="2" t="str">
        <f t="shared" si="6"/>
        <v>Trump</v>
      </c>
      <c r="H404" s="2" t="s">
        <v>922</v>
      </c>
      <c r="I404" s="2" t="s">
        <v>922</v>
      </c>
      <c r="J404">
        <v>130011</v>
      </c>
      <c r="K404" s="1">
        <v>63.9561267892717</v>
      </c>
      <c r="L404" s="1">
        <v>29.942081823845701</v>
      </c>
      <c r="M404" s="1">
        <v>0.748398212458946</v>
      </c>
      <c r="N404" s="1">
        <v>1.56679050234211</v>
      </c>
      <c r="O404" s="1">
        <v>3.7866026720815902</v>
      </c>
      <c r="P404" s="1">
        <v>23.994123574159101</v>
      </c>
      <c r="Q404" s="1">
        <v>11.3567313535009</v>
      </c>
      <c r="R404" s="1">
        <v>24.530232057287499</v>
      </c>
      <c r="S404" s="1">
        <v>26.4069963310797</v>
      </c>
      <c r="T404" s="1">
        <v>13.7119166839729</v>
      </c>
      <c r="U404" s="1">
        <v>5.3371121007882998</v>
      </c>
      <c r="V404" s="1">
        <v>45.815570744718897</v>
      </c>
      <c r="W404" s="1">
        <v>27.433375407844899</v>
      </c>
      <c r="X404" s="1">
        <v>21.4139417466479</v>
      </c>
      <c r="Y404" s="1">
        <v>24.9302774224664</v>
      </c>
      <c r="Z404" s="1">
        <v>22.929816100148901</v>
      </c>
      <c r="AA404" s="1">
        <v>18.421438906246699</v>
      </c>
      <c r="AB404" s="1">
        <v>20.931451697456399</v>
      </c>
      <c r="AC404" s="1">
        <v>12.7870158736816</v>
      </c>
    </row>
    <row r="405" spans="1:29" ht="15" hidden="1" customHeight="1" x14ac:dyDescent="0.25">
      <c r="A405">
        <v>27220</v>
      </c>
      <c r="B405" s="2" t="s">
        <v>432</v>
      </c>
      <c r="C405" s="2" t="s">
        <v>197</v>
      </c>
      <c r="D405" s="2" t="s">
        <v>982</v>
      </c>
      <c r="E405" s="2" t="s">
        <v>947</v>
      </c>
      <c r="F405" s="2" t="s">
        <v>919</v>
      </c>
      <c r="G405" s="2" t="str">
        <f t="shared" si="6"/>
        <v>Trump</v>
      </c>
      <c r="H405" s="2" t="s">
        <v>922</v>
      </c>
      <c r="I405" s="2" t="s">
        <v>923</v>
      </c>
      <c r="J405">
        <v>31464</v>
      </c>
      <c r="K405" s="1">
        <v>81.969870327993902</v>
      </c>
      <c r="L405" s="1">
        <v>0.139842359521993</v>
      </c>
      <c r="M405" s="1">
        <v>0.87719298245613997</v>
      </c>
      <c r="N405" s="1">
        <v>1.40160183066362</v>
      </c>
      <c r="O405" s="1">
        <v>15.611492499364401</v>
      </c>
      <c r="P405" s="1">
        <v>22.5622934146962</v>
      </c>
      <c r="Q405" s="1">
        <v>7.5228832951945099</v>
      </c>
      <c r="R405" s="1">
        <v>35.043224002034101</v>
      </c>
      <c r="S405" s="1">
        <v>26.093312992626501</v>
      </c>
      <c r="T405" s="1">
        <v>8.7782862954487708</v>
      </c>
      <c r="U405" s="1">
        <v>3.3196702851222901</v>
      </c>
      <c r="V405" s="1">
        <v>25.728570785099802</v>
      </c>
      <c r="W405" s="1">
        <v>26.543849376154199</v>
      </c>
      <c r="X405" s="1">
        <v>44.407909553623703</v>
      </c>
      <c r="Y405" s="1">
        <v>8.6968375136314098</v>
      </c>
      <c r="Z405" s="1">
        <v>19.983642311886602</v>
      </c>
      <c r="AA405" s="1">
        <v>18.084332969829202</v>
      </c>
      <c r="AB405" s="1">
        <v>27.062886223191601</v>
      </c>
      <c r="AC405" s="1">
        <v>26.172300981461301</v>
      </c>
    </row>
    <row r="406" spans="1:29" ht="15" hidden="1" customHeight="1" x14ac:dyDescent="0.25">
      <c r="A406">
        <v>27260</v>
      </c>
      <c r="B406" s="2" t="s">
        <v>433</v>
      </c>
      <c r="C406" s="2" t="s">
        <v>72</v>
      </c>
      <c r="D406" s="2" t="s">
        <v>942</v>
      </c>
      <c r="E406" s="2" t="s">
        <v>931</v>
      </c>
      <c r="F406" s="2" t="s">
        <v>920</v>
      </c>
      <c r="G406" s="2" t="str">
        <f t="shared" si="6"/>
        <v>Clinton</v>
      </c>
      <c r="H406" s="2" t="s">
        <v>923</v>
      </c>
      <c r="I406" s="2" t="s">
        <v>923</v>
      </c>
      <c r="J406">
        <v>1345596</v>
      </c>
      <c r="K406" s="1">
        <v>65.773084937826795</v>
      </c>
      <c r="L406" s="1">
        <v>21.311597240182</v>
      </c>
      <c r="M406" s="1">
        <v>3.3748613997069001</v>
      </c>
      <c r="N406" s="1">
        <v>2.63801319266704</v>
      </c>
      <c r="O406" s="1">
        <v>6.9024432296172096</v>
      </c>
      <c r="P406" s="1">
        <v>23.818516107360601</v>
      </c>
      <c r="Q406" s="1">
        <v>9.6406350791768105</v>
      </c>
      <c r="R406" s="1">
        <v>27.031664779027299</v>
      </c>
      <c r="S406" s="1">
        <v>27.386823385325201</v>
      </c>
      <c r="T406" s="1">
        <v>12.122360649110099</v>
      </c>
      <c r="U406" s="1">
        <v>3.33791288315691</v>
      </c>
      <c r="V406" s="1">
        <v>36.856432226373798</v>
      </c>
      <c r="W406" s="1">
        <v>32.7602215997399</v>
      </c>
      <c r="X406" s="1">
        <v>27.045433290729399</v>
      </c>
      <c r="Y406" s="1">
        <v>17.081807081807099</v>
      </c>
      <c r="Z406" s="1">
        <v>20.913387687581199</v>
      </c>
      <c r="AA406" s="1">
        <v>17.980030721966202</v>
      </c>
      <c r="AB406" s="1">
        <v>23.666942376619801</v>
      </c>
      <c r="AC406" s="1">
        <v>20.357832132025699</v>
      </c>
    </row>
    <row r="407" spans="1:29" ht="15" hidden="1" customHeight="1" x14ac:dyDescent="0.25">
      <c r="A407">
        <v>27300</v>
      </c>
      <c r="B407" s="2" t="s">
        <v>433</v>
      </c>
      <c r="C407" s="2" t="s">
        <v>146</v>
      </c>
      <c r="D407" s="2" t="s">
        <v>948</v>
      </c>
      <c r="E407" s="2" t="s">
        <v>927</v>
      </c>
      <c r="F407" s="2" t="s">
        <v>919</v>
      </c>
      <c r="G407" s="2" t="str">
        <f t="shared" si="6"/>
        <v>Trump</v>
      </c>
      <c r="H407" s="2" t="s">
        <v>922</v>
      </c>
      <c r="I407" s="2" t="s">
        <v>923</v>
      </c>
      <c r="J407">
        <v>40902</v>
      </c>
      <c r="K407" s="1">
        <v>90.907535083859003</v>
      </c>
      <c r="L407" s="1">
        <v>5.1562270793604199</v>
      </c>
      <c r="M407" s="1">
        <v>0.42785193878049999</v>
      </c>
      <c r="N407" s="1">
        <v>1.6625103906899401</v>
      </c>
      <c r="O407" s="1">
        <v>1.84587550731016</v>
      </c>
      <c r="P407" s="1">
        <v>21.659087575179701</v>
      </c>
      <c r="Q407" s="1">
        <v>9.8161459097354697</v>
      </c>
      <c r="R407" s="1">
        <v>23.282480074323999</v>
      </c>
      <c r="S407" s="1">
        <v>28.3702508434795</v>
      </c>
      <c r="T407" s="1">
        <v>16.8720355972813</v>
      </c>
      <c r="U407" s="1">
        <v>3.8582339924334401</v>
      </c>
      <c r="V407" s="1">
        <v>47.897779998572297</v>
      </c>
      <c r="W407" s="1">
        <v>28.039117710043499</v>
      </c>
      <c r="X407" s="1">
        <v>20.2048682989507</v>
      </c>
      <c r="Y407" s="1">
        <v>17.2787927916693</v>
      </c>
      <c r="Z407" s="1">
        <v>24.312527280663499</v>
      </c>
      <c r="AA407" s="1">
        <v>19.479952609590299</v>
      </c>
      <c r="AB407" s="1">
        <v>23.869801084991</v>
      </c>
      <c r="AC407" s="1">
        <v>15.058926233086</v>
      </c>
    </row>
    <row r="408" spans="1:29" ht="15" hidden="1" customHeight="1" x14ac:dyDescent="0.25">
      <c r="A408">
        <v>27340</v>
      </c>
      <c r="B408" s="2" t="s">
        <v>433</v>
      </c>
      <c r="C408" s="2" t="s">
        <v>42</v>
      </c>
      <c r="D408" s="2" t="s">
        <v>959</v>
      </c>
      <c r="E408" s="2" t="s">
        <v>931</v>
      </c>
      <c r="F408" s="2" t="s">
        <v>919</v>
      </c>
      <c r="G408" s="2" t="str">
        <f t="shared" si="6"/>
        <v>Trump</v>
      </c>
      <c r="H408" s="2" t="s">
        <v>923</v>
      </c>
      <c r="I408" s="2" t="s">
        <v>923</v>
      </c>
      <c r="J408">
        <v>177772</v>
      </c>
      <c r="K408" s="1">
        <v>68.941115586256601</v>
      </c>
      <c r="L408" s="1">
        <v>14.9500483765722</v>
      </c>
      <c r="M408" s="1">
        <v>1.77924532547308</v>
      </c>
      <c r="N408" s="1">
        <v>4.2627635398150403</v>
      </c>
      <c r="O408" s="1">
        <v>10.0668271718831</v>
      </c>
      <c r="P408" s="1">
        <v>25.2784465495129</v>
      </c>
      <c r="Q408" s="1">
        <v>22.985622032716101</v>
      </c>
      <c r="R408" s="1">
        <v>26.7916207276736</v>
      </c>
      <c r="S408" s="1">
        <v>17.484193236280198</v>
      </c>
      <c r="T408" s="1">
        <v>7.4601174538172499</v>
      </c>
      <c r="U408" s="1">
        <v>3.6006564432513501</v>
      </c>
      <c r="V408" s="1">
        <v>36.265229157383402</v>
      </c>
      <c r="W408" s="1">
        <v>41.814565649759302</v>
      </c>
      <c r="X408" s="1">
        <v>18.319548749606</v>
      </c>
      <c r="Y408" s="1">
        <v>17.0514947354166</v>
      </c>
      <c r="Z408" s="1">
        <v>25.596709212174598</v>
      </c>
      <c r="AA408" s="1">
        <v>22.402410535937999</v>
      </c>
      <c r="AB408" s="1">
        <v>22.615702339438698</v>
      </c>
      <c r="AC408" s="1">
        <v>12.333683177032199</v>
      </c>
    </row>
    <row r="409" spans="1:29" ht="15" hidden="1" customHeight="1" x14ac:dyDescent="0.25">
      <c r="A409">
        <v>27380</v>
      </c>
      <c r="B409" s="2" t="s">
        <v>433</v>
      </c>
      <c r="C409" s="2" t="s">
        <v>27</v>
      </c>
      <c r="D409" s="2" t="s">
        <v>976</v>
      </c>
      <c r="E409" s="2" t="s">
        <v>935</v>
      </c>
      <c r="F409" s="2" t="s">
        <v>919</v>
      </c>
      <c r="G409" s="2" t="str">
        <f t="shared" si="6"/>
        <v>Trump</v>
      </c>
      <c r="H409" s="2" t="s">
        <v>922</v>
      </c>
      <c r="I409" s="2" t="s">
        <v>922</v>
      </c>
      <c r="J409">
        <v>50845</v>
      </c>
      <c r="K409" s="1">
        <v>62.723964991641303</v>
      </c>
      <c r="L409" s="1">
        <v>14.556003540171099</v>
      </c>
      <c r="M409" s="1">
        <v>0.43465434162651201</v>
      </c>
      <c r="N409" s="1">
        <v>1.63634575671157</v>
      </c>
      <c r="O409" s="1">
        <v>20.649031369849499</v>
      </c>
      <c r="P409" s="1">
        <v>25.9081522273577</v>
      </c>
      <c r="Q409" s="1">
        <v>9.3539187727406805</v>
      </c>
      <c r="R409" s="1">
        <v>23.933523453633601</v>
      </c>
      <c r="S409" s="1">
        <v>25.841282328645899</v>
      </c>
      <c r="T409" s="1">
        <v>14.963123217622201</v>
      </c>
      <c r="U409" s="1">
        <v>10.3541984732824</v>
      </c>
      <c r="V409" s="1">
        <v>49.581679389313003</v>
      </c>
      <c r="W409" s="1">
        <v>27.239694656488499</v>
      </c>
      <c r="X409" s="1">
        <v>12.824427480916</v>
      </c>
      <c r="Y409" s="1">
        <v>27.592195912696099</v>
      </c>
      <c r="Z409" s="1">
        <v>25.033288948069199</v>
      </c>
      <c r="AA409" s="1">
        <v>17.003415735541001</v>
      </c>
      <c r="AB409" s="1">
        <v>19.1396977942454</v>
      </c>
      <c r="AC409" s="1">
        <v>11.2314016094483</v>
      </c>
    </row>
    <row r="410" spans="1:29" ht="15" hidden="1" customHeight="1" x14ac:dyDescent="0.25">
      <c r="A410">
        <v>27420</v>
      </c>
      <c r="B410" s="2" t="s">
        <v>434</v>
      </c>
      <c r="C410" s="2" t="s">
        <v>141</v>
      </c>
      <c r="D410" s="2" t="s">
        <v>960</v>
      </c>
      <c r="E410" s="2" t="s">
        <v>947</v>
      </c>
      <c r="F410" s="2" t="s">
        <v>919</v>
      </c>
      <c r="G410" s="2" t="str">
        <f t="shared" si="6"/>
        <v>Trump</v>
      </c>
      <c r="H410" s="2" t="s">
        <v>922</v>
      </c>
      <c r="I410" s="2" t="s">
        <v>923</v>
      </c>
      <c r="J410">
        <v>21100</v>
      </c>
      <c r="K410" s="1">
        <v>94.767772511848307</v>
      </c>
      <c r="L410" s="1">
        <v>0.59715639810426502</v>
      </c>
      <c r="M410" s="1">
        <v>0.46919431279620799</v>
      </c>
      <c r="N410" s="1">
        <v>2.4549763033175398</v>
      </c>
      <c r="O410" s="1">
        <v>1.71090047393365</v>
      </c>
      <c r="P410" s="1">
        <v>20.526066350710899</v>
      </c>
      <c r="Q410" s="1">
        <v>10.0805687203791</v>
      </c>
      <c r="R410" s="1">
        <v>22.824644549763001</v>
      </c>
      <c r="S410" s="1">
        <v>29.4218009478673</v>
      </c>
      <c r="T410" s="1">
        <v>17.146919431279599</v>
      </c>
      <c r="U410" s="1">
        <v>6.5684384467088996</v>
      </c>
      <c r="V410" s="1">
        <v>42.226659322500701</v>
      </c>
      <c r="W410" s="1">
        <v>27.4580005508125</v>
      </c>
      <c r="X410" s="1">
        <v>23.746901679977999</v>
      </c>
      <c r="Y410" s="1">
        <v>17.5913083680074</v>
      </c>
      <c r="Z410" s="1">
        <v>23.797965788256999</v>
      </c>
      <c r="AA410" s="1">
        <v>19.313453536754501</v>
      </c>
      <c r="AB410" s="1">
        <v>23.520573277854801</v>
      </c>
      <c r="AC410" s="1">
        <v>15.776699029126201</v>
      </c>
    </row>
    <row r="411" spans="1:29" ht="15" hidden="1" customHeight="1" x14ac:dyDescent="0.25">
      <c r="A411">
        <v>27460</v>
      </c>
      <c r="B411" s="2" t="s">
        <v>435</v>
      </c>
      <c r="C411" s="2" t="s">
        <v>40</v>
      </c>
      <c r="D411" s="2" t="s">
        <v>966</v>
      </c>
      <c r="E411" s="2" t="s">
        <v>927</v>
      </c>
      <c r="F411" s="2" t="s">
        <v>919</v>
      </c>
      <c r="G411" s="2" t="str">
        <f t="shared" si="6"/>
        <v>Trump</v>
      </c>
      <c r="H411" s="2" t="s">
        <v>922</v>
      </c>
      <c r="I411" s="2" t="s">
        <v>922</v>
      </c>
      <c r="J411">
        <v>134905</v>
      </c>
      <c r="K411" s="1">
        <v>89.294688855120299</v>
      </c>
      <c r="L411" s="1">
        <v>2.0481079278010501</v>
      </c>
      <c r="M411" s="1">
        <v>0.50109336199547805</v>
      </c>
      <c r="N411" s="1">
        <v>2.0473666654312299</v>
      </c>
      <c r="O411" s="1">
        <v>6.1087431896519799</v>
      </c>
      <c r="P411" s="1">
        <v>21.827211741595899</v>
      </c>
      <c r="Q411" s="1">
        <v>11.3175938623476</v>
      </c>
      <c r="R411" s="1">
        <v>21.8516733997999</v>
      </c>
      <c r="S411" s="1">
        <v>28.4133278974093</v>
      </c>
      <c r="T411" s="1">
        <v>16.590193098847301</v>
      </c>
      <c r="U411" s="1">
        <v>3.9299805501528202</v>
      </c>
      <c r="V411" s="1">
        <v>44.373437065851597</v>
      </c>
      <c r="W411" s="1">
        <v>31.2264517921645</v>
      </c>
      <c r="X411" s="1">
        <v>20.470130591831101</v>
      </c>
      <c r="Y411" s="1">
        <v>24.0382165605096</v>
      </c>
      <c r="Z411" s="1">
        <v>23.705186533212</v>
      </c>
      <c r="AA411" s="1">
        <v>19.650591446769798</v>
      </c>
      <c r="AB411" s="1">
        <v>20.573248407643302</v>
      </c>
      <c r="AC411" s="1">
        <v>12.0327570518653</v>
      </c>
    </row>
    <row r="412" spans="1:29" ht="15" hidden="1" customHeight="1" x14ac:dyDescent="0.25">
      <c r="A412">
        <v>27500</v>
      </c>
      <c r="B412" s="2" t="s">
        <v>436</v>
      </c>
      <c r="C412" s="2" t="s">
        <v>70</v>
      </c>
      <c r="D412" s="2" t="s">
        <v>980</v>
      </c>
      <c r="E412" s="2" t="s">
        <v>927</v>
      </c>
      <c r="F412" s="2" t="s">
        <v>920</v>
      </c>
      <c r="G412" s="2" t="str">
        <f t="shared" si="6"/>
        <v>Clinton</v>
      </c>
      <c r="H412" s="2" t="s">
        <v>922</v>
      </c>
      <c r="I412" s="2" t="s">
        <v>922</v>
      </c>
      <c r="J412">
        <v>160331</v>
      </c>
      <c r="K412" s="1">
        <v>84.528880877684301</v>
      </c>
      <c r="L412" s="1">
        <v>4.8437295345254503</v>
      </c>
      <c r="M412" s="1">
        <v>0.99980664999282698</v>
      </c>
      <c r="N412" s="1">
        <v>2.0657265282446899</v>
      </c>
      <c r="O412" s="1">
        <v>7.5618564095527399</v>
      </c>
      <c r="P412" s="1">
        <v>25.062526897480801</v>
      </c>
      <c r="Q412" s="1">
        <v>8.6040753191834405</v>
      </c>
      <c r="R412" s="1">
        <v>25.916385477543301</v>
      </c>
      <c r="S412" s="1">
        <v>26.8457129313732</v>
      </c>
      <c r="T412" s="1">
        <v>13.571299374419199</v>
      </c>
      <c r="U412" s="1">
        <v>3.6201134101918999</v>
      </c>
      <c r="V412" s="1">
        <v>45.456081715422997</v>
      </c>
      <c r="W412" s="1">
        <v>31.396222163806399</v>
      </c>
      <c r="X412" s="1">
        <v>19.527582710578699</v>
      </c>
      <c r="Y412" s="1">
        <v>17.326921245595699</v>
      </c>
      <c r="Z412" s="1">
        <v>21.813795511538601</v>
      </c>
      <c r="AA412" s="1">
        <v>19.731454147224099</v>
      </c>
      <c r="AB412" s="1">
        <v>25.688029711456</v>
      </c>
      <c r="AC412" s="1">
        <v>15.4397993841856</v>
      </c>
    </row>
    <row r="413" spans="1:29" ht="15" hidden="1" customHeight="1" x14ac:dyDescent="0.25">
      <c r="A413">
        <v>27540</v>
      </c>
      <c r="B413" s="2" t="s">
        <v>437</v>
      </c>
      <c r="C413" s="2" t="s">
        <v>66</v>
      </c>
      <c r="D413" s="2" t="s">
        <v>425</v>
      </c>
      <c r="E413" s="2" t="s">
        <v>927</v>
      </c>
      <c r="F413" s="2" t="s">
        <v>919</v>
      </c>
      <c r="G413" s="2" t="str">
        <f t="shared" si="6"/>
        <v>Trump</v>
      </c>
      <c r="H413" s="2" t="s">
        <v>923</v>
      </c>
      <c r="I413" s="2" t="s">
        <v>923</v>
      </c>
      <c r="J413">
        <v>54734</v>
      </c>
      <c r="K413" s="1">
        <v>93.789966017466298</v>
      </c>
      <c r="L413" s="1">
        <v>0.268571637373479</v>
      </c>
      <c r="M413" s="1">
        <v>0.39098183944166298</v>
      </c>
      <c r="N413" s="1">
        <v>0.72532612270252494</v>
      </c>
      <c r="O413" s="1">
        <v>4.8251543830160397</v>
      </c>
      <c r="P413" s="1">
        <v>24.754266086893001</v>
      </c>
      <c r="Q413" s="1">
        <v>7.0303650381846703</v>
      </c>
      <c r="R413" s="1">
        <v>24.2938575656813</v>
      </c>
      <c r="S413" s="1">
        <v>28.841305221617301</v>
      </c>
      <c r="T413" s="1">
        <v>15.0802060876238</v>
      </c>
      <c r="U413" s="1">
        <v>6.0748537386797699</v>
      </c>
      <c r="V413" s="1">
        <v>51.678999812999201</v>
      </c>
      <c r="W413" s="1">
        <v>25.066118131060801</v>
      </c>
      <c r="X413" s="1">
        <v>17.180028317260199</v>
      </c>
      <c r="Y413" s="1">
        <v>16.326530612244898</v>
      </c>
      <c r="Z413" s="1">
        <v>23.688551633124401</v>
      </c>
      <c r="AA413" s="1">
        <v>19.163878022340601</v>
      </c>
      <c r="AB413" s="1">
        <v>26.657868690201301</v>
      </c>
      <c r="AC413" s="1">
        <v>14.1631710420889</v>
      </c>
    </row>
    <row r="414" spans="1:29" ht="15" hidden="1" customHeight="1" x14ac:dyDescent="0.25">
      <c r="A414">
        <v>27600</v>
      </c>
      <c r="B414" s="2" t="s">
        <v>438</v>
      </c>
      <c r="C414" s="2" t="s">
        <v>37</v>
      </c>
      <c r="D414" s="2" t="s">
        <v>943</v>
      </c>
      <c r="E414" s="2" t="s">
        <v>931</v>
      </c>
      <c r="F414" s="2" t="s">
        <v>920</v>
      </c>
      <c r="G414" s="2" t="str">
        <f t="shared" si="6"/>
        <v>Clinton</v>
      </c>
      <c r="H414" s="2" t="s">
        <v>922</v>
      </c>
      <c r="I414" s="2" t="s">
        <v>923</v>
      </c>
      <c r="J414">
        <v>60485</v>
      </c>
      <c r="K414" s="1">
        <v>83.814168802182394</v>
      </c>
      <c r="L414" s="1">
        <v>6.6958750103331397</v>
      </c>
      <c r="M414" s="1">
        <v>1.6962883359510601</v>
      </c>
      <c r="N414" s="1">
        <v>1.6169298173100799</v>
      </c>
      <c r="O414" s="1">
        <v>6.1767380342233604</v>
      </c>
      <c r="P414" s="1">
        <v>26.527238158221</v>
      </c>
      <c r="Q414" s="1">
        <v>7.8102008762503097</v>
      </c>
      <c r="R414" s="1">
        <v>28.000330660494299</v>
      </c>
      <c r="S414" s="1">
        <v>25.763412416301598</v>
      </c>
      <c r="T414" s="1">
        <v>11.898817888732699</v>
      </c>
      <c r="U414" s="1">
        <v>8.8496695616944798</v>
      </c>
      <c r="V414" s="1">
        <v>46.572810371458203</v>
      </c>
      <c r="W414" s="1">
        <v>25.875471602562499</v>
      </c>
      <c r="X414" s="1">
        <v>18.7020484642848</v>
      </c>
      <c r="Y414" s="1">
        <v>17.312941176470598</v>
      </c>
      <c r="Z414" s="1">
        <v>19.7835294117647</v>
      </c>
      <c r="AA414" s="1">
        <v>20.5223529411765</v>
      </c>
      <c r="AB414" s="1">
        <v>25.265882352941201</v>
      </c>
      <c r="AC414" s="1">
        <v>17.1152941176471</v>
      </c>
    </row>
    <row r="415" spans="1:29" ht="15" hidden="1" customHeight="1" x14ac:dyDescent="0.25">
      <c r="A415">
        <v>27620</v>
      </c>
      <c r="B415" s="2" t="s">
        <v>439</v>
      </c>
      <c r="C415" s="2" t="s">
        <v>162</v>
      </c>
      <c r="D415" s="2" t="s">
        <v>956</v>
      </c>
      <c r="E415" s="2" t="s">
        <v>927</v>
      </c>
      <c r="F415" s="2" t="s">
        <v>919</v>
      </c>
      <c r="G415" s="2" t="str">
        <f t="shared" si="6"/>
        <v>Trump</v>
      </c>
      <c r="H415" s="2" t="s">
        <v>922</v>
      </c>
      <c r="I415" s="2" t="s">
        <v>922</v>
      </c>
      <c r="J415">
        <v>149807</v>
      </c>
      <c r="K415" s="1">
        <v>87.720199990654606</v>
      </c>
      <c r="L415" s="1">
        <v>7.3661444391784103</v>
      </c>
      <c r="M415" s="1">
        <v>0.83707703912367204</v>
      </c>
      <c r="N415" s="1">
        <v>1.9591874879011</v>
      </c>
      <c r="O415" s="1">
        <v>2.1173910431421801</v>
      </c>
      <c r="P415" s="1">
        <v>23.5629843732269</v>
      </c>
      <c r="Q415" s="1">
        <v>9.7418678699927206</v>
      </c>
      <c r="R415" s="1">
        <v>26.3672592068461</v>
      </c>
      <c r="S415" s="1">
        <v>27.634890225423401</v>
      </c>
      <c r="T415" s="1">
        <v>12.692998324510899</v>
      </c>
      <c r="U415" s="1">
        <v>4.4003087935995504</v>
      </c>
      <c r="V415" s="1">
        <v>42.475161164192002</v>
      </c>
      <c r="W415" s="1">
        <v>27.4726045938061</v>
      </c>
      <c r="X415" s="1">
        <v>25.651925448402402</v>
      </c>
      <c r="Y415" s="1">
        <v>16.437300836922599</v>
      </c>
      <c r="Z415" s="1">
        <v>20.719963581608699</v>
      </c>
      <c r="AA415" s="1">
        <v>19.2089505200126</v>
      </c>
      <c r="AB415" s="1">
        <v>26.942606016038098</v>
      </c>
      <c r="AC415" s="1">
        <v>16.691179045417901</v>
      </c>
    </row>
    <row r="416" spans="1:29" ht="15" hidden="1" customHeight="1" x14ac:dyDescent="0.25">
      <c r="A416">
        <v>27700</v>
      </c>
      <c r="B416" s="2" t="s">
        <v>440</v>
      </c>
      <c r="C416" s="2" t="s">
        <v>37</v>
      </c>
      <c r="D416" s="2" t="s">
        <v>943</v>
      </c>
      <c r="E416" s="2" t="s">
        <v>931</v>
      </c>
      <c r="F416" s="2" t="s">
        <v>919</v>
      </c>
      <c r="G416" s="2" t="str">
        <f t="shared" si="6"/>
        <v>Trump</v>
      </c>
      <c r="H416" s="2" t="s">
        <v>922</v>
      </c>
      <c r="I416" s="2" t="s">
        <v>923</v>
      </c>
      <c r="J416">
        <v>30099</v>
      </c>
      <c r="K416" s="1">
        <v>72.258214558623195</v>
      </c>
      <c r="L416" s="1">
        <v>19.695006478620599</v>
      </c>
      <c r="M416" s="1">
        <v>0.53157912222997405</v>
      </c>
      <c r="N416" s="1">
        <v>1.80404664606798</v>
      </c>
      <c r="O416" s="1">
        <v>5.7111531944582898</v>
      </c>
      <c r="P416" s="1">
        <v>24.788198943486499</v>
      </c>
      <c r="Q416" s="1">
        <v>8.4188843483172207</v>
      </c>
      <c r="R416" s="1">
        <v>27.6288248779029</v>
      </c>
      <c r="S416" s="1">
        <v>26.3331007674674</v>
      </c>
      <c r="T416" s="1">
        <v>12.830991062826</v>
      </c>
      <c r="U416" s="1">
        <v>7.6035268476322599</v>
      </c>
      <c r="V416" s="1">
        <v>52.546066970477497</v>
      </c>
      <c r="W416" s="1">
        <v>28.516940756885301</v>
      </c>
      <c r="X416" s="1">
        <v>11.333465425005</v>
      </c>
      <c r="Y416" s="1">
        <v>26.640316205533601</v>
      </c>
      <c r="Z416" s="1">
        <v>26.314229249011898</v>
      </c>
      <c r="AA416" s="1">
        <v>16.798418972332001</v>
      </c>
      <c r="AB416" s="1">
        <v>19.3379446640316</v>
      </c>
      <c r="AC416" s="1">
        <v>10.909090909090899</v>
      </c>
    </row>
    <row r="417" spans="1:29" ht="15" hidden="1" customHeight="1" x14ac:dyDescent="0.25">
      <c r="A417">
        <v>27740</v>
      </c>
      <c r="B417" s="2" t="s">
        <v>441</v>
      </c>
      <c r="C417" s="2" t="s">
        <v>84</v>
      </c>
      <c r="D417" s="2" t="s">
        <v>975</v>
      </c>
      <c r="E417" s="2" t="s">
        <v>931</v>
      </c>
      <c r="F417" s="2" t="s">
        <v>919</v>
      </c>
      <c r="G417" s="2" t="str">
        <f t="shared" si="6"/>
        <v>Trump</v>
      </c>
      <c r="H417" s="2" t="s">
        <v>922</v>
      </c>
      <c r="I417" s="2" t="s">
        <v>922</v>
      </c>
      <c r="J417">
        <v>198716</v>
      </c>
      <c r="K417" s="1">
        <v>92.141045512188199</v>
      </c>
      <c r="L417" s="1">
        <v>2.7702852311842001</v>
      </c>
      <c r="M417" s="1">
        <v>0.84089856881177205</v>
      </c>
      <c r="N417" s="1">
        <v>1.6224159101431199</v>
      </c>
      <c r="O417" s="1">
        <v>2.6253547776726598</v>
      </c>
      <c r="P417" s="1">
        <v>20.154391191449101</v>
      </c>
      <c r="Q417" s="1">
        <v>10.5240644940518</v>
      </c>
      <c r="R417" s="1">
        <v>25.097123533082399</v>
      </c>
      <c r="S417" s="1">
        <v>28.030455524467101</v>
      </c>
      <c r="T417" s="1">
        <v>16.1939652569496</v>
      </c>
      <c r="U417" s="1">
        <v>6.9972092348954398</v>
      </c>
      <c r="V417" s="1">
        <v>42.989380595121602</v>
      </c>
      <c r="W417" s="1">
        <v>26.709434235801499</v>
      </c>
      <c r="X417" s="1">
        <v>23.303975934181398</v>
      </c>
      <c r="Y417" s="1">
        <v>26.2340235328227</v>
      </c>
      <c r="Z417" s="1">
        <v>24.7058397158665</v>
      </c>
      <c r="AA417" s="1">
        <v>18.5931044480417</v>
      </c>
      <c r="AB417" s="1">
        <v>18.153374084901799</v>
      </c>
      <c r="AC417" s="1">
        <v>12.3136582183672</v>
      </c>
    </row>
    <row r="418" spans="1:29" ht="15" hidden="1" customHeight="1" x14ac:dyDescent="0.25">
      <c r="A418">
        <v>27780</v>
      </c>
      <c r="B418" s="2" t="s">
        <v>442</v>
      </c>
      <c r="C418" s="2" t="s">
        <v>55</v>
      </c>
      <c r="D418" s="2" t="s">
        <v>970</v>
      </c>
      <c r="E418" s="2" t="s">
        <v>927</v>
      </c>
      <c r="F418" s="2" t="s">
        <v>919</v>
      </c>
      <c r="G418" s="2" t="str">
        <f t="shared" si="6"/>
        <v>Trump</v>
      </c>
      <c r="H418" s="2" t="s">
        <v>922</v>
      </c>
      <c r="I418" s="2" t="s">
        <v>922</v>
      </c>
      <c r="J418">
        <v>143679</v>
      </c>
      <c r="K418" s="1">
        <v>93.314263044703793</v>
      </c>
      <c r="L418" s="1">
        <v>3.5307873802017</v>
      </c>
      <c r="M418" s="1">
        <v>0.50111707347629098</v>
      </c>
      <c r="N418" s="1">
        <v>1.2576646552384101</v>
      </c>
      <c r="O418" s="1">
        <v>1.39616784637978</v>
      </c>
      <c r="P418" s="1">
        <v>19.651445235559802</v>
      </c>
      <c r="Q418" s="1">
        <v>9.3298255138189994</v>
      </c>
      <c r="R418" s="1">
        <v>22.502940582827001</v>
      </c>
      <c r="S418" s="1">
        <v>29.674482701020999</v>
      </c>
      <c r="T418" s="1">
        <v>18.841305966773199</v>
      </c>
      <c r="U418" s="1">
        <v>3.6868443561786601</v>
      </c>
      <c r="V418" s="1">
        <v>55.042128341509901</v>
      </c>
      <c r="W418" s="1">
        <v>23.3382163538584</v>
      </c>
      <c r="X418" s="1">
        <v>17.932810948453</v>
      </c>
      <c r="Y418" s="1">
        <v>22.971864209770601</v>
      </c>
      <c r="Z418" s="1">
        <v>25.399131653618699</v>
      </c>
      <c r="AA418" s="1">
        <v>18.975419643772899</v>
      </c>
      <c r="AB418" s="1">
        <v>21.732590338791798</v>
      </c>
      <c r="AC418" s="1">
        <v>10.920994154045999</v>
      </c>
    </row>
    <row r="419" spans="1:29" ht="15" hidden="1" customHeight="1" x14ac:dyDescent="0.25">
      <c r="A419">
        <v>27860</v>
      </c>
      <c r="B419" s="2" t="s">
        <v>443</v>
      </c>
      <c r="C419" s="2" t="s">
        <v>75</v>
      </c>
      <c r="D419" s="2" t="s">
        <v>932</v>
      </c>
      <c r="E419" s="2" t="s">
        <v>931</v>
      </c>
      <c r="F419" s="2" t="s">
        <v>919</v>
      </c>
      <c r="G419" s="2" t="str">
        <f t="shared" si="6"/>
        <v>Trump</v>
      </c>
      <c r="H419" s="2" t="s">
        <v>922</v>
      </c>
      <c r="I419" s="2" t="s">
        <v>923</v>
      </c>
      <c r="J419">
        <v>121026</v>
      </c>
      <c r="K419" s="1">
        <v>81.5039743526184</v>
      </c>
      <c r="L419" s="1">
        <v>11.8387784443012</v>
      </c>
      <c r="M419" s="1">
        <v>0.91963710277130495</v>
      </c>
      <c r="N419" s="1">
        <v>1.7549947945069699</v>
      </c>
      <c r="O419" s="1">
        <v>3.9826153058020601</v>
      </c>
      <c r="P419" s="1">
        <v>24.870688942871801</v>
      </c>
      <c r="Q419" s="1">
        <v>12.0841802587874</v>
      </c>
      <c r="R419" s="1">
        <v>26.242295044040102</v>
      </c>
      <c r="S419" s="1">
        <v>23.879992728835099</v>
      </c>
      <c r="T419" s="1">
        <v>12.9228430254656</v>
      </c>
      <c r="U419" s="1">
        <v>6.7620927936821298</v>
      </c>
      <c r="V419" s="1">
        <v>47.081363329349998</v>
      </c>
      <c r="W419" s="1">
        <v>25.623473788122801</v>
      </c>
      <c r="X419" s="1">
        <v>20.533070088845001</v>
      </c>
      <c r="Y419" s="1">
        <v>26.449042539519301</v>
      </c>
      <c r="Z419" s="1">
        <v>24.5898127918434</v>
      </c>
      <c r="AA419" s="1">
        <v>17.394936383498301</v>
      </c>
      <c r="AB419" s="1">
        <v>19.155635522426401</v>
      </c>
      <c r="AC419" s="1">
        <v>12.410572762712601</v>
      </c>
    </row>
    <row r="420" spans="1:29" ht="15" hidden="1" customHeight="1" x14ac:dyDescent="0.25">
      <c r="A420">
        <v>27900</v>
      </c>
      <c r="B420" s="2" t="s">
        <v>444</v>
      </c>
      <c r="C420" s="2" t="s">
        <v>162</v>
      </c>
      <c r="D420" s="2" t="s">
        <v>956</v>
      </c>
      <c r="E420" s="2" t="s">
        <v>927</v>
      </c>
      <c r="F420" s="2" t="s">
        <v>919</v>
      </c>
      <c r="G420" s="2" t="str">
        <f t="shared" si="6"/>
        <v>Trump</v>
      </c>
      <c r="H420" s="2" t="s">
        <v>922</v>
      </c>
      <c r="I420" s="2" t="s">
        <v>922</v>
      </c>
      <c r="J420">
        <v>175518</v>
      </c>
      <c r="K420" s="1">
        <v>86.592828086008296</v>
      </c>
      <c r="L420" s="1">
        <v>1.4784808395720099</v>
      </c>
      <c r="M420" s="1">
        <v>1.09276541437345</v>
      </c>
      <c r="N420" s="1">
        <v>4.8171697489716196</v>
      </c>
      <c r="O420" s="1">
        <v>6.01875591107465</v>
      </c>
      <c r="P420" s="1">
        <v>25.661755489465499</v>
      </c>
      <c r="Q420" s="1">
        <v>9.8639455782312897</v>
      </c>
      <c r="R420" s="1">
        <v>25.2014038446199</v>
      </c>
      <c r="S420" s="1">
        <v>25.273761095728101</v>
      </c>
      <c r="T420" s="1">
        <v>13.999133991955199</v>
      </c>
      <c r="U420" s="1">
        <v>5.5198380279188699</v>
      </c>
      <c r="V420" s="1">
        <v>44.453521827158703</v>
      </c>
      <c r="W420" s="1">
        <v>30.844847795972001</v>
      </c>
      <c r="X420" s="1">
        <v>19.181792348950399</v>
      </c>
      <c r="Y420" s="1">
        <v>22.691375751592901</v>
      </c>
      <c r="Z420" s="1">
        <v>26.367824344132298</v>
      </c>
      <c r="AA420" s="1">
        <v>19.495049208770801</v>
      </c>
      <c r="AB420" s="1">
        <v>20.489694576565299</v>
      </c>
      <c r="AC420" s="1">
        <v>10.9560561189386</v>
      </c>
    </row>
    <row r="421" spans="1:29" ht="15" hidden="1" customHeight="1" x14ac:dyDescent="0.25">
      <c r="A421">
        <v>27920</v>
      </c>
      <c r="B421" s="2" t="s">
        <v>445</v>
      </c>
      <c r="C421" s="2" t="s">
        <v>77</v>
      </c>
      <c r="D421" s="2" t="s">
        <v>949</v>
      </c>
      <c r="E421" s="2" t="s">
        <v>935</v>
      </c>
      <c r="F421" s="2" t="s">
        <v>919</v>
      </c>
      <c r="G421" s="2" t="str">
        <f t="shared" si="6"/>
        <v>Trump</v>
      </c>
      <c r="H421" s="2" t="s">
        <v>922</v>
      </c>
      <c r="I421" s="2" t="s">
        <v>923</v>
      </c>
      <c r="J421">
        <v>34362</v>
      </c>
      <c r="K421" s="1">
        <v>59.9121122169839</v>
      </c>
      <c r="L421" s="1">
        <v>17.5048018159595</v>
      </c>
      <c r="M421" s="1">
        <v>3.1109947034514902</v>
      </c>
      <c r="N421" s="1">
        <v>7.0979570455736001</v>
      </c>
      <c r="O421" s="1">
        <v>12.3741342180315</v>
      </c>
      <c r="P421" s="1">
        <v>30.897503055701101</v>
      </c>
      <c r="Q421" s="1">
        <v>13.4538152610442</v>
      </c>
      <c r="R421" s="1">
        <v>29.9546010127466</v>
      </c>
      <c r="S421" s="1">
        <v>18.046097433211099</v>
      </c>
      <c r="T421" s="1">
        <v>7.6479832372970096</v>
      </c>
      <c r="U421" s="1">
        <v>3.39170216122417</v>
      </c>
      <c r="V421" s="1">
        <v>33.895987800389101</v>
      </c>
      <c r="W421" s="1">
        <v>42.793290214019002</v>
      </c>
      <c r="X421" s="1">
        <v>19.919019824367702</v>
      </c>
      <c r="Y421" s="1">
        <v>13.193760262725799</v>
      </c>
      <c r="Z421" s="1">
        <v>24.0886699507389</v>
      </c>
      <c r="AA421" s="1">
        <v>26.420361247947501</v>
      </c>
      <c r="AB421" s="1">
        <v>25.049261083743801</v>
      </c>
      <c r="AC421" s="1">
        <v>11.247947454844001</v>
      </c>
    </row>
    <row r="422" spans="1:29" ht="15" hidden="1" customHeight="1" x14ac:dyDescent="0.25">
      <c r="A422">
        <v>27940</v>
      </c>
      <c r="B422" s="2" t="s">
        <v>446</v>
      </c>
      <c r="C422" s="2" t="s">
        <v>63</v>
      </c>
      <c r="D422" s="2" t="s">
        <v>928</v>
      </c>
      <c r="E422" s="2" t="s">
        <v>929</v>
      </c>
      <c r="F422" s="2" t="s">
        <v>920</v>
      </c>
      <c r="G422" s="2" t="str">
        <f t="shared" si="6"/>
        <v>Clinton</v>
      </c>
      <c r="H422" s="2" t="s">
        <v>922</v>
      </c>
      <c r="I422" s="2" t="s">
        <v>922</v>
      </c>
      <c r="J422">
        <v>31275</v>
      </c>
      <c r="K422" s="1">
        <v>67.354116706634699</v>
      </c>
      <c r="L422" s="1">
        <v>0.82813749000799397</v>
      </c>
      <c r="M422" s="1">
        <v>6.0079936051159102</v>
      </c>
      <c r="N422" s="1">
        <v>20.732214228617099</v>
      </c>
      <c r="O422" s="1">
        <v>5.0775379696243004</v>
      </c>
      <c r="P422" s="1">
        <v>23.456434852118299</v>
      </c>
      <c r="Q422" s="1">
        <v>8.8729016786570707</v>
      </c>
      <c r="R422" s="1">
        <v>27.6674660271783</v>
      </c>
      <c r="S422" s="1">
        <v>31.577937649880099</v>
      </c>
      <c r="T422" s="1">
        <v>8.4252597921662709</v>
      </c>
      <c r="U422" s="1">
        <v>0.95046352654743005</v>
      </c>
      <c r="V422" s="1">
        <v>25.625058526079201</v>
      </c>
      <c r="W422" s="1">
        <v>37.5550145144677</v>
      </c>
      <c r="X422" s="1">
        <v>35.869463432905697</v>
      </c>
      <c r="Y422" s="1">
        <v>7.3683356325570104</v>
      </c>
      <c r="Z422" s="1">
        <v>11.6530065730747</v>
      </c>
      <c r="AA422" s="1">
        <v>14.655522194270899</v>
      </c>
      <c r="AB422" s="1">
        <v>31.6237929075712</v>
      </c>
      <c r="AC422" s="1">
        <v>34.699342692526201</v>
      </c>
    </row>
    <row r="423" spans="1:29" ht="15" hidden="1" customHeight="1" x14ac:dyDescent="0.25">
      <c r="A423">
        <v>27980</v>
      </c>
      <c r="B423" s="2" t="s">
        <v>447</v>
      </c>
      <c r="C423" s="2" t="s">
        <v>406</v>
      </c>
      <c r="D423" s="2" t="s">
        <v>944</v>
      </c>
      <c r="E423" s="2" t="s">
        <v>929</v>
      </c>
      <c r="F423" s="2" t="s">
        <v>920</v>
      </c>
      <c r="G423" s="2" t="str">
        <f t="shared" si="6"/>
        <v>Clinton</v>
      </c>
      <c r="H423" s="2" t="s">
        <v>923</v>
      </c>
      <c r="I423" s="2" t="s">
        <v>923</v>
      </c>
      <c r="J423">
        <v>154924</v>
      </c>
      <c r="K423" s="1">
        <v>31.768480028917399</v>
      </c>
      <c r="L423" s="1">
        <v>0.52800082621156197</v>
      </c>
      <c r="M423" s="1">
        <v>28.007926467171</v>
      </c>
      <c r="N423" s="1">
        <v>29.554491234411699</v>
      </c>
      <c r="O423" s="1">
        <v>10.141101443288299</v>
      </c>
      <c r="P423" s="1">
        <v>23.117786785778801</v>
      </c>
      <c r="Q423" s="1">
        <v>7.5152978234489201</v>
      </c>
      <c r="R423" s="1">
        <v>27.009372337404098</v>
      </c>
      <c r="S423" s="1">
        <v>29.5583641011076</v>
      </c>
      <c r="T423" s="1">
        <v>12.799178952260499</v>
      </c>
      <c r="U423" s="1">
        <v>4.8648950216651503</v>
      </c>
      <c r="V423" s="1">
        <v>36.680118274970702</v>
      </c>
      <c r="W423" s="1">
        <v>33.335502947575897</v>
      </c>
      <c r="X423" s="1">
        <v>25.119483755788199</v>
      </c>
      <c r="Y423" s="1">
        <v>12.654114498709699</v>
      </c>
      <c r="Z423" s="1">
        <v>16.177004683169301</v>
      </c>
      <c r="AA423" s="1">
        <v>17.690910828634198</v>
      </c>
      <c r="AB423" s="1">
        <v>26.0365096052757</v>
      </c>
      <c r="AC423" s="1">
        <v>27.441460384210998</v>
      </c>
    </row>
    <row r="424" spans="1:29" ht="15" hidden="1" customHeight="1" x14ac:dyDescent="0.25">
      <c r="A424">
        <v>28020</v>
      </c>
      <c r="B424" s="2" t="s">
        <v>448</v>
      </c>
      <c r="C424" s="2" t="s">
        <v>31</v>
      </c>
      <c r="D424" s="2" t="s">
        <v>924</v>
      </c>
      <c r="E424" s="2" t="s">
        <v>927</v>
      </c>
      <c r="F424" s="2" t="s">
        <v>920</v>
      </c>
      <c r="G424" s="2" t="str">
        <f t="shared" si="6"/>
        <v>Clinton</v>
      </c>
      <c r="H424" s="2" t="s">
        <v>922</v>
      </c>
      <c r="I424" s="2" t="s">
        <v>922</v>
      </c>
      <c r="J424">
        <v>326589</v>
      </c>
      <c r="K424" s="1">
        <v>80.552314989175997</v>
      </c>
      <c r="L424" s="1">
        <v>9.0890997553500004</v>
      </c>
      <c r="M424" s="1">
        <v>1.6797871330632701</v>
      </c>
      <c r="N424" s="1">
        <v>3.2539369054070999</v>
      </c>
      <c r="O424" s="1">
        <v>5.4248612170036301</v>
      </c>
      <c r="P424" s="1">
        <v>23.373108096108599</v>
      </c>
      <c r="Q424" s="1">
        <v>13.307857888661299</v>
      </c>
      <c r="R424" s="1">
        <v>24.7613973526359</v>
      </c>
      <c r="S424" s="1">
        <v>25.910854315362698</v>
      </c>
      <c r="T424" s="1">
        <v>12.6467823472315</v>
      </c>
      <c r="U424" s="1">
        <v>3.08843946911075</v>
      </c>
      <c r="V424" s="1">
        <v>33.711176053671501</v>
      </c>
      <c r="W424" s="1">
        <v>33.258250240298302</v>
      </c>
      <c r="X424" s="1">
        <v>29.9421342369195</v>
      </c>
      <c r="Y424" s="1">
        <v>21.783322143983501</v>
      </c>
      <c r="Z424" s="1">
        <v>22.6428203406767</v>
      </c>
      <c r="AA424" s="1">
        <v>17.9300223266562</v>
      </c>
      <c r="AB424" s="1">
        <v>21.026089400302901</v>
      </c>
      <c r="AC424" s="1">
        <v>16.617745788380802</v>
      </c>
    </row>
    <row r="425" spans="1:29" ht="15" hidden="1" customHeight="1" x14ac:dyDescent="0.25">
      <c r="A425">
        <v>28060</v>
      </c>
      <c r="B425" s="2" t="s">
        <v>449</v>
      </c>
      <c r="C425" s="2" t="s">
        <v>137</v>
      </c>
      <c r="D425" s="2" t="s">
        <v>958</v>
      </c>
      <c r="E425" s="2" t="s">
        <v>947</v>
      </c>
      <c r="F425" s="2" t="s">
        <v>919</v>
      </c>
      <c r="G425" s="2" t="str">
        <f t="shared" si="6"/>
        <v>Trump</v>
      </c>
      <c r="H425" s="2" t="s">
        <v>922</v>
      </c>
      <c r="I425" s="2" t="s">
        <v>922</v>
      </c>
      <c r="J425">
        <v>90928</v>
      </c>
      <c r="K425" s="1">
        <v>93.963355622030605</v>
      </c>
      <c r="L425" s="1">
        <v>0.19795882456449099</v>
      </c>
      <c r="M425" s="1">
        <v>0.57408059123702304</v>
      </c>
      <c r="N425" s="1">
        <v>2.9880784796762301</v>
      </c>
      <c r="O425" s="1">
        <v>2.27652648249164</v>
      </c>
      <c r="P425" s="1">
        <v>23.374538096076002</v>
      </c>
      <c r="Q425" s="1">
        <v>7.3937620974837204</v>
      </c>
      <c r="R425" s="1">
        <v>23.9112264648953</v>
      </c>
      <c r="S425" s="1">
        <v>30.910170684497601</v>
      </c>
      <c r="T425" s="1">
        <v>14.4103026570473</v>
      </c>
      <c r="U425" s="1">
        <v>1.4968483204340499</v>
      </c>
      <c r="V425" s="1">
        <v>36.7429984840022</v>
      </c>
      <c r="W425" s="1">
        <v>33.004069257161099</v>
      </c>
      <c r="X425" s="1">
        <v>28.7560839384026</v>
      </c>
      <c r="Y425" s="1">
        <v>18.3091342507314</v>
      </c>
      <c r="Z425" s="1">
        <v>24.991873442409801</v>
      </c>
      <c r="AA425" s="1">
        <v>21.5380864665728</v>
      </c>
      <c r="AB425" s="1">
        <v>21.231986130675001</v>
      </c>
      <c r="AC425" s="1">
        <v>13.928919709611</v>
      </c>
    </row>
    <row r="426" spans="1:29" ht="15" hidden="1" customHeight="1" x14ac:dyDescent="0.25">
      <c r="A426">
        <v>28100</v>
      </c>
      <c r="B426" s="2" t="s">
        <v>450</v>
      </c>
      <c r="C426" s="2" t="s">
        <v>146</v>
      </c>
      <c r="D426" s="2" t="s">
        <v>948</v>
      </c>
      <c r="E426" s="2" t="s">
        <v>927</v>
      </c>
      <c r="F426" s="2" t="s">
        <v>919</v>
      </c>
      <c r="G426" s="2" t="str">
        <f t="shared" si="6"/>
        <v>Trump</v>
      </c>
      <c r="H426" s="2" t="s">
        <v>922</v>
      </c>
      <c r="I426" s="2" t="s">
        <v>923</v>
      </c>
      <c r="J426">
        <v>113449</v>
      </c>
      <c r="K426" s="1">
        <v>73.352784070375193</v>
      </c>
      <c r="L426" s="1">
        <v>14.9829438778658</v>
      </c>
      <c r="M426" s="1">
        <v>0.90789694047545599</v>
      </c>
      <c r="N426" s="1">
        <v>1.7946390007844899</v>
      </c>
      <c r="O426" s="1">
        <v>8.9617361104989897</v>
      </c>
      <c r="P426" s="1">
        <v>25.345309346049799</v>
      </c>
      <c r="Q426" s="1">
        <v>10.2098740403177</v>
      </c>
      <c r="R426" s="1">
        <v>24.976861849818</v>
      </c>
      <c r="S426" s="1">
        <v>26.037250218159699</v>
      </c>
      <c r="T426" s="1">
        <v>13.430704545654899</v>
      </c>
      <c r="U426" s="1">
        <v>4.7018804778690697</v>
      </c>
      <c r="V426" s="1">
        <v>44.545791213463701</v>
      </c>
      <c r="W426" s="1">
        <v>33.823912655849199</v>
      </c>
      <c r="X426" s="1">
        <v>16.928415652818</v>
      </c>
      <c r="Y426" s="1">
        <v>18.469367877666301</v>
      </c>
      <c r="Z426" s="1">
        <v>20.707119898704601</v>
      </c>
      <c r="AA426" s="1">
        <v>18.539982468101702</v>
      </c>
      <c r="AB426" s="1">
        <v>24.3352488555566</v>
      </c>
      <c r="AC426" s="1">
        <v>17.948280899970801</v>
      </c>
    </row>
    <row r="427" spans="1:29" ht="15" hidden="1" customHeight="1" x14ac:dyDescent="0.25">
      <c r="A427">
        <v>28140</v>
      </c>
      <c r="B427" s="2" t="s">
        <v>451</v>
      </c>
      <c r="C427" s="2" t="s">
        <v>162</v>
      </c>
      <c r="D427" s="2" t="s">
        <v>956</v>
      </c>
      <c r="E427" s="2" t="s">
        <v>927</v>
      </c>
      <c r="F427" s="2" t="s">
        <v>920</v>
      </c>
      <c r="G427" s="2" t="str">
        <f t="shared" si="6"/>
        <v>Clinton</v>
      </c>
      <c r="H427" s="2" t="s">
        <v>922</v>
      </c>
      <c r="I427" s="2" t="s">
        <v>922</v>
      </c>
      <c r="J427">
        <v>2009342</v>
      </c>
      <c r="K427" s="1">
        <v>74.203794077862298</v>
      </c>
      <c r="L427" s="1">
        <v>12.4539774712319</v>
      </c>
      <c r="M427" s="1">
        <v>2.27228615138687</v>
      </c>
      <c r="N427" s="1">
        <v>2.8211723041672299</v>
      </c>
      <c r="O427" s="1">
        <v>8.2487699953517097</v>
      </c>
      <c r="P427" s="1">
        <v>25.635755386589199</v>
      </c>
      <c r="Q427" s="1">
        <v>8.2744002763093594</v>
      </c>
      <c r="R427" s="1">
        <v>27.629691710022499</v>
      </c>
      <c r="S427" s="1">
        <v>26.518382634713301</v>
      </c>
      <c r="T427" s="1">
        <v>11.9417699923657</v>
      </c>
      <c r="U427" s="1">
        <v>3.1539352939805201</v>
      </c>
      <c r="V427" s="1">
        <v>33.401514063403603</v>
      </c>
      <c r="W427" s="1">
        <v>30.482877487500001</v>
      </c>
      <c r="X427" s="1">
        <v>32.961673155115903</v>
      </c>
      <c r="Y427" s="1">
        <v>15.319813705447499</v>
      </c>
      <c r="Z427" s="1">
        <v>19.527343089075099</v>
      </c>
      <c r="AA427" s="1">
        <v>17.417472047548099</v>
      </c>
      <c r="AB427" s="1">
        <v>24.1704587522438</v>
      </c>
      <c r="AC427" s="1">
        <v>23.564912405685501</v>
      </c>
    </row>
    <row r="428" spans="1:29" ht="15" hidden="1" customHeight="1" x14ac:dyDescent="0.25">
      <c r="A428">
        <v>28180</v>
      </c>
      <c r="B428" s="2" t="s">
        <v>452</v>
      </c>
      <c r="C428" s="2" t="s">
        <v>406</v>
      </c>
      <c r="D428" s="2" t="s">
        <v>944</v>
      </c>
      <c r="E428" s="2" t="s">
        <v>929</v>
      </c>
      <c r="F428" s="2" t="s">
        <v>920</v>
      </c>
      <c r="G428" s="2" t="str">
        <f t="shared" si="6"/>
        <v>Clinton</v>
      </c>
      <c r="H428" s="2" t="s">
        <v>923</v>
      </c>
      <c r="I428" s="2" t="s">
        <v>923</v>
      </c>
      <c r="J428">
        <v>67091</v>
      </c>
      <c r="K428" s="1">
        <v>30.720961082708602</v>
      </c>
      <c r="L428" s="1">
        <v>0.384552324454845</v>
      </c>
      <c r="M428" s="1">
        <v>30.251449523781101</v>
      </c>
      <c r="N428" s="1">
        <v>29.2304481972247</v>
      </c>
      <c r="O428" s="1">
        <v>9.4125888718308008</v>
      </c>
      <c r="P428" s="1">
        <v>22.6900776557213</v>
      </c>
      <c r="Q428" s="1">
        <v>7.3184182677259297</v>
      </c>
      <c r="R428" s="1">
        <v>24.612839277995601</v>
      </c>
      <c r="S428" s="1">
        <v>30.495893637000499</v>
      </c>
      <c r="T428" s="1">
        <v>14.8827711615567</v>
      </c>
      <c r="U428" s="1">
        <v>5.7614045554300803</v>
      </c>
      <c r="V428" s="1">
        <v>33.524385826603897</v>
      </c>
      <c r="W428" s="1">
        <v>35.8063622610956</v>
      </c>
      <c r="X428" s="1">
        <v>24.907847356870398</v>
      </c>
      <c r="Y428" s="1">
        <v>14.353612167300399</v>
      </c>
      <c r="Z428" s="1">
        <v>15.2181785261633</v>
      </c>
      <c r="AA428" s="1">
        <v>16.562556581568</v>
      </c>
      <c r="AB428" s="1">
        <v>28.494477638964302</v>
      </c>
      <c r="AC428" s="1">
        <v>25.371175086004001</v>
      </c>
    </row>
    <row r="429" spans="1:29" ht="15" hidden="1" customHeight="1" x14ac:dyDescent="0.25">
      <c r="A429">
        <v>28260</v>
      </c>
      <c r="B429" s="2" t="s">
        <v>453</v>
      </c>
      <c r="C429" s="2" t="s">
        <v>117</v>
      </c>
      <c r="D429" s="2" t="s">
        <v>961</v>
      </c>
      <c r="E429" s="2" t="s">
        <v>935</v>
      </c>
      <c r="F429" s="2" t="s">
        <v>919</v>
      </c>
      <c r="G429" s="2" t="str">
        <f t="shared" si="6"/>
        <v>Trump</v>
      </c>
      <c r="H429" s="2" t="s">
        <v>922</v>
      </c>
      <c r="I429" s="2" t="s">
        <v>923</v>
      </c>
      <c r="J429">
        <v>52591</v>
      </c>
      <c r="K429" s="1">
        <v>89.920328573329996</v>
      </c>
      <c r="L429" s="1">
        <v>0.69213363503261005</v>
      </c>
      <c r="M429" s="1">
        <v>1.1370766861249999</v>
      </c>
      <c r="N429" s="1">
        <v>1.2606719780951099</v>
      </c>
      <c r="O429" s="1">
        <v>6.9897891274172403</v>
      </c>
      <c r="P429" s="1">
        <v>24.0364320891407</v>
      </c>
      <c r="Q429" s="1">
        <v>14.5899488505638</v>
      </c>
      <c r="R429" s="1">
        <v>24.338765187959901</v>
      </c>
      <c r="S429" s="1">
        <v>24.171436177292701</v>
      </c>
      <c r="T429" s="1">
        <v>12.8634176950429</v>
      </c>
      <c r="U429" s="1">
        <v>2.8850023216220402</v>
      </c>
      <c r="V429" s="1">
        <v>33.347778981581797</v>
      </c>
      <c r="W429" s="1">
        <v>32.837022132796797</v>
      </c>
      <c r="X429" s="1">
        <v>30.930196563999399</v>
      </c>
      <c r="Y429" s="1">
        <v>16.510375099760601</v>
      </c>
      <c r="Z429" s="1">
        <v>23.279130087789301</v>
      </c>
      <c r="AA429" s="1">
        <v>18.3758978451716</v>
      </c>
      <c r="AB429" s="1">
        <v>24.645849960095799</v>
      </c>
      <c r="AC429" s="1">
        <v>17.188747007182801</v>
      </c>
    </row>
    <row r="430" spans="1:29" ht="15" hidden="1" customHeight="1" x14ac:dyDescent="0.25">
      <c r="A430">
        <v>28300</v>
      </c>
      <c r="B430" s="2" t="s">
        <v>454</v>
      </c>
      <c r="C430" s="2" t="s">
        <v>235</v>
      </c>
      <c r="D430" s="2" t="s">
        <v>962</v>
      </c>
      <c r="E430" s="2" t="s">
        <v>927</v>
      </c>
      <c r="F430" s="2" t="s">
        <v>920</v>
      </c>
      <c r="G430" s="2" t="str">
        <f t="shared" si="6"/>
        <v>Clinton</v>
      </c>
      <c r="H430" s="2" t="s">
        <v>922</v>
      </c>
      <c r="I430" s="2" t="s">
        <v>923</v>
      </c>
      <c r="J430">
        <v>77117</v>
      </c>
      <c r="K430" s="1">
        <v>95.357703230156801</v>
      </c>
      <c r="L430" s="1">
        <v>0.47071333169080698</v>
      </c>
      <c r="M430" s="1">
        <v>1.18002515658026</v>
      </c>
      <c r="N430" s="1">
        <v>1.57812155555844</v>
      </c>
      <c r="O430" s="1">
        <v>1.4134367260137199</v>
      </c>
      <c r="P430" s="1">
        <v>19.596197984880099</v>
      </c>
      <c r="Q430" s="1">
        <v>13.8283387579911</v>
      </c>
      <c r="R430" s="1">
        <v>22.1689121724133</v>
      </c>
      <c r="S430" s="1">
        <v>29.699028748524999</v>
      </c>
      <c r="T430" s="1">
        <v>14.7075223361905</v>
      </c>
      <c r="U430" s="1">
        <v>2.5567354545630998</v>
      </c>
      <c r="V430" s="1">
        <v>40.626273999728198</v>
      </c>
      <c r="W430" s="1">
        <v>26.699151637514301</v>
      </c>
      <c r="X430" s="1">
        <v>30.1178389081944</v>
      </c>
      <c r="Y430" s="1">
        <v>14.204752593378201</v>
      </c>
      <c r="Z430" s="1">
        <v>21.0287342988765</v>
      </c>
      <c r="AA430" s="1">
        <v>18.420442117124601</v>
      </c>
      <c r="AB430" s="1">
        <v>25.3935637821894</v>
      </c>
      <c r="AC430" s="1">
        <v>20.952507208431399</v>
      </c>
    </row>
    <row r="431" spans="1:29" ht="15" hidden="1" customHeight="1" x14ac:dyDescent="0.25">
      <c r="A431">
        <v>28340</v>
      </c>
      <c r="B431" s="2" t="s">
        <v>455</v>
      </c>
      <c r="C431" s="2" t="s">
        <v>66</v>
      </c>
      <c r="D431" s="2" t="s">
        <v>425</v>
      </c>
      <c r="E431" s="2" t="s">
        <v>927</v>
      </c>
      <c r="F431" s="2" t="s">
        <v>919</v>
      </c>
      <c r="G431" s="2" t="str">
        <f t="shared" si="6"/>
        <v>Trump</v>
      </c>
      <c r="H431" s="2" t="s">
        <v>922</v>
      </c>
      <c r="I431" s="2" t="s">
        <v>923</v>
      </c>
      <c r="J431">
        <v>47536</v>
      </c>
      <c r="K431" s="1">
        <v>88.572871087175997</v>
      </c>
      <c r="L431" s="1">
        <v>0.35762369572534503</v>
      </c>
      <c r="M431" s="1">
        <v>0.36603837091888303</v>
      </c>
      <c r="N431" s="1">
        <v>1.09601144395826</v>
      </c>
      <c r="O431" s="1">
        <v>9.6074554022214702</v>
      </c>
      <c r="P431" s="1">
        <v>27.0321440592393</v>
      </c>
      <c r="Q431" s="1">
        <v>8.3031807472231591</v>
      </c>
      <c r="R431" s="1">
        <v>25.111494446314399</v>
      </c>
      <c r="S431" s="1">
        <v>27.0552844160215</v>
      </c>
      <c r="T431" s="1">
        <v>12.4978963312016</v>
      </c>
      <c r="U431" s="1">
        <v>6.8985695708712598</v>
      </c>
      <c r="V431" s="1">
        <v>52.048114434330301</v>
      </c>
      <c r="W431" s="1">
        <v>28.407022106631999</v>
      </c>
      <c r="X431" s="1">
        <v>12.646293888166401</v>
      </c>
      <c r="Y431" s="1">
        <v>15.6161753078053</v>
      </c>
      <c r="Z431" s="1">
        <v>26.019428442335901</v>
      </c>
      <c r="AA431" s="1">
        <v>21.7892239918672</v>
      </c>
      <c r="AB431" s="1">
        <v>25.4659437478821</v>
      </c>
      <c r="AC431" s="1">
        <v>11.109228510109601</v>
      </c>
    </row>
    <row r="432" spans="1:29" ht="15" hidden="1" customHeight="1" x14ac:dyDescent="0.25">
      <c r="A432">
        <v>28380</v>
      </c>
      <c r="B432" s="2" t="s">
        <v>456</v>
      </c>
      <c r="C432" s="2" t="s">
        <v>162</v>
      </c>
      <c r="D432" s="2" t="s">
        <v>956</v>
      </c>
      <c r="E432" s="2" t="s">
        <v>927</v>
      </c>
      <c r="F432" s="2" t="s">
        <v>919</v>
      </c>
      <c r="G432" s="2" t="str">
        <f t="shared" si="6"/>
        <v>Trump</v>
      </c>
      <c r="H432" s="2" t="s">
        <v>922</v>
      </c>
      <c r="I432" s="2" t="s">
        <v>922</v>
      </c>
      <c r="J432">
        <v>31953</v>
      </c>
      <c r="K432" s="1">
        <v>82.928050574281002</v>
      </c>
      <c r="L432" s="1">
        <v>9.6422871091916207</v>
      </c>
      <c r="M432" s="1">
        <v>0.33486683566488301</v>
      </c>
      <c r="N432" s="1">
        <v>1.6899821612994099</v>
      </c>
      <c r="O432" s="1">
        <v>5.4048133195631101</v>
      </c>
      <c r="P432" s="1">
        <v>25.299658873971101</v>
      </c>
      <c r="Q432" s="1">
        <v>8.2245798516571202</v>
      </c>
      <c r="R432" s="1">
        <v>23.553343973961798</v>
      </c>
      <c r="S432" s="1">
        <v>26.435702437955801</v>
      </c>
      <c r="T432" s="1">
        <v>16.4867148624542</v>
      </c>
      <c r="U432" s="1">
        <v>13.493486879365699</v>
      </c>
      <c r="V432" s="1">
        <v>55.776854823485003</v>
      </c>
      <c r="W432" s="1">
        <v>20.3133849348688</v>
      </c>
      <c r="X432" s="1">
        <v>10.416273362280499</v>
      </c>
      <c r="Y432" s="1">
        <v>33.330701200252697</v>
      </c>
      <c r="Z432" s="1">
        <v>28.734996841440299</v>
      </c>
      <c r="AA432" s="1">
        <v>16.542956411876201</v>
      </c>
      <c r="AB432" s="1">
        <v>13.463360707517401</v>
      </c>
      <c r="AC432" s="1">
        <v>7.92798483891346</v>
      </c>
    </row>
    <row r="433" spans="1:29" ht="15" hidden="1" customHeight="1" x14ac:dyDescent="0.25">
      <c r="A433">
        <v>28420</v>
      </c>
      <c r="B433" s="2" t="s">
        <v>457</v>
      </c>
      <c r="C433" s="2" t="s">
        <v>25</v>
      </c>
      <c r="D433" s="2" t="s">
        <v>878</v>
      </c>
      <c r="E433" s="2" t="s">
        <v>927</v>
      </c>
      <c r="F433" s="2" t="s">
        <v>919</v>
      </c>
      <c r="G433" s="2" t="str">
        <f t="shared" si="6"/>
        <v>Trump</v>
      </c>
      <c r="H433" s="2" t="s">
        <v>922</v>
      </c>
      <c r="I433" s="2" t="s">
        <v>922</v>
      </c>
      <c r="J433">
        <v>253340</v>
      </c>
      <c r="K433" s="1">
        <v>64.830267624536205</v>
      </c>
      <c r="L433" s="1">
        <v>1.33022815189074</v>
      </c>
      <c r="M433" s="1">
        <v>2.3703323596747499</v>
      </c>
      <c r="N433" s="1">
        <v>2.7725586168784999</v>
      </c>
      <c r="O433" s="1">
        <v>28.696613247019801</v>
      </c>
      <c r="P433" s="1">
        <v>29.358964237783201</v>
      </c>
      <c r="Q433" s="1">
        <v>9.3787005605115699</v>
      </c>
      <c r="R433" s="1">
        <v>26.678771611273401</v>
      </c>
      <c r="S433" s="1">
        <v>24.2093629115023</v>
      </c>
      <c r="T433" s="1">
        <v>10.374200678929499</v>
      </c>
      <c r="U433" s="1">
        <v>9.3626226898362397</v>
      </c>
      <c r="V433" s="1">
        <v>31.631991475102499</v>
      </c>
      <c r="W433" s="1">
        <v>34.280615487325001</v>
      </c>
      <c r="X433" s="1">
        <v>24.7247703477362</v>
      </c>
      <c r="Y433" s="1">
        <v>15.2616362119602</v>
      </c>
      <c r="Z433" s="1">
        <v>19.7001382746523</v>
      </c>
      <c r="AA433" s="1">
        <v>16.946072885597701</v>
      </c>
      <c r="AB433" s="1">
        <v>24.724879152524899</v>
      </c>
      <c r="AC433" s="1">
        <v>23.367273475264799</v>
      </c>
    </row>
    <row r="434" spans="1:29" ht="15" hidden="1" customHeight="1" x14ac:dyDescent="0.25">
      <c r="A434">
        <v>28500</v>
      </c>
      <c r="B434" s="2" t="s">
        <v>458</v>
      </c>
      <c r="C434" s="2" t="s">
        <v>27</v>
      </c>
      <c r="D434" s="2" t="s">
        <v>976</v>
      </c>
      <c r="E434" s="2" t="s">
        <v>935</v>
      </c>
      <c r="F434" s="2" t="s">
        <v>920</v>
      </c>
      <c r="G434" s="2" t="str">
        <f t="shared" si="6"/>
        <v>Clinton</v>
      </c>
      <c r="H434" s="2" t="s">
        <v>922</v>
      </c>
      <c r="I434" s="2" t="s">
        <v>922</v>
      </c>
      <c r="J434">
        <v>49625</v>
      </c>
      <c r="K434" s="1">
        <v>72.243828715365197</v>
      </c>
      <c r="L434" s="1">
        <v>1.4891687657430701</v>
      </c>
      <c r="M434" s="1">
        <v>0.72745591939546606</v>
      </c>
      <c r="N434" s="1">
        <v>1.56977329974811</v>
      </c>
      <c r="O434" s="1">
        <v>23.969773299748098</v>
      </c>
      <c r="P434" s="1">
        <v>20.179345088161199</v>
      </c>
      <c r="Q434" s="1">
        <v>7.9173803526448401</v>
      </c>
      <c r="R434" s="1">
        <v>18.978337531486101</v>
      </c>
      <c r="S434" s="1">
        <v>28.110831234256899</v>
      </c>
      <c r="T434" s="1">
        <v>24.814105793450899</v>
      </c>
      <c r="U434" s="1">
        <v>4.6505725083196996</v>
      </c>
      <c r="V434" s="1">
        <v>36.5164419877038</v>
      </c>
      <c r="W434" s="1">
        <v>29.519431440013499</v>
      </c>
      <c r="X434" s="1">
        <v>29.313554063963</v>
      </c>
      <c r="Y434" s="1">
        <v>20.715547703180199</v>
      </c>
      <c r="Z434" s="1">
        <v>25.706713780918701</v>
      </c>
      <c r="AA434" s="1">
        <v>16.170985473105599</v>
      </c>
      <c r="AB434" s="1">
        <v>21.5351393796624</v>
      </c>
      <c r="AC434" s="1">
        <v>15.8716136631331</v>
      </c>
    </row>
    <row r="435" spans="1:29" ht="15" hidden="1" customHeight="1" x14ac:dyDescent="0.25">
      <c r="A435">
        <v>28540</v>
      </c>
      <c r="B435" s="2" t="s">
        <v>459</v>
      </c>
      <c r="C435" s="2" t="s">
        <v>63</v>
      </c>
      <c r="D435" s="2" t="s">
        <v>928</v>
      </c>
      <c r="E435" s="2" t="s">
        <v>929</v>
      </c>
      <c r="F435" s="2" t="s">
        <v>919</v>
      </c>
      <c r="G435" s="2" t="str">
        <f t="shared" si="6"/>
        <v>Trump</v>
      </c>
      <c r="H435" s="2" t="s">
        <v>923</v>
      </c>
      <c r="I435" s="2" t="s">
        <v>922</v>
      </c>
      <c r="J435">
        <v>13477</v>
      </c>
      <c r="K435" s="1">
        <v>66.171996735178496</v>
      </c>
      <c r="L435" s="1">
        <v>0.56392372189656403</v>
      </c>
      <c r="M435" s="1">
        <v>6.94516583809453</v>
      </c>
      <c r="N435" s="1">
        <v>22.326927357720599</v>
      </c>
      <c r="O435" s="1">
        <v>3.99198634710989</v>
      </c>
      <c r="P435" s="1">
        <v>23.944498033687001</v>
      </c>
      <c r="Q435" s="1">
        <v>8.6814572976181594</v>
      </c>
      <c r="R435" s="1">
        <v>26.088892186688401</v>
      </c>
      <c r="S435" s="1">
        <v>31.141945536840499</v>
      </c>
      <c r="T435" s="1">
        <v>10.143206945165799</v>
      </c>
      <c r="U435" s="1">
        <v>0.94630281690140805</v>
      </c>
      <c r="V435" s="1">
        <v>38.193221830985898</v>
      </c>
      <c r="W435" s="1">
        <v>37.268926056338003</v>
      </c>
      <c r="X435" s="1">
        <v>23.591549295774598</v>
      </c>
      <c r="Y435" s="1">
        <v>11.3098565306503</v>
      </c>
      <c r="Z435" s="1">
        <v>20.4024594745668</v>
      </c>
      <c r="AA435" s="1">
        <v>18.464691634059999</v>
      </c>
      <c r="AB435" s="1">
        <v>22.4333892304826</v>
      </c>
      <c r="AC435" s="1">
        <v>27.389603130240399</v>
      </c>
    </row>
    <row r="436" spans="1:29" ht="15" hidden="1" customHeight="1" x14ac:dyDescent="0.25">
      <c r="A436">
        <v>28580</v>
      </c>
      <c r="B436" s="2" t="s">
        <v>460</v>
      </c>
      <c r="C436" s="2" t="s">
        <v>72</v>
      </c>
      <c r="D436" s="2" t="s">
        <v>942</v>
      </c>
      <c r="E436" s="2" t="s">
        <v>931</v>
      </c>
      <c r="F436" s="2" t="s">
        <v>919</v>
      </c>
      <c r="G436" s="2" t="str">
        <f t="shared" si="6"/>
        <v>Trump</v>
      </c>
      <c r="H436" s="2" t="s">
        <v>923</v>
      </c>
      <c r="I436" s="2" t="s">
        <v>923</v>
      </c>
      <c r="J436">
        <v>73090</v>
      </c>
      <c r="K436" s="1">
        <v>71.266931180736094</v>
      </c>
      <c r="L436" s="1">
        <v>5.2688466274456101</v>
      </c>
      <c r="M436" s="1">
        <v>1.0699138048980701</v>
      </c>
      <c r="N436" s="1">
        <v>1.7745245587631699</v>
      </c>
      <c r="O436" s="1">
        <v>20.6197838281571</v>
      </c>
      <c r="P436" s="1">
        <v>15.0513066082911</v>
      </c>
      <c r="Q436" s="1">
        <v>6.8422492817074803</v>
      </c>
      <c r="R436" s="1">
        <v>25.683404022438101</v>
      </c>
      <c r="S436" s="1">
        <v>35.3632507867013</v>
      </c>
      <c r="T436" s="1">
        <v>17.059789300862001</v>
      </c>
      <c r="U436" s="1">
        <v>3.8390005965540199</v>
      </c>
      <c r="V436" s="1">
        <v>36.037126715092803</v>
      </c>
      <c r="W436" s="1">
        <v>31.7770291609643</v>
      </c>
      <c r="X436" s="1">
        <v>28.346843527388799</v>
      </c>
      <c r="Y436" s="1">
        <v>15.1609986786286</v>
      </c>
      <c r="Z436" s="1">
        <v>21.639196049794801</v>
      </c>
      <c r="AA436" s="1">
        <v>18.234925933653201</v>
      </c>
      <c r="AB436" s="1">
        <v>22.932749148063099</v>
      </c>
      <c r="AC436" s="1">
        <v>22.032130189860201</v>
      </c>
    </row>
    <row r="437" spans="1:29" ht="15" hidden="1" customHeight="1" x14ac:dyDescent="0.25">
      <c r="A437">
        <v>28620</v>
      </c>
      <c r="B437" s="2" t="s">
        <v>461</v>
      </c>
      <c r="C437" s="2" t="s">
        <v>42</v>
      </c>
      <c r="D437" s="2" t="s">
        <v>959</v>
      </c>
      <c r="E437" s="2" t="s">
        <v>931</v>
      </c>
      <c r="F437" s="2" t="s">
        <v>919</v>
      </c>
      <c r="G437" s="2" t="str">
        <f t="shared" si="6"/>
        <v>Trump</v>
      </c>
      <c r="H437" s="2" t="s">
        <v>922</v>
      </c>
      <c r="I437" s="2" t="s">
        <v>923</v>
      </c>
      <c r="J437">
        <v>38327</v>
      </c>
      <c r="K437" s="1">
        <v>84.564406293213693</v>
      </c>
      <c r="L437" s="1">
        <v>6.49411641923448</v>
      </c>
      <c r="M437" s="1">
        <v>0.75925587705794895</v>
      </c>
      <c r="N437" s="1">
        <v>1.78986093354554</v>
      </c>
      <c r="O437" s="1">
        <v>6.3923604769483697</v>
      </c>
      <c r="P437" s="1">
        <v>19.795444464737699</v>
      </c>
      <c r="Q437" s="1">
        <v>6.72632869778485</v>
      </c>
      <c r="R437" s="1">
        <v>25.6998982440577</v>
      </c>
      <c r="S437" s="1">
        <v>32.360998773710399</v>
      </c>
      <c r="T437" s="1">
        <v>15.4173298197093</v>
      </c>
      <c r="U437" s="1">
        <v>3.2295473713803799</v>
      </c>
      <c r="V437" s="1">
        <v>33.926061287601897</v>
      </c>
      <c r="W437" s="1">
        <v>34.621872364352001</v>
      </c>
      <c r="X437" s="1">
        <v>28.2225189766657</v>
      </c>
      <c r="Y437" s="1">
        <v>14.287420857723101</v>
      </c>
      <c r="Z437" s="1">
        <v>21.275833233783299</v>
      </c>
      <c r="AA437" s="1">
        <v>20.535180981961499</v>
      </c>
      <c r="AB437" s="1">
        <v>25.5584756898817</v>
      </c>
      <c r="AC437" s="1">
        <v>18.3430892366503</v>
      </c>
    </row>
    <row r="438" spans="1:29" ht="15" hidden="1" customHeight="1" x14ac:dyDescent="0.25">
      <c r="A438">
        <v>28660</v>
      </c>
      <c r="B438" s="2" t="s">
        <v>462</v>
      </c>
      <c r="C438" s="2" t="s">
        <v>27</v>
      </c>
      <c r="D438" s="2" t="s">
        <v>976</v>
      </c>
      <c r="E438" s="2" t="s">
        <v>935</v>
      </c>
      <c r="F438" s="2" t="s">
        <v>919</v>
      </c>
      <c r="G438" s="2" t="str">
        <f t="shared" si="6"/>
        <v>Trump</v>
      </c>
      <c r="H438" s="2" t="s">
        <v>922</v>
      </c>
      <c r="I438" s="2" t="s">
        <v>922</v>
      </c>
      <c r="J438">
        <v>405300</v>
      </c>
      <c r="K438" s="1">
        <v>54.009622501850501</v>
      </c>
      <c r="L438" s="1">
        <v>18.606217616580299</v>
      </c>
      <c r="M438" s="1">
        <v>2.4342462373550502</v>
      </c>
      <c r="N438" s="1">
        <v>4.6128793486306403</v>
      </c>
      <c r="O438" s="1">
        <v>20.3370342955835</v>
      </c>
      <c r="P438" s="1">
        <v>28.126819639773</v>
      </c>
      <c r="Q438" s="1">
        <v>12.341722181100399</v>
      </c>
      <c r="R438" s="1">
        <v>29.8413520848754</v>
      </c>
      <c r="S438" s="1">
        <v>20.860103626943001</v>
      </c>
      <c r="T438" s="1">
        <v>8.8300024673081694</v>
      </c>
      <c r="U438" s="1">
        <v>4.5776411139299196</v>
      </c>
      <c r="V438" s="1">
        <v>36.347985150911903</v>
      </c>
      <c r="W438" s="1">
        <v>38.993341086201703</v>
      </c>
      <c r="X438" s="1">
        <v>20.081032648956501</v>
      </c>
      <c r="Y438" s="1">
        <v>16.5148167898225</v>
      </c>
      <c r="Z438" s="1">
        <v>23.141616515578601</v>
      </c>
      <c r="AA438" s="1">
        <v>19.7623219318961</v>
      </c>
      <c r="AB438" s="1">
        <v>24.390949950483702</v>
      </c>
      <c r="AC438" s="1">
        <v>16.190294812219101</v>
      </c>
    </row>
    <row r="439" spans="1:29" ht="15" hidden="1" customHeight="1" x14ac:dyDescent="0.25">
      <c r="A439">
        <v>28700</v>
      </c>
      <c r="B439" s="2" t="s">
        <v>463</v>
      </c>
      <c r="C439" s="2" t="s">
        <v>84</v>
      </c>
      <c r="D439" s="2" t="s">
        <v>975</v>
      </c>
      <c r="E439" s="2" t="s">
        <v>931</v>
      </c>
      <c r="F439" s="2" t="s">
        <v>919</v>
      </c>
      <c r="G439" s="2" t="str">
        <f t="shared" si="6"/>
        <v>Trump</v>
      </c>
      <c r="H439" s="2" t="s">
        <v>922</v>
      </c>
      <c r="I439" s="2" t="s">
        <v>922</v>
      </c>
      <c r="J439">
        <v>309544</v>
      </c>
      <c r="K439" s="1">
        <v>94.968082082030307</v>
      </c>
      <c r="L439" s="1">
        <v>1.8827694931899801</v>
      </c>
      <c r="M439" s="1">
        <v>0.48975266844131998</v>
      </c>
      <c r="N439" s="1">
        <v>1.3125759181247301</v>
      </c>
      <c r="O439" s="1">
        <v>1.34681983821363</v>
      </c>
      <c r="P439" s="1">
        <v>20.649729925309501</v>
      </c>
      <c r="Q439" s="1">
        <v>7.6063499857855401</v>
      </c>
      <c r="R439" s="1">
        <v>24.087044168195799</v>
      </c>
      <c r="S439" s="1">
        <v>29.478200191249101</v>
      </c>
      <c r="T439" s="1">
        <v>18.1786757294601</v>
      </c>
      <c r="U439" s="1">
        <v>8.2080268282128905</v>
      </c>
      <c r="V439" s="1">
        <v>45.539449011971698</v>
      </c>
      <c r="W439" s="1">
        <v>27.653973748737901</v>
      </c>
      <c r="X439" s="1">
        <v>18.5985504110775</v>
      </c>
      <c r="Y439" s="1">
        <v>24.466403768547401</v>
      </c>
      <c r="Z439" s="1">
        <v>26.865476975955598</v>
      </c>
      <c r="AA439" s="1">
        <v>17.958140890887101</v>
      </c>
      <c r="AB439" s="1">
        <v>19.171870924184098</v>
      </c>
      <c r="AC439" s="1">
        <v>11.538107440426</v>
      </c>
    </row>
    <row r="440" spans="1:29" ht="15" hidden="1" customHeight="1" x14ac:dyDescent="0.25">
      <c r="A440">
        <v>28740</v>
      </c>
      <c r="B440" s="2" t="s">
        <v>464</v>
      </c>
      <c r="C440" s="2" t="s">
        <v>40</v>
      </c>
      <c r="D440" s="2" t="s">
        <v>966</v>
      </c>
      <c r="E440" s="2" t="s">
        <v>927</v>
      </c>
      <c r="F440" s="2" t="s">
        <v>920</v>
      </c>
      <c r="G440" s="2" t="str">
        <f t="shared" si="6"/>
        <v>Clinton</v>
      </c>
      <c r="H440" s="2" t="s">
        <v>922</v>
      </c>
      <c r="I440" s="2" t="s">
        <v>922</v>
      </c>
      <c r="J440">
        <v>182493</v>
      </c>
      <c r="K440" s="1">
        <v>81.701215937049597</v>
      </c>
      <c r="L440" s="1">
        <v>5.4697988415993999</v>
      </c>
      <c r="M440" s="1">
        <v>1.6767766434877001</v>
      </c>
      <c r="N440" s="1">
        <v>2.43461393039733</v>
      </c>
      <c r="O440" s="1">
        <v>8.7175946474659298</v>
      </c>
      <c r="P440" s="1">
        <v>20.173924479295099</v>
      </c>
      <c r="Q440" s="1">
        <v>9.98832831944239</v>
      </c>
      <c r="R440" s="1">
        <v>24.164762484040502</v>
      </c>
      <c r="S440" s="1">
        <v>30.8537861726203</v>
      </c>
      <c r="T440" s="1">
        <v>14.819198544601701</v>
      </c>
      <c r="U440" s="1">
        <v>3.6541672873237001</v>
      </c>
      <c r="V440" s="1">
        <v>37.182190932396701</v>
      </c>
      <c r="W440" s="1">
        <v>29.618276324351399</v>
      </c>
      <c r="X440" s="1">
        <v>29.545365455928099</v>
      </c>
      <c r="Y440" s="1">
        <v>15.1435808407092</v>
      </c>
      <c r="Z440" s="1">
        <v>18.447790078834299</v>
      </c>
      <c r="AA440" s="1">
        <v>17.2709679255486</v>
      </c>
      <c r="AB440" s="1">
        <v>24.590887099069398</v>
      </c>
      <c r="AC440" s="1">
        <v>24.546774055838601</v>
      </c>
    </row>
    <row r="441" spans="1:29" ht="15" hidden="1" customHeight="1" x14ac:dyDescent="0.25">
      <c r="A441">
        <v>28780</v>
      </c>
      <c r="B441" s="2" t="s">
        <v>465</v>
      </c>
      <c r="C441" s="2" t="s">
        <v>27</v>
      </c>
      <c r="D441" s="2" t="s">
        <v>976</v>
      </c>
      <c r="E441" s="2" t="s">
        <v>935</v>
      </c>
      <c r="F441" s="2" t="s">
        <v>919</v>
      </c>
      <c r="G441" s="2" t="str">
        <f t="shared" si="6"/>
        <v>Trump</v>
      </c>
      <c r="H441" s="2" t="s">
        <v>923</v>
      </c>
      <c r="I441" s="2" t="s">
        <v>922</v>
      </c>
      <c r="J441">
        <v>32477</v>
      </c>
      <c r="K441" s="1">
        <v>23.293407642331498</v>
      </c>
      <c r="L441" s="1">
        <v>3.2977183853188401</v>
      </c>
      <c r="M441" s="1">
        <v>2.2046371278135299</v>
      </c>
      <c r="N441" s="1">
        <v>0.95760076361732904</v>
      </c>
      <c r="O441" s="1">
        <v>70.246636080918805</v>
      </c>
      <c r="P441" s="1">
        <v>25.100840594882499</v>
      </c>
      <c r="Q441" s="1">
        <v>18.0219847892355</v>
      </c>
      <c r="R441" s="1">
        <v>24.284878529420801</v>
      </c>
      <c r="S441" s="1">
        <v>21.076454105982702</v>
      </c>
      <c r="T441" s="1">
        <v>11.5158419804785</v>
      </c>
      <c r="U441" s="1">
        <v>15.7556270096463</v>
      </c>
      <c r="V441" s="1">
        <v>32.819227205842303</v>
      </c>
      <c r="W441" s="1">
        <v>29.0860537358984</v>
      </c>
      <c r="X441" s="1">
        <v>22.339092048613001</v>
      </c>
      <c r="Y441" s="1">
        <v>28.725875625446701</v>
      </c>
      <c r="Z441" s="1">
        <v>23.221944245889901</v>
      </c>
      <c r="AA441" s="1">
        <v>13.8849177984274</v>
      </c>
      <c r="AB441" s="1">
        <v>21.8102215868477</v>
      </c>
      <c r="AC441" s="1">
        <v>12.357040743388101</v>
      </c>
    </row>
    <row r="442" spans="1:29" ht="15" hidden="1" customHeight="1" x14ac:dyDescent="0.25">
      <c r="A442">
        <v>28820</v>
      </c>
      <c r="B442" s="2" t="s">
        <v>466</v>
      </c>
      <c r="C442" s="2" t="s">
        <v>42</v>
      </c>
      <c r="D442" s="2" t="s">
        <v>959</v>
      </c>
      <c r="E442" s="2" t="s">
        <v>931</v>
      </c>
      <c r="F442" s="2" t="s">
        <v>919</v>
      </c>
      <c r="G442" s="2" t="str">
        <f t="shared" si="6"/>
        <v>Trump</v>
      </c>
      <c r="H442" s="2" t="s">
        <v>922</v>
      </c>
      <c r="I442" s="2" t="s">
        <v>923</v>
      </c>
      <c r="J442">
        <v>59495</v>
      </c>
      <c r="K442" s="1">
        <v>51.2513656609799</v>
      </c>
      <c r="L442" s="1">
        <v>40.285738297335897</v>
      </c>
      <c r="M442" s="1">
        <v>0.43028825951760702</v>
      </c>
      <c r="N442" s="1">
        <v>1.4488612488444399</v>
      </c>
      <c r="O442" s="1">
        <v>6.5837465333221301</v>
      </c>
      <c r="P442" s="1">
        <v>24.089419278931</v>
      </c>
      <c r="Q442" s="1">
        <v>7.9973106983780102</v>
      </c>
      <c r="R442" s="1">
        <v>22.756534162534699</v>
      </c>
      <c r="S442" s="1">
        <v>29.165476090427799</v>
      </c>
      <c r="T442" s="1">
        <v>15.9912597697286</v>
      </c>
      <c r="U442" s="1">
        <v>8.5603112840466906</v>
      </c>
      <c r="V442" s="1">
        <v>44.895784282138301</v>
      </c>
      <c r="W442" s="1">
        <v>32.461771047609602</v>
      </c>
      <c r="X442" s="1">
        <v>14.082133386205401</v>
      </c>
      <c r="Y442" s="1">
        <v>29.180232072794102</v>
      </c>
      <c r="Z442" s="1">
        <v>27.3353368394691</v>
      </c>
      <c r="AA442" s="1">
        <v>16.7376241756407</v>
      </c>
      <c r="AB442" s="1">
        <v>16.9254528758661</v>
      </c>
      <c r="AC442" s="1">
        <v>9.8213540362300709</v>
      </c>
    </row>
    <row r="443" spans="1:29" ht="15" hidden="1" customHeight="1" x14ac:dyDescent="0.25">
      <c r="A443">
        <v>28860</v>
      </c>
      <c r="B443" s="2" t="s">
        <v>467</v>
      </c>
      <c r="C443" s="2" t="s">
        <v>162</v>
      </c>
      <c r="D443" s="2" t="s">
        <v>956</v>
      </c>
      <c r="E443" s="2" t="s">
        <v>927</v>
      </c>
      <c r="F443" s="2" t="s">
        <v>919</v>
      </c>
      <c r="G443" s="2" t="str">
        <f t="shared" si="6"/>
        <v>Trump</v>
      </c>
      <c r="H443" s="2" t="s">
        <v>922</v>
      </c>
      <c r="I443" s="2" t="s">
        <v>922</v>
      </c>
      <c r="J443">
        <v>30038</v>
      </c>
      <c r="K443" s="1">
        <v>93.561488780877596</v>
      </c>
      <c r="L443" s="1">
        <v>1.30834276582995</v>
      </c>
      <c r="M443" s="1">
        <v>1.5413809175044899</v>
      </c>
      <c r="N443" s="1">
        <v>1.75111525401159</v>
      </c>
      <c r="O443" s="1">
        <v>1.8376722817764199</v>
      </c>
      <c r="P443" s="1">
        <v>20.347559757640301</v>
      </c>
      <c r="Q443" s="1">
        <v>23.746587655636201</v>
      </c>
      <c r="R443" s="1">
        <v>19.738331446834</v>
      </c>
      <c r="S443" s="1">
        <v>22.584726013716001</v>
      </c>
      <c r="T443" s="1">
        <v>13.582795126173499</v>
      </c>
      <c r="U443" s="1">
        <v>5.3513096157272697</v>
      </c>
      <c r="V443" s="1">
        <v>46.688840054641602</v>
      </c>
      <c r="W443" s="1">
        <v>24.8500326661519</v>
      </c>
      <c r="X443" s="1">
        <v>23.109817663479198</v>
      </c>
      <c r="Y443" s="1">
        <v>32.0620100413988</v>
      </c>
      <c r="Z443" s="1">
        <v>26.1076367479961</v>
      </c>
      <c r="AA443" s="1">
        <v>15.9693473090813</v>
      </c>
      <c r="AB443" s="1">
        <v>15.4496608825861</v>
      </c>
      <c r="AC443" s="1">
        <v>10.4113450189377</v>
      </c>
    </row>
    <row r="444" spans="1:29" ht="15" hidden="1" customHeight="1" x14ac:dyDescent="0.25">
      <c r="A444">
        <v>28900</v>
      </c>
      <c r="B444" s="2" t="s">
        <v>468</v>
      </c>
      <c r="C444" s="2" t="s">
        <v>38</v>
      </c>
      <c r="D444" t="s">
        <v>969</v>
      </c>
      <c r="E444" s="2" t="s">
        <v>947</v>
      </c>
      <c r="F444" s="2" t="s">
        <v>919</v>
      </c>
      <c r="G444" s="2" t="str">
        <f t="shared" si="6"/>
        <v>Trump</v>
      </c>
      <c r="H444" s="2" t="s">
        <v>922</v>
      </c>
      <c r="I444" s="2" t="s">
        <v>922</v>
      </c>
      <c r="J444">
        <v>66380</v>
      </c>
      <c r="K444" s="1">
        <v>81.081651099728802</v>
      </c>
      <c r="L444" s="1">
        <v>0.59355227478156103</v>
      </c>
      <c r="M444" s="1">
        <v>0.92648388068695398</v>
      </c>
      <c r="N444" s="1">
        <v>6.9810183790298304</v>
      </c>
      <c r="O444" s="1">
        <v>10.417294365772801</v>
      </c>
      <c r="P444" s="1">
        <v>22.3003916842422</v>
      </c>
      <c r="Q444" s="1">
        <v>9.3642663452847206</v>
      </c>
      <c r="R444" s="1">
        <v>22.139198553781299</v>
      </c>
      <c r="S444" s="1">
        <v>29.096113287134699</v>
      </c>
      <c r="T444" s="1">
        <v>17.100030129557101</v>
      </c>
      <c r="U444" s="1">
        <v>3.5802306135023301</v>
      </c>
      <c r="V444" s="1">
        <v>40.722647654255802</v>
      </c>
      <c r="W444" s="1">
        <v>36.216002112490102</v>
      </c>
      <c r="X444" s="1">
        <v>19.481119619751802</v>
      </c>
      <c r="Y444" s="1">
        <v>24.1251306447544</v>
      </c>
      <c r="Z444" s="1">
        <v>24.874761235448901</v>
      </c>
      <c r="AA444" s="1">
        <v>19.230907845893199</v>
      </c>
      <c r="AB444" s="1">
        <v>20.849100803690501</v>
      </c>
      <c r="AC444" s="1">
        <v>10.920099470213</v>
      </c>
    </row>
    <row r="445" spans="1:29" ht="15" hidden="1" customHeight="1" x14ac:dyDescent="0.25">
      <c r="A445">
        <v>28940</v>
      </c>
      <c r="B445" s="2" t="s">
        <v>469</v>
      </c>
      <c r="C445" s="2" t="s">
        <v>84</v>
      </c>
      <c r="D445" s="2" t="s">
        <v>975</v>
      </c>
      <c r="E445" s="2" t="s">
        <v>931</v>
      </c>
      <c r="F445" s="2" t="s">
        <v>919</v>
      </c>
      <c r="G445" s="2" t="str">
        <f t="shared" si="6"/>
        <v>Trump</v>
      </c>
      <c r="H445" s="2" t="s">
        <v>922</v>
      </c>
      <c r="I445" s="2" t="s">
        <v>922</v>
      </c>
      <c r="J445">
        <v>837571</v>
      </c>
      <c r="K445" s="1">
        <v>88.222013417369993</v>
      </c>
      <c r="L445" s="1">
        <v>5.5837654360048301</v>
      </c>
      <c r="M445" s="1">
        <v>1.24156638661081</v>
      </c>
      <c r="N445" s="1">
        <v>1.87649763423041</v>
      </c>
      <c r="O445" s="1">
        <v>3.0761571257839599</v>
      </c>
      <c r="P445" s="1">
        <v>21.809016787830501</v>
      </c>
      <c r="Q445" s="1">
        <v>9.6792988295917599</v>
      </c>
      <c r="R445" s="1">
        <v>25.571682878227602</v>
      </c>
      <c r="S445" s="1">
        <v>27.884919606815401</v>
      </c>
      <c r="T445" s="1">
        <v>15.0550818975347</v>
      </c>
      <c r="U445" s="1">
        <v>5.7167509151124296</v>
      </c>
      <c r="V445" s="1">
        <v>40.246470280634497</v>
      </c>
      <c r="W445" s="1">
        <v>27.935680669339401</v>
      </c>
      <c r="X445" s="1">
        <v>26.101098134913698</v>
      </c>
      <c r="Y445" s="1">
        <v>21.1795378787216</v>
      </c>
      <c r="Z445" s="1">
        <v>24.256263542696502</v>
      </c>
      <c r="AA445" s="1">
        <v>17.5714573180868</v>
      </c>
      <c r="AB445" s="1">
        <v>21.192952985882101</v>
      </c>
      <c r="AC445" s="1">
        <v>15.7997882746131</v>
      </c>
    </row>
    <row r="446" spans="1:29" ht="15" hidden="1" customHeight="1" x14ac:dyDescent="0.25">
      <c r="A446">
        <v>29020</v>
      </c>
      <c r="B446" s="2" t="s">
        <v>470</v>
      </c>
      <c r="C446" s="2" t="s">
        <v>66</v>
      </c>
      <c r="D446" s="2" t="s">
        <v>425</v>
      </c>
      <c r="E446" s="2" t="s">
        <v>927</v>
      </c>
      <c r="F446" s="2" t="s">
        <v>919</v>
      </c>
      <c r="G446" s="2" t="str">
        <f t="shared" si="6"/>
        <v>Trump</v>
      </c>
      <c r="H446" s="2" t="s">
        <v>922</v>
      </c>
      <c r="I446" s="2" t="s">
        <v>923</v>
      </c>
      <c r="J446">
        <v>82752</v>
      </c>
      <c r="K446" s="1">
        <v>87.116927687548298</v>
      </c>
      <c r="L446" s="1">
        <v>6.7490815931941199</v>
      </c>
      <c r="M446" s="1">
        <v>0.89061291569992296</v>
      </c>
      <c r="N446" s="1">
        <v>2.5812064965197199</v>
      </c>
      <c r="O446" s="1">
        <v>2.6621713070378998</v>
      </c>
      <c r="P446" s="1">
        <v>23.667101701469502</v>
      </c>
      <c r="Q446" s="1">
        <v>7.8753383604021696</v>
      </c>
      <c r="R446" s="1">
        <v>23.807279582366601</v>
      </c>
      <c r="S446" s="1">
        <v>28.407772621809698</v>
      </c>
      <c r="T446" s="1">
        <v>16.242507733951999</v>
      </c>
      <c r="U446" s="1">
        <v>3.0725271624100499</v>
      </c>
      <c r="V446" s="1">
        <v>46.199026386341203</v>
      </c>
      <c r="W446" s="1">
        <v>31.0021871031466</v>
      </c>
      <c r="X446" s="1">
        <v>19.7262593481022</v>
      </c>
      <c r="Y446" s="1">
        <v>21.201123858581099</v>
      </c>
      <c r="Z446" s="1">
        <v>23.8907749941466</v>
      </c>
      <c r="AA446" s="1">
        <v>17.934909857176301</v>
      </c>
      <c r="AB446" s="1">
        <v>22.2752282837743</v>
      </c>
      <c r="AC446" s="1">
        <v>14.6979630063217</v>
      </c>
    </row>
    <row r="447" spans="1:29" ht="15" hidden="1" customHeight="1" x14ac:dyDescent="0.25">
      <c r="A447">
        <v>29100</v>
      </c>
      <c r="B447" s="2" t="s">
        <v>472</v>
      </c>
      <c r="C447" s="2" t="s">
        <v>70</v>
      </c>
      <c r="D447" s="2" t="s">
        <v>980</v>
      </c>
      <c r="E447" s="2" t="s">
        <v>927</v>
      </c>
      <c r="F447" s="2" t="s">
        <v>920</v>
      </c>
      <c r="G447" s="2" t="str">
        <f t="shared" si="6"/>
        <v>Clinton</v>
      </c>
      <c r="H447" s="2" t="s">
        <v>922</v>
      </c>
      <c r="I447" s="2" t="s">
        <v>922</v>
      </c>
      <c r="J447">
        <v>133665</v>
      </c>
      <c r="K447" s="1">
        <v>91.945535480492296</v>
      </c>
      <c r="L447" s="1">
        <v>1.23517749597875</v>
      </c>
      <c r="M447" s="1">
        <v>3.6007930273444799</v>
      </c>
      <c r="N447" s="1">
        <v>1.8172296412673501</v>
      </c>
      <c r="O447" s="1">
        <v>1.40126435491714</v>
      </c>
      <c r="P447" s="1">
        <v>21.595032357011899</v>
      </c>
      <c r="Q447" s="1">
        <v>14.3059140388284</v>
      </c>
      <c r="R447" s="1">
        <v>23.898552351026801</v>
      </c>
      <c r="S447" s="1">
        <v>26.353944562899802</v>
      </c>
      <c r="T447" s="1">
        <v>13.846556690232999</v>
      </c>
      <c r="U447" s="1">
        <v>2.4251036667753798</v>
      </c>
      <c r="V447" s="1">
        <v>34.622373386758603</v>
      </c>
      <c r="W447" s="1">
        <v>34.606066253552598</v>
      </c>
      <c r="X447" s="1">
        <v>28.346456692913399</v>
      </c>
      <c r="Y447" s="1">
        <v>18.240546510980302</v>
      </c>
      <c r="Z447" s="1">
        <v>20.967532346989898</v>
      </c>
      <c r="AA447" s="1">
        <v>18.4911544673189</v>
      </c>
      <c r="AB447" s="1">
        <v>25.4580556535299</v>
      </c>
      <c r="AC447" s="1">
        <v>16.842711021181</v>
      </c>
    </row>
    <row r="448" spans="1:29" ht="15" hidden="1" customHeight="1" x14ac:dyDescent="0.25">
      <c r="A448">
        <v>29260</v>
      </c>
      <c r="B448" s="2" t="s">
        <v>475</v>
      </c>
      <c r="C448" s="2" t="s">
        <v>38</v>
      </c>
      <c r="D448" t="s">
        <v>969</v>
      </c>
      <c r="E448" s="2" t="s">
        <v>947</v>
      </c>
      <c r="F448" s="2" t="s">
        <v>919</v>
      </c>
      <c r="G448" s="2" t="str">
        <f t="shared" si="6"/>
        <v>Trump</v>
      </c>
      <c r="H448" s="2" t="s">
        <v>922</v>
      </c>
      <c r="I448" s="2" t="s">
        <v>922</v>
      </c>
      <c r="J448">
        <v>25748</v>
      </c>
      <c r="K448" s="1">
        <v>90.9080316917819</v>
      </c>
      <c r="L448" s="1">
        <v>0.48935839676868098</v>
      </c>
      <c r="M448" s="1">
        <v>0.79229454714929304</v>
      </c>
      <c r="N448" s="1">
        <v>3.9187509709491999</v>
      </c>
      <c r="O448" s="1">
        <v>3.8915643933509401</v>
      </c>
      <c r="P448" s="1">
        <v>22.514370048159101</v>
      </c>
      <c r="Q448" s="1">
        <v>11.064937082491801</v>
      </c>
      <c r="R448" s="1">
        <v>21.5278856610222</v>
      </c>
      <c r="S448" s="1">
        <v>28.161410594997701</v>
      </c>
      <c r="T448" s="1">
        <v>16.731396613329199</v>
      </c>
      <c r="U448" s="1">
        <v>3.6924158949712802</v>
      </c>
      <c r="V448" s="1">
        <v>40.206306411909502</v>
      </c>
      <c r="W448" s="1">
        <v>34.632516703786202</v>
      </c>
      <c r="X448" s="1">
        <v>21.468760989332999</v>
      </c>
      <c r="Y448" s="1">
        <v>24.953879017380299</v>
      </c>
      <c r="Z448" s="1">
        <v>23.002233226526801</v>
      </c>
      <c r="AA448" s="1">
        <v>19.856296727837702</v>
      </c>
      <c r="AB448" s="1">
        <v>20.730167977473499</v>
      </c>
      <c r="AC448" s="1">
        <v>11.4574230507816</v>
      </c>
    </row>
    <row r="449" spans="1:29" ht="15" hidden="1" customHeight="1" x14ac:dyDescent="0.25">
      <c r="A449">
        <v>29060</v>
      </c>
      <c r="B449" s="2" t="s">
        <v>471</v>
      </c>
      <c r="C449" s="2" t="s">
        <v>235</v>
      </c>
      <c r="D449" s="2" t="s">
        <v>962</v>
      </c>
      <c r="E449" s="2" t="s">
        <v>927</v>
      </c>
      <c r="F449" s="2" t="s">
        <v>920</v>
      </c>
      <c r="G449" s="2" t="str">
        <f t="shared" si="6"/>
        <v>Clinton</v>
      </c>
      <c r="H449" s="2" t="s">
        <v>922</v>
      </c>
      <c r="I449" s="2" t="s">
        <v>923</v>
      </c>
      <c r="J449">
        <v>60088</v>
      </c>
      <c r="K449" s="1">
        <v>95.781187591532401</v>
      </c>
      <c r="L449" s="1">
        <v>0.43436293436293399</v>
      </c>
      <c r="M449" s="1">
        <v>1.156636932499</v>
      </c>
      <c r="N449" s="1">
        <v>1.4229130608441001</v>
      </c>
      <c r="O449" s="1">
        <v>1.2048994807615501</v>
      </c>
      <c r="P449" s="1">
        <v>20.7712022367195</v>
      </c>
      <c r="Q449" s="1">
        <v>6.6685527892424403</v>
      </c>
      <c r="R449" s="1">
        <v>23.052855811476501</v>
      </c>
      <c r="S449" s="1">
        <v>32.770270270270302</v>
      </c>
      <c r="T449" s="1">
        <v>16.737118892291299</v>
      </c>
      <c r="U449" s="1">
        <v>3.24071944431667</v>
      </c>
      <c r="V449" s="1">
        <v>37.497124982749902</v>
      </c>
      <c r="W449" s="1">
        <v>30.868485210911299</v>
      </c>
      <c r="X449" s="1">
        <v>28.393670362022199</v>
      </c>
      <c r="Y449" s="1">
        <v>14.4545707804354</v>
      </c>
      <c r="Z449" s="1">
        <v>18.832331754686201</v>
      </c>
      <c r="AA449" s="1">
        <v>19.282047200222902</v>
      </c>
      <c r="AB449" s="1">
        <v>25.100489513272599</v>
      </c>
      <c r="AC449" s="1">
        <v>22.330560751383</v>
      </c>
    </row>
    <row r="450" spans="1:29" ht="15" hidden="1" customHeight="1" x14ac:dyDescent="0.25">
      <c r="A450">
        <v>29180</v>
      </c>
      <c r="B450" s="2" t="s">
        <v>473</v>
      </c>
      <c r="C450" s="2" t="s">
        <v>49</v>
      </c>
      <c r="D450" s="2" t="s">
        <v>951</v>
      </c>
      <c r="E450" s="2" t="s">
        <v>931</v>
      </c>
      <c r="F450" s="2" t="s">
        <v>919</v>
      </c>
      <c r="G450" s="2" t="str">
        <f t="shared" si="6"/>
        <v>Trump</v>
      </c>
      <c r="H450" s="2" t="s">
        <v>922</v>
      </c>
      <c r="I450" s="2" t="s">
        <v>923</v>
      </c>
      <c r="J450">
        <v>466750</v>
      </c>
      <c r="K450" s="1">
        <v>69.023031601499696</v>
      </c>
      <c r="L450" s="1">
        <v>24.691590787359399</v>
      </c>
      <c r="M450" s="1">
        <v>1.43888591322978</v>
      </c>
      <c r="N450" s="1">
        <v>1.75961435457954</v>
      </c>
      <c r="O450" s="1">
        <v>3.0868773433315502</v>
      </c>
      <c r="P450" s="1">
        <v>25.7559721478307</v>
      </c>
      <c r="Q450" s="1">
        <v>10.7532940546331</v>
      </c>
      <c r="R450" s="1">
        <v>26.4512051419389</v>
      </c>
      <c r="S450" s="1">
        <v>25.645634708087801</v>
      </c>
      <c r="T450" s="1">
        <v>11.393893947509399</v>
      </c>
      <c r="U450" s="1">
        <v>8.6798230118272492</v>
      </c>
      <c r="V450" s="1">
        <v>47.770319150726003</v>
      </c>
      <c r="W450" s="1">
        <v>24.151483033025499</v>
      </c>
      <c r="X450" s="1">
        <v>19.398374804421302</v>
      </c>
      <c r="Y450" s="1">
        <v>23.057793124739199</v>
      </c>
      <c r="Z450" s="1">
        <v>21.622255126717199</v>
      </c>
      <c r="AA450" s="1">
        <v>16.7090677292659</v>
      </c>
      <c r="AB450" s="1">
        <v>20.6612278966596</v>
      </c>
      <c r="AC450" s="1">
        <v>17.949656122618201</v>
      </c>
    </row>
    <row r="451" spans="1:29" ht="15" hidden="1" customHeight="1" x14ac:dyDescent="0.25">
      <c r="A451">
        <v>29200</v>
      </c>
      <c r="B451" s="2" t="s">
        <v>474</v>
      </c>
      <c r="C451" s="2" t="s">
        <v>66</v>
      </c>
      <c r="D451" s="2" t="s">
        <v>425</v>
      </c>
      <c r="E451" s="2" t="s">
        <v>927</v>
      </c>
      <c r="F451" s="2" t="s">
        <v>919</v>
      </c>
      <c r="G451" s="2" t="str">
        <f t="shared" si="6"/>
        <v>Trump</v>
      </c>
      <c r="H451" s="2" t="s">
        <v>922</v>
      </c>
      <c r="I451" s="2" t="s">
        <v>923</v>
      </c>
      <c r="J451">
        <v>201789</v>
      </c>
      <c r="K451" s="1">
        <v>82.433135602039798</v>
      </c>
      <c r="L451" s="1">
        <v>3.37431673678942</v>
      </c>
      <c r="M451" s="1">
        <v>5.3095064646735004</v>
      </c>
      <c r="N451" s="1">
        <v>1.9009955944080199</v>
      </c>
      <c r="O451" s="1">
        <v>6.9820456020893102</v>
      </c>
      <c r="P451" s="1">
        <v>21.288573708180301</v>
      </c>
      <c r="Q451" s="1">
        <v>22.1473915822964</v>
      </c>
      <c r="R451" s="1">
        <v>24.8358433809573</v>
      </c>
      <c r="S451" s="1">
        <v>21.343581662033099</v>
      </c>
      <c r="T451" s="1">
        <v>10.384609666532899</v>
      </c>
      <c r="U451" s="1">
        <v>3.4704460250166398</v>
      </c>
      <c r="V451" s="1">
        <v>37.592410917627298</v>
      </c>
      <c r="W451" s="1">
        <v>26.688798570477601</v>
      </c>
      <c r="X451" s="1">
        <v>32.248344486878501</v>
      </c>
      <c r="Y451" s="1">
        <v>22.226243875954999</v>
      </c>
      <c r="Z451" s="1">
        <v>22.761411083390399</v>
      </c>
      <c r="AA451" s="1">
        <v>17.483421450639199</v>
      </c>
      <c r="AB451" s="1">
        <v>22.0465621323957</v>
      </c>
      <c r="AC451" s="1">
        <v>15.4823614576197</v>
      </c>
    </row>
    <row r="452" spans="1:29" ht="15" hidden="1" customHeight="1" x14ac:dyDescent="0.25">
      <c r="A452">
        <v>29300</v>
      </c>
      <c r="B452" s="2" t="s">
        <v>476</v>
      </c>
      <c r="C452" s="2" t="s">
        <v>37</v>
      </c>
      <c r="D452" s="2" t="s">
        <v>943</v>
      </c>
      <c r="E452" s="2" t="s">
        <v>931</v>
      </c>
      <c r="F452" s="2" t="s">
        <v>919</v>
      </c>
      <c r="G452" s="2" t="str">
        <f t="shared" si="6"/>
        <v>Trump</v>
      </c>
      <c r="H452" s="2" t="s">
        <v>922</v>
      </c>
      <c r="I452" s="2" t="s">
        <v>923</v>
      </c>
      <c r="J452">
        <v>67044</v>
      </c>
      <c r="K452" s="1">
        <v>60.270866893383399</v>
      </c>
      <c r="L452" s="1">
        <v>33.290078157627804</v>
      </c>
      <c r="M452" s="1">
        <v>1.5721019032277299</v>
      </c>
      <c r="N452" s="1">
        <v>1.6302726567627199</v>
      </c>
      <c r="O452" s="1">
        <v>3.2366803889982698</v>
      </c>
      <c r="P452" s="1">
        <v>26.5527116520494</v>
      </c>
      <c r="Q452" s="1">
        <v>9.5385120219557304</v>
      </c>
      <c r="R452" s="1">
        <v>25.475806932760602</v>
      </c>
      <c r="S452" s="1">
        <v>26.0485651214128</v>
      </c>
      <c r="T452" s="1">
        <v>12.3844042718215</v>
      </c>
      <c r="U452" s="1">
        <v>6.2982727145063899</v>
      </c>
      <c r="V452" s="1">
        <v>47.673547722698103</v>
      </c>
      <c r="W452" s="1">
        <v>26.3773814539156</v>
      </c>
      <c r="X452" s="1">
        <v>19.650798108879801</v>
      </c>
      <c r="Y452" s="1">
        <v>26.321576932475399</v>
      </c>
      <c r="Z452" s="1">
        <v>23.438136352529099</v>
      </c>
      <c r="AA452" s="1">
        <v>15.8874317830089</v>
      </c>
      <c r="AB452" s="1">
        <v>21.2918465423149</v>
      </c>
      <c r="AC452" s="1">
        <v>13.0610083896717</v>
      </c>
    </row>
    <row r="453" spans="1:29" ht="15" hidden="1" customHeight="1" x14ac:dyDescent="0.25">
      <c r="A453">
        <v>29340</v>
      </c>
      <c r="B453" s="2" t="s">
        <v>477</v>
      </c>
      <c r="C453" s="2" t="s">
        <v>49</v>
      </c>
      <c r="D453" s="2" t="s">
        <v>951</v>
      </c>
      <c r="E453" s="2" t="s">
        <v>931</v>
      </c>
      <c r="F453" s="2" t="s">
        <v>919</v>
      </c>
      <c r="G453" s="2" t="str">
        <f t="shared" si="6"/>
        <v>Trump</v>
      </c>
      <c r="H453" s="2" t="s">
        <v>922</v>
      </c>
      <c r="I453" s="2" t="s">
        <v>923</v>
      </c>
      <c r="J453">
        <v>199607</v>
      </c>
      <c r="K453" s="1">
        <v>70.221986202888701</v>
      </c>
      <c r="L453" s="1">
        <v>23.851367937998202</v>
      </c>
      <c r="M453" s="1">
        <v>1.0310259660232399</v>
      </c>
      <c r="N453" s="1">
        <v>2.34110026201486</v>
      </c>
      <c r="O453" s="1">
        <v>2.5545196310750602</v>
      </c>
      <c r="P453" s="1">
        <v>25.383879322869401</v>
      </c>
      <c r="Q453" s="1">
        <v>10.0933334001313</v>
      </c>
      <c r="R453" s="1">
        <v>25.431973828573099</v>
      </c>
      <c r="S453" s="1">
        <v>26.462498810162</v>
      </c>
      <c r="T453" s="1">
        <v>12.6283146382642</v>
      </c>
      <c r="U453" s="1">
        <v>5.5544758425001</v>
      </c>
      <c r="V453" s="1">
        <v>47.030745908967198</v>
      </c>
      <c r="W453" s="1">
        <v>27.828351537295401</v>
      </c>
      <c r="X453" s="1">
        <v>19.586426711237198</v>
      </c>
      <c r="Y453" s="1">
        <v>21.762408332447698</v>
      </c>
      <c r="Z453" s="1">
        <v>23.1374216176002</v>
      </c>
      <c r="AA453" s="1">
        <v>17.015623339355901</v>
      </c>
      <c r="AB453" s="1">
        <v>20.768678924434099</v>
      </c>
      <c r="AC453" s="1">
        <v>17.315867786162201</v>
      </c>
    </row>
    <row r="454" spans="1:29" ht="15" hidden="1" customHeight="1" x14ac:dyDescent="0.25">
      <c r="A454">
        <v>29380</v>
      </c>
      <c r="B454" s="2" t="s">
        <v>478</v>
      </c>
      <c r="C454" s="2" t="s">
        <v>72</v>
      </c>
      <c r="D454" s="2" t="s">
        <v>942</v>
      </c>
      <c r="E454" s="2" t="s">
        <v>931</v>
      </c>
      <c r="F454" s="2" t="s">
        <v>919</v>
      </c>
      <c r="G454" s="2" t="str">
        <f t="shared" ref="G454:G517" si="7">IF(F454="Republicain","Trump","Clinton")</f>
        <v>Trump</v>
      </c>
      <c r="H454" s="2" t="s">
        <v>922</v>
      </c>
      <c r="I454" s="2" t="s">
        <v>923</v>
      </c>
      <c r="J454">
        <v>67531</v>
      </c>
      <c r="K454" s="1">
        <v>74.743451155765499</v>
      </c>
      <c r="L454" s="1">
        <v>17.2705868415987</v>
      </c>
      <c r="M454" s="1">
        <v>0.90476966134071801</v>
      </c>
      <c r="N454" s="1">
        <v>2.2300869230427498</v>
      </c>
      <c r="O454" s="1">
        <v>4.8511054182523603</v>
      </c>
      <c r="P454" s="1">
        <v>22.497815817920699</v>
      </c>
      <c r="Q454" s="1">
        <v>9.83104055915061</v>
      </c>
      <c r="R454" s="1">
        <v>24.100042943240901</v>
      </c>
      <c r="S454" s="1">
        <v>28.185574032666501</v>
      </c>
      <c r="T454" s="1">
        <v>15.3855266470214</v>
      </c>
      <c r="U454" s="1">
        <v>5.7910316851222499</v>
      </c>
      <c r="V454" s="1">
        <v>47.536454336147401</v>
      </c>
      <c r="W454" s="1">
        <v>33.494134415086101</v>
      </c>
      <c r="X454" s="1">
        <v>13.178379563644301</v>
      </c>
      <c r="Y454" s="1">
        <v>23.422590272815199</v>
      </c>
      <c r="Z454" s="1">
        <v>29.7700617932658</v>
      </c>
      <c r="AA454" s="1">
        <v>18.395056538736402</v>
      </c>
      <c r="AB454" s="1">
        <v>18.046155786287802</v>
      </c>
      <c r="AC454" s="1">
        <v>10.366135608894901</v>
      </c>
    </row>
    <row r="455" spans="1:29" ht="15" hidden="1" customHeight="1" x14ac:dyDescent="0.25">
      <c r="A455">
        <v>29420</v>
      </c>
      <c r="B455" s="2" t="s">
        <v>479</v>
      </c>
      <c r="C455" s="2" t="s">
        <v>330</v>
      </c>
      <c r="D455" s="2" t="s">
        <v>934</v>
      </c>
      <c r="E455" s="2" t="s">
        <v>935</v>
      </c>
      <c r="F455" s="2" t="s">
        <v>919</v>
      </c>
      <c r="G455" s="2" t="str">
        <f t="shared" si="7"/>
        <v>Trump</v>
      </c>
      <c r="H455" s="2" t="s">
        <v>922</v>
      </c>
      <c r="I455" s="2" t="s">
        <v>923</v>
      </c>
      <c r="J455">
        <v>200186</v>
      </c>
      <c r="K455" s="1">
        <v>79.614958088977204</v>
      </c>
      <c r="L455" s="1">
        <v>0.856703265962655</v>
      </c>
      <c r="M455" s="1">
        <v>1.00706343100916</v>
      </c>
      <c r="N455" s="1">
        <v>3.75051202381785</v>
      </c>
      <c r="O455" s="1">
        <v>14.770763190233099</v>
      </c>
      <c r="P455" s="1">
        <v>20.613329603468799</v>
      </c>
      <c r="Q455" s="1">
        <v>6.8151618994335301</v>
      </c>
      <c r="R455" s="1">
        <v>19.175666630034101</v>
      </c>
      <c r="S455" s="1">
        <v>30.088517678558901</v>
      </c>
      <c r="T455" s="1">
        <v>23.307324188504701</v>
      </c>
      <c r="U455" s="1">
        <v>4.1346733943947802</v>
      </c>
      <c r="V455" s="1">
        <v>45.783058191191799</v>
      </c>
      <c r="W455" s="1">
        <v>37.903800800745898</v>
      </c>
      <c r="X455" s="1">
        <v>12.1784676136675</v>
      </c>
      <c r="Y455" s="1">
        <v>23.152261838093501</v>
      </c>
      <c r="Z455" s="1">
        <v>27.692116234210701</v>
      </c>
      <c r="AA455" s="1">
        <v>20.119469852529399</v>
      </c>
      <c r="AB455" s="1">
        <v>19.670213427913598</v>
      </c>
      <c r="AC455" s="1">
        <v>9.3659386472528094</v>
      </c>
    </row>
    <row r="456" spans="1:29" ht="15" hidden="1" customHeight="1" x14ac:dyDescent="0.25">
      <c r="A456">
        <v>29460</v>
      </c>
      <c r="B456" s="2" t="s">
        <v>480</v>
      </c>
      <c r="C456" s="2" t="s">
        <v>72</v>
      </c>
      <c r="D456" s="2" t="s">
        <v>942</v>
      </c>
      <c r="E456" s="2" t="s">
        <v>931</v>
      </c>
      <c r="F456" s="2" t="s">
        <v>919</v>
      </c>
      <c r="G456" s="2" t="str">
        <f t="shared" si="7"/>
        <v>Trump</v>
      </c>
      <c r="H456" s="2" t="s">
        <v>922</v>
      </c>
      <c r="I456" s="2" t="s">
        <v>923</v>
      </c>
      <c r="J456">
        <v>602095</v>
      </c>
      <c r="K456" s="1">
        <v>64.569378586435704</v>
      </c>
      <c r="L456" s="1">
        <v>14.173178651209501</v>
      </c>
      <c r="M456" s="1">
        <v>1.5889519095823701</v>
      </c>
      <c r="N456" s="1">
        <v>1.9749375098613999</v>
      </c>
      <c r="O456" s="1">
        <v>17.693553342910999</v>
      </c>
      <c r="P456" s="1">
        <v>23.540471188101499</v>
      </c>
      <c r="Q456" s="1">
        <v>8.8104036738388505</v>
      </c>
      <c r="R456" s="1">
        <v>24.0319218727942</v>
      </c>
      <c r="S456" s="1">
        <v>25.630672900455899</v>
      </c>
      <c r="T456" s="1">
        <v>17.9865303648095</v>
      </c>
      <c r="U456" s="1">
        <v>6.8000225004341104</v>
      </c>
      <c r="V456" s="1">
        <v>47.265585830596201</v>
      </c>
      <c r="W456" s="1">
        <v>27.708306328736199</v>
      </c>
      <c r="X456" s="1">
        <v>18.226085340233499</v>
      </c>
      <c r="Y456" s="1">
        <v>20.240362750528</v>
      </c>
      <c r="Z456" s="1">
        <v>25.5902125800947</v>
      </c>
      <c r="AA456" s="1">
        <v>19.899496129790499</v>
      </c>
      <c r="AB456" s="1">
        <v>21.779440834650401</v>
      </c>
      <c r="AC456" s="1">
        <v>12.4904877049365</v>
      </c>
    </row>
    <row r="457" spans="1:29" ht="15" hidden="1" customHeight="1" x14ac:dyDescent="0.25">
      <c r="A457">
        <v>29500</v>
      </c>
      <c r="B457" s="2" t="s">
        <v>481</v>
      </c>
      <c r="C457" s="2" t="s">
        <v>27</v>
      </c>
      <c r="D457" s="2" t="s">
        <v>976</v>
      </c>
      <c r="E457" s="2" t="s">
        <v>935</v>
      </c>
      <c r="F457" s="2" t="s">
        <v>919</v>
      </c>
      <c r="G457" s="2" t="str">
        <f t="shared" si="7"/>
        <v>Trump</v>
      </c>
      <c r="H457" s="2" t="s">
        <v>922</v>
      </c>
      <c r="I457" s="2" t="s">
        <v>922</v>
      </c>
      <c r="J457">
        <v>13833</v>
      </c>
      <c r="K457" s="1">
        <v>39.051543410684602</v>
      </c>
      <c r="L457" s="1">
        <v>6.2170172775247599</v>
      </c>
      <c r="M457" s="1">
        <v>0.33253813344899902</v>
      </c>
      <c r="N457" s="1">
        <v>0.997614400346996</v>
      </c>
      <c r="O457" s="1">
        <v>53.401286777994599</v>
      </c>
      <c r="P457" s="1">
        <v>24.737945492662501</v>
      </c>
      <c r="Q457" s="1">
        <v>10.2291621484855</v>
      </c>
      <c r="R457" s="1">
        <v>28.779006723053602</v>
      </c>
      <c r="S457" s="1">
        <v>22.280054941082899</v>
      </c>
      <c r="T457" s="1">
        <v>13.973830694715501</v>
      </c>
      <c r="U457" s="1">
        <v>16.992733370598099</v>
      </c>
      <c r="V457" s="1">
        <v>47.512576858580204</v>
      </c>
      <c r="W457" s="1">
        <v>27.322526551145899</v>
      </c>
      <c r="X457" s="1">
        <v>8.1721632196758005</v>
      </c>
      <c r="Y457" s="1">
        <v>26.243724326791401</v>
      </c>
      <c r="Z457" s="1">
        <v>23.619351894112299</v>
      </c>
      <c r="AA457" s="1">
        <v>16.750342309447699</v>
      </c>
      <c r="AB457" s="1">
        <v>22.2729347329986</v>
      </c>
      <c r="AC457" s="1">
        <v>11.113646736649899</v>
      </c>
    </row>
    <row r="458" spans="1:29" ht="15" hidden="1" customHeight="1" x14ac:dyDescent="0.25">
      <c r="A458">
        <v>29540</v>
      </c>
      <c r="B458" s="2" t="s">
        <v>482</v>
      </c>
      <c r="C458" s="2" t="s">
        <v>55</v>
      </c>
      <c r="D458" s="2" t="s">
        <v>970</v>
      </c>
      <c r="E458" s="2" t="s">
        <v>927</v>
      </c>
      <c r="F458" s="2" t="s">
        <v>919</v>
      </c>
      <c r="G458" s="2" t="str">
        <f t="shared" si="7"/>
        <v>Trump</v>
      </c>
      <c r="H458" s="2" t="s">
        <v>922</v>
      </c>
      <c r="I458" s="2" t="s">
        <v>922</v>
      </c>
      <c r="J458">
        <v>519445</v>
      </c>
      <c r="K458" s="1">
        <v>84.892337013543298</v>
      </c>
      <c r="L458" s="1">
        <v>3.0969592545890299</v>
      </c>
      <c r="M458" s="1">
        <v>1.87238302418928</v>
      </c>
      <c r="N458" s="1">
        <v>1.48870429015584</v>
      </c>
      <c r="O458" s="1">
        <v>8.6496164175225498</v>
      </c>
      <c r="P458" s="1">
        <v>24.837085735737201</v>
      </c>
      <c r="Q458" s="1">
        <v>9.7484815524261492</v>
      </c>
      <c r="R458" s="1">
        <v>23.9907978708044</v>
      </c>
      <c r="S458" s="1">
        <v>26.449961016084501</v>
      </c>
      <c r="T458" s="1">
        <v>14.973673824947801</v>
      </c>
      <c r="U458" s="1">
        <v>7.1043403175498296</v>
      </c>
      <c r="V458" s="1">
        <v>48.122661403539702</v>
      </c>
      <c r="W458" s="1">
        <v>21.235483814122301</v>
      </c>
      <c r="X458" s="1">
        <v>23.537514464788199</v>
      </c>
      <c r="Y458" s="1">
        <v>14.0047386009746</v>
      </c>
      <c r="Z458" s="1">
        <v>20.226480295490099</v>
      </c>
      <c r="AA458" s="1">
        <v>19.338251270007099</v>
      </c>
      <c r="AB458" s="1">
        <v>26.505643901379202</v>
      </c>
      <c r="AC458" s="1">
        <v>19.924885932149</v>
      </c>
    </row>
    <row r="459" spans="1:29" ht="15" hidden="1" customHeight="1" x14ac:dyDescent="0.25">
      <c r="A459">
        <v>29620</v>
      </c>
      <c r="B459" s="2" t="s">
        <v>483</v>
      </c>
      <c r="C459" s="2" t="s">
        <v>31</v>
      </c>
      <c r="D459" s="2" t="s">
        <v>924</v>
      </c>
      <c r="E459" s="2" t="s">
        <v>927</v>
      </c>
      <c r="F459" s="2" t="s">
        <v>920</v>
      </c>
      <c r="G459" s="2" t="str">
        <f t="shared" si="7"/>
        <v>Clinton</v>
      </c>
      <c r="H459" s="2" t="s">
        <v>922</v>
      </c>
      <c r="I459" s="2" t="s">
        <v>922</v>
      </c>
      <c r="J459">
        <v>464036</v>
      </c>
      <c r="K459" s="1">
        <v>78.278840434793807</v>
      </c>
      <c r="L459" s="1">
        <v>8.6411399115585894</v>
      </c>
      <c r="M459" s="1">
        <v>3.7494935737744499</v>
      </c>
      <c r="N459" s="1">
        <v>3.1728141782103099</v>
      </c>
      <c r="O459" s="1">
        <v>6.1577119016628004</v>
      </c>
      <c r="P459" s="1">
        <v>22.048289356860199</v>
      </c>
      <c r="Q459" s="1">
        <v>15.6595608961374</v>
      </c>
      <c r="R459" s="1">
        <v>24.6483031488936</v>
      </c>
      <c r="S459" s="1">
        <v>25.958115318639098</v>
      </c>
      <c r="T459" s="1">
        <v>11.685731279469699</v>
      </c>
      <c r="U459" s="1">
        <v>2.5509198593501998</v>
      </c>
      <c r="V459" s="1">
        <v>30.771464825449701</v>
      </c>
      <c r="W459" s="1">
        <v>34.984389532169999</v>
      </c>
      <c r="X459" s="1">
        <v>31.693225783030101</v>
      </c>
      <c r="Y459" s="1">
        <v>19.333987482468199</v>
      </c>
      <c r="Z459" s="1">
        <v>20.805268672354401</v>
      </c>
      <c r="AA459" s="1">
        <v>18.529051428317999</v>
      </c>
      <c r="AB459" s="1">
        <v>23.237816472362201</v>
      </c>
      <c r="AC459" s="1">
        <v>18.0938759444971</v>
      </c>
    </row>
    <row r="460" spans="1:29" ht="15" hidden="1" customHeight="1" x14ac:dyDescent="0.25">
      <c r="A460">
        <v>29660</v>
      </c>
      <c r="B460" s="2" t="s">
        <v>484</v>
      </c>
      <c r="C460" s="2" t="s">
        <v>197</v>
      </c>
      <c r="D460" s="2" t="s">
        <v>982</v>
      </c>
      <c r="E460" s="2" t="s">
        <v>947</v>
      </c>
      <c r="F460" s="2" t="s">
        <v>919</v>
      </c>
      <c r="G460" s="2" t="str">
        <f t="shared" si="7"/>
        <v>Trump</v>
      </c>
      <c r="H460" s="2" t="s">
        <v>922</v>
      </c>
      <c r="I460" s="2" t="s">
        <v>923</v>
      </c>
      <c r="J460">
        <v>36299</v>
      </c>
      <c r="K460" s="1">
        <v>84.839802749387005</v>
      </c>
      <c r="L460" s="1">
        <v>1.0744097633543599</v>
      </c>
      <c r="M460" s="1">
        <v>2.7686713132593201</v>
      </c>
      <c r="N460" s="1">
        <v>2.4959365271770602</v>
      </c>
      <c r="O460" s="1">
        <v>8.8211796468222303</v>
      </c>
      <c r="P460" s="1">
        <v>16.631312157359702</v>
      </c>
      <c r="Q460" s="1">
        <v>28.871318769112101</v>
      </c>
      <c r="R460" s="1">
        <v>25.620540510757898</v>
      </c>
      <c r="S460" s="1">
        <v>20.1548252017962</v>
      </c>
      <c r="T460" s="1">
        <v>8.7220033609741296</v>
      </c>
      <c r="U460" s="1">
        <v>1.4312830246755199</v>
      </c>
      <c r="V460" s="1">
        <v>18.801621094752001</v>
      </c>
      <c r="W460" s="1">
        <v>31.683168316831701</v>
      </c>
      <c r="X460" s="1">
        <v>48.083927563740801</v>
      </c>
      <c r="Y460" s="1">
        <v>27.2485187404301</v>
      </c>
      <c r="Z460" s="1">
        <v>20.591172358697801</v>
      </c>
      <c r="AA460" s="1">
        <v>16.696624725384499</v>
      </c>
      <c r="AB460" s="1">
        <v>19.339591238932201</v>
      </c>
      <c r="AC460" s="1">
        <v>16.124092936555499</v>
      </c>
    </row>
    <row r="461" spans="1:29" ht="15" hidden="1" customHeight="1" x14ac:dyDescent="0.25">
      <c r="A461">
        <v>29700</v>
      </c>
      <c r="B461" s="2" t="s">
        <v>485</v>
      </c>
      <c r="C461" s="2" t="s">
        <v>27</v>
      </c>
      <c r="D461" s="2" t="s">
        <v>976</v>
      </c>
      <c r="E461" s="2" t="s">
        <v>935</v>
      </c>
      <c r="F461" s="2" t="s">
        <v>920</v>
      </c>
      <c r="G461" s="2" t="str">
        <f t="shared" si="7"/>
        <v>Clinton</v>
      </c>
      <c r="H461" s="2" t="s">
        <v>922</v>
      </c>
      <c r="I461" s="2" t="s">
        <v>922</v>
      </c>
      <c r="J461">
        <v>250304</v>
      </c>
      <c r="K461" s="1">
        <v>3.3339459217591401</v>
      </c>
      <c r="L461" s="1">
        <v>0.19456341089235499</v>
      </c>
      <c r="M461" s="1">
        <v>0.52735873178215298</v>
      </c>
      <c r="N461" s="1">
        <v>0.19935758118128399</v>
      </c>
      <c r="O461" s="1">
        <v>95.7447743543851</v>
      </c>
      <c r="P461" s="1">
        <v>35.220372027614403</v>
      </c>
      <c r="Q461" s="1">
        <v>10.896749552544099</v>
      </c>
      <c r="R461" s="1">
        <v>27.7614420864229</v>
      </c>
      <c r="S461" s="1">
        <v>18.328113014574299</v>
      </c>
      <c r="T461" s="1">
        <v>7.7933233188442896</v>
      </c>
      <c r="U461" s="1">
        <v>21.640596041218799</v>
      </c>
      <c r="V461" s="1">
        <v>35.328786418563297</v>
      </c>
      <c r="W461" s="1">
        <v>26.110163837200702</v>
      </c>
      <c r="X461" s="1">
        <v>16.920453703017301</v>
      </c>
      <c r="Y461" s="1">
        <v>27.292807784726101</v>
      </c>
      <c r="Z461" s="1">
        <v>24.579496440457898</v>
      </c>
      <c r="AA461" s="1">
        <v>17.649955972120701</v>
      </c>
      <c r="AB461" s="1">
        <v>17.396235989433301</v>
      </c>
      <c r="AC461" s="1">
        <v>13.081503813262101</v>
      </c>
    </row>
    <row r="462" spans="1:29" ht="15" hidden="1" customHeight="1" x14ac:dyDescent="0.25">
      <c r="A462">
        <v>29740</v>
      </c>
      <c r="B462" s="2" t="s">
        <v>486</v>
      </c>
      <c r="C462" s="2" t="s">
        <v>35</v>
      </c>
      <c r="D462" s="2" t="s">
        <v>964</v>
      </c>
      <c r="E462" s="2" t="s">
        <v>935</v>
      </c>
      <c r="F462" s="2" t="s">
        <v>920</v>
      </c>
      <c r="G462" s="2" t="str">
        <f t="shared" si="7"/>
        <v>Clinton</v>
      </c>
      <c r="H462" s="2" t="s">
        <v>922</v>
      </c>
      <c r="I462" s="2" t="s">
        <v>922</v>
      </c>
      <c r="J462">
        <v>209233</v>
      </c>
      <c r="K462" s="1">
        <v>30.106149603552002</v>
      </c>
      <c r="L462" s="1">
        <v>1.35016942834065</v>
      </c>
      <c r="M462" s="1">
        <v>0.96973230800112797</v>
      </c>
      <c r="N462" s="1">
        <v>1.85104644104897</v>
      </c>
      <c r="O462" s="1">
        <v>65.722902219057204</v>
      </c>
      <c r="P462" s="1">
        <v>26.696553602921099</v>
      </c>
      <c r="Q462" s="1">
        <v>13.090669253893999</v>
      </c>
      <c r="R462" s="1">
        <v>24.3828650356301</v>
      </c>
      <c r="S462" s="1">
        <v>23.460448399631002</v>
      </c>
      <c r="T462" s="1">
        <v>12.3694637079237</v>
      </c>
      <c r="U462" s="1">
        <v>13.766964370848299</v>
      </c>
      <c r="V462" s="1">
        <v>31.208085687950899</v>
      </c>
      <c r="W462" s="1">
        <v>29.061119410100801</v>
      </c>
      <c r="X462" s="1">
        <v>25.963830531100001</v>
      </c>
      <c r="Y462" s="1">
        <v>26.574477679242399</v>
      </c>
      <c r="Z462" s="1">
        <v>24.9525162947679</v>
      </c>
      <c r="AA462" s="1">
        <v>15.969555771149</v>
      </c>
      <c r="AB462" s="1">
        <v>19.3309921703128</v>
      </c>
      <c r="AC462" s="1">
        <v>13.172458084527801</v>
      </c>
    </row>
    <row r="463" spans="1:29" ht="15" hidden="1" customHeight="1" x14ac:dyDescent="0.25">
      <c r="A463">
        <v>29780</v>
      </c>
      <c r="B463" s="2" t="s">
        <v>487</v>
      </c>
      <c r="C463" s="2" t="s">
        <v>35</v>
      </c>
      <c r="D463" s="2" t="s">
        <v>964</v>
      </c>
      <c r="E463" s="2" t="s">
        <v>935</v>
      </c>
      <c r="F463" s="2" t="s">
        <v>920</v>
      </c>
      <c r="G463" s="2" t="str">
        <f t="shared" si="7"/>
        <v>Clinton</v>
      </c>
      <c r="H463" s="2" t="s">
        <v>922</v>
      </c>
      <c r="I463" s="2" t="s">
        <v>922</v>
      </c>
      <c r="J463">
        <v>29393</v>
      </c>
      <c r="K463" s="1">
        <v>19.667948150920299</v>
      </c>
      <c r="L463" s="1">
        <v>1.1533358282584301</v>
      </c>
      <c r="M463" s="1">
        <v>0.59537985234579704</v>
      </c>
      <c r="N463" s="1">
        <v>1.75211785118906</v>
      </c>
      <c r="O463" s="1">
        <v>76.8312183172864</v>
      </c>
      <c r="P463" s="1">
        <v>21.984826319191601</v>
      </c>
      <c r="Q463" s="1">
        <v>10.8393154832783</v>
      </c>
      <c r="R463" s="1">
        <v>21.886163372231501</v>
      </c>
      <c r="S463" s="1">
        <v>30.085394481679302</v>
      </c>
      <c r="T463" s="1">
        <v>15.204300343619201</v>
      </c>
      <c r="U463" s="1">
        <v>7.7963851730828102</v>
      </c>
      <c r="V463" s="1">
        <v>40.340038803226797</v>
      </c>
      <c r="W463" s="1">
        <v>30.567752476258601</v>
      </c>
      <c r="X463" s="1">
        <v>21.295823547431802</v>
      </c>
      <c r="Y463" s="1">
        <v>34.151747655584003</v>
      </c>
      <c r="Z463" s="1">
        <v>26.104006820119402</v>
      </c>
      <c r="AA463" s="1">
        <v>15.3623188405797</v>
      </c>
      <c r="AB463" s="1">
        <v>16.2745098039216</v>
      </c>
      <c r="AC463" s="1">
        <v>8.1074168797953998</v>
      </c>
    </row>
    <row r="464" spans="1:29" ht="15" hidden="1" customHeight="1" x14ac:dyDescent="0.25">
      <c r="A464">
        <v>29820</v>
      </c>
      <c r="B464" s="2" t="s">
        <v>488</v>
      </c>
      <c r="C464" s="2" t="s">
        <v>195</v>
      </c>
      <c r="D464" s="2" t="s">
        <v>965</v>
      </c>
      <c r="E464" s="2" t="s">
        <v>935</v>
      </c>
      <c r="F464" s="2" t="s">
        <v>920</v>
      </c>
      <c r="G464" s="2" t="str">
        <f t="shared" si="7"/>
        <v>Clinton</v>
      </c>
      <c r="H464" s="2" t="s">
        <v>922</v>
      </c>
      <c r="I464" s="2" t="s">
        <v>922</v>
      </c>
      <c r="J464">
        <v>1951269</v>
      </c>
      <c r="K464" s="1">
        <v>47.966477200222002</v>
      </c>
      <c r="L464" s="1">
        <v>9.9843230226073398</v>
      </c>
      <c r="M464" s="1">
        <v>8.4622366265235591</v>
      </c>
      <c r="N464" s="1">
        <v>4.4446972713654596</v>
      </c>
      <c r="O464" s="1">
        <v>29.142265879281599</v>
      </c>
      <c r="P464" s="1">
        <v>25.041037396688999</v>
      </c>
      <c r="Q464" s="1">
        <v>9.1796671806911299</v>
      </c>
      <c r="R464" s="1">
        <v>29.8785559551246</v>
      </c>
      <c r="S464" s="1">
        <v>24.603219750839099</v>
      </c>
      <c r="T464" s="1">
        <v>11.2975197166562</v>
      </c>
      <c r="U464" s="1">
        <v>6.8010566648568798</v>
      </c>
      <c r="V464" s="1">
        <v>38.631726199214398</v>
      </c>
      <c r="W464" s="1">
        <v>32.464715052347799</v>
      </c>
      <c r="X464" s="1">
        <v>22.102502083580902</v>
      </c>
      <c r="Y464" s="1">
        <v>14.908425479118</v>
      </c>
      <c r="Z464" s="1">
        <v>21.070850394526101</v>
      </c>
      <c r="AA464" s="1">
        <v>18.736836738017999</v>
      </c>
      <c r="AB464" s="1">
        <v>24.673211177317899</v>
      </c>
      <c r="AC464" s="1">
        <v>20.610676211020099</v>
      </c>
    </row>
    <row r="465" spans="1:29" ht="15" hidden="1" customHeight="1" x14ac:dyDescent="0.25">
      <c r="A465">
        <v>29860</v>
      </c>
      <c r="B465" s="2" t="s">
        <v>489</v>
      </c>
      <c r="C465" s="2" t="s">
        <v>170</v>
      </c>
      <c r="D465" s="2" t="s">
        <v>957</v>
      </c>
      <c r="E465" s="2" t="s">
        <v>931</v>
      </c>
      <c r="F465" s="2" t="s">
        <v>919</v>
      </c>
      <c r="G465" s="2" t="str">
        <f t="shared" si="7"/>
        <v>Trump</v>
      </c>
      <c r="H465" s="2" t="s">
        <v>922</v>
      </c>
      <c r="I465" s="2" t="s">
        <v>922</v>
      </c>
      <c r="J465">
        <v>84823</v>
      </c>
      <c r="K465" s="1">
        <v>61.642479044598801</v>
      </c>
      <c r="L465" s="1">
        <v>33.033493274229897</v>
      </c>
      <c r="M465" s="1">
        <v>0.37489831767327297</v>
      </c>
      <c r="N465" s="1">
        <v>1.0174127300378399</v>
      </c>
      <c r="O465" s="1">
        <v>3.93171663346026</v>
      </c>
      <c r="P465" s="1">
        <v>25.312709996109501</v>
      </c>
      <c r="Q465" s="1">
        <v>9.5469389198684294</v>
      </c>
      <c r="R465" s="1">
        <v>24.318875776617201</v>
      </c>
      <c r="S465" s="1">
        <v>26.104947950438</v>
      </c>
      <c r="T465" s="1">
        <v>14.7165273569669</v>
      </c>
      <c r="U465" s="1">
        <v>7.88603040876467</v>
      </c>
      <c r="V465" s="1">
        <v>43.593730226167501</v>
      </c>
      <c r="W465" s="1">
        <v>32.482418238027201</v>
      </c>
      <c r="X465" s="1">
        <v>16.037821127040701</v>
      </c>
      <c r="Y465" s="1">
        <v>28.746671738303501</v>
      </c>
      <c r="Z465" s="1">
        <v>25.722708254089</v>
      </c>
      <c r="AA465" s="1">
        <v>18.0518574870039</v>
      </c>
      <c r="AB465" s="1">
        <v>16.283124128312402</v>
      </c>
      <c r="AC465" s="1">
        <v>11.1956383922911</v>
      </c>
    </row>
    <row r="466" spans="1:29" ht="15" hidden="1" customHeight="1" x14ac:dyDescent="0.25">
      <c r="A466">
        <v>29900</v>
      </c>
      <c r="B466" s="2" t="s">
        <v>490</v>
      </c>
      <c r="C466" s="2" t="s">
        <v>42</v>
      </c>
      <c r="D466" s="2" t="s">
        <v>959</v>
      </c>
      <c r="E466" s="2" t="s">
        <v>931</v>
      </c>
      <c r="F466" s="2" t="s">
        <v>920</v>
      </c>
      <c r="G466" s="2" t="str">
        <f t="shared" si="7"/>
        <v>Clinton</v>
      </c>
      <c r="H466" s="2" t="s">
        <v>922</v>
      </c>
      <c r="I466" s="2" t="s">
        <v>923</v>
      </c>
      <c r="J466">
        <v>36157</v>
      </c>
      <c r="K466" s="1">
        <v>45.924717205520402</v>
      </c>
      <c r="L466" s="1">
        <v>38.399203473739497</v>
      </c>
      <c r="M466" s="1">
        <v>0.76333766628868505</v>
      </c>
      <c r="N466" s="1">
        <v>12.827391653068601</v>
      </c>
      <c r="O466" s="1">
        <v>2.0853500013828601</v>
      </c>
      <c r="P466" s="1">
        <v>25.0933429211494</v>
      </c>
      <c r="Q466" s="1">
        <v>9.1683491440108398</v>
      </c>
      <c r="R466" s="1">
        <v>24.097685095555502</v>
      </c>
      <c r="S466" s="1">
        <v>28.049893519927</v>
      </c>
      <c r="T466" s="1">
        <v>13.5907293193572</v>
      </c>
      <c r="U466" s="1">
        <v>8.1822780541269697</v>
      </c>
      <c r="V466" s="1">
        <v>49.536295421971197</v>
      </c>
      <c r="W466" s="1">
        <v>27.771688727763301</v>
      </c>
      <c r="X466" s="1">
        <v>14.5097377961386</v>
      </c>
      <c r="Y466" s="1">
        <v>34.839104180998199</v>
      </c>
      <c r="Z466" s="1">
        <v>26.469464190170399</v>
      </c>
      <c r="AA466" s="1">
        <v>15.630971489719499</v>
      </c>
      <c r="AB466" s="1">
        <v>13.421998012688199</v>
      </c>
      <c r="AC466" s="1">
        <v>9.6384621264235992</v>
      </c>
    </row>
    <row r="467" spans="1:29" ht="15" hidden="1" customHeight="1" x14ac:dyDescent="0.25">
      <c r="A467">
        <v>29940</v>
      </c>
      <c r="B467" s="2" t="s">
        <v>491</v>
      </c>
      <c r="C467" s="2" t="s">
        <v>77</v>
      </c>
      <c r="D467" s="2" t="s">
        <v>949</v>
      </c>
      <c r="E467" s="2" t="s">
        <v>935</v>
      </c>
      <c r="F467" s="2" t="s">
        <v>920</v>
      </c>
      <c r="G467" s="2" t="str">
        <f t="shared" si="7"/>
        <v>Clinton</v>
      </c>
      <c r="H467" s="2" t="s">
        <v>922</v>
      </c>
      <c r="I467" s="2" t="s">
        <v>923</v>
      </c>
      <c r="J467">
        <v>110826</v>
      </c>
      <c r="K467" s="1">
        <v>81.688412466388797</v>
      </c>
      <c r="L467" s="1">
        <v>3.79333369425947</v>
      </c>
      <c r="M467" s="1">
        <v>3.7103206828722501</v>
      </c>
      <c r="N467" s="1">
        <v>5.7089491635536804</v>
      </c>
      <c r="O467" s="1">
        <v>5.0989839929258496</v>
      </c>
      <c r="P467" s="1">
        <v>19.066825474166698</v>
      </c>
      <c r="Q467" s="1">
        <v>24.6332088138162</v>
      </c>
      <c r="R467" s="1">
        <v>26.6237164564272</v>
      </c>
      <c r="S467" s="1">
        <v>20.7731037843105</v>
      </c>
      <c r="T467" s="1">
        <v>8.9031454712793003</v>
      </c>
      <c r="U467" s="1">
        <v>1.4597013003733701</v>
      </c>
      <c r="V467" s="1">
        <v>24.238766576541799</v>
      </c>
      <c r="W467" s="1">
        <v>25.8658426676967</v>
      </c>
      <c r="X467" s="1">
        <v>48.4356894553882</v>
      </c>
      <c r="Y467" s="1">
        <v>21.350928100962602</v>
      </c>
      <c r="Z467" s="1">
        <v>20.487310579890401</v>
      </c>
      <c r="AA467" s="1">
        <v>18.347842107687299</v>
      </c>
      <c r="AB467" s="1">
        <v>21.2749297591083</v>
      </c>
      <c r="AC467" s="1">
        <v>18.538989452351299</v>
      </c>
    </row>
    <row r="468" spans="1:29" ht="15" hidden="1" customHeight="1" x14ac:dyDescent="0.25">
      <c r="A468">
        <v>29980</v>
      </c>
      <c r="B468" s="2" t="s">
        <v>492</v>
      </c>
      <c r="C468" s="2" t="s">
        <v>84</v>
      </c>
      <c r="D468" s="2" t="s">
        <v>975</v>
      </c>
      <c r="E468" s="2" t="s">
        <v>931</v>
      </c>
      <c r="F468" s="2" t="s">
        <v>919</v>
      </c>
      <c r="G468" s="2" t="str">
        <f t="shared" si="7"/>
        <v>Trump</v>
      </c>
      <c r="H468" s="2" t="s">
        <v>922</v>
      </c>
      <c r="I468" s="2" t="s">
        <v>922</v>
      </c>
      <c r="J468">
        <v>41869</v>
      </c>
      <c r="K468" s="1">
        <v>94.795672215720501</v>
      </c>
      <c r="L468" s="1">
        <v>1.5214120232152699</v>
      </c>
      <c r="M468" s="1">
        <v>0.28660823043301697</v>
      </c>
      <c r="N468" s="1">
        <v>1.7506986075616799</v>
      </c>
      <c r="O468" s="1">
        <v>1.6456089230695701</v>
      </c>
      <c r="P468" s="1">
        <v>25.147483818577001</v>
      </c>
      <c r="Q468" s="1">
        <v>8.0107000406028295</v>
      </c>
      <c r="R468" s="1">
        <v>24.146743413981699</v>
      </c>
      <c r="S468" s="1">
        <v>26.602020588024601</v>
      </c>
      <c r="T468" s="1">
        <v>16.093052138813899</v>
      </c>
      <c r="U468" s="1">
        <v>10.4938934851904</v>
      </c>
      <c r="V468" s="1">
        <v>53.848357866838597</v>
      </c>
      <c r="W468" s="1">
        <v>23.8745030622112</v>
      </c>
      <c r="X468" s="1">
        <v>11.783245585759801</v>
      </c>
      <c r="Y468" s="1">
        <v>24.737398222387998</v>
      </c>
      <c r="Z468" s="1">
        <v>29.8029709739574</v>
      </c>
      <c r="AA468" s="1">
        <v>17.633165516812699</v>
      </c>
      <c r="AB468" s="1">
        <v>20.7035863011996</v>
      </c>
      <c r="AC468" s="1">
        <v>7.1228789856423598</v>
      </c>
    </row>
    <row r="469" spans="1:29" ht="15" hidden="1" customHeight="1" x14ac:dyDescent="0.25">
      <c r="A469">
        <v>30020</v>
      </c>
      <c r="B469" s="2" t="s">
        <v>493</v>
      </c>
      <c r="C469" s="2" t="s">
        <v>29</v>
      </c>
      <c r="D469" s="2" t="s">
        <v>968</v>
      </c>
      <c r="E469" s="2" t="s">
        <v>935</v>
      </c>
      <c r="F469" s="2" t="s">
        <v>919</v>
      </c>
      <c r="G469" s="2" t="str">
        <f t="shared" si="7"/>
        <v>Trump</v>
      </c>
      <c r="H469" s="2" t="s">
        <v>922</v>
      </c>
      <c r="I469" s="2" t="s">
        <v>922</v>
      </c>
      <c r="J469">
        <v>130291</v>
      </c>
      <c r="K469" s="1">
        <v>59.886715122303102</v>
      </c>
      <c r="L469" s="1">
        <v>16.0563661342687</v>
      </c>
      <c r="M469" s="1">
        <v>2.0530965300749902</v>
      </c>
      <c r="N469" s="1">
        <v>11.0744410588606</v>
      </c>
      <c r="O469" s="1">
        <v>10.929381154492599</v>
      </c>
      <c r="P469" s="1">
        <v>25.065430459509901</v>
      </c>
      <c r="Q469" s="1">
        <v>13.2963903876707</v>
      </c>
      <c r="R469" s="1">
        <v>28.5238427826941</v>
      </c>
      <c r="S469" s="1">
        <v>22.558733911014599</v>
      </c>
      <c r="T469" s="1">
        <v>10.5556024591108</v>
      </c>
      <c r="U469" s="1">
        <v>3.3818181818181801</v>
      </c>
      <c r="V469" s="1">
        <v>42.287147335423199</v>
      </c>
      <c r="W469" s="1">
        <v>34.362382445141101</v>
      </c>
      <c r="X469" s="1">
        <v>19.968652037617598</v>
      </c>
      <c r="Y469" s="1">
        <v>19.844874871443299</v>
      </c>
      <c r="Z469" s="1">
        <v>22.741686664381199</v>
      </c>
      <c r="AA469" s="1">
        <v>19.859873157353402</v>
      </c>
      <c r="AB469" s="1">
        <v>23.7872814535482</v>
      </c>
      <c r="AC469" s="1">
        <v>13.766283853273899</v>
      </c>
    </row>
    <row r="470" spans="1:29" ht="15" hidden="1" customHeight="1" x14ac:dyDescent="0.25">
      <c r="A470">
        <v>30060</v>
      </c>
      <c r="B470" s="2" t="s">
        <v>494</v>
      </c>
      <c r="C470" s="2" t="s">
        <v>162</v>
      </c>
      <c r="D470" s="2" t="s">
        <v>956</v>
      </c>
      <c r="E470" s="2" t="s">
        <v>927</v>
      </c>
      <c r="F470" s="2" t="s">
        <v>919</v>
      </c>
      <c r="G470" s="2" t="str">
        <f t="shared" si="7"/>
        <v>Trump</v>
      </c>
      <c r="H470" s="2" t="s">
        <v>922</v>
      </c>
      <c r="I470" s="2" t="s">
        <v>922</v>
      </c>
      <c r="J470">
        <v>35571</v>
      </c>
      <c r="K470" s="1">
        <v>94.447724269770305</v>
      </c>
      <c r="L470" s="1">
        <v>0.66627308762756199</v>
      </c>
      <c r="M470" s="1">
        <v>0.416069269910882</v>
      </c>
      <c r="N470" s="1">
        <v>2.4486238790025601</v>
      </c>
      <c r="O470" s="1">
        <v>2.0213094936886802</v>
      </c>
      <c r="P470" s="1">
        <v>25.040060723623199</v>
      </c>
      <c r="Q470" s="1">
        <v>8.0318236765904807</v>
      </c>
      <c r="R470" s="1">
        <v>24.171375558741701</v>
      </c>
      <c r="S470" s="1">
        <v>27.137274746282099</v>
      </c>
      <c r="T470" s="1">
        <v>15.6194652947626</v>
      </c>
      <c r="U470" s="1">
        <v>5.0763550931364296</v>
      </c>
      <c r="V470" s="1">
        <v>57.211780500083897</v>
      </c>
      <c r="W470" s="1">
        <v>24.3245510991777</v>
      </c>
      <c r="X470" s="1">
        <v>13.3873133076019</v>
      </c>
      <c r="Y470" s="1">
        <v>22.1045945373703</v>
      </c>
      <c r="Z470" s="1">
        <v>29.141082645211402</v>
      </c>
      <c r="AA470" s="1">
        <v>23.029148140306301</v>
      </c>
      <c r="AB470" s="1">
        <v>16.013833015738602</v>
      </c>
      <c r="AC470" s="1">
        <v>9.7113416613734191</v>
      </c>
    </row>
    <row r="471" spans="1:29" ht="15" hidden="1" customHeight="1" x14ac:dyDescent="0.25">
      <c r="A471">
        <v>30140</v>
      </c>
      <c r="B471" s="2" t="s">
        <v>494</v>
      </c>
      <c r="C471" s="2" t="s">
        <v>55</v>
      </c>
      <c r="D471" s="2" t="s">
        <v>970</v>
      </c>
      <c r="E471" s="2" t="s">
        <v>927</v>
      </c>
      <c r="F471" s="2" t="s">
        <v>919</v>
      </c>
      <c r="G471" s="2" t="str">
        <f t="shared" si="7"/>
        <v>Trump</v>
      </c>
      <c r="H471" s="2" t="s">
        <v>922</v>
      </c>
      <c r="I471" s="2" t="s">
        <v>922</v>
      </c>
      <c r="J471">
        <v>133568</v>
      </c>
      <c r="K471" s="1">
        <v>86.854635840919997</v>
      </c>
      <c r="L471" s="1">
        <v>1.59768806899856</v>
      </c>
      <c r="M471" s="1">
        <v>1.126018207954</v>
      </c>
      <c r="N471" s="1">
        <v>1.1305103018687099</v>
      </c>
      <c r="O471" s="1">
        <v>9.2911475802587393</v>
      </c>
      <c r="P471" s="1">
        <v>23.0332115476761</v>
      </c>
      <c r="Q471" s="1">
        <v>8.3425670819357904</v>
      </c>
      <c r="R471" s="1">
        <v>23.833552946813601</v>
      </c>
      <c r="S471" s="1">
        <v>27.7738679923335</v>
      </c>
      <c r="T471" s="1">
        <v>17.016800431240998</v>
      </c>
      <c r="U471" s="1">
        <v>5.2993730749907204</v>
      </c>
      <c r="V471" s="1">
        <v>54.137268179733098</v>
      </c>
      <c r="W471" s="1">
        <v>21.471635466043399</v>
      </c>
      <c r="X471" s="1">
        <v>19.091723279232799</v>
      </c>
      <c r="Y471" s="1">
        <v>14.7092666462105</v>
      </c>
      <c r="Z471" s="1">
        <v>20.671601718318499</v>
      </c>
      <c r="AA471" s="1">
        <v>19.607241485118099</v>
      </c>
      <c r="AB471" s="1">
        <v>27.224608775698101</v>
      </c>
      <c r="AC471" s="1">
        <v>17.7872813746548</v>
      </c>
    </row>
    <row r="472" spans="1:29" ht="15" hidden="1" customHeight="1" x14ac:dyDescent="0.25">
      <c r="A472">
        <v>30220</v>
      </c>
      <c r="B472" s="2" t="s">
        <v>495</v>
      </c>
      <c r="C472" s="2" t="s">
        <v>27</v>
      </c>
      <c r="D472" s="2" t="s">
        <v>976</v>
      </c>
      <c r="E472" s="2" t="s">
        <v>935</v>
      </c>
      <c r="F472" s="2" t="s">
        <v>919</v>
      </c>
      <c r="G472" s="2" t="str">
        <f t="shared" si="7"/>
        <v>Trump</v>
      </c>
      <c r="H472" s="2" t="s">
        <v>922</v>
      </c>
      <c r="I472" s="2" t="s">
        <v>922</v>
      </c>
      <c r="J472">
        <v>22935</v>
      </c>
      <c r="K472" s="1">
        <v>51.427948550250697</v>
      </c>
      <c r="L472" s="1">
        <v>3.4924787442773102</v>
      </c>
      <c r="M472" s="1">
        <v>0.26160889470241999</v>
      </c>
      <c r="N472" s="1">
        <v>1.2470023980815299</v>
      </c>
      <c r="O472" s="1">
        <v>43.570961412688</v>
      </c>
      <c r="P472" s="1">
        <v>27.1506431218661</v>
      </c>
      <c r="Q472" s="1">
        <v>12.1604534554175</v>
      </c>
      <c r="R472" s="1">
        <v>22.9082188794419</v>
      </c>
      <c r="S472" s="1">
        <v>25.018530630041401</v>
      </c>
      <c r="T472" s="1">
        <v>12.762153913233</v>
      </c>
      <c r="U472" s="1">
        <v>11.677572445531</v>
      </c>
      <c r="V472" s="1">
        <v>38.232544761630798</v>
      </c>
      <c r="W472" s="1">
        <v>31.236068167110101</v>
      </c>
      <c r="X472" s="1">
        <v>18.853814625728099</v>
      </c>
      <c r="Y472" s="1">
        <v>18.124843319127599</v>
      </c>
      <c r="Z472" s="1">
        <v>23.1887691150664</v>
      </c>
      <c r="AA472" s="1">
        <v>17.009275507645999</v>
      </c>
      <c r="AB472" s="1">
        <v>24.367009275507598</v>
      </c>
      <c r="AC472" s="1">
        <v>17.310102782652301</v>
      </c>
    </row>
    <row r="473" spans="1:29" ht="15" hidden="1" customHeight="1" x14ac:dyDescent="0.25">
      <c r="A473">
        <v>30260</v>
      </c>
      <c r="B473" s="2" t="s">
        <v>496</v>
      </c>
      <c r="C473" s="2" t="s">
        <v>55</v>
      </c>
      <c r="D473" s="2" t="s">
        <v>970</v>
      </c>
      <c r="E473" s="2" t="s">
        <v>927</v>
      </c>
      <c r="F473" s="2" t="s">
        <v>919</v>
      </c>
      <c r="G473" s="2" t="str">
        <f t="shared" si="7"/>
        <v>Trump</v>
      </c>
      <c r="H473" s="2" t="s">
        <v>922</v>
      </c>
      <c r="I473" s="2" t="s">
        <v>922</v>
      </c>
      <c r="J473">
        <v>44947</v>
      </c>
      <c r="K473" s="1">
        <v>85.235944556922604</v>
      </c>
      <c r="L473" s="1">
        <v>6.7813202215943198</v>
      </c>
      <c r="M473" s="1">
        <v>1.15691814804103</v>
      </c>
      <c r="N473" s="1">
        <v>1.6063363517031199</v>
      </c>
      <c r="O473" s="1">
        <v>5.2194807217389396</v>
      </c>
      <c r="P473" s="1">
        <v>18.488441942732599</v>
      </c>
      <c r="Q473" s="1">
        <v>13.956437582041101</v>
      </c>
      <c r="R473" s="1">
        <v>27.1364050993392</v>
      </c>
      <c r="S473" s="1">
        <v>25.614612766146799</v>
      </c>
      <c r="T473" s="1">
        <v>14.804102609740401</v>
      </c>
      <c r="U473" s="1">
        <v>5.6109071840587301</v>
      </c>
      <c r="V473" s="1">
        <v>50.747246984792902</v>
      </c>
      <c r="W473" s="1">
        <v>21.575117986365999</v>
      </c>
      <c r="X473" s="1">
        <v>22.066727844782399</v>
      </c>
      <c r="Y473" s="1">
        <v>16.748349996732699</v>
      </c>
      <c r="Z473" s="1">
        <v>26.269358949225602</v>
      </c>
      <c r="AA473" s="1">
        <v>20.270535189178599</v>
      </c>
      <c r="AB473" s="1">
        <v>21.270339149186398</v>
      </c>
      <c r="AC473" s="1">
        <v>15.4414167156767</v>
      </c>
    </row>
    <row r="474" spans="1:29" ht="15" hidden="1" customHeight="1" x14ac:dyDescent="0.25">
      <c r="A474">
        <v>30280</v>
      </c>
      <c r="B474" s="2" t="s">
        <v>496</v>
      </c>
      <c r="C474" s="2" t="s">
        <v>84</v>
      </c>
      <c r="D474" s="2" t="s">
        <v>975</v>
      </c>
      <c r="E474" s="2" t="s">
        <v>931</v>
      </c>
      <c r="F474" s="2" t="s">
        <v>919</v>
      </c>
      <c r="G474" s="2" t="str">
        <f t="shared" si="7"/>
        <v>Trump</v>
      </c>
      <c r="H474" s="2" t="s">
        <v>922</v>
      </c>
      <c r="I474" s="2" t="s">
        <v>922</v>
      </c>
      <c r="J474">
        <v>30617</v>
      </c>
      <c r="K474" s="1">
        <v>86.765522422183693</v>
      </c>
      <c r="L474" s="1">
        <v>6.4833262566547996</v>
      </c>
      <c r="M474" s="1">
        <v>0.42460071202273297</v>
      </c>
      <c r="N474" s="1">
        <v>1.79965378711174</v>
      </c>
      <c r="O474" s="1">
        <v>4.5268968220269796</v>
      </c>
      <c r="P474" s="1">
        <v>24.659502890551</v>
      </c>
      <c r="Q474" s="1">
        <v>7.8714439690368101</v>
      </c>
      <c r="R474" s="1">
        <v>26.031289806316799</v>
      </c>
      <c r="S474" s="1">
        <v>28.3143351732698</v>
      </c>
      <c r="T474" s="1">
        <v>13.1234281608257</v>
      </c>
      <c r="U474" s="1">
        <v>8.3035109778508591</v>
      </c>
      <c r="V474" s="1">
        <v>53.307863429732102</v>
      </c>
      <c r="W474" s="1">
        <v>25.200696392301001</v>
      </c>
      <c r="X474" s="1">
        <v>13.1879292001161</v>
      </c>
      <c r="Y474" s="1">
        <v>21.384562724627799</v>
      </c>
      <c r="Z474" s="1">
        <v>27.999315420160901</v>
      </c>
      <c r="AA474" s="1">
        <v>18.167037480746199</v>
      </c>
      <c r="AB474" s="1">
        <v>19.638884134862199</v>
      </c>
      <c r="AC474" s="1">
        <v>12.810200239602899</v>
      </c>
    </row>
    <row r="475" spans="1:29" ht="15" hidden="1" customHeight="1" x14ac:dyDescent="0.25">
      <c r="A475">
        <v>30300</v>
      </c>
      <c r="B475" s="2" t="s">
        <v>497</v>
      </c>
      <c r="C475" s="2" t="s">
        <v>143</v>
      </c>
      <c r="D475" s="2" t="s">
        <v>946</v>
      </c>
      <c r="E475" s="2" t="s">
        <v>947</v>
      </c>
      <c r="F475" s="2" t="s">
        <v>919</v>
      </c>
      <c r="G475" s="2" t="str">
        <f t="shared" si="7"/>
        <v>Trump</v>
      </c>
      <c r="H475" s="2" t="s">
        <v>922</v>
      </c>
      <c r="I475" s="2" t="s">
        <v>923</v>
      </c>
      <c r="J475">
        <v>60888</v>
      </c>
      <c r="K475" s="1">
        <v>90.101497832085101</v>
      </c>
      <c r="L475" s="1">
        <v>0.33011430823807603</v>
      </c>
      <c r="M475" s="1">
        <v>0.64216265930889505</v>
      </c>
      <c r="N475" s="1">
        <v>6.0488109315464502</v>
      </c>
      <c r="O475" s="1">
        <v>2.8774142688214401</v>
      </c>
      <c r="P475" s="1">
        <v>21.7103534358166</v>
      </c>
      <c r="Q475" s="1">
        <v>9.3203915385626104</v>
      </c>
      <c r="R475" s="1">
        <v>22.776244908684799</v>
      </c>
      <c r="S475" s="1">
        <v>27.7410984101958</v>
      </c>
      <c r="T475" s="1">
        <v>18.451911706740201</v>
      </c>
      <c r="U475" s="1">
        <v>3.16699112102939</v>
      </c>
      <c r="V475" s="1">
        <v>41.4818859503347</v>
      </c>
      <c r="W475" s="1">
        <v>36.1924884858269</v>
      </c>
      <c r="X475" s="1">
        <v>19.158634442808999</v>
      </c>
      <c r="Y475" s="1">
        <v>19.991254571473998</v>
      </c>
      <c r="Z475" s="1">
        <v>25.9341707743679</v>
      </c>
      <c r="AA475" s="1">
        <v>18.305771982827199</v>
      </c>
      <c r="AB475" s="1">
        <v>23.2946414374304</v>
      </c>
      <c r="AC475" s="1">
        <v>12.474161233900499</v>
      </c>
    </row>
    <row r="476" spans="1:29" ht="15" hidden="1" customHeight="1" x14ac:dyDescent="0.25">
      <c r="A476">
        <v>30340</v>
      </c>
      <c r="B476" s="2" t="s">
        <v>498</v>
      </c>
      <c r="C476" s="2" t="s">
        <v>93</v>
      </c>
      <c r="D476" s="2" t="s">
        <v>954</v>
      </c>
      <c r="E476" s="2" t="s">
        <v>927</v>
      </c>
      <c r="F476" s="2" t="s">
        <v>919</v>
      </c>
      <c r="G476" s="2" t="str">
        <f t="shared" si="7"/>
        <v>Trump</v>
      </c>
      <c r="H476" s="2" t="s">
        <v>922</v>
      </c>
      <c r="I476" s="2" t="s">
        <v>922</v>
      </c>
      <c r="J476">
        <v>107702</v>
      </c>
      <c r="K476" s="1">
        <v>91.856232939035493</v>
      </c>
      <c r="L476" s="1">
        <v>3.5821061818722</v>
      </c>
      <c r="M476" s="1">
        <v>0.71772111938496996</v>
      </c>
      <c r="N476" s="1">
        <v>2.2942935135837801</v>
      </c>
      <c r="O476" s="1">
        <v>1.5496462461235601</v>
      </c>
      <c r="P476" s="1">
        <v>22.569683014243001</v>
      </c>
      <c r="Q476" s="1">
        <v>9.3053053796586909</v>
      </c>
      <c r="R476" s="1">
        <v>25.443352955376898</v>
      </c>
      <c r="S476" s="1">
        <v>28.583498913669199</v>
      </c>
      <c r="T476" s="1">
        <v>14.0981597370522</v>
      </c>
      <c r="U476" s="1">
        <v>5.2889976880185001</v>
      </c>
      <c r="V476" s="1">
        <v>45.838433292533701</v>
      </c>
      <c r="W476" s="1">
        <v>30.297837617299098</v>
      </c>
      <c r="X476" s="1">
        <v>18.574731402148799</v>
      </c>
      <c r="Y476" s="1">
        <v>20.922226751823199</v>
      </c>
      <c r="Z476" s="1">
        <v>23.474656882728599</v>
      </c>
      <c r="AA476" s="1">
        <v>18.487566245413799</v>
      </c>
      <c r="AB476" s="1">
        <v>23.198351225257099</v>
      </c>
      <c r="AC476" s="1">
        <v>13.9171988947774</v>
      </c>
    </row>
    <row r="477" spans="1:29" ht="15" hidden="1" customHeight="1" x14ac:dyDescent="0.25">
      <c r="A477">
        <v>30380</v>
      </c>
      <c r="B477" s="2" t="s">
        <v>499</v>
      </c>
      <c r="C477" s="2" t="s">
        <v>55</v>
      </c>
      <c r="D477" s="2" t="s">
        <v>970</v>
      </c>
      <c r="E477" s="2" t="s">
        <v>927</v>
      </c>
      <c r="F477" s="2" t="s">
        <v>919</v>
      </c>
      <c r="G477" s="2" t="str">
        <f t="shared" si="7"/>
        <v>Trump</v>
      </c>
      <c r="H477" s="2" t="s">
        <v>922</v>
      </c>
      <c r="I477" s="2" t="s">
        <v>922</v>
      </c>
      <c r="J477">
        <v>46682</v>
      </c>
      <c r="K477" s="1">
        <v>96.823186667237906</v>
      </c>
      <c r="L477" s="1">
        <v>0.60408722848206997</v>
      </c>
      <c r="M477" s="1">
        <v>0.35773959984576498</v>
      </c>
      <c r="N477" s="1">
        <v>1.07107664624481</v>
      </c>
      <c r="O477" s="1">
        <v>1.14390985818945</v>
      </c>
      <c r="P477" s="1">
        <v>23.100981106208</v>
      </c>
      <c r="Q477" s="1">
        <v>7.3347328734844304</v>
      </c>
      <c r="R477" s="1">
        <v>23.083843879867999</v>
      </c>
      <c r="S477" s="1">
        <v>27.965811233451898</v>
      </c>
      <c r="T477" s="1">
        <v>18.514630906987701</v>
      </c>
      <c r="U477" s="1">
        <v>7.3097072419106297</v>
      </c>
      <c r="V477" s="1">
        <v>62.271186440678001</v>
      </c>
      <c r="W477" s="1">
        <v>19.2049306625578</v>
      </c>
      <c r="X477" s="1">
        <v>11.2141756548536</v>
      </c>
      <c r="Y477" s="1">
        <v>23.3537357534825</v>
      </c>
      <c r="Z477" s="1">
        <v>28.113127902068399</v>
      </c>
      <c r="AA477" s="1">
        <v>19.8501477416632</v>
      </c>
      <c r="AB477" s="1">
        <v>21.280075981426801</v>
      </c>
      <c r="AC477" s="1">
        <v>7.4029126213592198</v>
      </c>
    </row>
    <row r="478" spans="1:29" ht="15" hidden="1" customHeight="1" x14ac:dyDescent="0.25">
      <c r="A478">
        <v>30420</v>
      </c>
      <c r="B478" s="2" t="s">
        <v>500</v>
      </c>
      <c r="C478" s="2" t="s">
        <v>117</v>
      </c>
      <c r="D478" s="2" t="s">
        <v>961</v>
      </c>
      <c r="E478" s="2" t="s">
        <v>935</v>
      </c>
      <c r="F478" s="2" t="s">
        <v>919</v>
      </c>
      <c r="G478" s="2" t="str">
        <f t="shared" si="7"/>
        <v>Trump</v>
      </c>
      <c r="H478" s="2" t="s">
        <v>922</v>
      </c>
      <c r="I478" s="2" t="s">
        <v>923</v>
      </c>
      <c r="J478">
        <v>26370</v>
      </c>
      <c r="K478" s="1">
        <v>66.052332195676897</v>
      </c>
      <c r="L478" s="1">
        <v>2.7227910504361001</v>
      </c>
      <c r="M478" s="1">
        <v>0.52711414486158503</v>
      </c>
      <c r="N478" s="1">
        <v>1.1376564277588199</v>
      </c>
      <c r="O478" s="1">
        <v>29.560106181266601</v>
      </c>
      <c r="P478" s="1">
        <v>28.088737201365198</v>
      </c>
      <c r="Q478" s="1">
        <v>7.9067121729237799</v>
      </c>
      <c r="R478" s="1">
        <v>23.924914675767901</v>
      </c>
      <c r="S478" s="1">
        <v>25.654152445961302</v>
      </c>
      <c r="T478" s="1">
        <v>14.4254835039818</v>
      </c>
      <c r="U478" s="1">
        <v>12.7809239940387</v>
      </c>
      <c r="V478" s="1">
        <v>45.090909090909101</v>
      </c>
      <c r="W478" s="1">
        <v>26.676602086438201</v>
      </c>
      <c r="X478" s="1">
        <v>15.451564828614</v>
      </c>
      <c r="Y478" s="1">
        <v>15.9904534606205</v>
      </c>
      <c r="Z478" s="1">
        <v>26.657673549859901</v>
      </c>
      <c r="AA478" s="1">
        <v>22.735291065684301</v>
      </c>
      <c r="AB478" s="1">
        <v>24.748365673964901</v>
      </c>
      <c r="AC478" s="1">
        <v>9.8682162498702901</v>
      </c>
    </row>
    <row r="479" spans="1:29" ht="15" hidden="1" customHeight="1" x14ac:dyDescent="0.25">
      <c r="A479">
        <v>30460</v>
      </c>
      <c r="B479" s="2" t="s">
        <v>501</v>
      </c>
      <c r="C479" s="2" t="s">
        <v>104</v>
      </c>
      <c r="D479" s="2" t="s">
        <v>950</v>
      </c>
      <c r="E479" s="2" t="s">
        <v>927</v>
      </c>
      <c r="F479" s="2" t="s">
        <v>920</v>
      </c>
      <c r="G479" s="2" t="str">
        <f t="shared" si="7"/>
        <v>Clinton</v>
      </c>
      <c r="H479" s="2" t="s">
        <v>922</v>
      </c>
      <c r="I479" s="2" t="s">
        <v>923</v>
      </c>
      <c r="J479">
        <v>472099</v>
      </c>
      <c r="K479" s="1">
        <v>78.974748940370603</v>
      </c>
      <c r="L479" s="1">
        <v>10.665559554246</v>
      </c>
      <c r="M479" s="1">
        <v>2.2666855892514102</v>
      </c>
      <c r="N479" s="1">
        <v>2.2128833147284799</v>
      </c>
      <c r="O479" s="1">
        <v>5.8801226014035199</v>
      </c>
      <c r="P479" s="1">
        <v>22.672151391975</v>
      </c>
      <c r="Q479" s="1">
        <v>12.041753954149399</v>
      </c>
      <c r="R479" s="1">
        <v>28.751808413065898</v>
      </c>
      <c r="S479" s="1">
        <v>25.448687669323601</v>
      </c>
      <c r="T479" s="1">
        <v>11.0855985714861</v>
      </c>
      <c r="U479" s="1">
        <v>5.1836651332872998</v>
      </c>
      <c r="V479" s="1">
        <v>32.714470497845802</v>
      </c>
      <c r="W479" s="1">
        <v>28.060842418524999</v>
      </c>
      <c r="X479" s="1">
        <v>34.0410219503419</v>
      </c>
      <c r="Y479" s="1">
        <v>20.2081826472531</v>
      </c>
      <c r="Z479" s="1">
        <v>21.164187553067698</v>
      </c>
      <c r="AA479" s="1">
        <v>16.789312032873202</v>
      </c>
      <c r="AB479" s="1">
        <v>21.643762382464899</v>
      </c>
      <c r="AC479" s="1">
        <v>20.1945553843412</v>
      </c>
    </row>
    <row r="480" spans="1:29" ht="15" hidden="1" customHeight="1" x14ac:dyDescent="0.25">
      <c r="A480">
        <v>30580</v>
      </c>
      <c r="B480" s="2" t="s">
        <v>502</v>
      </c>
      <c r="C480" s="2" t="s">
        <v>77</v>
      </c>
      <c r="D480" s="2" t="s">
        <v>949</v>
      </c>
      <c r="E480" s="2" t="s">
        <v>935</v>
      </c>
      <c r="F480" s="2" t="s">
        <v>919</v>
      </c>
      <c r="G480" s="2" t="str">
        <f t="shared" si="7"/>
        <v>Trump</v>
      </c>
      <c r="H480" s="2" t="s">
        <v>922</v>
      </c>
      <c r="I480" s="2" t="s">
        <v>923</v>
      </c>
      <c r="J480">
        <v>22952</v>
      </c>
      <c r="K480" s="1">
        <v>35.992506099686302</v>
      </c>
      <c r="L480" s="1">
        <v>2.9932032066922298</v>
      </c>
      <c r="M480" s="1">
        <v>2.58800975949808</v>
      </c>
      <c r="N480" s="1">
        <v>1.8299058905542001</v>
      </c>
      <c r="O480" s="1">
        <v>56.596375043569203</v>
      </c>
      <c r="P480" s="1">
        <v>31.957999302893001</v>
      </c>
      <c r="Q480" s="1">
        <v>11.981526664343001</v>
      </c>
      <c r="R480" s="1">
        <v>27.439874520738901</v>
      </c>
      <c r="S480" s="1">
        <v>20.133321714883198</v>
      </c>
      <c r="T480" s="1">
        <v>8.4872777971418607</v>
      </c>
      <c r="U480" s="1">
        <v>23.2255061670933</v>
      </c>
      <c r="V480" s="1">
        <v>40.989837871383102</v>
      </c>
      <c r="W480" s="1">
        <v>22.961756264060199</v>
      </c>
      <c r="X480" s="1">
        <v>12.822899697463299</v>
      </c>
      <c r="Y480" s="1">
        <v>15.5594642132323</v>
      </c>
      <c r="Z480" s="1">
        <v>24.259234203761299</v>
      </c>
      <c r="AA480" s="1">
        <v>25.016912461101299</v>
      </c>
      <c r="AB480" s="1">
        <v>22.567988093627399</v>
      </c>
      <c r="AC480" s="1">
        <v>12.596401028277601</v>
      </c>
    </row>
    <row r="481" spans="1:29" ht="15" hidden="1" customHeight="1" x14ac:dyDescent="0.25">
      <c r="A481">
        <v>30620</v>
      </c>
      <c r="B481" s="2" t="s">
        <v>503</v>
      </c>
      <c r="C481" s="2" t="s">
        <v>33</v>
      </c>
      <c r="D481" s="2" t="s">
        <v>967</v>
      </c>
      <c r="E481" s="2" t="s">
        <v>927</v>
      </c>
      <c r="F481" s="2" t="s">
        <v>919</v>
      </c>
      <c r="G481" s="2" t="str">
        <f t="shared" si="7"/>
        <v>Trump</v>
      </c>
      <c r="H481" s="2" t="s">
        <v>922</v>
      </c>
      <c r="I481" s="2" t="s">
        <v>922</v>
      </c>
      <c r="J481">
        <v>106331</v>
      </c>
      <c r="K481" s="1">
        <v>82.4858225729091</v>
      </c>
      <c r="L481" s="1">
        <v>11.7632675325164</v>
      </c>
      <c r="M481" s="1">
        <v>0.68183314367399905</v>
      </c>
      <c r="N481" s="1">
        <v>2.7057020060001302</v>
      </c>
      <c r="O481" s="1">
        <v>2.3633747449003599</v>
      </c>
      <c r="P481" s="1">
        <v>23.929992194186099</v>
      </c>
      <c r="Q481" s="1">
        <v>10.7438094252852</v>
      </c>
      <c r="R481" s="1">
        <v>23.375121084161702</v>
      </c>
      <c r="S481" s="1">
        <v>27.188684391193501</v>
      </c>
      <c r="T481" s="1">
        <v>14.762392905173501</v>
      </c>
      <c r="U481" s="1">
        <v>2.58144532095009</v>
      </c>
      <c r="V481" s="1">
        <v>50.306456497598802</v>
      </c>
      <c r="W481" s="1">
        <v>30.619691091850399</v>
      </c>
      <c r="X481" s="1">
        <v>16.4924070896007</v>
      </c>
      <c r="Y481" s="1">
        <v>22.512431687263099</v>
      </c>
      <c r="Z481" s="1">
        <v>24.117473290335301</v>
      </c>
      <c r="AA481" s="1">
        <v>18.064103195312899</v>
      </c>
      <c r="AB481" s="1">
        <v>22.148097090246701</v>
      </c>
      <c r="AC481" s="1">
        <v>13.157894736842101</v>
      </c>
    </row>
    <row r="482" spans="1:29" ht="15" hidden="1" customHeight="1" x14ac:dyDescent="0.25">
      <c r="A482">
        <v>30700</v>
      </c>
      <c r="B482" s="2" t="s">
        <v>504</v>
      </c>
      <c r="C482" s="2" t="s">
        <v>117</v>
      </c>
      <c r="D482" s="2" t="s">
        <v>961</v>
      </c>
      <c r="E482" s="2" t="s">
        <v>935</v>
      </c>
      <c r="F482" s="2" t="s">
        <v>920</v>
      </c>
      <c r="G482" s="2" t="str">
        <f t="shared" si="7"/>
        <v>Clinton</v>
      </c>
      <c r="H482" s="2" t="s">
        <v>922</v>
      </c>
      <c r="I482" s="2" t="s">
        <v>923</v>
      </c>
      <c r="J482">
        <v>302157</v>
      </c>
      <c r="K482" s="1">
        <v>85.0068011000903</v>
      </c>
      <c r="L482" s="1">
        <v>3.2085968552772202</v>
      </c>
      <c r="M482" s="1">
        <v>3.2982853284881699</v>
      </c>
      <c r="N482" s="1">
        <v>2.87433354183421</v>
      </c>
      <c r="O482" s="1">
        <v>5.6119831743100397</v>
      </c>
      <c r="P482" s="1">
        <v>23.121423630761502</v>
      </c>
      <c r="Q482" s="1">
        <v>14.607968705011</v>
      </c>
      <c r="R482" s="1">
        <v>27.064737868062</v>
      </c>
      <c r="S482" s="1">
        <v>24.070599059429401</v>
      </c>
      <c r="T482" s="1">
        <v>11.135270736736199</v>
      </c>
      <c r="U482" s="1">
        <v>2.3122247984514299</v>
      </c>
      <c r="V482" s="1">
        <v>27.6467209801961</v>
      </c>
      <c r="W482" s="1">
        <v>34.6642275212184</v>
      </c>
      <c r="X482" s="1">
        <v>35.376826700134004</v>
      </c>
      <c r="Y482" s="1">
        <v>17.033493620461201</v>
      </c>
      <c r="Z482" s="1">
        <v>21.746268532331101</v>
      </c>
      <c r="AA482" s="1">
        <v>17.798538248064499</v>
      </c>
      <c r="AB482" s="1">
        <v>24.471427499937501</v>
      </c>
      <c r="AC482" s="1">
        <v>18.950272099205801</v>
      </c>
    </row>
    <row r="483" spans="1:29" ht="15" hidden="1" customHeight="1" x14ac:dyDescent="0.25">
      <c r="A483">
        <v>30660</v>
      </c>
      <c r="B483" s="2" t="s">
        <v>504</v>
      </c>
      <c r="C483" s="2" t="s">
        <v>146</v>
      </c>
      <c r="D483" s="2" t="s">
        <v>948</v>
      </c>
      <c r="E483" s="2" t="s">
        <v>927</v>
      </c>
      <c r="F483" s="2" t="s">
        <v>919</v>
      </c>
      <c r="G483" s="2" t="str">
        <f t="shared" si="7"/>
        <v>Trump</v>
      </c>
      <c r="H483" s="2" t="s">
        <v>922</v>
      </c>
      <c r="I483" s="2" t="s">
        <v>923</v>
      </c>
      <c r="J483">
        <v>30305</v>
      </c>
      <c r="K483" s="1">
        <v>87.728097673651206</v>
      </c>
      <c r="L483" s="1">
        <v>7.4014189077709904</v>
      </c>
      <c r="M483" s="1">
        <v>0.60716053456525299</v>
      </c>
      <c r="N483" s="1">
        <v>1.3166144200626999</v>
      </c>
      <c r="O483" s="1">
        <v>2.94670846394984</v>
      </c>
      <c r="P483" s="1">
        <v>20.003299785513899</v>
      </c>
      <c r="Q483" s="1">
        <v>10.8529945553539</v>
      </c>
      <c r="R483" s="1">
        <v>26.451080679755801</v>
      </c>
      <c r="S483" s="1">
        <v>26.9856459330144</v>
      </c>
      <c r="T483" s="1">
        <v>15.706979046361999</v>
      </c>
      <c r="U483" s="1">
        <v>3.5688895208303699</v>
      </c>
      <c r="V483" s="1">
        <v>47.163372671690603</v>
      </c>
      <c r="W483" s="1">
        <v>31.996777098440699</v>
      </c>
      <c r="X483" s="1">
        <v>17.270960709038299</v>
      </c>
      <c r="Y483" s="1">
        <v>21.645338208409498</v>
      </c>
      <c r="Z483" s="1">
        <v>23.126142595978099</v>
      </c>
      <c r="AA483" s="1">
        <v>15.6489945155393</v>
      </c>
      <c r="AB483" s="1">
        <v>24.241316270566699</v>
      </c>
      <c r="AC483" s="1">
        <v>15.3382084095064</v>
      </c>
    </row>
    <row r="484" spans="1:29" ht="15" hidden="1" customHeight="1" x14ac:dyDescent="0.25">
      <c r="A484">
        <v>30780</v>
      </c>
      <c r="B484" s="2" t="s">
        <v>505</v>
      </c>
      <c r="C484" s="2" t="s">
        <v>75</v>
      </c>
      <c r="D484" s="2" t="s">
        <v>932</v>
      </c>
      <c r="E484" s="2" t="s">
        <v>931</v>
      </c>
      <c r="F484" s="2" t="s">
        <v>920</v>
      </c>
      <c r="G484" s="2" t="str">
        <f t="shared" si="7"/>
        <v>Clinton</v>
      </c>
      <c r="H484" s="2" t="s">
        <v>922</v>
      </c>
      <c r="I484" s="2" t="s">
        <v>923</v>
      </c>
      <c r="J484">
        <v>699757</v>
      </c>
      <c r="K484" s="1">
        <v>69.596874343522103</v>
      </c>
      <c r="L484" s="1">
        <v>22.053655769074101</v>
      </c>
      <c r="M484" s="1">
        <v>1.4577917762880499</v>
      </c>
      <c r="N484" s="1">
        <v>2.0935839155592602</v>
      </c>
      <c r="O484" s="1">
        <v>4.7980941955564598</v>
      </c>
      <c r="P484" s="1">
        <v>24.524799323193601</v>
      </c>
      <c r="Q484" s="1">
        <v>9.8432741651744795</v>
      </c>
      <c r="R484" s="1">
        <v>27.684610514793</v>
      </c>
      <c r="S484" s="1">
        <v>25.791096051915201</v>
      </c>
      <c r="T484" s="1">
        <v>12.1562199449237</v>
      </c>
      <c r="U484" s="1">
        <v>3.7535550790102099</v>
      </c>
      <c r="V484" s="1">
        <v>38.484151245934299</v>
      </c>
      <c r="W484" s="1">
        <v>30.381286976623901</v>
      </c>
      <c r="X484" s="1">
        <v>27.381006698431499</v>
      </c>
      <c r="Y484" s="1">
        <v>19.154464207737799</v>
      </c>
      <c r="Z484" s="1">
        <v>22.449855899391601</v>
      </c>
      <c r="AA484" s="1">
        <v>18.3666414369305</v>
      </c>
      <c r="AB484" s="1">
        <v>22.284285755873199</v>
      </c>
      <c r="AC484" s="1">
        <v>17.744752700067</v>
      </c>
    </row>
    <row r="485" spans="1:29" ht="15" hidden="1" customHeight="1" x14ac:dyDescent="0.25">
      <c r="A485">
        <v>30820</v>
      </c>
      <c r="B485" s="2" t="s">
        <v>506</v>
      </c>
      <c r="C485" s="2" t="s">
        <v>55</v>
      </c>
      <c r="D485" s="2" t="s">
        <v>970</v>
      </c>
      <c r="E485" s="2" t="s">
        <v>927</v>
      </c>
      <c r="F485" s="2" t="s">
        <v>919</v>
      </c>
      <c r="G485" s="2" t="str">
        <f t="shared" si="7"/>
        <v>Trump</v>
      </c>
      <c r="H485" s="2" t="s">
        <v>922</v>
      </c>
      <c r="I485" s="2" t="s">
        <v>922</v>
      </c>
      <c r="J485">
        <v>39238</v>
      </c>
      <c r="K485" s="1">
        <v>95.871349202303904</v>
      </c>
      <c r="L485" s="1">
        <v>1.5597125235740901</v>
      </c>
      <c r="M485" s="1">
        <v>0.50716142514909002</v>
      </c>
      <c r="N485" s="1">
        <v>0.94806055354503305</v>
      </c>
      <c r="O485" s="1">
        <v>1.1137162954279001</v>
      </c>
      <c r="P485" s="1">
        <v>20.6865793363576</v>
      </c>
      <c r="Q485" s="1">
        <v>15.3116876497273</v>
      </c>
      <c r="R485" s="1">
        <v>21.514858045772002</v>
      </c>
      <c r="S485" s="1">
        <v>26.303583261124398</v>
      </c>
      <c r="T485" s="1">
        <v>16.1832917070187</v>
      </c>
      <c r="U485" s="1">
        <v>3.7223899570951899</v>
      </c>
      <c r="V485" s="1">
        <v>56.312569521690797</v>
      </c>
      <c r="W485" s="1">
        <v>22.850786588272701</v>
      </c>
      <c r="X485" s="1">
        <v>17.114253932941399</v>
      </c>
      <c r="Y485" s="1">
        <v>22.850974748135499</v>
      </c>
      <c r="Z485" s="1">
        <v>26.449038335731998</v>
      </c>
      <c r="AA485" s="1">
        <v>19.010859610100699</v>
      </c>
      <c r="AB485" s="1">
        <v>21.091194557111098</v>
      </c>
      <c r="AC485" s="1">
        <v>10.5979327489206</v>
      </c>
    </row>
    <row r="486" spans="1:29" ht="15" hidden="1" customHeight="1" x14ac:dyDescent="0.25">
      <c r="A486">
        <v>30860</v>
      </c>
      <c r="B486" s="2" t="s">
        <v>507</v>
      </c>
      <c r="C486" s="2" t="s">
        <v>199</v>
      </c>
      <c r="D486" s="2" t="s">
        <v>977</v>
      </c>
      <c r="E486" s="2" t="s">
        <v>947</v>
      </c>
      <c r="F486" s="2" t="s">
        <v>919</v>
      </c>
      <c r="G486" s="2" t="str">
        <f t="shared" si="7"/>
        <v>Trump</v>
      </c>
      <c r="H486" s="2" t="s">
        <v>922</v>
      </c>
      <c r="I486" s="2" t="s">
        <v>923</v>
      </c>
      <c r="J486">
        <v>62761</v>
      </c>
      <c r="K486" s="1">
        <v>86.116292788699198</v>
      </c>
      <c r="L486" s="1">
        <v>0.49744104845267101</v>
      </c>
      <c r="M486" s="1">
        <v>1.6828494443647299</v>
      </c>
      <c r="N486" s="1">
        <v>2.0941949267390498</v>
      </c>
      <c r="O486" s="1">
        <v>9.6092217917443907</v>
      </c>
      <c r="P486" s="1">
        <v>31.9964605156168</v>
      </c>
      <c r="Q486" s="1">
        <v>16.254524003124999</v>
      </c>
      <c r="R486" s="1">
        <v>26.621067903891799</v>
      </c>
      <c r="S486" s="1">
        <v>16.887485850034299</v>
      </c>
      <c r="T486" s="1">
        <v>8.2404617273321499</v>
      </c>
      <c r="U486" s="1">
        <v>2.9320723607460102</v>
      </c>
      <c r="V486" s="1">
        <v>28.423213924621599</v>
      </c>
      <c r="W486" s="1">
        <v>34.797554791643996</v>
      </c>
      <c r="X486" s="1">
        <v>33.847158922988399</v>
      </c>
      <c r="Y486" s="1">
        <v>15.132716363266599</v>
      </c>
      <c r="Z486" s="1">
        <v>24.9796603274687</v>
      </c>
      <c r="AA486" s="1">
        <v>20.616800569510801</v>
      </c>
      <c r="AB486" s="1">
        <v>24.417776873792299</v>
      </c>
      <c r="AC486" s="1">
        <v>14.853045865961599</v>
      </c>
    </row>
    <row r="487" spans="1:29" ht="15" hidden="1" customHeight="1" x14ac:dyDescent="0.25">
      <c r="A487">
        <v>30880</v>
      </c>
      <c r="B487" s="2" t="s">
        <v>507</v>
      </c>
      <c r="C487" s="2" t="s">
        <v>121</v>
      </c>
      <c r="D487" s="2" t="s">
        <v>981</v>
      </c>
      <c r="E487" s="2" t="s">
        <v>927</v>
      </c>
      <c r="F487" s="2" t="s">
        <v>919</v>
      </c>
      <c r="G487" s="2" t="str">
        <f t="shared" si="7"/>
        <v>Trump</v>
      </c>
      <c r="H487" s="2" t="s">
        <v>922</v>
      </c>
      <c r="I487" s="2" t="s">
        <v>922</v>
      </c>
      <c r="J487">
        <v>36743</v>
      </c>
      <c r="K487" s="1">
        <v>96.0318972321259</v>
      </c>
      <c r="L487" s="1">
        <v>2.12285333260757</v>
      </c>
      <c r="M487" s="1">
        <v>0.27488229050431401</v>
      </c>
      <c r="N487" s="1">
        <v>0.86819258089976303</v>
      </c>
      <c r="O487" s="1">
        <v>0.70217456386250399</v>
      </c>
      <c r="P487" s="1">
        <v>20.395721634052698</v>
      </c>
      <c r="Q487" s="1">
        <v>7.1142802710720403</v>
      </c>
      <c r="R487" s="1">
        <v>25.841656914242201</v>
      </c>
      <c r="S487" s="1">
        <v>31.475383066162301</v>
      </c>
      <c r="T487" s="1">
        <v>15.1729581144708</v>
      </c>
      <c r="U487" s="1">
        <v>10.1542904917534</v>
      </c>
      <c r="V487" s="1">
        <v>56.673253781257102</v>
      </c>
      <c r="W487" s="1">
        <v>24.2950520635403</v>
      </c>
      <c r="X487" s="1">
        <v>8.87740366344911</v>
      </c>
      <c r="Y487" s="1">
        <v>28.631266045128999</v>
      </c>
      <c r="Z487" s="1">
        <v>26.219429806782902</v>
      </c>
      <c r="AA487" s="1">
        <v>16.2072692879341</v>
      </c>
      <c r="AB487" s="1">
        <v>18.3758951493041</v>
      </c>
      <c r="AC487" s="1">
        <v>10.5661397108499</v>
      </c>
    </row>
    <row r="488" spans="1:29" ht="15" hidden="1" customHeight="1" x14ac:dyDescent="0.25">
      <c r="A488">
        <v>30900</v>
      </c>
      <c r="B488" s="2" t="s">
        <v>508</v>
      </c>
      <c r="C488" s="2" t="s">
        <v>66</v>
      </c>
      <c r="D488" s="2" t="s">
        <v>425</v>
      </c>
      <c r="E488" s="2" t="s">
        <v>927</v>
      </c>
      <c r="F488" s="2" t="s">
        <v>919</v>
      </c>
      <c r="G488" s="2" t="str">
        <f t="shared" si="7"/>
        <v>Trump</v>
      </c>
      <c r="H488" s="2" t="s">
        <v>922</v>
      </c>
      <c r="I488" s="2" t="s">
        <v>923</v>
      </c>
      <c r="J488">
        <v>38966</v>
      </c>
      <c r="K488" s="1">
        <v>83.724272442642302</v>
      </c>
      <c r="L488" s="1">
        <v>1.3319304008622901</v>
      </c>
      <c r="M488" s="1">
        <v>1.04450033362419</v>
      </c>
      <c r="N488" s="1">
        <v>1.3319304008622901</v>
      </c>
      <c r="O488" s="1">
        <v>12.567366422008901</v>
      </c>
      <c r="P488" s="1">
        <v>25.902068469948201</v>
      </c>
      <c r="Q488" s="1">
        <v>7.8606990709849596</v>
      </c>
      <c r="R488" s="1">
        <v>24.457219114099502</v>
      </c>
      <c r="S488" s="1">
        <v>26.705332854283199</v>
      </c>
      <c r="T488" s="1">
        <v>15.0746804906842</v>
      </c>
      <c r="U488" s="1">
        <v>6.56880591812231</v>
      </c>
      <c r="V488" s="1">
        <v>53.460629768774901</v>
      </c>
      <c r="W488" s="1">
        <v>26.000232387001802</v>
      </c>
      <c r="X488" s="1">
        <v>13.970331926100901</v>
      </c>
      <c r="Y488" s="1">
        <v>18.2664221180626</v>
      </c>
      <c r="Z488" s="1">
        <v>30.493852319815201</v>
      </c>
      <c r="AA488" s="1">
        <v>19.332925752326599</v>
      </c>
      <c r="AB488" s="1">
        <v>22.056925480605901</v>
      </c>
      <c r="AC488" s="1">
        <v>9.8498743291895892</v>
      </c>
    </row>
    <row r="489" spans="1:29" ht="15" hidden="1" customHeight="1" x14ac:dyDescent="0.25">
      <c r="A489">
        <v>30940</v>
      </c>
      <c r="B489" s="2" t="s">
        <v>509</v>
      </c>
      <c r="C489" s="2" t="s">
        <v>104</v>
      </c>
      <c r="D489" s="2" t="s">
        <v>950</v>
      </c>
      <c r="E489" s="2" t="s">
        <v>927</v>
      </c>
      <c r="F489" s="2" t="s">
        <v>919</v>
      </c>
      <c r="G489" s="2" t="str">
        <f t="shared" si="7"/>
        <v>Trump</v>
      </c>
      <c r="H489" s="2" t="s">
        <v>922</v>
      </c>
      <c r="I489" s="2" t="s">
        <v>923</v>
      </c>
      <c r="J489">
        <v>126369</v>
      </c>
      <c r="K489" s="1">
        <v>96.588562068228796</v>
      </c>
      <c r="L489" s="1">
        <v>0.75493198490136004</v>
      </c>
      <c r="M489" s="1">
        <v>0.376674659133173</v>
      </c>
      <c r="N489" s="1">
        <v>1.2534719749305601</v>
      </c>
      <c r="O489" s="1">
        <v>1.0263593128061499</v>
      </c>
      <c r="P489" s="1">
        <v>24.280480181057101</v>
      </c>
      <c r="Q489" s="1">
        <v>9.3108278137834404</v>
      </c>
      <c r="R489" s="1">
        <v>25.6233728208659</v>
      </c>
      <c r="S489" s="1">
        <v>27.0865481249357</v>
      </c>
      <c r="T489" s="1">
        <v>13.698771059357901</v>
      </c>
      <c r="U489" s="1">
        <v>12.960251419592201</v>
      </c>
      <c r="V489" s="1">
        <v>52.956442031832196</v>
      </c>
      <c r="W489" s="1">
        <v>22.286108829446601</v>
      </c>
      <c r="X489" s="1">
        <v>11.7971977191291</v>
      </c>
      <c r="Y489" s="1">
        <v>33.691258473083103</v>
      </c>
      <c r="Z489" s="1">
        <v>26.589415642296</v>
      </c>
      <c r="AA489" s="1">
        <v>16.5543832010116</v>
      </c>
      <c r="AB489" s="1">
        <v>14.8504384237474</v>
      </c>
      <c r="AC489" s="1">
        <v>8.3145042598619394</v>
      </c>
    </row>
    <row r="490" spans="1:29" ht="15" hidden="1" customHeight="1" x14ac:dyDescent="0.25">
      <c r="A490">
        <v>30980</v>
      </c>
      <c r="B490" s="2" t="s">
        <v>510</v>
      </c>
      <c r="C490" s="2" t="s">
        <v>27</v>
      </c>
      <c r="D490" s="2" t="s">
        <v>976</v>
      </c>
      <c r="E490" s="2" t="s">
        <v>935</v>
      </c>
      <c r="F490" s="2" t="s">
        <v>919</v>
      </c>
      <c r="G490" s="2" t="str">
        <f t="shared" si="7"/>
        <v>Trump</v>
      </c>
      <c r="H490" s="2" t="s">
        <v>922</v>
      </c>
      <c r="I490" s="2" t="s">
        <v>922</v>
      </c>
      <c r="J490">
        <v>214369</v>
      </c>
      <c r="K490" s="1">
        <v>66.007211863655698</v>
      </c>
      <c r="L490" s="1">
        <v>17.173658504727801</v>
      </c>
      <c r="M490" s="1">
        <v>0.77669812332939903</v>
      </c>
      <c r="N490" s="1">
        <v>1.93591424133154</v>
      </c>
      <c r="O490" s="1">
        <v>14.106517266955599</v>
      </c>
      <c r="P490" s="1">
        <v>24.780635259762398</v>
      </c>
      <c r="Q490" s="1">
        <v>9.6030676077231298</v>
      </c>
      <c r="R490" s="1">
        <v>25.364208444317999</v>
      </c>
      <c r="S490" s="1">
        <v>26.1856891621456</v>
      </c>
      <c r="T490" s="1">
        <v>14.066399526050899</v>
      </c>
      <c r="U490" s="1">
        <v>7.17210483514289</v>
      </c>
      <c r="V490" s="1">
        <v>41.983992238661202</v>
      </c>
      <c r="W490" s="1">
        <v>33.608451869712198</v>
      </c>
      <c r="X490" s="1">
        <v>17.235451056483701</v>
      </c>
      <c r="Y490" s="1">
        <v>21.062916206001098</v>
      </c>
      <c r="Z490" s="1">
        <v>22.642892037127499</v>
      </c>
      <c r="AA490" s="1">
        <v>18.647314426760602</v>
      </c>
      <c r="AB490" s="1">
        <v>22.326639755225901</v>
      </c>
      <c r="AC490" s="1">
        <v>15.320237574884899</v>
      </c>
    </row>
    <row r="491" spans="1:29" ht="15" hidden="1" customHeight="1" x14ac:dyDescent="0.25">
      <c r="A491">
        <v>31020</v>
      </c>
      <c r="B491" s="2" t="s">
        <v>510</v>
      </c>
      <c r="C491" s="2" t="s">
        <v>25</v>
      </c>
      <c r="D491" s="2" t="s">
        <v>878</v>
      </c>
      <c r="E491" s="2" t="s">
        <v>927</v>
      </c>
      <c r="F491" s="2" t="s">
        <v>919</v>
      </c>
      <c r="G491" s="2" t="str">
        <f t="shared" si="7"/>
        <v>Trump</v>
      </c>
      <c r="H491" s="2" t="s">
        <v>922</v>
      </c>
      <c r="I491" s="2" t="s">
        <v>922</v>
      </c>
      <c r="J491">
        <v>102410</v>
      </c>
      <c r="K491" s="1">
        <v>85.758226735670306</v>
      </c>
      <c r="L491" s="1">
        <v>0.55853920515574695</v>
      </c>
      <c r="M491" s="1">
        <v>1.43735963284835</v>
      </c>
      <c r="N491" s="1">
        <v>4.4585489698271701</v>
      </c>
      <c r="O491" s="1">
        <v>7.7873254564983903</v>
      </c>
      <c r="P491" s="1">
        <v>24.1392442144322</v>
      </c>
      <c r="Q491" s="1">
        <v>8.2384532760472595</v>
      </c>
      <c r="R491" s="1">
        <v>23.648081242066201</v>
      </c>
      <c r="S491" s="1">
        <v>28.541158090030301</v>
      </c>
      <c r="T491" s="1">
        <v>15.433063177424099</v>
      </c>
      <c r="U491" s="1">
        <v>3.81067856060278</v>
      </c>
      <c r="V491" s="1">
        <v>39.610848886386897</v>
      </c>
      <c r="W491" s="1">
        <v>41.145224382568998</v>
      </c>
      <c r="X491" s="1">
        <v>15.433248170441299</v>
      </c>
      <c r="Y491" s="1">
        <v>20.8351183126276</v>
      </c>
      <c r="Z491" s="1">
        <v>22.059824106040399</v>
      </c>
      <c r="AA491" s="1">
        <v>19.3306957639291</v>
      </c>
      <c r="AB491" s="1">
        <v>22.208502381372401</v>
      </c>
      <c r="AC491" s="1">
        <v>15.5658594360305</v>
      </c>
    </row>
    <row r="492" spans="1:29" ht="15" hidden="1" customHeight="1" x14ac:dyDescent="0.25">
      <c r="A492">
        <v>31060</v>
      </c>
      <c r="B492" s="2" t="s">
        <v>511</v>
      </c>
      <c r="C492" s="2" t="s">
        <v>35</v>
      </c>
      <c r="D492" s="2" t="s">
        <v>964</v>
      </c>
      <c r="E492" s="2" t="s">
        <v>935</v>
      </c>
      <c r="F492" s="2" t="s">
        <v>920</v>
      </c>
      <c r="G492" s="2" t="str">
        <f t="shared" si="7"/>
        <v>Clinton</v>
      </c>
      <c r="H492" s="2" t="s">
        <v>922</v>
      </c>
      <c r="I492" s="2" t="s">
        <v>922</v>
      </c>
      <c r="J492">
        <v>17950</v>
      </c>
      <c r="K492" s="1">
        <v>76.261838440111404</v>
      </c>
      <c r="L492" s="1">
        <v>0.54038997214484696</v>
      </c>
      <c r="M492" s="1">
        <v>5.9052924791086303</v>
      </c>
      <c r="N492" s="1">
        <v>2.55153203342618</v>
      </c>
      <c r="O492" s="1">
        <v>14.740947075208901</v>
      </c>
      <c r="P492" s="1">
        <v>24.222841225626699</v>
      </c>
      <c r="Q492" s="1">
        <v>4.2228412256267402</v>
      </c>
      <c r="R492" s="1">
        <v>22.506963788300801</v>
      </c>
      <c r="S492" s="1">
        <v>34.08356545961</v>
      </c>
      <c r="T492" s="1">
        <v>14.9637883008357</v>
      </c>
      <c r="U492" s="1">
        <v>1.3438113948919499</v>
      </c>
      <c r="V492" s="1">
        <v>12.6444007858546</v>
      </c>
      <c r="W492" s="1">
        <v>22.813359528487201</v>
      </c>
      <c r="X492" s="1">
        <v>63.198428290766202</v>
      </c>
      <c r="Y492" s="1">
        <v>4.4278474259802598</v>
      </c>
      <c r="Z492" s="1">
        <v>11.6164310482795</v>
      </c>
      <c r="AA492" s="1">
        <v>11.323019471859199</v>
      </c>
      <c r="AB492" s="1">
        <v>18.698319551880498</v>
      </c>
      <c r="AC492" s="1">
        <v>53.934382502000503</v>
      </c>
    </row>
    <row r="493" spans="1:29" ht="15" hidden="1" customHeight="1" x14ac:dyDescent="0.25">
      <c r="A493">
        <v>31080</v>
      </c>
      <c r="B493" s="2" t="s">
        <v>512</v>
      </c>
      <c r="C493" s="2" t="s">
        <v>98</v>
      </c>
      <c r="D493" s="2" t="s">
        <v>936</v>
      </c>
      <c r="E493" s="2" t="s">
        <v>935</v>
      </c>
      <c r="F493" s="2" t="s">
        <v>920</v>
      </c>
      <c r="G493" s="2" t="str">
        <f t="shared" si="7"/>
        <v>Clinton</v>
      </c>
      <c r="H493" s="2" t="s">
        <v>923</v>
      </c>
      <c r="I493" s="2" t="s">
        <v>923</v>
      </c>
      <c r="J493">
        <v>12828837</v>
      </c>
      <c r="K493" s="1">
        <v>31.622663847081402</v>
      </c>
      <c r="L493" s="1">
        <v>6.6965228414703502</v>
      </c>
      <c r="M493" s="1">
        <v>14.484150044154401</v>
      </c>
      <c r="N493" s="1">
        <v>2.7587925546173802</v>
      </c>
      <c r="O493" s="1">
        <v>44.4378707126764</v>
      </c>
      <c r="P493" s="1">
        <v>24.467276340014301</v>
      </c>
      <c r="Q493" s="1">
        <v>10.6621044448534</v>
      </c>
      <c r="R493" s="1">
        <v>29.298275439932699</v>
      </c>
      <c r="S493" s="1">
        <v>24.5395743978975</v>
      </c>
      <c r="T493" s="1">
        <v>11.032769377302101</v>
      </c>
      <c r="U493" s="1">
        <v>12.5761795319517</v>
      </c>
      <c r="V493" s="1">
        <v>29.2039791413393</v>
      </c>
      <c r="W493" s="1">
        <v>27.074546876302801</v>
      </c>
      <c r="X493" s="1">
        <v>31.145294450406301</v>
      </c>
      <c r="Y493" s="1">
        <v>15.9399036822336</v>
      </c>
      <c r="Z493" s="1">
        <v>18.167249060712901</v>
      </c>
      <c r="AA493" s="1">
        <v>15.4909371534771</v>
      </c>
      <c r="AB493" s="1">
        <v>21.828336355192999</v>
      </c>
      <c r="AC493" s="1">
        <v>28.573573748383399</v>
      </c>
    </row>
    <row r="494" spans="1:29" ht="15" hidden="1" customHeight="1" x14ac:dyDescent="0.25">
      <c r="A494">
        <v>31140</v>
      </c>
      <c r="B494" s="2" t="s">
        <v>513</v>
      </c>
      <c r="C494" s="2" t="s">
        <v>104</v>
      </c>
      <c r="D494" s="2" t="s">
        <v>950</v>
      </c>
      <c r="E494" s="2" t="s">
        <v>927</v>
      </c>
      <c r="F494" s="2" t="s">
        <v>920</v>
      </c>
      <c r="G494" s="2" t="str">
        <f t="shared" si="7"/>
        <v>Clinton</v>
      </c>
      <c r="H494" s="2" t="s">
        <v>922</v>
      </c>
      <c r="I494" s="2" t="s">
        <v>923</v>
      </c>
      <c r="J494">
        <v>1235708</v>
      </c>
      <c r="K494" s="1">
        <v>78.509566985080596</v>
      </c>
      <c r="L494" s="1">
        <v>13.827214843636201</v>
      </c>
      <c r="M494" s="1">
        <v>1.5867017127023499</v>
      </c>
      <c r="N494" s="1">
        <v>2.1115829953354699</v>
      </c>
      <c r="O494" s="1">
        <v>3.9649334632453601</v>
      </c>
      <c r="P494" s="1">
        <v>23.835161704868799</v>
      </c>
      <c r="Q494" s="1">
        <v>8.6386913413201203</v>
      </c>
      <c r="R494" s="1">
        <v>26.815153741822499</v>
      </c>
      <c r="S494" s="1">
        <v>27.817089474212398</v>
      </c>
      <c r="T494" s="1">
        <v>12.893903737776199</v>
      </c>
      <c r="U494" s="1">
        <v>4.2142411792934302</v>
      </c>
      <c r="V494" s="1">
        <v>40.260214284261103</v>
      </c>
      <c r="W494" s="1">
        <v>29.754948128273799</v>
      </c>
      <c r="X494" s="1">
        <v>25.770596408171698</v>
      </c>
      <c r="Y494" s="1">
        <v>18.8583727726432</v>
      </c>
      <c r="Z494" s="1">
        <v>21.893168790689401</v>
      </c>
      <c r="AA494" s="1">
        <v>18.025693063528202</v>
      </c>
      <c r="AB494" s="1">
        <v>22.9402645488559</v>
      </c>
      <c r="AC494" s="1">
        <v>18.2825008242833</v>
      </c>
    </row>
    <row r="495" spans="1:29" ht="15" hidden="1" customHeight="1" x14ac:dyDescent="0.25">
      <c r="A495">
        <v>31180</v>
      </c>
      <c r="B495" s="2" t="s">
        <v>514</v>
      </c>
      <c r="C495" s="2" t="s">
        <v>27</v>
      </c>
      <c r="D495" s="2" t="s">
        <v>976</v>
      </c>
      <c r="E495" s="2" t="s">
        <v>935</v>
      </c>
      <c r="F495" s="2" t="s">
        <v>919</v>
      </c>
      <c r="G495" s="2" t="str">
        <f t="shared" si="7"/>
        <v>Trump</v>
      </c>
      <c r="H495" s="2" t="s">
        <v>922</v>
      </c>
      <c r="I495" s="2" t="s">
        <v>922</v>
      </c>
      <c r="J495">
        <v>290805</v>
      </c>
      <c r="K495" s="1">
        <v>56.884854111861898</v>
      </c>
      <c r="L495" s="1">
        <v>6.9699626897749303</v>
      </c>
      <c r="M495" s="1">
        <v>1.9470091642165701</v>
      </c>
      <c r="N495" s="1">
        <v>1.5859424700400599</v>
      </c>
      <c r="O495" s="1">
        <v>32.612231564106501</v>
      </c>
      <c r="P495" s="1">
        <v>24.502329739859999</v>
      </c>
      <c r="Q495" s="1">
        <v>16.506249892539699</v>
      </c>
      <c r="R495" s="1">
        <v>25.456233558570201</v>
      </c>
      <c r="S495" s="1">
        <v>22.320455287907699</v>
      </c>
      <c r="T495" s="1">
        <v>11.214731521122401</v>
      </c>
      <c r="U495" s="1">
        <v>7.47816019366382</v>
      </c>
      <c r="V495" s="1">
        <v>35.1156018664702</v>
      </c>
      <c r="W495" s="1">
        <v>30.535966974236601</v>
      </c>
      <c r="X495" s="1">
        <v>26.870270965629398</v>
      </c>
      <c r="Y495" s="1">
        <v>22.909700528586701</v>
      </c>
      <c r="Z495" s="1">
        <v>23.289879899962401</v>
      </c>
      <c r="AA495" s="1">
        <v>18.1221887338653</v>
      </c>
      <c r="AB495" s="1">
        <v>19.903077162671</v>
      </c>
      <c r="AC495" s="1">
        <v>15.7751536749146</v>
      </c>
    </row>
    <row r="496" spans="1:29" ht="15" hidden="1" customHeight="1" x14ac:dyDescent="0.25">
      <c r="A496">
        <v>31220</v>
      </c>
      <c r="B496" s="2" t="s">
        <v>515</v>
      </c>
      <c r="C496" s="2" t="s">
        <v>31</v>
      </c>
      <c r="D496" s="2" t="s">
        <v>924</v>
      </c>
      <c r="E496" s="2" t="s">
        <v>927</v>
      </c>
      <c r="F496" s="2" t="s">
        <v>919</v>
      </c>
      <c r="G496" s="2" t="str">
        <f t="shared" si="7"/>
        <v>Trump</v>
      </c>
      <c r="H496" s="2" t="s">
        <v>923</v>
      </c>
      <c r="I496" s="2" t="s">
        <v>923</v>
      </c>
      <c r="J496">
        <v>28705</v>
      </c>
      <c r="K496" s="1">
        <v>92.6493642222609</v>
      </c>
      <c r="L496" s="1">
        <v>0.54345932764326799</v>
      </c>
      <c r="M496" s="1">
        <v>0.45288277303605601</v>
      </c>
      <c r="N496" s="1">
        <v>2.3480229925100198</v>
      </c>
      <c r="O496" s="1">
        <v>4.0062706845497296</v>
      </c>
      <c r="P496" s="1">
        <v>21.738373105730702</v>
      </c>
      <c r="Q496" s="1">
        <v>7.3262497822679</v>
      </c>
      <c r="R496" s="1">
        <v>20.745514718690099</v>
      </c>
      <c r="S496" s="1">
        <v>30.9980839574987</v>
      </c>
      <c r="T496" s="1">
        <v>19.191778435812601</v>
      </c>
      <c r="U496" s="1">
        <v>3.6155808477237001</v>
      </c>
      <c r="V496" s="1">
        <v>42.1016483516484</v>
      </c>
      <c r="W496" s="1">
        <v>34.929356357927801</v>
      </c>
      <c r="X496" s="1">
        <v>19.353414442700199</v>
      </c>
      <c r="Y496" s="1">
        <v>21.1738002594034</v>
      </c>
      <c r="Z496" s="1">
        <v>27.610246433203599</v>
      </c>
      <c r="AA496" s="1">
        <v>18.320363164721101</v>
      </c>
      <c r="AB496" s="1">
        <v>20.768482490272401</v>
      </c>
      <c r="AC496" s="1">
        <v>12.1271076523995</v>
      </c>
    </row>
    <row r="497" spans="1:29" ht="15" hidden="1" customHeight="1" x14ac:dyDescent="0.25">
      <c r="A497">
        <v>31260</v>
      </c>
      <c r="B497" s="2" t="s">
        <v>516</v>
      </c>
      <c r="C497" s="2" t="s">
        <v>27</v>
      </c>
      <c r="D497" s="2" t="s">
        <v>976</v>
      </c>
      <c r="E497" s="2" t="s">
        <v>935</v>
      </c>
      <c r="F497" s="2" t="s">
        <v>919</v>
      </c>
      <c r="G497" s="2" t="str">
        <f t="shared" si="7"/>
        <v>Trump</v>
      </c>
      <c r="H497" s="2" t="s">
        <v>922</v>
      </c>
      <c r="I497" s="2" t="s">
        <v>922</v>
      </c>
      <c r="J497">
        <v>86771</v>
      </c>
      <c r="K497" s="1">
        <v>63.2573094697537</v>
      </c>
      <c r="L497" s="1">
        <v>14.7975706169112</v>
      </c>
      <c r="M497" s="1">
        <v>0.85742932546588102</v>
      </c>
      <c r="N497" s="1">
        <v>1.32878496271796</v>
      </c>
      <c r="O497" s="1">
        <v>19.7589056251513</v>
      </c>
      <c r="P497" s="1">
        <v>26.743958234894102</v>
      </c>
      <c r="Q497" s="1">
        <v>9.1943160733424794</v>
      </c>
      <c r="R497" s="1">
        <v>25.3160618178885</v>
      </c>
      <c r="S497" s="1">
        <v>25.097094651438798</v>
      </c>
      <c r="T497" s="1">
        <v>13.6485692224361</v>
      </c>
      <c r="U497" s="1">
        <v>9.4781509570241997</v>
      </c>
      <c r="V497" s="1">
        <v>42.038642109064597</v>
      </c>
      <c r="W497" s="1">
        <v>33.364030335861301</v>
      </c>
      <c r="X497" s="1">
        <v>15.119176598049799</v>
      </c>
      <c r="Y497" s="1">
        <v>22.213577125072899</v>
      </c>
      <c r="Z497" s="1">
        <v>27.614601569085099</v>
      </c>
      <c r="AA497" s="1">
        <v>18.099591519159699</v>
      </c>
      <c r="AB497" s="1">
        <v>19.111067885625399</v>
      </c>
      <c r="AC497" s="1">
        <v>12.961161901056901</v>
      </c>
    </row>
    <row r="498" spans="1:29" ht="15" hidden="1" customHeight="1" x14ac:dyDescent="0.25">
      <c r="A498">
        <v>31300</v>
      </c>
      <c r="B498" s="2" t="s">
        <v>517</v>
      </c>
      <c r="C498" s="2" t="s">
        <v>42</v>
      </c>
      <c r="D498" s="2" t="s">
        <v>959</v>
      </c>
      <c r="E498" s="2" t="s">
        <v>931</v>
      </c>
      <c r="F498" s="2" t="s">
        <v>919</v>
      </c>
      <c r="G498" s="2" t="str">
        <f t="shared" si="7"/>
        <v>Trump</v>
      </c>
      <c r="H498" s="2" t="s">
        <v>922</v>
      </c>
      <c r="I498" s="2" t="s">
        <v>923</v>
      </c>
      <c r="J498">
        <v>134168</v>
      </c>
      <c r="K498" s="1">
        <v>26.951284956174302</v>
      </c>
      <c r="L498" s="1">
        <v>24.109325621608701</v>
      </c>
      <c r="M498" s="1">
        <v>0.723719515830899</v>
      </c>
      <c r="N498" s="1">
        <v>40.067676346073597</v>
      </c>
      <c r="O498" s="1">
        <v>8.1479935603124396</v>
      </c>
      <c r="P498" s="1">
        <v>26.7776220857432</v>
      </c>
      <c r="Q498" s="1">
        <v>11.109206368135499</v>
      </c>
      <c r="R498" s="1">
        <v>25.7848369208753</v>
      </c>
      <c r="S498" s="1">
        <v>25.0901854391509</v>
      </c>
      <c r="T498" s="1">
        <v>11.238149186095001</v>
      </c>
      <c r="U498" s="1">
        <v>11.433547534682599</v>
      </c>
      <c r="V498" s="1">
        <v>49.2895321602306</v>
      </c>
      <c r="W498" s="1">
        <v>26.3635817668609</v>
      </c>
      <c r="X498" s="1">
        <v>12.913338538225901</v>
      </c>
      <c r="Y498" s="1">
        <v>35.033008068638999</v>
      </c>
      <c r="Z498" s="1">
        <v>25.906332659094399</v>
      </c>
      <c r="AA498" s="1">
        <v>14.8591878014626</v>
      </c>
      <c r="AB498" s="1">
        <v>16.2306341550157</v>
      </c>
      <c r="AC498" s="1">
        <v>7.9708373157882999</v>
      </c>
    </row>
    <row r="499" spans="1:29" ht="15" hidden="1" customHeight="1" x14ac:dyDescent="0.25">
      <c r="A499">
        <v>31340</v>
      </c>
      <c r="B499" s="2" t="s">
        <v>518</v>
      </c>
      <c r="C499" s="2" t="s">
        <v>135</v>
      </c>
      <c r="D499" s="2" t="s">
        <v>978</v>
      </c>
      <c r="E499" s="2" t="s">
        <v>927</v>
      </c>
      <c r="F499" s="2" t="s">
        <v>919</v>
      </c>
      <c r="G499" s="2" t="str">
        <f t="shared" si="7"/>
        <v>Trump</v>
      </c>
      <c r="H499" s="2" t="s">
        <v>922</v>
      </c>
      <c r="I499" s="2" t="s">
        <v>923</v>
      </c>
      <c r="J499">
        <v>252634</v>
      </c>
      <c r="K499" s="1">
        <v>77.126990033012206</v>
      </c>
      <c r="L499" s="1">
        <v>17.407395679124701</v>
      </c>
      <c r="M499" s="1">
        <v>1.3157373908500001</v>
      </c>
      <c r="N499" s="1">
        <v>2.0781050848262699</v>
      </c>
      <c r="O499" s="1">
        <v>2.0717718121868001</v>
      </c>
      <c r="P499" s="1">
        <v>21.2425880918641</v>
      </c>
      <c r="Q499" s="1">
        <v>12.6063791888661</v>
      </c>
      <c r="R499" s="1">
        <v>22.692511696762899</v>
      </c>
      <c r="S499" s="1">
        <v>27.759129808339299</v>
      </c>
      <c r="T499" s="1">
        <v>15.6993912141675</v>
      </c>
      <c r="U499" s="1">
        <v>5.7128010941820797</v>
      </c>
      <c r="V499" s="1">
        <v>42.615166844849497</v>
      </c>
      <c r="W499" s="1">
        <v>29.086608811988199</v>
      </c>
      <c r="X499" s="1">
        <v>22.585423248980199</v>
      </c>
      <c r="Y499" s="1">
        <v>20.684747692432801</v>
      </c>
      <c r="Z499" s="1">
        <v>22.671085268165701</v>
      </c>
      <c r="AA499" s="1">
        <v>18.633350953523401</v>
      </c>
      <c r="AB499" s="1">
        <v>22.657870125645498</v>
      </c>
      <c r="AC499" s="1">
        <v>15.352945960232599</v>
      </c>
    </row>
    <row r="500" spans="1:29" ht="15" hidden="1" customHeight="1" x14ac:dyDescent="0.25">
      <c r="A500">
        <v>31380</v>
      </c>
      <c r="B500" s="2" t="s">
        <v>519</v>
      </c>
      <c r="C500" s="2" t="s">
        <v>146</v>
      </c>
      <c r="D500" s="2" t="s">
        <v>948</v>
      </c>
      <c r="E500" s="2" t="s">
        <v>927</v>
      </c>
      <c r="F500" s="2" t="s">
        <v>919</v>
      </c>
      <c r="G500" s="2" t="str">
        <f t="shared" si="7"/>
        <v>Trump</v>
      </c>
      <c r="H500" s="2" t="s">
        <v>922</v>
      </c>
      <c r="I500" s="2" t="s">
        <v>923</v>
      </c>
      <c r="J500">
        <v>32612</v>
      </c>
      <c r="K500" s="1">
        <v>88.859928860542098</v>
      </c>
      <c r="L500" s="1">
        <v>4.8877713725009198</v>
      </c>
      <c r="M500" s="1">
        <v>1.7539555991659499</v>
      </c>
      <c r="N500" s="1">
        <v>1.83981356555869</v>
      </c>
      <c r="O500" s="1">
        <v>2.6585306022323101</v>
      </c>
      <c r="P500" s="1">
        <v>16.0769042070404</v>
      </c>
      <c r="Q500" s="1">
        <v>28.6888261989452</v>
      </c>
      <c r="R500" s="1">
        <v>19.416165828529401</v>
      </c>
      <c r="S500" s="1">
        <v>21.577946768060801</v>
      </c>
      <c r="T500" s="1">
        <v>14.2401569974243</v>
      </c>
      <c r="U500" s="1">
        <v>2.2579923988374699</v>
      </c>
      <c r="V500" s="1">
        <v>35.457187569863599</v>
      </c>
      <c r="W500" s="1">
        <v>29.420970266040701</v>
      </c>
      <c r="X500" s="1">
        <v>32.863849765258202</v>
      </c>
      <c r="Y500" s="1">
        <v>30.786060321925302</v>
      </c>
      <c r="Z500" s="1">
        <v>22.706672917643399</v>
      </c>
      <c r="AA500" s="1">
        <v>15.6196280668855</v>
      </c>
      <c r="AB500" s="1">
        <v>20.4797624628848</v>
      </c>
      <c r="AC500" s="1">
        <v>10.407876230661</v>
      </c>
    </row>
    <row r="501" spans="1:29" ht="15" hidden="1" customHeight="1" x14ac:dyDescent="0.25">
      <c r="A501">
        <v>31420</v>
      </c>
      <c r="B501" s="2" t="s">
        <v>520</v>
      </c>
      <c r="C501" s="2" t="s">
        <v>37</v>
      </c>
      <c r="D501" s="2" t="s">
        <v>943</v>
      </c>
      <c r="E501" s="2" t="s">
        <v>931</v>
      </c>
      <c r="F501" s="2" t="s">
        <v>920</v>
      </c>
      <c r="G501" s="2" t="str">
        <f t="shared" si="7"/>
        <v>Clinton</v>
      </c>
      <c r="H501" s="2" t="s">
        <v>922</v>
      </c>
      <c r="I501" s="2" t="s">
        <v>923</v>
      </c>
      <c r="J501">
        <v>232293</v>
      </c>
      <c r="K501" s="1">
        <v>51.558161459880402</v>
      </c>
      <c r="L501" s="1">
        <v>43.255285350828501</v>
      </c>
      <c r="M501" s="1">
        <v>1.2626295239202201</v>
      </c>
      <c r="N501" s="1">
        <v>1.4856237596483799</v>
      </c>
      <c r="O501" s="1">
        <v>2.4382999057225101</v>
      </c>
      <c r="P501" s="1">
        <v>25.0842685746019</v>
      </c>
      <c r="Q501" s="1">
        <v>9.7863474146874907</v>
      </c>
      <c r="R501" s="1">
        <v>24.898727038696801</v>
      </c>
      <c r="S501" s="1">
        <v>27.287950992927001</v>
      </c>
      <c r="T501" s="1">
        <v>12.942705979086799</v>
      </c>
      <c r="U501" s="1">
        <v>5.4604759263661098</v>
      </c>
      <c r="V501" s="1">
        <v>46.664949951139597</v>
      </c>
      <c r="W501" s="1">
        <v>27.065340834059601</v>
      </c>
      <c r="X501" s="1">
        <v>20.809233288434601</v>
      </c>
      <c r="Y501" s="1">
        <v>26.1583011583012</v>
      </c>
      <c r="Z501" s="1">
        <v>23.605094641680001</v>
      </c>
      <c r="AA501" s="1">
        <v>16.5022600998211</v>
      </c>
      <c r="AB501" s="1">
        <v>18.7235144552218</v>
      </c>
      <c r="AC501" s="1">
        <v>15.010829644976001</v>
      </c>
    </row>
    <row r="502" spans="1:29" ht="15" hidden="1" customHeight="1" x14ac:dyDescent="0.25">
      <c r="A502">
        <v>31460</v>
      </c>
      <c r="B502" s="2" t="s">
        <v>521</v>
      </c>
      <c r="C502" s="2" t="s">
        <v>98</v>
      </c>
      <c r="D502" s="2" t="s">
        <v>936</v>
      </c>
      <c r="E502" s="2" t="s">
        <v>935</v>
      </c>
      <c r="F502" s="2" t="s">
        <v>919</v>
      </c>
      <c r="G502" s="2" t="str">
        <f t="shared" si="7"/>
        <v>Trump</v>
      </c>
      <c r="H502" s="2" t="s">
        <v>922</v>
      </c>
      <c r="I502" s="2" t="s">
        <v>923</v>
      </c>
      <c r="J502">
        <v>150865</v>
      </c>
      <c r="K502" s="1">
        <v>38.034003910781202</v>
      </c>
      <c r="L502" s="1">
        <v>3.3201869220826601</v>
      </c>
      <c r="M502" s="1">
        <v>1.6789845225864199</v>
      </c>
      <c r="N502" s="1">
        <v>3.2817419547277402</v>
      </c>
      <c r="O502" s="1">
        <v>53.685082689822003</v>
      </c>
      <c r="P502" s="1">
        <v>28.402213899844199</v>
      </c>
      <c r="Q502" s="1">
        <v>10.539886653630701</v>
      </c>
      <c r="R502" s="1">
        <v>26.3341397938554</v>
      </c>
      <c r="S502" s="1">
        <v>23.2817419547277</v>
      </c>
      <c r="T502" s="1">
        <v>11.4420176979419</v>
      </c>
      <c r="U502" s="1">
        <v>18.378331546400702</v>
      </c>
      <c r="V502" s="1">
        <v>36.820559472367499</v>
      </c>
      <c r="W502" s="1">
        <v>30.887943078072698</v>
      </c>
      <c r="X502" s="1">
        <v>13.913165903159101</v>
      </c>
      <c r="Y502" s="1">
        <v>17.880322373582501</v>
      </c>
      <c r="Z502" s="1">
        <v>23.322159617716299</v>
      </c>
      <c r="AA502" s="1">
        <v>20.390842307966601</v>
      </c>
      <c r="AB502" s="1">
        <v>21.719801250505199</v>
      </c>
      <c r="AC502" s="1">
        <v>16.6868744502294</v>
      </c>
    </row>
    <row r="503" spans="1:29" ht="15" hidden="1" customHeight="1" x14ac:dyDescent="0.25">
      <c r="A503">
        <v>31540</v>
      </c>
      <c r="B503" s="2" t="s">
        <v>522</v>
      </c>
      <c r="C503" s="2" t="s">
        <v>70</v>
      </c>
      <c r="D503" s="2" t="s">
        <v>980</v>
      </c>
      <c r="E503" s="2" t="s">
        <v>927</v>
      </c>
      <c r="F503" s="2" t="s">
        <v>920</v>
      </c>
      <c r="G503" s="2" t="str">
        <f t="shared" si="7"/>
        <v>Clinton</v>
      </c>
      <c r="H503" s="2" t="s">
        <v>922</v>
      </c>
      <c r="I503" s="2" t="s">
        <v>922</v>
      </c>
      <c r="J503">
        <v>605435</v>
      </c>
      <c r="K503" s="1">
        <v>84.424091768728303</v>
      </c>
      <c r="L503" s="1">
        <v>4.2344760378901096</v>
      </c>
      <c r="M503" s="1">
        <v>3.8851404362152802</v>
      </c>
      <c r="N503" s="1">
        <v>2.2141105155797098</v>
      </c>
      <c r="O503" s="1">
        <v>5.2421812415866302</v>
      </c>
      <c r="P503" s="1">
        <v>22.164724536903201</v>
      </c>
      <c r="Q503" s="1">
        <v>11.688125067100501</v>
      </c>
      <c r="R503" s="1">
        <v>28.5702015905919</v>
      </c>
      <c r="S503" s="1">
        <v>26.476830708498799</v>
      </c>
      <c r="T503" s="1">
        <v>11.100118096905501</v>
      </c>
      <c r="U503" s="1">
        <v>2.1790510608242499</v>
      </c>
      <c r="V503" s="1">
        <v>27.7843360894881</v>
      </c>
      <c r="W503" s="1">
        <v>29.370144180254002</v>
      </c>
      <c r="X503" s="1">
        <v>40.666468669433598</v>
      </c>
      <c r="Y503" s="1">
        <v>13.8614137359837</v>
      </c>
      <c r="Z503" s="1">
        <v>18.507900101936801</v>
      </c>
      <c r="AA503" s="1">
        <v>17.170377803261999</v>
      </c>
      <c r="AB503" s="1">
        <v>26.005033129459701</v>
      </c>
      <c r="AC503" s="1">
        <v>24.455275229357799</v>
      </c>
    </row>
    <row r="504" spans="1:29" ht="15" hidden="1" customHeight="1" x14ac:dyDescent="0.25">
      <c r="A504">
        <v>31500</v>
      </c>
      <c r="B504" s="2" t="s">
        <v>522</v>
      </c>
      <c r="C504" s="2" t="s">
        <v>66</v>
      </c>
      <c r="D504" s="2" t="s">
        <v>425</v>
      </c>
      <c r="E504" s="2" t="s">
        <v>927</v>
      </c>
      <c r="F504" s="2" t="s">
        <v>919</v>
      </c>
      <c r="G504" s="2" t="str">
        <f t="shared" si="7"/>
        <v>Trump</v>
      </c>
      <c r="H504" s="2" t="s">
        <v>922</v>
      </c>
      <c r="I504" s="2" t="s">
        <v>923</v>
      </c>
      <c r="J504">
        <v>32428</v>
      </c>
      <c r="K504" s="1">
        <v>93.940421857653902</v>
      </c>
      <c r="L504" s="1">
        <v>1.63439003330455</v>
      </c>
      <c r="M504" s="1">
        <v>0.65067225854200095</v>
      </c>
      <c r="N504" s="1">
        <v>1.4462809917355399</v>
      </c>
      <c r="O504" s="1">
        <v>2.3282348587640298</v>
      </c>
      <c r="P504" s="1">
        <v>22.616257555199201</v>
      </c>
      <c r="Q504" s="1">
        <v>9.8772665597631697</v>
      </c>
      <c r="R504" s="1">
        <v>24.485012951770099</v>
      </c>
      <c r="S504" s="1">
        <v>28.398297767361498</v>
      </c>
      <c r="T504" s="1">
        <v>14.623165165906</v>
      </c>
      <c r="U504" s="1">
        <v>4.9250240748383503</v>
      </c>
      <c r="V504" s="1">
        <v>50.369147521438101</v>
      </c>
      <c r="W504" s="1">
        <v>27.747970835053</v>
      </c>
      <c r="X504" s="1">
        <v>16.957857568670601</v>
      </c>
      <c r="Y504" s="1">
        <v>18.746537944132299</v>
      </c>
      <c r="Z504" s="1">
        <v>27.6014876948643</v>
      </c>
      <c r="AA504" s="1">
        <v>19.727783492917599</v>
      </c>
      <c r="AB504" s="1">
        <v>22.6477803276094</v>
      </c>
      <c r="AC504" s="1">
        <v>11.2764105404764</v>
      </c>
    </row>
    <row r="505" spans="1:29" ht="15" hidden="1" customHeight="1" x14ac:dyDescent="0.25">
      <c r="A505">
        <v>31580</v>
      </c>
      <c r="B505" s="2" t="s">
        <v>523</v>
      </c>
      <c r="C505" s="2" t="s">
        <v>104</v>
      </c>
      <c r="D505" s="2" t="s">
        <v>950</v>
      </c>
      <c r="E505" s="2" t="s">
        <v>927</v>
      </c>
      <c r="F505" s="2" t="s">
        <v>919</v>
      </c>
      <c r="G505" s="2" t="str">
        <f t="shared" si="7"/>
        <v>Trump</v>
      </c>
      <c r="H505" s="2" t="s">
        <v>922</v>
      </c>
      <c r="I505" s="2" t="s">
        <v>923</v>
      </c>
      <c r="J505">
        <v>46920</v>
      </c>
      <c r="K505" s="1">
        <v>89.386189258312001</v>
      </c>
      <c r="L505" s="1">
        <v>6.54092071611253</v>
      </c>
      <c r="M505" s="1">
        <v>0.54774083546462105</v>
      </c>
      <c r="N505" s="1">
        <v>1.9607843137254899</v>
      </c>
      <c r="O505" s="1">
        <v>1.5643648763853399</v>
      </c>
      <c r="P505" s="1">
        <v>23.211849957374302</v>
      </c>
      <c r="Q505" s="1">
        <v>7.7898550724637703</v>
      </c>
      <c r="R505" s="1">
        <v>25.1236146632566</v>
      </c>
      <c r="S505" s="1">
        <v>28.435635123614698</v>
      </c>
      <c r="T505" s="1">
        <v>15.4390451832907</v>
      </c>
      <c r="U505" s="1">
        <v>7.2438867241432199</v>
      </c>
      <c r="V505" s="1">
        <v>48.762004111312201</v>
      </c>
      <c r="W505" s="1">
        <v>29.721105758905299</v>
      </c>
      <c r="X505" s="1">
        <v>14.2730034056392</v>
      </c>
      <c r="Y505" s="1">
        <v>25.673636559603398</v>
      </c>
      <c r="Z505" s="1">
        <v>23.604225048501799</v>
      </c>
      <c r="AA505" s="1">
        <v>16.2966156499246</v>
      </c>
      <c r="AB505" s="1">
        <v>22.364733778831599</v>
      </c>
      <c r="AC505" s="1">
        <v>12.0607889631386</v>
      </c>
    </row>
    <row r="506" spans="1:29" ht="15" hidden="1" customHeight="1" x14ac:dyDescent="0.25">
      <c r="A506">
        <v>31620</v>
      </c>
      <c r="B506" s="2" t="s">
        <v>524</v>
      </c>
      <c r="C506" s="2" t="s">
        <v>75</v>
      </c>
      <c r="D506" s="2" t="s">
        <v>932</v>
      </c>
      <c r="E506" s="2" t="s">
        <v>931</v>
      </c>
      <c r="F506" s="2" t="s">
        <v>920</v>
      </c>
      <c r="G506" s="2" t="str">
        <f t="shared" si="7"/>
        <v>Clinton</v>
      </c>
      <c r="H506" s="2" t="s">
        <v>922</v>
      </c>
      <c r="I506" s="2" t="s">
        <v>923</v>
      </c>
      <c r="J506">
        <v>24552</v>
      </c>
      <c r="K506" s="1">
        <v>59.2416096448354</v>
      </c>
      <c r="L506" s="1">
        <v>36.681329423264899</v>
      </c>
      <c r="M506" s="1">
        <v>0.696480938416422</v>
      </c>
      <c r="N506" s="1">
        <v>1.2096774193548401</v>
      </c>
      <c r="O506" s="1">
        <v>2.1709025741283798</v>
      </c>
      <c r="P506" s="1">
        <v>22.784294558488099</v>
      </c>
      <c r="Q506" s="1">
        <v>14.2350928641251</v>
      </c>
      <c r="R506" s="1">
        <v>22.238514173997999</v>
      </c>
      <c r="S506" s="1">
        <v>24.743401759530801</v>
      </c>
      <c r="T506" s="1">
        <v>15.998696643857899</v>
      </c>
      <c r="U506" s="1">
        <v>4.0419161676646702</v>
      </c>
      <c r="V506" s="1">
        <v>48.249153866180698</v>
      </c>
      <c r="W506" s="1">
        <v>28.657901588128102</v>
      </c>
      <c r="X506" s="1">
        <v>19.051028378026601</v>
      </c>
      <c r="Y506" s="1">
        <v>29.153506001263398</v>
      </c>
      <c r="Z506" s="1">
        <v>25.826489787323599</v>
      </c>
      <c r="AA506" s="1">
        <v>16.1297115182144</v>
      </c>
      <c r="AB506" s="1">
        <v>16.098125921246599</v>
      </c>
      <c r="AC506" s="1">
        <v>12.792166771951999</v>
      </c>
    </row>
    <row r="507" spans="1:29" ht="15" hidden="1" customHeight="1" x14ac:dyDescent="0.25">
      <c r="A507">
        <v>31660</v>
      </c>
      <c r="B507" s="2" t="s">
        <v>525</v>
      </c>
      <c r="C507" s="2" t="s">
        <v>40</v>
      </c>
      <c r="D507" s="2" t="s">
        <v>966</v>
      </c>
      <c r="E507" s="2" t="s">
        <v>927</v>
      </c>
      <c r="F507" s="2" t="s">
        <v>919</v>
      </c>
      <c r="G507" s="2" t="str">
        <f t="shared" si="7"/>
        <v>Trump</v>
      </c>
      <c r="H507" s="2" t="s">
        <v>922</v>
      </c>
      <c r="I507" s="2" t="s">
        <v>922</v>
      </c>
      <c r="J507">
        <v>51599</v>
      </c>
      <c r="K507" s="1">
        <v>82.637260412023494</v>
      </c>
      <c r="L507" s="1">
        <v>5.4923545029942398</v>
      </c>
      <c r="M507" s="1">
        <v>0.41667474175856101</v>
      </c>
      <c r="N507" s="1">
        <v>8.5350491288590895</v>
      </c>
      <c r="O507" s="1">
        <v>2.91866121436462</v>
      </c>
      <c r="P507" s="1">
        <v>20.775596426287301</v>
      </c>
      <c r="Q507" s="1">
        <v>10.391674257252999</v>
      </c>
      <c r="R507" s="1">
        <v>27.023779530611101</v>
      </c>
      <c r="S507" s="1">
        <v>28.475358049574599</v>
      </c>
      <c r="T507" s="1">
        <v>13.333591736274</v>
      </c>
      <c r="U507" s="1">
        <v>5.4259222947421497</v>
      </c>
      <c r="V507" s="1">
        <v>48.850107846158203</v>
      </c>
      <c r="W507" s="1">
        <v>27.857923191125799</v>
      </c>
      <c r="X507" s="1">
        <v>17.866046667973901</v>
      </c>
      <c r="Y507" s="1">
        <v>21.8101199791341</v>
      </c>
      <c r="Z507" s="1">
        <v>23.067292644757401</v>
      </c>
      <c r="AA507" s="1">
        <v>17.892540427751701</v>
      </c>
      <c r="AB507" s="1">
        <v>23.463745435576399</v>
      </c>
      <c r="AC507" s="1">
        <v>13.7663015127804</v>
      </c>
    </row>
    <row r="508" spans="1:29" ht="15" hidden="1" customHeight="1" x14ac:dyDescent="0.25">
      <c r="A508">
        <v>31680</v>
      </c>
      <c r="B508" s="2" t="s">
        <v>526</v>
      </c>
      <c r="C508" s="2" t="s">
        <v>75</v>
      </c>
      <c r="D508" s="2" t="s">
        <v>932</v>
      </c>
      <c r="E508" s="2" t="s">
        <v>931</v>
      </c>
      <c r="F508" s="2" t="s">
        <v>919</v>
      </c>
      <c r="G508" s="2" t="str">
        <f t="shared" si="7"/>
        <v>Trump</v>
      </c>
      <c r="H508" s="2" t="s">
        <v>922</v>
      </c>
      <c r="I508" s="2" t="s">
        <v>923</v>
      </c>
      <c r="J508">
        <v>32923</v>
      </c>
      <c r="K508" s="1">
        <v>84.144822768277507</v>
      </c>
      <c r="L508" s="1">
        <v>10.7645111320354</v>
      </c>
      <c r="M508" s="1">
        <v>0.28247729550770001</v>
      </c>
      <c r="N508" s="1">
        <v>2.0168271421194901</v>
      </c>
      <c r="O508" s="1">
        <v>2.7913616620599599</v>
      </c>
      <c r="P508" s="1">
        <v>23.345381648088001</v>
      </c>
      <c r="Q508" s="1">
        <v>8.30726240014579</v>
      </c>
      <c r="R508" s="1">
        <v>24.3689821705191</v>
      </c>
      <c r="S508" s="1">
        <v>28.2932904048841</v>
      </c>
      <c r="T508" s="1">
        <v>15.685083376363</v>
      </c>
      <c r="U508" s="1">
        <v>5.1913536498936903</v>
      </c>
      <c r="V508" s="1">
        <v>52.055279943302601</v>
      </c>
      <c r="W508" s="1">
        <v>29.9433026222537</v>
      </c>
      <c r="X508" s="1">
        <v>12.81006378455</v>
      </c>
      <c r="Y508" s="1">
        <v>23.062505093309401</v>
      </c>
      <c r="Z508" s="1">
        <v>27.422377964306101</v>
      </c>
      <c r="AA508" s="1">
        <v>18.7433786977426</v>
      </c>
      <c r="AB508" s="1">
        <v>22.1253361584223</v>
      </c>
      <c r="AC508" s="1">
        <v>8.6464020862195401</v>
      </c>
    </row>
    <row r="509" spans="1:29" ht="15" hidden="1" customHeight="1" x14ac:dyDescent="0.25">
      <c r="A509">
        <v>31700</v>
      </c>
      <c r="B509" s="2" t="s">
        <v>527</v>
      </c>
      <c r="C509" s="2" t="s">
        <v>235</v>
      </c>
      <c r="D509" s="2" t="s">
        <v>962</v>
      </c>
      <c r="E509" s="2" t="s">
        <v>927</v>
      </c>
      <c r="F509" s="2" t="s">
        <v>920</v>
      </c>
      <c r="G509" s="2" t="str">
        <f t="shared" si="7"/>
        <v>Clinton</v>
      </c>
      <c r="H509" s="2" t="s">
        <v>922</v>
      </c>
      <c r="I509" s="2" t="s">
        <v>923</v>
      </c>
      <c r="J509">
        <v>400721</v>
      </c>
      <c r="K509" s="1">
        <v>87.6480144539468</v>
      </c>
      <c r="L509" s="1">
        <v>1.8479191257757901</v>
      </c>
      <c r="M509" s="1">
        <v>3.2186982963208801</v>
      </c>
      <c r="N509" s="1">
        <v>1.9846726275887701</v>
      </c>
      <c r="O509" s="1">
        <v>5.3006954963678004</v>
      </c>
      <c r="P509" s="1">
        <v>23.478180579505398</v>
      </c>
      <c r="Q509" s="1">
        <v>8.5955065993546604</v>
      </c>
      <c r="R509" s="1">
        <v>26.621265169531899</v>
      </c>
      <c r="S509" s="1">
        <v>29.444675971561299</v>
      </c>
      <c r="T509" s="1">
        <v>11.860371680046701</v>
      </c>
      <c r="U509" s="1">
        <v>3.6025736856761799</v>
      </c>
      <c r="V509" s="1">
        <v>32.976446965366598</v>
      </c>
      <c r="W509" s="1">
        <v>28.125503818024601</v>
      </c>
      <c r="X509" s="1">
        <v>35.295475530932599</v>
      </c>
      <c r="Y509" s="1">
        <v>11.509167658555899</v>
      </c>
      <c r="Z509" s="1">
        <v>15.518351577591799</v>
      </c>
      <c r="AA509" s="1">
        <v>15.679655537994201</v>
      </c>
      <c r="AB509" s="1">
        <v>24.913656851841001</v>
      </c>
      <c r="AC509" s="1">
        <v>32.379168374017098</v>
      </c>
    </row>
    <row r="510" spans="1:29" ht="15" hidden="1" customHeight="1" x14ac:dyDescent="0.25">
      <c r="A510">
        <v>31740</v>
      </c>
      <c r="B510" s="2" t="s">
        <v>528</v>
      </c>
      <c r="C510" s="2" t="s">
        <v>77</v>
      </c>
      <c r="D510" s="2" t="s">
        <v>949</v>
      </c>
      <c r="E510" s="2" t="s">
        <v>935</v>
      </c>
      <c r="F510" s="2" t="s">
        <v>920</v>
      </c>
      <c r="G510" s="2" t="str">
        <f t="shared" si="7"/>
        <v>Clinton</v>
      </c>
      <c r="H510" s="2" t="s">
        <v>922</v>
      </c>
      <c r="I510" s="2" t="s">
        <v>923</v>
      </c>
      <c r="J510">
        <v>31687</v>
      </c>
      <c r="K510" s="1">
        <v>82.2495928558332</v>
      </c>
      <c r="L510" s="1">
        <v>4.9159287740376802</v>
      </c>
      <c r="M510" s="1">
        <v>3.3466711245807201</v>
      </c>
      <c r="N510" s="1">
        <v>3.4836441290350399</v>
      </c>
      <c r="O510" s="1">
        <v>6.0041631165133396</v>
      </c>
      <c r="P510" s="1">
        <v>21.116491765441801</v>
      </c>
      <c r="Q510" s="1">
        <v>27.696588617219799</v>
      </c>
      <c r="R510" s="1">
        <v>25.478057356097501</v>
      </c>
      <c r="S510" s="1">
        <v>17.223007150637901</v>
      </c>
      <c r="T510" s="1">
        <v>8.4858551106029996</v>
      </c>
      <c r="U510" s="1">
        <v>1.3290692362005201</v>
      </c>
      <c r="V510" s="1">
        <v>26.897038667608101</v>
      </c>
      <c r="W510" s="1">
        <v>31.160443576857599</v>
      </c>
      <c r="X510" s="1">
        <v>40.613448519333801</v>
      </c>
      <c r="Y510" s="1">
        <v>22.290966417799499</v>
      </c>
      <c r="Z510" s="1">
        <v>21.928076385377299</v>
      </c>
      <c r="AA510" s="1">
        <v>17.1063981677028</v>
      </c>
      <c r="AB510" s="1">
        <v>22.856123025670001</v>
      </c>
      <c r="AC510" s="1">
        <v>15.818436003450399</v>
      </c>
    </row>
    <row r="511" spans="1:29" ht="15" hidden="1" customHeight="1" x14ac:dyDescent="0.25">
      <c r="A511">
        <v>31820</v>
      </c>
      <c r="B511" s="2" t="s">
        <v>529</v>
      </c>
      <c r="C511" s="2" t="s">
        <v>70</v>
      </c>
      <c r="D511" s="2" t="s">
        <v>980</v>
      </c>
      <c r="E511" s="2" t="s">
        <v>927</v>
      </c>
      <c r="F511" s="2" t="s">
        <v>919</v>
      </c>
      <c r="G511" s="2" t="str">
        <f t="shared" si="7"/>
        <v>Trump</v>
      </c>
      <c r="H511" s="2" t="s">
        <v>923</v>
      </c>
      <c r="I511" s="2" t="s">
        <v>922</v>
      </c>
      <c r="J511">
        <v>81442</v>
      </c>
      <c r="K511" s="1">
        <v>92.347928587215407</v>
      </c>
      <c r="L511" s="1">
        <v>0.50588148621104601</v>
      </c>
      <c r="M511" s="1">
        <v>2.4888877974509498</v>
      </c>
      <c r="N511" s="1">
        <v>1.50782151715331</v>
      </c>
      <c r="O511" s="1">
        <v>3.14948061196925</v>
      </c>
      <c r="P511" s="1">
        <v>22.359470543454201</v>
      </c>
      <c r="Q511" s="1">
        <v>7.34878809459493</v>
      </c>
      <c r="R511" s="1">
        <v>23.1416222587854</v>
      </c>
      <c r="S511" s="1">
        <v>30.311141671373498</v>
      </c>
      <c r="T511" s="1">
        <v>16.8389774317919</v>
      </c>
      <c r="U511" s="1">
        <v>3.28458824149009</v>
      </c>
      <c r="V511" s="1">
        <v>47.845092428418397</v>
      </c>
      <c r="W511" s="1">
        <v>30.409212997910899</v>
      </c>
      <c r="X511" s="1">
        <v>18.461106332180499</v>
      </c>
      <c r="Y511" s="1">
        <v>15.097592332865799</v>
      </c>
      <c r="Z511" s="1">
        <v>24.6318373071529</v>
      </c>
      <c r="AA511" s="1">
        <v>19.004207573632499</v>
      </c>
      <c r="AB511" s="1">
        <v>26.674263674614298</v>
      </c>
      <c r="AC511" s="1">
        <v>14.5920991117345</v>
      </c>
    </row>
    <row r="512" spans="1:29" ht="15" hidden="1" customHeight="1" x14ac:dyDescent="0.25">
      <c r="A512">
        <v>31860</v>
      </c>
      <c r="B512" s="2" t="s">
        <v>530</v>
      </c>
      <c r="C512" s="2" t="s">
        <v>44</v>
      </c>
      <c r="D512" s="2" t="s">
        <v>955</v>
      </c>
      <c r="E512" s="2" t="s">
        <v>947</v>
      </c>
      <c r="F512" s="2" t="s">
        <v>919</v>
      </c>
      <c r="G512" s="2" t="str">
        <f t="shared" si="7"/>
        <v>Trump</v>
      </c>
      <c r="H512" s="2" t="s">
        <v>922</v>
      </c>
      <c r="I512" s="2" t="s">
        <v>922</v>
      </c>
      <c r="J512">
        <v>96740</v>
      </c>
      <c r="K512" s="1">
        <v>91.314864585486902</v>
      </c>
      <c r="L512" s="1">
        <v>2.45503411205293</v>
      </c>
      <c r="M512" s="1">
        <v>1.73247880917924</v>
      </c>
      <c r="N512" s="1">
        <v>1.5908621046103</v>
      </c>
      <c r="O512" s="1">
        <v>2.9067603886706599</v>
      </c>
      <c r="P512" s="1">
        <v>20.430018606574301</v>
      </c>
      <c r="Q512" s="1">
        <v>20.266694231961999</v>
      </c>
      <c r="R512" s="1">
        <v>24.137895389704401</v>
      </c>
      <c r="S512" s="1">
        <v>23.299565846599101</v>
      </c>
      <c r="T512" s="1">
        <v>11.8658259251602</v>
      </c>
      <c r="U512" s="1">
        <v>2.3423863715701998</v>
      </c>
      <c r="V512" s="1">
        <v>31.959086783495099</v>
      </c>
      <c r="W512" s="1">
        <v>34.104237938979303</v>
      </c>
      <c r="X512" s="1">
        <v>31.594288905955501</v>
      </c>
      <c r="Y512" s="1">
        <v>17.212124540113098</v>
      </c>
      <c r="Z512" s="1">
        <v>19.787491076821698</v>
      </c>
      <c r="AA512" s="1">
        <v>19.282301905441798</v>
      </c>
      <c r="AB512" s="1">
        <v>26.478502004283101</v>
      </c>
      <c r="AC512" s="1">
        <v>17.2395804733403</v>
      </c>
    </row>
    <row r="513" spans="1:29" ht="15" hidden="1" customHeight="1" x14ac:dyDescent="0.25">
      <c r="A513">
        <v>31900</v>
      </c>
      <c r="B513" s="2" t="s">
        <v>531</v>
      </c>
      <c r="C513" s="2" t="s">
        <v>33</v>
      </c>
      <c r="D513" s="2" t="s">
        <v>967</v>
      </c>
      <c r="E513" s="2" t="s">
        <v>927</v>
      </c>
      <c r="F513" s="2" t="s">
        <v>919</v>
      </c>
      <c r="G513" s="2" t="str">
        <f t="shared" si="7"/>
        <v>Trump</v>
      </c>
      <c r="H513" s="2" t="s">
        <v>922</v>
      </c>
      <c r="I513" s="2" t="s">
        <v>922</v>
      </c>
      <c r="J513">
        <v>124475</v>
      </c>
      <c r="K513" s="1">
        <v>86.544286001205094</v>
      </c>
      <c r="L513" s="1">
        <v>9.3287808796947207</v>
      </c>
      <c r="M513" s="1">
        <v>0.64269933721630801</v>
      </c>
      <c r="N513" s="1">
        <v>2.0927897168106</v>
      </c>
      <c r="O513" s="1">
        <v>1.39144406507331</v>
      </c>
      <c r="P513" s="1">
        <v>22.509740911829699</v>
      </c>
      <c r="Q513" s="1">
        <v>8.4426591685077295</v>
      </c>
      <c r="R513" s="1">
        <v>24.429805181763399</v>
      </c>
      <c r="S513" s="1">
        <v>28.341434022896198</v>
      </c>
      <c r="T513" s="1">
        <v>16.276360715003001</v>
      </c>
      <c r="U513" s="1">
        <v>3.6150452751334998</v>
      </c>
      <c r="V513" s="1">
        <v>52.145344787555103</v>
      </c>
      <c r="W513" s="1">
        <v>29.232644532157</v>
      </c>
      <c r="X513" s="1">
        <v>15.0069654051544</v>
      </c>
      <c r="Y513" s="1">
        <v>20.943334155769399</v>
      </c>
      <c r="Z513" s="1">
        <v>25.752528990870999</v>
      </c>
      <c r="AA513" s="1">
        <v>19.212106258738402</v>
      </c>
      <c r="AB513" s="1">
        <v>21.7596019409491</v>
      </c>
      <c r="AC513" s="1">
        <v>12.332428653672199</v>
      </c>
    </row>
    <row r="514" spans="1:29" ht="15" hidden="1" customHeight="1" x14ac:dyDescent="0.25">
      <c r="A514">
        <v>31930</v>
      </c>
      <c r="B514" s="2" t="s">
        <v>532</v>
      </c>
      <c r="C514" s="2" t="s">
        <v>33</v>
      </c>
      <c r="D514" s="2" t="s">
        <v>967</v>
      </c>
      <c r="E514" s="2" t="s">
        <v>927</v>
      </c>
      <c r="F514" s="2" t="s">
        <v>919</v>
      </c>
      <c r="G514" s="2" t="str">
        <f t="shared" si="7"/>
        <v>Trump</v>
      </c>
      <c r="H514" s="2" t="s">
        <v>922</v>
      </c>
      <c r="I514" s="2" t="s">
        <v>922</v>
      </c>
      <c r="J514">
        <v>61778</v>
      </c>
      <c r="K514" s="1">
        <v>95.958108064359493</v>
      </c>
      <c r="L514" s="1">
        <v>1.0634853831461</v>
      </c>
      <c r="M514" s="1">
        <v>0.55197643173945399</v>
      </c>
      <c r="N514" s="1">
        <v>1.6802097834180501</v>
      </c>
      <c r="O514" s="1">
        <v>0.74622033733691595</v>
      </c>
      <c r="P514" s="1">
        <v>20.947586519472999</v>
      </c>
      <c r="Q514" s="1">
        <v>8.8559033960309499</v>
      </c>
      <c r="R514" s="1">
        <v>22.689306872996902</v>
      </c>
      <c r="S514" s="1">
        <v>30.034963903007501</v>
      </c>
      <c r="T514" s="1">
        <v>17.472239308491702</v>
      </c>
      <c r="U514" s="1">
        <v>3.20458061090204</v>
      </c>
      <c r="V514" s="1">
        <v>51.984392676563601</v>
      </c>
      <c r="W514" s="1">
        <v>28.928958973056599</v>
      </c>
      <c r="X514" s="1">
        <v>15.882067739477799</v>
      </c>
      <c r="Y514" s="1">
        <v>21.557557557557601</v>
      </c>
      <c r="Z514" s="1">
        <v>24.4564564564565</v>
      </c>
      <c r="AA514" s="1">
        <v>19.607607607607601</v>
      </c>
      <c r="AB514" s="1">
        <v>20.984984984985001</v>
      </c>
      <c r="AC514" s="1">
        <v>13.393393393393399</v>
      </c>
    </row>
    <row r="515" spans="1:29" ht="15" hidden="1" customHeight="1" x14ac:dyDescent="0.25">
      <c r="A515">
        <v>31940</v>
      </c>
      <c r="B515" s="2" t="s">
        <v>533</v>
      </c>
      <c r="C515" s="2" t="s">
        <v>70</v>
      </c>
      <c r="D515" s="2" t="s">
        <v>980</v>
      </c>
      <c r="E515" s="2" t="s">
        <v>927</v>
      </c>
      <c r="F515" s="2" t="s">
        <v>919</v>
      </c>
      <c r="G515" s="2" t="str">
        <f t="shared" si="7"/>
        <v>Trump</v>
      </c>
      <c r="H515" s="2" t="s">
        <v>923</v>
      </c>
      <c r="I515" s="2" t="s">
        <v>922</v>
      </c>
      <c r="J515">
        <v>65778</v>
      </c>
      <c r="K515" s="1">
        <v>95.738696828726901</v>
      </c>
      <c r="L515" s="1">
        <v>0.26452613335765801</v>
      </c>
      <c r="M515" s="1">
        <v>0.43631609352671102</v>
      </c>
      <c r="N515" s="1">
        <v>2.3442488369971701</v>
      </c>
      <c r="O515" s="1">
        <v>1.21621210739153</v>
      </c>
      <c r="P515" s="1">
        <v>20.689288211864099</v>
      </c>
      <c r="Q515" s="1">
        <v>7.21669859223449</v>
      </c>
      <c r="R515" s="1">
        <v>20.765301468576101</v>
      </c>
      <c r="S515" s="1">
        <v>31.806987138557002</v>
      </c>
      <c r="T515" s="1">
        <v>19.521724588768301</v>
      </c>
      <c r="U515" s="1">
        <v>3.26896377634734</v>
      </c>
      <c r="V515" s="1">
        <v>50.178804324961099</v>
      </c>
      <c r="W515" s="1">
        <v>32.725398628465598</v>
      </c>
      <c r="X515" s="1">
        <v>13.826833270225899</v>
      </c>
      <c r="Y515" s="1">
        <v>23.041986273718202</v>
      </c>
      <c r="Z515" s="1">
        <v>25.682949804871502</v>
      </c>
      <c r="AA515" s="1">
        <v>20.232808504911901</v>
      </c>
      <c r="AB515" s="1">
        <v>21.995693715516101</v>
      </c>
      <c r="AC515" s="1">
        <v>9.0465617009823696</v>
      </c>
    </row>
    <row r="516" spans="1:29" ht="15" hidden="1" customHeight="1" x14ac:dyDescent="0.25">
      <c r="A516">
        <v>31980</v>
      </c>
      <c r="B516" s="2" t="s">
        <v>534</v>
      </c>
      <c r="C516" s="2" t="s">
        <v>66</v>
      </c>
      <c r="D516" s="2" t="s">
        <v>425</v>
      </c>
      <c r="E516" s="2" t="s">
        <v>927</v>
      </c>
      <c r="F516" s="2" t="s">
        <v>919</v>
      </c>
      <c r="G516" s="2" t="str">
        <f t="shared" si="7"/>
        <v>Trump</v>
      </c>
      <c r="H516" s="2" t="s">
        <v>922</v>
      </c>
      <c r="I516" s="2" t="s">
        <v>923</v>
      </c>
      <c r="J516">
        <v>70061</v>
      </c>
      <c r="K516" s="1">
        <v>86.543155250424604</v>
      </c>
      <c r="L516" s="1">
        <v>6.8583091877078504</v>
      </c>
      <c r="M516" s="1">
        <v>0.58234966671900201</v>
      </c>
      <c r="N516" s="1">
        <v>2.4236022894334899</v>
      </c>
      <c r="O516" s="1">
        <v>3.5925836057150198</v>
      </c>
      <c r="P516" s="1">
        <v>21.651132584462101</v>
      </c>
      <c r="Q516" s="1">
        <v>13.331239919498699</v>
      </c>
      <c r="R516" s="1">
        <v>21.549792323832101</v>
      </c>
      <c r="S516" s="1">
        <v>27.2348382124149</v>
      </c>
      <c r="T516" s="1">
        <v>16.232996959792199</v>
      </c>
      <c r="U516" s="1">
        <v>4.0263736263736298</v>
      </c>
      <c r="V516" s="1">
        <v>52.8</v>
      </c>
      <c r="W516" s="1">
        <v>25.927472527472499</v>
      </c>
      <c r="X516" s="1">
        <v>17.246153846153799</v>
      </c>
      <c r="Y516" s="1">
        <v>23.5427172945713</v>
      </c>
      <c r="Z516" s="1">
        <v>26.7168495995254</v>
      </c>
      <c r="AA516" s="1">
        <v>19.337733610204701</v>
      </c>
      <c r="AB516" s="1">
        <v>20.5243251260754</v>
      </c>
      <c r="AC516" s="1">
        <v>9.8783743696232609</v>
      </c>
    </row>
    <row r="517" spans="1:29" ht="15" hidden="1" customHeight="1" x14ac:dyDescent="0.25">
      <c r="A517">
        <v>32000</v>
      </c>
      <c r="B517" s="2" t="s">
        <v>534</v>
      </c>
      <c r="C517" s="2" t="s">
        <v>42</v>
      </c>
      <c r="D517" s="2" t="s">
        <v>959</v>
      </c>
      <c r="E517" s="2" t="s">
        <v>931</v>
      </c>
      <c r="F517" s="2" t="s">
        <v>919</v>
      </c>
      <c r="G517" s="2" t="str">
        <f t="shared" si="7"/>
        <v>Trump</v>
      </c>
      <c r="H517" s="2" t="s">
        <v>922</v>
      </c>
      <c r="I517" s="2" t="s">
        <v>923</v>
      </c>
      <c r="J517">
        <v>44996</v>
      </c>
      <c r="K517" s="1">
        <v>88.856787269979506</v>
      </c>
      <c r="L517" s="1">
        <v>3.69588407858476</v>
      </c>
      <c r="M517" s="1">
        <v>0.76451240110231999</v>
      </c>
      <c r="N517" s="1">
        <v>1.36678815894746</v>
      </c>
      <c r="O517" s="1">
        <v>5.3160280913858999</v>
      </c>
      <c r="P517" s="1">
        <v>21.7463774557738</v>
      </c>
      <c r="Q517" s="1">
        <v>7.3673215396924201</v>
      </c>
      <c r="R517" s="1">
        <v>25.646724153258099</v>
      </c>
      <c r="S517" s="1">
        <v>28.844786203218099</v>
      </c>
      <c r="T517" s="1">
        <v>16.394790648057601</v>
      </c>
      <c r="U517" s="1">
        <v>6.87706076307113</v>
      </c>
      <c r="V517" s="1">
        <v>49.5085570733239</v>
      </c>
      <c r="W517" s="1">
        <v>29.2793217145549</v>
      </c>
      <c r="X517" s="1">
        <v>14.335060449050101</v>
      </c>
      <c r="Y517" s="1">
        <v>27.127103888566499</v>
      </c>
      <c r="Z517" s="1">
        <v>27.254788160185701</v>
      </c>
      <c r="AA517" s="1">
        <v>19.756239117817799</v>
      </c>
      <c r="AB517" s="1">
        <v>17.3418456181079</v>
      </c>
      <c r="AC517" s="1">
        <v>8.5200232153221105</v>
      </c>
    </row>
    <row r="518" spans="1:29" ht="15" hidden="1" customHeight="1" x14ac:dyDescent="0.25">
      <c r="A518">
        <v>32020</v>
      </c>
      <c r="B518" s="2" t="s">
        <v>534</v>
      </c>
      <c r="C518" s="2" t="s">
        <v>33</v>
      </c>
      <c r="D518" s="2" t="s">
        <v>967</v>
      </c>
      <c r="E518" s="2" t="s">
        <v>927</v>
      </c>
      <c r="F518" s="2" t="s">
        <v>919</v>
      </c>
      <c r="G518" s="2" t="str">
        <f t="shared" ref="G518:G581" si="8">IF(F518="Republicain","Trump","Clinton")</f>
        <v>Trump</v>
      </c>
      <c r="H518" s="2" t="s">
        <v>922</v>
      </c>
      <c r="I518" s="2" t="s">
        <v>922</v>
      </c>
      <c r="J518">
        <v>66501</v>
      </c>
      <c r="K518" s="1">
        <v>89.822709432940897</v>
      </c>
      <c r="L518" s="1">
        <v>5.6450278943173799</v>
      </c>
      <c r="M518" s="1">
        <v>0.49021819220763602</v>
      </c>
      <c r="N518" s="1">
        <v>1.7819280913069</v>
      </c>
      <c r="O518" s="1">
        <v>2.26011638922723</v>
      </c>
      <c r="P518" s="1">
        <v>22.148539119712499</v>
      </c>
      <c r="Q518" s="1">
        <v>8.8675358265289201</v>
      </c>
      <c r="R518" s="1">
        <v>25.909384821280899</v>
      </c>
      <c r="S518" s="1">
        <v>28.837160343453501</v>
      </c>
      <c r="T518" s="1">
        <v>14.237379889024201</v>
      </c>
      <c r="U518" s="1">
        <v>3.6237554888917902</v>
      </c>
      <c r="V518" s="1">
        <v>55.567149254380197</v>
      </c>
      <c r="W518" s="1">
        <v>28.659623494630701</v>
      </c>
      <c r="X518" s="1">
        <v>12.149471762097299</v>
      </c>
      <c r="Y518" s="1">
        <v>23.091849935316901</v>
      </c>
      <c r="Z518" s="1">
        <v>25.998544631306601</v>
      </c>
      <c r="AA518" s="1">
        <v>17.262289780077602</v>
      </c>
      <c r="AB518" s="1">
        <v>22.505659767141001</v>
      </c>
      <c r="AC518" s="1">
        <v>11.1416558861578</v>
      </c>
    </row>
    <row r="519" spans="1:29" ht="15" hidden="1" customHeight="1" x14ac:dyDescent="0.25">
      <c r="A519">
        <v>32100</v>
      </c>
      <c r="B519" s="2" t="s">
        <v>535</v>
      </c>
      <c r="C519" s="2" t="s">
        <v>31</v>
      </c>
      <c r="D519" s="2" t="s">
        <v>924</v>
      </c>
      <c r="E519" s="2" t="s">
        <v>927</v>
      </c>
      <c r="F519" s="2" t="s">
        <v>920</v>
      </c>
      <c r="G519" s="2" t="str">
        <f t="shared" si="8"/>
        <v>Clinton</v>
      </c>
      <c r="H519" s="2" t="s">
        <v>923</v>
      </c>
      <c r="I519" s="2" t="s">
        <v>922</v>
      </c>
      <c r="J519">
        <v>67077</v>
      </c>
      <c r="K519" s="1">
        <v>93.045306140704</v>
      </c>
      <c r="L519" s="1">
        <v>1.67866779969289</v>
      </c>
      <c r="M519" s="1">
        <v>0.57247640771054198</v>
      </c>
      <c r="N519" s="1">
        <v>3.5600876604499301</v>
      </c>
      <c r="O519" s="1">
        <v>1.14346199144267</v>
      </c>
      <c r="P519" s="1">
        <v>18.680024449513201</v>
      </c>
      <c r="Q519" s="1">
        <v>14.7472307944601</v>
      </c>
      <c r="R519" s="1">
        <v>22.9706158593855</v>
      </c>
      <c r="S519" s="1">
        <v>28.9518016607779</v>
      </c>
      <c r="T519" s="1">
        <v>14.650327235863299</v>
      </c>
      <c r="U519" s="1">
        <v>2.0767919619628601</v>
      </c>
      <c r="V519" s="1">
        <v>38.380281690140798</v>
      </c>
      <c r="W519" s="1">
        <v>31.138422894052201</v>
      </c>
      <c r="X519" s="1">
        <v>28.4045034538441</v>
      </c>
      <c r="Y519" s="1">
        <v>22.5763561768728</v>
      </c>
      <c r="Z519" s="1">
        <v>21.5734690776478</v>
      </c>
      <c r="AA519" s="1">
        <v>19.415742288406001</v>
      </c>
      <c r="AB519" s="1">
        <v>21.9837410727853</v>
      </c>
      <c r="AC519" s="1">
        <v>14.450691384288101</v>
      </c>
    </row>
    <row r="520" spans="1:29" ht="15" hidden="1" customHeight="1" x14ac:dyDescent="0.25">
      <c r="A520">
        <v>32140</v>
      </c>
      <c r="B520" s="2" t="s">
        <v>536</v>
      </c>
      <c r="C520" s="2" t="s">
        <v>44</v>
      </c>
      <c r="D520" s="2" t="s">
        <v>955</v>
      </c>
      <c r="E520" s="2" t="s">
        <v>947</v>
      </c>
      <c r="F520" s="2" t="s">
        <v>919</v>
      </c>
      <c r="G520" s="2" t="str">
        <f t="shared" si="8"/>
        <v>Trump</v>
      </c>
      <c r="H520" s="2" t="s">
        <v>922</v>
      </c>
      <c r="I520" s="2" t="s">
        <v>922</v>
      </c>
      <c r="J520">
        <v>25857</v>
      </c>
      <c r="K520" s="1">
        <v>87.546892524268102</v>
      </c>
      <c r="L520" s="1">
        <v>2.2237691920949798</v>
      </c>
      <c r="M520" s="1">
        <v>2.6182465096492198</v>
      </c>
      <c r="N520" s="1">
        <v>1.6513903391731399</v>
      </c>
      <c r="O520" s="1">
        <v>5.9597014348145603</v>
      </c>
      <c r="P520" s="1">
        <v>24.2294156321306</v>
      </c>
      <c r="Q520" s="1">
        <v>13.419963646208</v>
      </c>
      <c r="R520" s="1">
        <v>24.190741385311501</v>
      </c>
      <c r="S520" s="1">
        <v>24.5504118807286</v>
      </c>
      <c r="T520" s="1">
        <v>13.609467455621299</v>
      </c>
      <c r="U520" s="1">
        <v>5.73236553136051</v>
      </c>
      <c r="V520" s="1">
        <v>37.471307153049203</v>
      </c>
      <c r="W520" s="1">
        <v>30.7401203548607</v>
      </c>
      <c r="X520" s="1">
        <v>26.0562069607296</v>
      </c>
      <c r="Y520" s="1">
        <v>20.763418702776999</v>
      </c>
      <c r="Z520" s="1">
        <v>21.1657344715926</v>
      </c>
      <c r="AA520" s="1">
        <v>18.948091453243102</v>
      </c>
      <c r="AB520" s="1">
        <v>22.107742125404801</v>
      </c>
      <c r="AC520" s="1">
        <v>17.015013246982601</v>
      </c>
    </row>
    <row r="521" spans="1:29" ht="15" hidden="1" customHeight="1" x14ac:dyDescent="0.25">
      <c r="A521">
        <v>32180</v>
      </c>
      <c r="B521" s="2" t="s">
        <v>536</v>
      </c>
      <c r="C521" s="2" t="s">
        <v>162</v>
      </c>
      <c r="D521" s="2" t="s">
        <v>956</v>
      </c>
      <c r="E521" s="2" t="s">
        <v>927</v>
      </c>
      <c r="F521" s="2" t="s">
        <v>919</v>
      </c>
      <c r="G521" s="2" t="str">
        <f t="shared" si="8"/>
        <v>Trump</v>
      </c>
      <c r="H521" s="2" t="s">
        <v>922</v>
      </c>
      <c r="I521" s="2" t="s">
        <v>922</v>
      </c>
      <c r="J521">
        <v>23370</v>
      </c>
      <c r="K521" s="1">
        <v>83.187847667950393</v>
      </c>
      <c r="L521" s="1">
        <v>5.2075310226786504</v>
      </c>
      <c r="M521" s="1">
        <v>0.52631578947368396</v>
      </c>
      <c r="N521" s="1">
        <v>2.8412494651262299</v>
      </c>
      <c r="O521" s="1">
        <v>8.2370560547710703</v>
      </c>
      <c r="P521" s="1">
        <v>23.089430894308901</v>
      </c>
      <c r="Q521" s="1">
        <v>11.720154043645699</v>
      </c>
      <c r="R521" s="1">
        <v>22.836970474967899</v>
      </c>
      <c r="S521" s="1">
        <v>26.525459991441998</v>
      </c>
      <c r="T521" s="1">
        <v>15.8279845956354</v>
      </c>
      <c r="U521" s="1">
        <v>7.4181434877132899</v>
      </c>
      <c r="V521" s="1">
        <v>50.135055010211502</v>
      </c>
      <c r="W521" s="1">
        <v>26.6815995783648</v>
      </c>
      <c r="X521" s="1">
        <v>15.7652019237104</v>
      </c>
      <c r="Y521" s="1">
        <v>24.049483600045399</v>
      </c>
      <c r="Z521" s="1">
        <v>27.0003404834865</v>
      </c>
      <c r="AA521" s="1">
        <v>19.713993871297198</v>
      </c>
      <c r="AB521" s="1">
        <v>20.860288276018601</v>
      </c>
      <c r="AC521" s="1">
        <v>8.3758937691521993</v>
      </c>
    </row>
    <row r="522" spans="1:29" ht="15" hidden="1" customHeight="1" x14ac:dyDescent="0.25">
      <c r="A522">
        <v>32220</v>
      </c>
      <c r="B522" s="2" t="s">
        <v>536</v>
      </c>
      <c r="C522" s="2" t="s">
        <v>27</v>
      </c>
      <c r="D522" s="2" t="s">
        <v>976</v>
      </c>
      <c r="E522" s="2" t="s">
        <v>935</v>
      </c>
      <c r="F522" s="2" t="s">
        <v>919</v>
      </c>
      <c r="G522" s="2" t="str">
        <f t="shared" si="8"/>
        <v>Trump</v>
      </c>
      <c r="H522" s="2" t="s">
        <v>922</v>
      </c>
      <c r="I522" s="2" t="s">
        <v>922</v>
      </c>
      <c r="J522">
        <v>65631</v>
      </c>
      <c r="K522" s="1">
        <v>64.990629428166599</v>
      </c>
      <c r="L522" s="1">
        <v>21.793055111151698</v>
      </c>
      <c r="M522" s="1">
        <v>0.50433484176684795</v>
      </c>
      <c r="N522" s="1">
        <v>1.6592768661151001</v>
      </c>
      <c r="O522" s="1">
        <v>11.052703752799699</v>
      </c>
      <c r="P522" s="1">
        <v>25.873443951791099</v>
      </c>
      <c r="Q522" s="1">
        <v>9.1801130563300894</v>
      </c>
      <c r="R522" s="1">
        <v>24.255306181530099</v>
      </c>
      <c r="S522" s="1">
        <v>27.4108272005607</v>
      </c>
      <c r="T522" s="1">
        <v>13.2803096097881</v>
      </c>
      <c r="U522" s="1">
        <v>5.3278304099052596</v>
      </c>
      <c r="V522" s="1">
        <v>43.992120814182499</v>
      </c>
      <c r="W522" s="1">
        <v>32.508676484382299</v>
      </c>
      <c r="X522" s="1">
        <v>18.171372291529899</v>
      </c>
      <c r="Y522" s="1">
        <v>21.5751501274463</v>
      </c>
      <c r="Z522" s="1">
        <v>21.233853199118698</v>
      </c>
      <c r="AA522" s="1">
        <v>17.254935844817901</v>
      </c>
      <c r="AB522" s="1">
        <v>21.592430984576801</v>
      </c>
      <c r="AC522" s="1">
        <v>18.343629844040301</v>
      </c>
    </row>
    <row r="523" spans="1:29" ht="15" hidden="1" customHeight="1" x14ac:dyDescent="0.25">
      <c r="A523">
        <v>32260</v>
      </c>
      <c r="B523" s="2" t="s">
        <v>537</v>
      </c>
      <c r="C523" s="2" t="s">
        <v>60</v>
      </c>
      <c r="D523" s="2" t="s">
        <v>945</v>
      </c>
      <c r="E523" s="2" t="s">
        <v>927</v>
      </c>
      <c r="F523" s="2" t="s">
        <v>920</v>
      </c>
      <c r="G523" s="2" t="str">
        <f t="shared" si="8"/>
        <v>Clinton</v>
      </c>
      <c r="H523" s="2" t="s">
        <v>922</v>
      </c>
      <c r="I523" s="2" t="s">
        <v>923</v>
      </c>
      <c r="J523">
        <v>40648</v>
      </c>
      <c r="K523" s="1">
        <v>78.249852391261598</v>
      </c>
      <c r="L523" s="1">
        <v>1.5474316079511901</v>
      </c>
      <c r="M523" s="1">
        <v>1.2940366069671301</v>
      </c>
      <c r="N523" s="1">
        <v>1.6458374335760699</v>
      </c>
      <c r="O523" s="1">
        <v>17.262841960244</v>
      </c>
      <c r="P523" s="1">
        <v>25.3493406809683</v>
      </c>
      <c r="Q523" s="1">
        <v>8.2956111001771298</v>
      </c>
      <c r="R523" s="1">
        <v>22.704684117299699</v>
      </c>
      <c r="S523" s="1">
        <v>27.223971659122199</v>
      </c>
      <c r="T523" s="1">
        <v>16.426392442432601</v>
      </c>
      <c r="U523" s="1">
        <v>8.2121661721068193</v>
      </c>
      <c r="V523" s="1">
        <v>41.324183976261097</v>
      </c>
      <c r="W523" s="1">
        <v>32.010385756676598</v>
      </c>
      <c r="X523" s="1">
        <v>18.4532640949555</v>
      </c>
      <c r="Y523" s="1">
        <v>16.2515445145347</v>
      </c>
      <c r="Z523" s="1">
        <v>24.1204396176107</v>
      </c>
      <c r="AA523" s="1">
        <v>20.127463094231601</v>
      </c>
      <c r="AB523" s="1">
        <v>26.5981660922156</v>
      </c>
      <c r="AC523" s="1">
        <v>12.9023866814073</v>
      </c>
    </row>
    <row r="524" spans="1:29" ht="15" hidden="1" customHeight="1" x14ac:dyDescent="0.25">
      <c r="A524">
        <v>32280</v>
      </c>
      <c r="B524" s="2" t="s">
        <v>538</v>
      </c>
      <c r="C524" s="2" t="s">
        <v>84</v>
      </c>
      <c r="D524" s="2" t="s">
        <v>975</v>
      </c>
      <c r="E524" s="2" t="s">
        <v>931</v>
      </c>
      <c r="F524" s="2" t="s">
        <v>919</v>
      </c>
      <c r="G524" s="2" t="str">
        <f t="shared" si="8"/>
        <v>Trump</v>
      </c>
      <c r="H524" s="2" t="s">
        <v>922</v>
      </c>
      <c r="I524" s="2" t="s">
        <v>922</v>
      </c>
      <c r="J524">
        <v>35021</v>
      </c>
      <c r="K524" s="1">
        <v>87.650266982667503</v>
      </c>
      <c r="L524" s="1">
        <v>7.7582022215242299</v>
      </c>
      <c r="M524" s="1">
        <v>1.0422318037748799</v>
      </c>
      <c r="N524" s="1">
        <v>1.55049827246509</v>
      </c>
      <c r="O524" s="1">
        <v>1.99880071956826</v>
      </c>
      <c r="P524" s="1">
        <v>20.073670083664101</v>
      </c>
      <c r="Q524" s="1">
        <v>17.269638217069801</v>
      </c>
      <c r="R524" s="1">
        <v>22.103880528825599</v>
      </c>
      <c r="S524" s="1">
        <v>25.287684532137899</v>
      </c>
      <c r="T524" s="1">
        <v>15.2651266383027</v>
      </c>
      <c r="U524" s="1">
        <v>6.25485447982821</v>
      </c>
      <c r="V524" s="1">
        <v>48.6407456481016</v>
      </c>
      <c r="W524" s="1">
        <v>24.544250011422299</v>
      </c>
      <c r="X524" s="1">
        <v>20.560149860647901</v>
      </c>
      <c r="Y524" s="1">
        <v>30.376924183570701</v>
      </c>
      <c r="Z524" s="1">
        <v>23.370738023306</v>
      </c>
      <c r="AA524" s="1">
        <v>15.7962883038412</v>
      </c>
      <c r="AB524" s="1">
        <v>19.457631995396302</v>
      </c>
      <c r="AC524" s="1">
        <v>10.9984174938858</v>
      </c>
    </row>
    <row r="525" spans="1:29" ht="15" hidden="1" customHeight="1" x14ac:dyDescent="0.25">
      <c r="A525">
        <v>32300</v>
      </c>
      <c r="B525" s="2" t="s">
        <v>539</v>
      </c>
      <c r="C525" s="2" t="s">
        <v>135</v>
      </c>
      <c r="D525" s="2" t="s">
        <v>978</v>
      </c>
      <c r="E525" s="2" t="s">
        <v>927</v>
      </c>
      <c r="F525" s="2" t="s">
        <v>920</v>
      </c>
      <c r="G525" s="2" t="str">
        <f t="shared" si="8"/>
        <v>Clinton</v>
      </c>
      <c r="H525" s="2" t="s">
        <v>922</v>
      </c>
      <c r="I525" s="2" t="s">
        <v>923</v>
      </c>
      <c r="J525">
        <v>67972</v>
      </c>
      <c r="K525" s="1">
        <v>66.856941093391399</v>
      </c>
      <c r="L525" s="1">
        <v>26.4476549167304</v>
      </c>
      <c r="M525" s="1">
        <v>0.53404342964750195</v>
      </c>
      <c r="N525" s="1">
        <v>1.60507267698464</v>
      </c>
      <c r="O525" s="1">
        <v>4.5562878832460401</v>
      </c>
      <c r="P525" s="1">
        <v>20.689401518272199</v>
      </c>
      <c r="Q525" s="1">
        <v>7.3103630906844002</v>
      </c>
      <c r="R525" s="1">
        <v>22.713764491261099</v>
      </c>
      <c r="S525" s="1">
        <v>29.712234449479201</v>
      </c>
      <c r="T525" s="1">
        <v>19.574236450303101</v>
      </c>
      <c r="U525" s="1">
        <v>9.9346298079878697</v>
      </c>
      <c r="V525" s="1">
        <v>47.654665054611797</v>
      </c>
      <c r="W525" s="1">
        <v>29.8182339802045</v>
      </c>
      <c r="X525" s="1">
        <v>12.592471157195799</v>
      </c>
      <c r="Y525" s="1">
        <v>28.748390688611298</v>
      </c>
      <c r="Z525" s="1">
        <v>29.4129927972442</v>
      </c>
      <c r="AA525" s="1">
        <v>18.2608998225408</v>
      </c>
      <c r="AB525" s="1">
        <v>16.2740526810258</v>
      </c>
      <c r="AC525" s="1">
        <v>7.3036640105779602</v>
      </c>
    </row>
    <row r="526" spans="1:29" ht="15" hidden="1" customHeight="1" x14ac:dyDescent="0.25">
      <c r="A526">
        <v>32340</v>
      </c>
      <c r="B526" s="2" t="s">
        <v>540</v>
      </c>
      <c r="C526" s="2" t="s">
        <v>162</v>
      </c>
      <c r="D526" s="2" t="s">
        <v>956</v>
      </c>
      <c r="E526" s="2" t="s">
        <v>927</v>
      </c>
      <c r="F526" s="2" t="s">
        <v>919</v>
      </c>
      <c r="G526" s="2" t="str">
        <f t="shared" si="8"/>
        <v>Trump</v>
      </c>
      <c r="H526" s="2" t="s">
        <v>922</v>
      </c>
      <c r="I526" s="2" t="s">
        <v>922</v>
      </c>
      <c r="J526">
        <v>23370</v>
      </c>
      <c r="K526" s="1">
        <v>93.628583654257596</v>
      </c>
      <c r="L526" s="1">
        <v>2.4090714591356401</v>
      </c>
      <c r="M526" s="1">
        <v>1.61317928968763</v>
      </c>
      <c r="N526" s="1">
        <v>1.0569105691056899</v>
      </c>
      <c r="O526" s="1">
        <v>1.2922550278134399</v>
      </c>
      <c r="P526" s="1">
        <v>18.2413350449294</v>
      </c>
      <c r="Q526" s="1">
        <v>27.419768934531501</v>
      </c>
      <c r="R526" s="1">
        <v>20.231065468549399</v>
      </c>
      <c r="S526" s="1">
        <v>20.941377834830998</v>
      </c>
      <c r="T526" s="1">
        <v>13.1664527171587</v>
      </c>
      <c r="U526" s="1">
        <v>3.6288397262454199</v>
      </c>
      <c r="V526" s="1">
        <v>47.724017189240797</v>
      </c>
      <c r="W526" s="1">
        <v>25.171096609899699</v>
      </c>
      <c r="X526" s="1">
        <v>23.476046474614002</v>
      </c>
      <c r="Y526" s="1">
        <v>27.133757961783399</v>
      </c>
      <c r="Z526" s="1">
        <v>25.964099594672799</v>
      </c>
      <c r="AA526" s="1">
        <v>18.413433700057901</v>
      </c>
      <c r="AB526" s="1">
        <v>18.158656629994201</v>
      </c>
      <c r="AC526" s="1">
        <v>10.3300521134916</v>
      </c>
    </row>
    <row r="527" spans="1:29" ht="15" hidden="1" customHeight="1" x14ac:dyDescent="0.25">
      <c r="A527">
        <v>32380</v>
      </c>
      <c r="B527" s="2" t="s">
        <v>541</v>
      </c>
      <c r="C527" s="2" t="s">
        <v>60</v>
      </c>
      <c r="D527" s="2" t="s">
        <v>945</v>
      </c>
      <c r="E527" s="2" t="s">
        <v>927</v>
      </c>
      <c r="F527" s="2" t="s">
        <v>919</v>
      </c>
      <c r="G527" s="2" t="str">
        <f t="shared" si="8"/>
        <v>Trump</v>
      </c>
      <c r="H527" s="2" t="s">
        <v>922</v>
      </c>
      <c r="I527" s="2" t="s">
        <v>923</v>
      </c>
      <c r="J527">
        <v>51749</v>
      </c>
      <c r="K527" s="1">
        <v>93.163152911167401</v>
      </c>
      <c r="L527" s="1">
        <v>1.11306498676303</v>
      </c>
      <c r="M527" s="1">
        <v>0.75750256043594999</v>
      </c>
      <c r="N527" s="1">
        <v>1.4087228738719599</v>
      </c>
      <c r="O527" s="1">
        <v>3.5575566677617001</v>
      </c>
      <c r="P527" s="1">
        <v>21.735685713733599</v>
      </c>
      <c r="Q527" s="1">
        <v>8.1064368393592101</v>
      </c>
      <c r="R527" s="1">
        <v>22.081586117606101</v>
      </c>
      <c r="S527" s="1">
        <v>30.087537923438099</v>
      </c>
      <c r="T527" s="1">
        <v>17.988753405862902</v>
      </c>
      <c r="U527" s="1">
        <v>2.5946569286949801</v>
      </c>
      <c r="V527" s="1">
        <v>37.692540018121399</v>
      </c>
      <c r="W527" s="1">
        <v>39.370143598473398</v>
      </c>
      <c r="X527" s="1">
        <v>20.342659454710201</v>
      </c>
      <c r="Y527" s="1">
        <v>20.276299982838498</v>
      </c>
      <c r="Z527" s="1">
        <v>23.391110348378199</v>
      </c>
      <c r="AA527" s="1">
        <v>19.143641668096802</v>
      </c>
      <c r="AB527" s="1">
        <v>22.541616612321899</v>
      </c>
      <c r="AC527" s="1">
        <v>14.647331388364501</v>
      </c>
    </row>
    <row r="528" spans="1:29" ht="15" hidden="1" customHeight="1" x14ac:dyDescent="0.25">
      <c r="A528">
        <v>32460</v>
      </c>
      <c r="B528" s="2" t="s">
        <v>542</v>
      </c>
      <c r="C528" s="2" t="s">
        <v>104</v>
      </c>
      <c r="D528" s="2" t="s">
        <v>950</v>
      </c>
      <c r="E528" s="2" t="s">
        <v>927</v>
      </c>
      <c r="F528" s="2" t="s">
        <v>919</v>
      </c>
      <c r="G528" s="2" t="str">
        <f t="shared" si="8"/>
        <v>Trump</v>
      </c>
      <c r="H528" s="2" t="s">
        <v>922</v>
      </c>
      <c r="I528" s="2" t="s">
        <v>923</v>
      </c>
      <c r="J528">
        <v>37121</v>
      </c>
      <c r="K528" s="1">
        <v>87.842461140594295</v>
      </c>
      <c r="L528" s="1">
        <v>4.3021470326769196</v>
      </c>
      <c r="M528" s="1">
        <v>0.33404272514210298</v>
      </c>
      <c r="N528" s="1">
        <v>1.8668678106732</v>
      </c>
      <c r="O528" s="1">
        <v>5.6544812909135</v>
      </c>
      <c r="P528" s="1">
        <v>24.385118935373502</v>
      </c>
      <c r="Q528" s="1">
        <v>7.9873925810188302</v>
      </c>
      <c r="R528" s="1">
        <v>24.021443387839799</v>
      </c>
      <c r="S528" s="1">
        <v>27.0520729506209</v>
      </c>
      <c r="T528" s="1">
        <v>16.553972145147</v>
      </c>
      <c r="U528" s="1">
        <v>7.7667976346390404</v>
      </c>
      <c r="V528" s="1">
        <v>49.172520538159297</v>
      </c>
      <c r="W528" s="1">
        <v>27.5191491050522</v>
      </c>
      <c r="X528" s="1">
        <v>15.541532722149499</v>
      </c>
      <c r="Y528" s="1">
        <v>27.015443227430399</v>
      </c>
      <c r="Z528" s="1">
        <v>25.892917885570402</v>
      </c>
      <c r="AA528" s="1">
        <v>16.361657255595599</v>
      </c>
      <c r="AB528" s="1">
        <v>19.688414177835199</v>
      </c>
      <c r="AC528" s="1">
        <v>11.0415674535683</v>
      </c>
    </row>
    <row r="529" spans="1:29" ht="15" hidden="1" customHeight="1" x14ac:dyDescent="0.25">
      <c r="A529">
        <v>32500</v>
      </c>
      <c r="B529" s="2" t="s">
        <v>543</v>
      </c>
      <c r="C529" s="2" t="s">
        <v>104</v>
      </c>
      <c r="D529" s="2" t="s">
        <v>950</v>
      </c>
      <c r="E529" s="2" t="s">
        <v>927</v>
      </c>
      <c r="F529" s="2" t="s">
        <v>919</v>
      </c>
      <c r="G529" s="2" t="str">
        <f t="shared" si="8"/>
        <v>Trump</v>
      </c>
      <c r="H529" s="2" t="s">
        <v>922</v>
      </c>
      <c r="I529" s="2" t="s">
        <v>923</v>
      </c>
      <c r="J529">
        <v>17490</v>
      </c>
      <c r="K529" s="1">
        <v>89.685534591194994</v>
      </c>
      <c r="L529" s="1">
        <v>6.3865065751858197</v>
      </c>
      <c r="M529" s="1">
        <v>0.56603773584905703</v>
      </c>
      <c r="N529" s="1">
        <v>1.94396798170383</v>
      </c>
      <c r="O529" s="1">
        <v>1.4179531160663199</v>
      </c>
      <c r="P529" s="1">
        <v>24.385363064608299</v>
      </c>
      <c r="Q529" s="1">
        <v>7.9016580903373397</v>
      </c>
      <c r="R529" s="1">
        <v>24.3910806174957</v>
      </c>
      <c r="S529" s="1">
        <v>28.1989708404803</v>
      </c>
      <c r="T529" s="1">
        <v>15.122927387078301</v>
      </c>
      <c r="U529" s="1">
        <v>7.4782167329329203</v>
      </c>
      <c r="V529" s="1">
        <v>50.706370019456898</v>
      </c>
      <c r="W529" s="1">
        <v>27.544200998223499</v>
      </c>
      <c r="X529" s="1">
        <v>14.2712122493867</v>
      </c>
      <c r="Y529" s="1">
        <v>24.7027348394768</v>
      </c>
      <c r="Z529" s="1">
        <v>26.263376932223501</v>
      </c>
      <c r="AA529" s="1">
        <v>16.825208085612399</v>
      </c>
      <c r="AB529" s="1">
        <v>19.039833531510101</v>
      </c>
      <c r="AC529" s="1">
        <v>13.1688466111772</v>
      </c>
    </row>
    <row r="530" spans="1:29" ht="15" hidden="1" customHeight="1" x14ac:dyDescent="0.25">
      <c r="A530">
        <v>32540</v>
      </c>
      <c r="B530" s="2" t="s">
        <v>544</v>
      </c>
      <c r="C530" s="2" t="s">
        <v>29</v>
      </c>
      <c r="D530" s="2" t="s">
        <v>968</v>
      </c>
      <c r="E530" s="2" t="s">
        <v>935</v>
      </c>
      <c r="F530" s="2" t="s">
        <v>919</v>
      </c>
      <c r="G530" s="2" t="str">
        <f t="shared" si="8"/>
        <v>Trump</v>
      </c>
      <c r="H530" s="2" t="s">
        <v>922</v>
      </c>
      <c r="I530" s="2" t="s">
        <v>922</v>
      </c>
      <c r="J530">
        <v>45837</v>
      </c>
      <c r="K530" s="1">
        <v>71.904793071099803</v>
      </c>
      <c r="L530" s="1">
        <v>3.2659205445382602</v>
      </c>
      <c r="M530" s="1">
        <v>0.40360407531033898</v>
      </c>
      <c r="N530" s="1">
        <v>20.5292667495691</v>
      </c>
      <c r="O530" s="1">
        <v>3.8964155594825098</v>
      </c>
      <c r="P530" s="1">
        <v>22.0782337413007</v>
      </c>
      <c r="Q530" s="1">
        <v>8.0306302768505802</v>
      </c>
      <c r="R530" s="1">
        <v>24.484586687610399</v>
      </c>
      <c r="S530" s="1">
        <v>27.874860920217301</v>
      </c>
      <c r="T530" s="1">
        <v>17.531688374021002</v>
      </c>
      <c r="U530" s="1">
        <v>5.2779776616713097</v>
      </c>
      <c r="V530" s="1">
        <v>48.5373713356068</v>
      </c>
      <c r="W530" s="1">
        <v>31.204830585364299</v>
      </c>
      <c r="X530" s="1">
        <v>14.979820417357599</v>
      </c>
      <c r="Y530" s="1">
        <v>24.392864818396699</v>
      </c>
      <c r="Z530" s="1">
        <v>23.984526112185701</v>
      </c>
      <c r="AA530" s="1">
        <v>18.670750053728799</v>
      </c>
      <c r="AB530" s="1">
        <v>20.5512572533849</v>
      </c>
      <c r="AC530" s="1">
        <v>12.4006017623039</v>
      </c>
    </row>
    <row r="531" spans="1:29" ht="15" hidden="1" customHeight="1" x14ac:dyDescent="0.25">
      <c r="A531">
        <v>32580</v>
      </c>
      <c r="B531" s="2" t="s">
        <v>545</v>
      </c>
      <c r="C531" s="2" t="s">
        <v>27</v>
      </c>
      <c r="D531" s="2" t="s">
        <v>976</v>
      </c>
      <c r="E531" s="2" t="s">
        <v>935</v>
      </c>
      <c r="F531" s="2" t="s">
        <v>920</v>
      </c>
      <c r="G531" s="2" t="str">
        <f t="shared" si="8"/>
        <v>Clinton</v>
      </c>
      <c r="H531" s="2" t="s">
        <v>922</v>
      </c>
      <c r="I531" s="2" t="s">
        <v>922</v>
      </c>
      <c r="J531">
        <v>774769</v>
      </c>
      <c r="K531" s="1">
        <v>7.8156198815388898</v>
      </c>
      <c r="L531" s="1">
        <v>0.358429415735529</v>
      </c>
      <c r="M531" s="1">
        <v>0.91924173527851505</v>
      </c>
      <c r="N531" s="1">
        <v>0.272468309909147</v>
      </c>
      <c r="O531" s="1">
        <v>90.634240657537902</v>
      </c>
      <c r="P531" s="1">
        <v>34.653425730766202</v>
      </c>
      <c r="Q531" s="1">
        <v>10.721905496993299</v>
      </c>
      <c r="R531" s="1">
        <v>27.170679260528001</v>
      </c>
      <c r="S531" s="1">
        <v>18.128887449033201</v>
      </c>
      <c r="T531" s="1">
        <v>9.3251020626793295</v>
      </c>
      <c r="U531" s="1">
        <v>25.088370094190601</v>
      </c>
      <c r="V531" s="1">
        <v>37.768563622925903</v>
      </c>
      <c r="W531" s="1">
        <v>21.516022318613999</v>
      </c>
      <c r="X531" s="1">
        <v>15.627043964269401</v>
      </c>
      <c r="Y531" s="1">
        <v>32.106475867087099</v>
      </c>
      <c r="Z531" s="1">
        <v>25.433776749566199</v>
      </c>
      <c r="AA531" s="1">
        <v>15.554394671542401</v>
      </c>
      <c r="AB531" s="1">
        <v>16.032481949290101</v>
      </c>
      <c r="AC531" s="1">
        <v>10.8728707625142</v>
      </c>
    </row>
    <row r="532" spans="1:29" ht="15" hidden="1" customHeight="1" x14ac:dyDescent="0.25">
      <c r="A532">
        <v>32620</v>
      </c>
      <c r="B532" s="2" t="s">
        <v>546</v>
      </c>
      <c r="C532" s="2" t="s">
        <v>170</v>
      </c>
      <c r="D532" s="2" t="s">
        <v>957</v>
      </c>
      <c r="E532" s="2" t="s">
        <v>931</v>
      </c>
      <c r="F532" s="2" t="s">
        <v>919</v>
      </c>
      <c r="G532" s="2" t="str">
        <f t="shared" si="8"/>
        <v>Trump</v>
      </c>
      <c r="H532" s="2" t="s">
        <v>922</v>
      </c>
      <c r="I532" s="2" t="s">
        <v>922</v>
      </c>
      <c r="J532">
        <v>53535</v>
      </c>
      <c r="K532" s="1">
        <v>48.715793406182897</v>
      </c>
      <c r="L532" s="1">
        <v>48.820397870552</v>
      </c>
      <c r="M532" s="1">
        <v>0.45017278415989498</v>
      </c>
      <c r="N532" s="1">
        <v>0.89474175772858899</v>
      </c>
      <c r="O532" s="1">
        <v>1.11889418137667</v>
      </c>
      <c r="P532" s="1">
        <v>26.012888764359801</v>
      </c>
      <c r="Q532" s="1">
        <v>8.4542822452601101</v>
      </c>
      <c r="R532" s="1">
        <v>23.2632857009433</v>
      </c>
      <c r="S532" s="1">
        <v>27.100028019052999</v>
      </c>
      <c r="T532" s="1">
        <v>15.169515270383901</v>
      </c>
      <c r="U532" s="1">
        <v>7.77612111480674</v>
      </c>
      <c r="V532" s="1">
        <v>47.149902511755897</v>
      </c>
      <c r="W532" s="1">
        <v>30.5912375272394</v>
      </c>
      <c r="X532" s="1">
        <v>14.482738846198</v>
      </c>
      <c r="Y532" s="1">
        <v>33.288463455977698</v>
      </c>
      <c r="Z532" s="1">
        <v>24.374314487984801</v>
      </c>
      <c r="AA532" s="1">
        <v>17.070495562867698</v>
      </c>
      <c r="AB532" s="1">
        <v>16.487187157244001</v>
      </c>
      <c r="AC532" s="1">
        <v>8.7795393359258096</v>
      </c>
    </row>
    <row r="533" spans="1:29" ht="15" hidden="1" customHeight="1" x14ac:dyDescent="0.25">
      <c r="A533">
        <v>32660</v>
      </c>
      <c r="B533" s="2" t="s">
        <v>547</v>
      </c>
      <c r="C533" s="2" t="s">
        <v>84</v>
      </c>
      <c r="D533" s="2" t="s">
        <v>975</v>
      </c>
      <c r="E533" s="2" t="s">
        <v>931</v>
      </c>
      <c r="F533" s="2" t="s">
        <v>919</v>
      </c>
      <c r="G533" s="2" t="str">
        <f t="shared" si="8"/>
        <v>Trump</v>
      </c>
      <c r="H533" s="2" t="s">
        <v>922</v>
      </c>
      <c r="I533" s="2" t="s">
        <v>922</v>
      </c>
      <c r="J533">
        <v>39839</v>
      </c>
      <c r="K533" s="1">
        <v>87.198473857275502</v>
      </c>
      <c r="L533" s="1">
        <v>2.7234619342855</v>
      </c>
      <c r="M533" s="1">
        <v>0.47691960139561701</v>
      </c>
      <c r="N533" s="1">
        <v>1.5085720023093001</v>
      </c>
      <c r="O533" s="1">
        <v>8.0925726047340607</v>
      </c>
      <c r="P533" s="1">
        <v>24.345490599663599</v>
      </c>
      <c r="Q533" s="1">
        <v>7.7260975426089997</v>
      </c>
      <c r="R533" s="1">
        <v>25.7059665152238</v>
      </c>
      <c r="S533" s="1">
        <v>27.099073771932002</v>
      </c>
      <c r="T533" s="1">
        <v>15.1233715705715</v>
      </c>
      <c r="U533" s="1">
        <v>9.5931525122276593</v>
      </c>
      <c r="V533" s="1">
        <v>56.777086112346197</v>
      </c>
      <c r="W533" s="1">
        <v>21.742996887505601</v>
      </c>
      <c r="X533" s="1">
        <v>11.886764487920599</v>
      </c>
      <c r="Y533" s="1">
        <v>31.007044090790501</v>
      </c>
      <c r="Z533" s="1">
        <v>25.750065223062901</v>
      </c>
      <c r="AA533" s="1">
        <v>17.205843986433599</v>
      </c>
      <c r="AB533" s="1">
        <v>18.288546830159099</v>
      </c>
      <c r="AC533" s="1">
        <v>7.7484998695538696</v>
      </c>
    </row>
    <row r="534" spans="1:29" ht="15" hidden="1" customHeight="1" x14ac:dyDescent="0.25">
      <c r="A534">
        <v>32700</v>
      </c>
      <c r="B534" s="2" t="s">
        <v>548</v>
      </c>
      <c r="C534" s="2" t="s">
        <v>77</v>
      </c>
      <c r="D534" s="2" t="s">
        <v>949</v>
      </c>
      <c r="E534" s="2" t="s">
        <v>935</v>
      </c>
      <c r="F534" s="2" t="s">
        <v>919</v>
      </c>
      <c r="G534" s="2" t="str">
        <f t="shared" si="8"/>
        <v>Trump</v>
      </c>
      <c r="H534" s="2" t="s">
        <v>922</v>
      </c>
      <c r="I534" s="2" t="s">
        <v>923</v>
      </c>
      <c r="J534">
        <v>29180</v>
      </c>
      <c r="K534" s="1">
        <v>93.132282385195296</v>
      </c>
      <c r="L534" s="1">
        <v>0.95613433858807395</v>
      </c>
      <c r="M534" s="1">
        <v>0.49348869088416702</v>
      </c>
      <c r="N534" s="1">
        <v>1.9054146675805299</v>
      </c>
      <c r="O534" s="1">
        <v>3.5126799177518802</v>
      </c>
      <c r="P534" s="1">
        <v>23.5023989033585</v>
      </c>
      <c r="Q534" s="1">
        <v>8.7148732008224794</v>
      </c>
      <c r="R534" s="1">
        <v>21.648389307744999</v>
      </c>
      <c r="S534" s="1">
        <v>27.837559972584</v>
      </c>
      <c r="T534" s="1">
        <v>18.296778615490101</v>
      </c>
      <c r="U534" s="1">
        <v>6.2049498462624104</v>
      </c>
      <c r="V534" s="1">
        <v>36.282070668884501</v>
      </c>
      <c r="W534" s="1">
        <v>32.864559705630299</v>
      </c>
      <c r="X534" s="1">
        <v>24.648419779222699</v>
      </c>
      <c r="Y534" s="1">
        <v>12.1703678001388</v>
      </c>
      <c r="Z534" s="1">
        <v>23.612074947952799</v>
      </c>
      <c r="AA534" s="1">
        <v>19.196738376127701</v>
      </c>
      <c r="AB534" s="1">
        <v>24.982650936849399</v>
      </c>
      <c r="AC534" s="1">
        <v>20.038167938931299</v>
      </c>
    </row>
    <row r="535" spans="1:29" ht="15" hidden="1" customHeight="1" x14ac:dyDescent="0.25">
      <c r="A535">
        <v>32740</v>
      </c>
      <c r="B535" s="2" t="s">
        <v>549</v>
      </c>
      <c r="C535" s="2" t="s">
        <v>55</v>
      </c>
      <c r="D535" s="2" t="s">
        <v>970</v>
      </c>
      <c r="E535" s="2" t="s">
        <v>927</v>
      </c>
      <c r="F535" s="2" t="s">
        <v>919</v>
      </c>
      <c r="G535" s="2" t="str">
        <f t="shared" si="8"/>
        <v>Trump</v>
      </c>
      <c r="H535" s="2" t="s">
        <v>922</v>
      </c>
      <c r="I535" s="2" t="s">
        <v>922</v>
      </c>
      <c r="J535">
        <v>88765</v>
      </c>
      <c r="K535" s="1">
        <v>95.6796034473047</v>
      </c>
      <c r="L535" s="1">
        <v>1.6932349462062699</v>
      </c>
      <c r="M535" s="1">
        <v>0.44724835239114502</v>
      </c>
      <c r="N535" s="1">
        <v>1.25274601475807</v>
      </c>
      <c r="O535" s="1">
        <v>0.92716723933983003</v>
      </c>
      <c r="P535" s="1">
        <v>22.431138399143801</v>
      </c>
      <c r="Q535" s="1">
        <v>9.3741902776995403</v>
      </c>
      <c r="R535" s="1">
        <v>22.5697065284741</v>
      </c>
      <c r="S535" s="1">
        <v>29.050864642595599</v>
      </c>
      <c r="T535" s="1">
        <v>16.574100152086999</v>
      </c>
      <c r="U535" s="1">
        <v>4.6780508121616</v>
      </c>
      <c r="V535" s="1">
        <v>54.330695543523497</v>
      </c>
      <c r="W535" s="1">
        <v>22.4406497292795</v>
      </c>
      <c r="X535" s="1">
        <v>18.550603915035399</v>
      </c>
      <c r="Y535" s="1">
        <v>22.811648501362399</v>
      </c>
      <c r="Z535" s="1">
        <v>25.635785649409598</v>
      </c>
      <c r="AA535" s="1">
        <v>19.0735694822888</v>
      </c>
      <c r="AB535" s="1">
        <v>21.324364214350599</v>
      </c>
      <c r="AC535" s="1">
        <v>11.154632152588601</v>
      </c>
    </row>
    <row r="536" spans="1:29" ht="15" hidden="1" customHeight="1" x14ac:dyDescent="0.25">
      <c r="A536">
        <v>32780</v>
      </c>
      <c r="B536" s="2" t="s">
        <v>550</v>
      </c>
      <c r="C536" s="2" t="s">
        <v>38</v>
      </c>
      <c r="D536" t="s">
        <v>969</v>
      </c>
      <c r="E536" s="2" t="s">
        <v>947</v>
      </c>
      <c r="F536" s="2" t="s">
        <v>919</v>
      </c>
      <c r="G536" s="2" t="str">
        <f t="shared" si="8"/>
        <v>Trump</v>
      </c>
      <c r="H536" s="2" t="s">
        <v>922</v>
      </c>
      <c r="I536" s="2" t="s">
        <v>922</v>
      </c>
      <c r="J536">
        <v>203206</v>
      </c>
      <c r="K536" s="1">
        <v>83.670265641762498</v>
      </c>
      <c r="L536" s="1">
        <v>0.60382075332421303</v>
      </c>
      <c r="M536" s="1">
        <v>1.1338247886381301</v>
      </c>
      <c r="N536" s="1">
        <v>3.8911252620493499</v>
      </c>
      <c r="O536" s="1">
        <v>10.700963554225799</v>
      </c>
      <c r="P536" s="1">
        <v>21.806442723147899</v>
      </c>
      <c r="Q536" s="1">
        <v>8.5834079702371007</v>
      </c>
      <c r="R536" s="1">
        <v>22.915661939115999</v>
      </c>
      <c r="S536" s="1">
        <v>29.0601655462929</v>
      </c>
      <c r="T536" s="1">
        <v>17.6343218212061</v>
      </c>
      <c r="U536" s="1">
        <v>3.3412500969040102</v>
      </c>
      <c r="V536" s="1">
        <v>35.210334547863503</v>
      </c>
      <c r="W536" s="1">
        <v>37.082872305187699</v>
      </c>
      <c r="X536" s="1">
        <v>24.365543050044799</v>
      </c>
      <c r="Y536" s="1">
        <v>20.939186757826601</v>
      </c>
      <c r="Z536" s="1">
        <v>25.059373875494799</v>
      </c>
      <c r="AA536" s="1">
        <v>17.807364759505798</v>
      </c>
      <c r="AB536" s="1">
        <v>22.7096077725801</v>
      </c>
      <c r="AC536" s="1">
        <v>13.4844668345928</v>
      </c>
    </row>
    <row r="537" spans="1:29" ht="15" hidden="1" customHeight="1" x14ac:dyDescent="0.25">
      <c r="A537">
        <v>32820</v>
      </c>
      <c r="B537" s="2" t="s">
        <v>551</v>
      </c>
      <c r="C537" s="2" t="s">
        <v>84</v>
      </c>
      <c r="D537" s="2" t="s">
        <v>975</v>
      </c>
      <c r="E537" s="2" t="s">
        <v>931</v>
      </c>
      <c r="F537" s="2" t="s">
        <v>920</v>
      </c>
      <c r="G537" s="2" t="str">
        <f t="shared" si="8"/>
        <v>Clinton</v>
      </c>
      <c r="H537" s="2" t="s">
        <v>922</v>
      </c>
      <c r="I537" s="2" t="s">
        <v>922</v>
      </c>
      <c r="J537">
        <v>1324829</v>
      </c>
      <c r="K537" s="1">
        <v>46.3212988242256</v>
      </c>
      <c r="L537" s="1">
        <v>45.430240431029198</v>
      </c>
      <c r="M537" s="1">
        <v>1.83450090539987</v>
      </c>
      <c r="N537" s="1">
        <v>1.4666798507581</v>
      </c>
      <c r="O537" s="1">
        <v>4.9472799885872103</v>
      </c>
      <c r="P537" s="1">
        <v>26.586148099113199</v>
      </c>
      <c r="Q537" s="1">
        <v>9.70940400610192</v>
      </c>
      <c r="R537" s="1">
        <v>27.280199935236901</v>
      </c>
      <c r="S537" s="1">
        <v>25.843108808759499</v>
      </c>
      <c r="T537" s="1">
        <v>10.5811391507885</v>
      </c>
      <c r="U537" s="1">
        <v>5.1336768014619301</v>
      </c>
      <c r="V537" s="1">
        <v>38.827403122932502</v>
      </c>
      <c r="W537" s="1">
        <v>30.7181466450313</v>
      </c>
      <c r="X537" s="1">
        <v>25.320773430574299</v>
      </c>
      <c r="Y537" s="1">
        <v>20.906065844998398</v>
      </c>
      <c r="Z537" s="1">
        <v>22.166039777996701</v>
      </c>
      <c r="AA537" s="1">
        <v>17.290973422812101</v>
      </c>
      <c r="AB537" s="1">
        <v>21.219820009625401</v>
      </c>
      <c r="AC537" s="1">
        <v>18.417100944567299</v>
      </c>
    </row>
    <row r="538" spans="1:29" ht="15" hidden="1" customHeight="1" x14ac:dyDescent="0.25">
      <c r="A538">
        <v>32860</v>
      </c>
      <c r="B538" s="2" t="s">
        <v>552</v>
      </c>
      <c r="C538" s="2" t="s">
        <v>70</v>
      </c>
      <c r="D538" s="2" t="s">
        <v>980</v>
      </c>
      <c r="E538" s="2" t="s">
        <v>927</v>
      </c>
      <c r="F538" s="2" t="s">
        <v>919</v>
      </c>
      <c r="G538" s="2" t="str">
        <f t="shared" si="8"/>
        <v>Trump</v>
      </c>
      <c r="H538" s="2" t="s">
        <v>922</v>
      </c>
      <c r="I538" s="2" t="s">
        <v>922</v>
      </c>
      <c r="J538">
        <v>43857</v>
      </c>
      <c r="K538" s="1">
        <v>93.9986775201222</v>
      </c>
      <c r="L538" s="1">
        <v>0.490229609868436</v>
      </c>
      <c r="M538" s="1">
        <v>2.60163713888319</v>
      </c>
      <c r="N538" s="1">
        <v>1.4820895182069</v>
      </c>
      <c r="O538" s="1">
        <v>1.4273662129192599</v>
      </c>
      <c r="P538" s="1">
        <v>20.655767608363501</v>
      </c>
      <c r="Q538" s="1">
        <v>19.629705634220301</v>
      </c>
      <c r="R538" s="1">
        <v>22.641767562760801</v>
      </c>
      <c r="S538" s="1">
        <v>24.935586109401001</v>
      </c>
      <c r="T538" s="1">
        <v>12.1371730852544</v>
      </c>
      <c r="U538" s="1">
        <v>3.2973782196460801</v>
      </c>
      <c r="V538" s="1">
        <v>41.100149706345199</v>
      </c>
      <c r="W538" s="1">
        <v>31.507427737898698</v>
      </c>
      <c r="X538" s="1">
        <v>24.0950443361099</v>
      </c>
      <c r="Y538" s="1">
        <v>18.320283826767799</v>
      </c>
      <c r="Z538" s="1">
        <v>21.806948862246099</v>
      </c>
      <c r="AA538" s="1">
        <v>21.140200636163399</v>
      </c>
      <c r="AB538" s="1">
        <v>24.504526547589901</v>
      </c>
      <c r="AC538" s="1">
        <v>14.228040127232701</v>
      </c>
    </row>
    <row r="539" spans="1:29" ht="15" hidden="1" customHeight="1" x14ac:dyDescent="0.25">
      <c r="A539">
        <v>32900</v>
      </c>
      <c r="B539" s="2" t="s">
        <v>553</v>
      </c>
      <c r="C539" s="2" t="s">
        <v>98</v>
      </c>
      <c r="D539" s="2" t="s">
        <v>936</v>
      </c>
      <c r="E539" s="2" t="s">
        <v>935</v>
      </c>
      <c r="F539" s="2" t="s">
        <v>920</v>
      </c>
      <c r="G539" s="2" t="str">
        <f t="shared" si="8"/>
        <v>Clinton</v>
      </c>
      <c r="H539" s="2" t="s">
        <v>922</v>
      </c>
      <c r="I539" s="2" t="s">
        <v>923</v>
      </c>
      <c r="J539">
        <v>255793</v>
      </c>
      <c r="K539" s="1">
        <v>31.9004038421693</v>
      </c>
      <c r="L539" s="1">
        <v>3.4344176736658198</v>
      </c>
      <c r="M539" s="1">
        <v>7.10848224931879</v>
      </c>
      <c r="N539" s="1">
        <v>2.63533403963361</v>
      </c>
      <c r="O539" s="1">
        <v>54.921362195212502</v>
      </c>
      <c r="P539" s="1">
        <v>31.548165899770499</v>
      </c>
      <c r="Q539" s="1">
        <v>11.9065025235249</v>
      </c>
      <c r="R539" s="1">
        <v>26.203609950233201</v>
      </c>
      <c r="S539" s="1">
        <v>20.974772570007801</v>
      </c>
      <c r="T539" s="1">
        <v>9.3669490564636195</v>
      </c>
      <c r="U539" s="1">
        <v>20.891734639138399</v>
      </c>
      <c r="V539" s="1">
        <v>36.908708270862903</v>
      </c>
      <c r="W539" s="1">
        <v>29.681847567433699</v>
      </c>
      <c r="X539" s="1">
        <v>12.517709522564999</v>
      </c>
      <c r="Y539" s="1">
        <v>21.746134020618602</v>
      </c>
      <c r="Z539" s="1">
        <v>24.514067869415801</v>
      </c>
      <c r="AA539" s="1">
        <v>17.501610824742301</v>
      </c>
      <c r="AB539" s="1">
        <v>20.728629725085899</v>
      </c>
      <c r="AC539" s="1">
        <v>15.5095575601375</v>
      </c>
    </row>
    <row r="540" spans="1:29" ht="15" hidden="1" customHeight="1" x14ac:dyDescent="0.25">
      <c r="A540">
        <v>32940</v>
      </c>
      <c r="B540" s="2" t="s">
        <v>554</v>
      </c>
      <c r="C540" s="2" t="s">
        <v>170</v>
      </c>
      <c r="D540" s="2" t="s">
        <v>957</v>
      </c>
      <c r="E540" s="2" t="s">
        <v>931</v>
      </c>
      <c r="F540" s="2" t="s">
        <v>920</v>
      </c>
      <c r="G540" s="2" t="str">
        <f t="shared" si="8"/>
        <v>Clinton</v>
      </c>
      <c r="H540" s="2" t="s">
        <v>922</v>
      </c>
      <c r="I540" s="2" t="s">
        <v>922</v>
      </c>
      <c r="J540">
        <v>107449</v>
      </c>
      <c r="K540" s="1">
        <v>53.654291803553299</v>
      </c>
      <c r="L540" s="1">
        <v>42.978529348807299</v>
      </c>
      <c r="M540" s="1">
        <v>0.56584984504276403</v>
      </c>
      <c r="N540" s="1">
        <v>1.28246889221863</v>
      </c>
      <c r="O540" s="1">
        <v>1.51886011037795</v>
      </c>
      <c r="P540" s="1">
        <v>24.8015337508958</v>
      </c>
      <c r="Q540" s="1">
        <v>9.6278234325121694</v>
      </c>
      <c r="R540" s="1">
        <v>24.830384647600301</v>
      </c>
      <c r="S540" s="1">
        <v>26.134259043825399</v>
      </c>
      <c r="T540" s="1">
        <v>14.605999125166401</v>
      </c>
      <c r="U540" s="1">
        <v>5.6760819011967598</v>
      </c>
      <c r="V540" s="1">
        <v>43.783676478929202</v>
      </c>
      <c r="W540" s="1">
        <v>33.948726674607201</v>
      </c>
      <c r="X540" s="1">
        <v>16.591514945266901</v>
      </c>
      <c r="Y540" s="1">
        <v>29.529126092072001</v>
      </c>
      <c r="Z540" s="1">
        <v>25.846746939695102</v>
      </c>
      <c r="AA540" s="1">
        <v>15.135053946479101</v>
      </c>
      <c r="AB540" s="1">
        <v>17.282899842290998</v>
      </c>
      <c r="AC540" s="1">
        <v>12.2061731794628</v>
      </c>
    </row>
    <row r="541" spans="1:29" ht="15" hidden="1" customHeight="1" x14ac:dyDescent="0.25">
      <c r="A541">
        <v>32980</v>
      </c>
      <c r="B541" s="2" t="s">
        <v>555</v>
      </c>
      <c r="C541" s="2" t="s">
        <v>70</v>
      </c>
      <c r="D541" s="2" t="s">
        <v>980</v>
      </c>
      <c r="E541" s="2" t="s">
        <v>927</v>
      </c>
      <c r="F541" s="2" t="s">
        <v>919</v>
      </c>
      <c r="G541" s="2" t="str">
        <f t="shared" si="8"/>
        <v>Trump</v>
      </c>
      <c r="H541" s="2" t="s">
        <v>922</v>
      </c>
      <c r="I541" s="2" t="s">
        <v>922</v>
      </c>
      <c r="J541">
        <v>28743</v>
      </c>
      <c r="K541" s="1">
        <v>96.590474202414498</v>
      </c>
      <c r="L541" s="1">
        <v>0.52882440942142395</v>
      </c>
      <c r="M541" s="1">
        <v>0.431409386633267</v>
      </c>
      <c r="N541" s="1">
        <v>1.2663952962460401</v>
      </c>
      <c r="O541" s="1">
        <v>1.1828967052847601</v>
      </c>
      <c r="P541" s="1">
        <v>21.9253383432488</v>
      </c>
      <c r="Q541" s="1">
        <v>6.2832689698361301</v>
      </c>
      <c r="R541" s="1">
        <v>22.175834116132599</v>
      </c>
      <c r="S541" s="1">
        <v>31.284138746825299</v>
      </c>
      <c r="T541" s="1">
        <v>18.331419823957098</v>
      </c>
      <c r="U541" s="1">
        <v>4.2779713511420798</v>
      </c>
      <c r="V541" s="1">
        <v>49.230545876887298</v>
      </c>
      <c r="W541" s="1">
        <v>31.436314363143602</v>
      </c>
      <c r="X541" s="1">
        <v>15.0551684088269</v>
      </c>
      <c r="Y541" s="1">
        <v>18.480476713188001</v>
      </c>
      <c r="Z541" s="1">
        <v>21.601066332131101</v>
      </c>
      <c r="AA541" s="1">
        <v>21.271757879880798</v>
      </c>
      <c r="AB541" s="1">
        <v>26.940567665046299</v>
      </c>
      <c r="AC541" s="1">
        <v>11.7061314097538</v>
      </c>
    </row>
    <row r="542" spans="1:29" ht="15" hidden="1" customHeight="1" x14ac:dyDescent="0.25">
      <c r="A542">
        <v>33020</v>
      </c>
      <c r="B542" s="2" t="s">
        <v>556</v>
      </c>
      <c r="C542" s="2" t="s">
        <v>162</v>
      </c>
      <c r="D542" s="2" t="s">
        <v>956</v>
      </c>
      <c r="E542" s="2" t="s">
        <v>927</v>
      </c>
      <c r="F542" s="2" t="s">
        <v>919</v>
      </c>
      <c r="G542" s="2" t="str">
        <f t="shared" si="8"/>
        <v>Trump</v>
      </c>
      <c r="H542" s="2" t="s">
        <v>922</v>
      </c>
      <c r="I542" s="2" t="s">
        <v>922</v>
      </c>
      <c r="J542">
        <v>25529</v>
      </c>
      <c r="K542" s="1">
        <v>88.577695953621401</v>
      </c>
      <c r="L542" s="1">
        <v>6.4123154060088501</v>
      </c>
      <c r="M542" s="1">
        <v>0.450468095107525</v>
      </c>
      <c r="N542" s="1">
        <v>1.9546398213796099</v>
      </c>
      <c r="O542" s="1">
        <v>2.6048807238826401</v>
      </c>
      <c r="P542" s="1">
        <v>24.948098241215899</v>
      </c>
      <c r="Q542" s="1">
        <v>8.1358455090289503</v>
      </c>
      <c r="R542" s="1">
        <v>24.955932468956899</v>
      </c>
      <c r="S542" s="1">
        <v>25.9626307336754</v>
      </c>
      <c r="T542" s="1">
        <v>15.9974930471229</v>
      </c>
      <c r="U542" s="1">
        <v>4.7907647907647899</v>
      </c>
      <c r="V542" s="1">
        <v>56.479076479076497</v>
      </c>
      <c r="W542" s="1">
        <v>25.391053391053401</v>
      </c>
      <c r="X542" s="1">
        <v>13.3391053391053</v>
      </c>
      <c r="Y542" s="1">
        <v>20.183288409703501</v>
      </c>
      <c r="Z542" s="1">
        <v>28.2911051212938</v>
      </c>
      <c r="AA542" s="1">
        <v>19.805929919137501</v>
      </c>
      <c r="AB542" s="1">
        <v>23.223719676549901</v>
      </c>
      <c r="AC542" s="1">
        <v>8.4959568733153592</v>
      </c>
    </row>
    <row r="543" spans="1:29" ht="15" hidden="1" customHeight="1" x14ac:dyDescent="0.25">
      <c r="A543">
        <v>33060</v>
      </c>
      <c r="B543" s="2" t="s">
        <v>557</v>
      </c>
      <c r="C543" s="2" t="s">
        <v>29</v>
      </c>
      <c r="D543" s="2" t="s">
        <v>968</v>
      </c>
      <c r="E543" s="2" t="s">
        <v>935</v>
      </c>
      <c r="F543" s="2" t="s">
        <v>919</v>
      </c>
      <c r="G543" s="2" t="str">
        <f t="shared" si="8"/>
        <v>Trump</v>
      </c>
      <c r="H543" s="2" t="s">
        <v>922</v>
      </c>
      <c r="I543" s="2" t="s">
        <v>922</v>
      </c>
      <c r="J543">
        <v>31848</v>
      </c>
      <c r="K543" s="1">
        <v>67.363727706606397</v>
      </c>
      <c r="L543" s="1">
        <v>0.73474001507159004</v>
      </c>
      <c r="M543" s="1">
        <v>0.49610650590303901</v>
      </c>
      <c r="N543" s="1">
        <v>26.698693795528801</v>
      </c>
      <c r="O543" s="1">
        <v>4.7067319768902296</v>
      </c>
      <c r="P543" s="1">
        <v>24.6671690530018</v>
      </c>
      <c r="Q543" s="1">
        <v>9.8059532780708398</v>
      </c>
      <c r="R543" s="1">
        <v>22.814619442351201</v>
      </c>
      <c r="S543" s="1">
        <v>25.700200954534001</v>
      </c>
      <c r="T543" s="1">
        <v>17.012057272042199</v>
      </c>
      <c r="U543" s="1">
        <v>4.7762191048764198</v>
      </c>
      <c r="V543" s="1">
        <v>47.953048955052999</v>
      </c>
      <c r="W543" s="1">
        <v>34.106307853802797</v>
      </c>
      <c r="X543" s="1">
        <v>13.1644240862678</v>
      </c>
      <c r="Y543" s="1">
        <v>26.085523605503798</v>
      </c>
      <c r="Z543" s="1">
        <v>28.524347037982999</v>
      </c>
      <c r="AA543" s="1">
        <v>19.667133558540002</v>
      </c>
      <c r="AB543" s="1">
        <v>17.9121693993573</v>
      </c>
      <c r="AC543" s="1">
        <v>7.8108263986158004</v>
      </c>
    </row>
    <row r="544" spans="1:29" ht="15" hidden="1" customHeight="1" x14ac:dyDescent="0.25">
      <c r="A544">
        <v>33100</v>
      </c>
      <c r="B544" s="2" t="s">
        <v>558</v>
      </c>
      <c r="C544" s="2" t="s">
        <v>72</v>
      </c>
      <c r="D544" s="2" t="s">
        <v>942</v>
      </c>
      <c r="E544" s="2" t="s">
        <v>931</v>
      </c>
      <c r="F544" s="2" t="s">
        <v>920</v>
      </c>
      <c r="G544" s="2" t="str">
        <f t="shared" si="8"/>
        <v>Clinton</v>
      </c>
      <c r="H544" s="2" t="s">
        <v>923</v>
      </c>
      <c r="I544" s="2" t="s">
        <v>923</v>
      </c>
      <c r="J544">
        <v>5564635</v>
      </c>
      <c r="K544" s="1">
        <v>34.825985891257901</v>
      </c>
      <c r="L544" s="1">
        <v>19.705443393861401</v>
      </c>
      <c r="M544" s="1">
        <v>2.1938905247154601</v>
      </c>
      <c r="N544" s="1">
        <v>1.7098875308084001</v>
      </c>
      <c r="O544" s="1">
        <v>41.564792659356797</v>
      </c>
      <c r="P544" s="1">
        <v>21.671879647092801</v>
      </c>
      <c r="Q544" s="1">
        <v>8.9837877956056396</v>
      </c>
      <c r="R544" s="1">
        <v>26.974599412180702</v>
      </c>
      <c r="S544" s="1">
        <v>26.4371158216127</v>
      </c>
      <c r="T544" s="1">
        <v>15.9326173235082</v>
      </c>
      <c r="U544" s="1">
        <v>8.2408165386430099</v>
      </c>
      <c r="V544" s="1">
        <v>35.8713386683241</v>
      </c>
      <c r="W544" s="1">
        <v>26.927674051373799</v>
      </c>
      <c r="X544" s="1">
        <v>28.960170741659098</v>
      </c>
      <c r="Y544" s="1">
        <v>20.066687070277901</v>
      </c>
      <c r="Z544" s="1">
        <v>21.911791914912001</v>
      </c>
      <c r="AA544" s="1">
        <v>17.066413754481101</v>
      </c>
      <c r="AB544" s="1">
        <v>20.371302734199599</v>
      </c>
      <c r="AC544" s="1">
        <v>20.583804526129398</v>
      </c>
    </row>
    <row r="545" spans="1:29" ht="15" hidden="1" customHeight="1" x14ac:dyDescent="0.25">
      <c r="A545">
        <v>33140</v>
      </c>
      <c r="B545" s="2" t="s">
        <v>559</v>
      </c>
      <c r="C545" s="2" t="s">
        <v>66</v>
      </c>
      <c r="D545" s="2" t="s">
        <v>425</v>
      </c>
      <c r="E545" s="2" t="s">
        <v>927</v>
      </c>
      <c r="F545" s="2" t="s">
        <v>919</v>
      </c>
      <c r="G545" s="2" t="str">
        <f t="shared" si="8"/>
        <v>Trump</v>
      </c>
      <c r="H545" s="2" t="s">
        <v>923</v>
      </c>
      <c r="I545" s="2" t="s">
        <v>923</v>
      </c>
      <c r="J545">
        <v>111467</v>
      </c>
      <c r="K545" s="1">
        <v>81.364888262893999</v>
      </c>
      <c r="L545" s="1">
        <v>10.6174921725713</v>
      </c>
      <c r="M545" s="1">
        <v>0.51136210717073205</v>
      </c>
      <c r="N545" s="1">
        <v>2.0400656696600801</v>
      </c>
      <c r="O545" s="1">
        <v>5.4661917877039796</v>
      </c>
      <c r="P545" s="1">
        <v>22.770864919662301</v>
      </c>
      <c r="Q545" s="1">
        <v>8.3639103950047993</v>
      </c>
      <c r="R545" s="1">
        <v>26.078570339203502</v>
      </c>
      <c r="S545" s="1">
        <v>28.551948110203</v>
      </c>
      <c r="T545" s="1">
        <v>14.2347062359263</v>
      </c>
      <c r="U545" s="1">
        <v>3.59423772643567</v>
      </c>
      <c r="V545" s="1">
        <v>49.755116433972901</v>
      </c>
      <c r="W545" s="1">
        <v>29.874489009625599</v>
      </c>
      <c r="X545" s="1">
        <v>16.776156829965899</v>
      </c>
      <c r="Y545" s="1">
        <v>19.096055815264599</v>
      </c>
      <c r="Z545" s="1">
        <v>23.263407644060202</v>
      </c>
      <c r="AA545" s="1">
        <v>18.107073222297899</v>
      </c>
      <c r="AB545" s="1">
        <v>24.670534896286</v>
      </c>
      <c r="AC545" s="1">
        <v>14.862928422091199</v>
      </c>
    </row>
    <row r="546" spans="1:29" ht="15" hidden="1" customHeight="1" x14ac:dyDescent="0.25">
      <c r="A546">
        <v>33180</v>
      </c>
      <c r="B546" s="2" t="s">
        <v>560</v>
      </c>
      <c r="C546" s="2" t="s">
        <v>104</v>
      </c>
      <c r="D546" s="2" t="s">
        <v>950</v>
      </c>
      <c r="E546" s="2" t="s">
        <v>927</v>
      </c>
      <c r="F546" s="2" t="s">
        <v>919</v>
      </c>
      <c r="G546" s="2" t="str">
        <f t="shared" si="8"/>
        <v>Trump</v>
      </c>
      <c r="H546" s="2" t="s">
        <v>922</v>
      </c>
      <c r="I546" s="2" t="s">
        <v>923</v>
      </c>
      <c r="J546">
        <v>28691</v>
      </c>
      <c r="K546" s="1">
        <v>95.141333519222101</v>
      </c>
      <c r="L546" s="1">
        <v>2.20626677355268</v>
      </c>
      <c r="M546" s="1">
        <v>0.26837684291241198</v>
      </c>
      <c r="N546" s="1">
        <v>1.69391098253808</v>
      </c>
      <c r="O546" s="1">
        <v>0.69011188177477301</v>
      </c>
      <c r="P546" s="1">
        <v>21.710640967550798</v>
      </c>
      <c r="Q546" s="1">
        <v>8.9052316057300196</v>
      </c>
      <c r="R546" s="1">
        <v>24.878881879335001</v>
      </c>
      <c r="S546" s="1">
        <v>28.793001289603001</v>
      </c>
      <c r="T546" s="1">
        <v>15.712244257781199</v>
      </c>
      <c r="U546" s="1">
        <v>15.6482559611198</v>
      </c>
      <c r="V546" s="1">
        <v>52.974231762263997</v>
      </c>
      <c r="W546" s="1">
        <v>20.650027843871801</v>
      </c>
      <c r="X546" s="1">
        <v>10.727484432744401</v>
      </c>
      <c r="Y546" s="1">
        <v>40.8142633949086</v>
      </c>
      <c r="Z546" s="1">
        <v>25.9902582483228</v>
      </c>
      <c r="AA546" s="1">
        <v>16.0463192721257</v>
      </c>
      <c r="AB546" s="1">
        <v>12.3242349048801</v>
      </c>
      <c r="AC546" s="1">
        <v>4.8249241797628901</v>
      </c>
    </row>
    <row r="547" spans="1:29" ht="15" hidden="1" customHeight="1" x14ac:dyDescent="0.25">
      <c r="A547">
        <v>33220</v>
      </c>
      <c r="B547" s="2" t="s">
        <v>561</v>
      </c>
      <c r="C547" s="2" t="s">
        <v>31</v>
      </c>
      <c r="D547" s="2" t="s">
        <v>924</v>
      </c>
      <c r="E547" s="2" t="s">
        <v>927</v>
      </c>
      <c r="F547" s="2" t="s">
        <v>919</v>
      </c>
      <c r="G547" s="2" t="str">
        <f t="shared" si="8"/>
        <v>Trump</v>
      </c>
      <c r="H547" s="2" t="s">
        <v>922</v>
      </c>
      <c r="I547" s="2" t="s">
        <v>922</v>
      </c>
      <c r="J547">
        <v>83629</v>
      </c>
      <c r="K547" s="1">
        <v>93.084934651855207</v>
      </c>
      <c r="L547" s="1">
        <v>1.1754295758648301</v>
      </c>
      <c r="M547" s="1">
        <v>1.85940283872819</v>
      </c>
      <c r="N547" s="1">
        <v>1.84266223439238</v>
      </c>
      <c r="O547" s="1">
        <v>2.0375706991593798</v>
      </c>
      <c r="P547" s="1">
        <v>23.741764220545502</v>
      </c>
      <c r="Q547" s="1">
        <v>9.2145069294144406</v>
      </c>
      <c r="R547" s="1">
        <v>23.4822848533403</v>
      </c>
      <c r="S547" s="1">
        <v>28.753183704217399</v>
      </c>
      <c r="T547" s="1">
        <v>14.8082602924823</v>
      </c>
      <c r="U547" s="1">
        <v>2.21128911939185</v>
      </c>
      <c r="V547" s="1">
        <v>34.1391069589002</v>
      </c>
      <c r="W547" s="1">
        <v>31.663173599516899</v>
      </c>
      <c r="X547" s="1">
        <v>31.986430322191001</v>
      </c>
      <c r="Y547" s="1">
        <v>16.411443494776801</v>
      </c>
      <c r="Z547" s="1">
        <v>20.8481718898386</v>
      </c>
      <c r="AA547" s="1">
        <v>18.7885802469136</v>
      </c>
      <c r="AB547" s="1">
        <v>22.400284900284898</v>
      </c>
      <c r="AC547" s="1">
        <v>21.5515194681861</v>
      </c>
    </row>
    <row r="548" spans="1:29" ht="15" hidden="1" customHeight="1" x14ac:dyDescent="0.25">
      <c r="A548">
        <v>33260</v>
      </c>
      <c r="B548" s="2" t="s">
        <v>561</v>
      </c>
      <c r="C548" s="2" t="s">
        <v>27</v>
      </c>
      <c r="D548" s="2" t="s">
        <v>976</v>
      </c>
      <c r="E548" s="2" t="s">
        <v>935</v>
      </c>
      <c r="F548" s="2" t="s">
        <v>919</v>
      </c>
      <c r="G548" s="2" t="str">
        <f t="shared" si="8"/>
        <v>Trump</v>
      </c>
      <c r="H548" s="2" t="s">
        <v>922</v>
      </c>
      <c r="I548" s="2" t="s">
        <v>922</v>
      </c>
      <c r="J548">
        <v>141671</v>
      </c>
      <c r="K548" s="1">
        <v>53.221901447720398</v>
      </c>
      <c r="L548" s="1">
        <v>6.17063478058318</v>
      </c>
      <c r="M548" s="1">
        <v>1.16467025714508</v>
      </c>
      <c r="N548" s="1">
        <v>1.54795265086009</v>
      </c>
      <c r="O548" s="1">
        <v>37.894840863691201</v>
      </c>
      <c r="P548" s="1">
        <v>27.517981802909599</v>
      </c>
      <c r="Q548" s="1">
        <v>9.9745184264951892</v>
      </c>
      <c r="R548" s="1">
        <v>26.1930811528118</v>
      </c>
      <c r="S548" s="1">
        <v>25.2288753520481</v>
      </c>
      <c r="T548" s="1">
        <v>11.085543265735399</v>
      </c>
      <c r="U548" s="1">
        <v>8.6021625735968996</v>
      </c>
      <c r="V548" s="1">
        <v>34.910116635698103</v>
      </c>
      <c r="W548" s="1">
        <v>33.953077078063103</v>
      </c>
      <c r="X548" s="1">
        <v>22.534643712641898</v>
      </c>
      <c r="Y548" s="1">
        <v>13.523498415291</v>
      </c>
      <c r="Z548" s="1">
        <v>20.595383927356199</v>
      </c>
      <c r="AA548" s="1">
        <v>16.794026716444002</v>
      </c>
      <c r="AB548" s="1">
        <v>22.9831418071516</v>
      </c>
      <c r="AC548" s="1">
        <v>26.103949133757201</v>
      </c>
    </row>
    <row r="549" spans="1:29" ht="15" hidden="1" customHeight="1" x14ac:dyDescent="0.25">
      <c r="A549">
        <v>33300</v>
      </c>
      <c r="B549" s="2" t="s">
        <v>562</v>
      </c>
      <c r="C549" s="2" t="s">
        <v>37</v>
      </c>
      <c r="D549" s="2" t="s">
        <v>943</v>
      </c>
      <c r="E549" s="2" t="s">
        <v>931</v>
      </c>
      <c r="F549" s="2" t="s">
        <v>920</v>
      </c>
      <c r="G549" s="2" t="str">
        <f t="shared" si="8"/>
        <v>Clinton</v>
      </c>
      <c r="H549" s="2" t="s">
        <v>922</v>
      </c>
      <c r="I549" s="2" t="s">
        <v>923</v>
      </c>
      <c r="J549">
        <v>55149</v>
      </c>
      <c r="K549" s="1">
        <v>48.805962030136499</v>
      </c>
      <c r="L549" s="1">
        <v>46.827684998821397</v>
      </c>
      <c r="M549" s="1">
        <v>1.1369199804166901</v>
      </c>
      <c r="N549" s="1">
        <v>1.3109938530163701</v>
      </c>
      <c r="O549" s="1">
        <v>1.91843913760902</v>
      </c>
      <c r="P549" s="1">
        <v>20.072893434151101</v>
      </c>
      <c r="Q549" s="1">
        <v>16.783622549819601</v>
      </c>
      <c r="R549" s="1">
        <v>23.793722460969398</v>
      </c>
      <c r="S549" s="1">
        <v>26.700393479482901</v>
      </c>
      <c r="T549" s="1">
        <v>12.649368075577099</v>
      </c>
      <c r="U549" s="1">
        <v>7.5751917497342802</v>
      </c>
      <c r="V549" s="1">
        <v>50.966648473183803</v>
      </c>
      <c r="W549" s="1">
        <v>23.782712361035301</v>
      </c>
      <c r="X549" s="1">
        <v>17.675447416046701</v>
      </c>
      <c r="Y549" s="1">
        <v>33.820556678588098</v>
      </c>
      <c r="Z549" s="1">
        <v>23.174208262063999</v>
      </c>
      <c r="AA549" s="1">
        <v>15.000259161353901</v>
      </c>
      <c r="AB549" s="1">
        <v>17.4156429793189</v>
      </c>
      <c r="AC549" s="1">
        <v>10.589332918675201</v>
      </c>
    </row>
    <row r="550" spans="1:29" ht="15" customHeight="1" x14ac:dyDescent="0.25">
      <c r="A550">
        <v>33340</v>
      </c>
      <c r="B550" s="2" t="s">
        <v>563</v>
      </c>
      <c r="C550" s="2" t="s">
        <v>70</v>
      </c>
      <c r="D550" s="2" t="s">
        <v>980</v>
      </c>
      <c r="E550" s="2" t="s">
        <v>927</v>
      </c>
      <c r="F550" s="2" t="s">
        <v>919</v>
      </c>
      <c r="G550" s="2" t="str">
        <f t="shared" si="8"/>
        <v>Trump</v>
      </c>
      <c r="H550" s="2" t="s">
        <v>923</v>
      </c>
      <c r="I550" s="2" t="s">
        <v>922</v>
      </c>
      <c r="J550">
        <v>1555908</v>
      </c>
      <c r="K550" s="1">
        <v>68.969951950886596</v>
      </c>
      <c r="L550" s="1">
        <v>16.4392110587515</v>
      </c>
      <c r="M550" s="1">
        <v>2.9299932900917001</v>
      </c>
      <c r="N550" s="1">
        <v>2.1806559256717</v>
      </c>
      <c r="O550" s="1">
        <v>9.4801877745984999</v>
      </c>
      <c r="P550" s="1">
        <v>24.611737969082998</v>
      </c>
      <c r="Q550" s="1">
        <v>9.6602755432840492</v>
      </c>
      <c r="R550" s="1">
        <v>26.351558061273501</v>
      </c>
      <c r="S550" s="1">
        <v>26.790080133272699</v>
      </c>
      <c r="T550" s="1">
        <v>12.586348293086701</v>
      </c>
      <c r="U550" s="1">
        <v>3.70397148596575</v>
      </c>
      <c r="V550" s="1">
        <v>34.882793875110401</v>
      </c>
      <c r="W550" s="1">
        <v>29.721562175133101</v>
      </c>
      <c r="X550" s="1">
        <v>31.691672463790798</v>
      </c>
      <c r="Y550" s="1">
        <v>17.663412426456301</v>
      </c>
      <c r="Z550" s="1">
        <v>20.145955906122701</v>
      </c>
      <c r="AA550" s="1">
        <v>16.861382297795299</v>
      </c>
      <c r="AB550" s="1">
        <v>23.0524665416694</v>
      </c>
      <c r="AC550" s="1">
        <v>22.2767828279563</v>
      </c>
    </row>
    <row r="551" spans="1:29" ht="15" hidden="1" customHeight="1" x14ac:dyDescent="0.25">
      <c r="A551">
        <v>33420</v>
      </c>
      <c r="B551" s="2" t="s">
        <v>564</v>
      </c>
      <c r="C551" s="2" t="s">
        <v>27</v>
      </c>
      <c r="D551" s="2" t="s">
        <v>976</v>
      </c>
      <c r="E551" s="2" t="s">
        <v>935</v>
      </c>
      <c r="F551" s="2" t="s">
        <v>919</v>
      </c>
      <c r="G551" s="2" t="str">
        <f t="shared" si="8"/>
        <v>Trump</v>
      </c>
      <c r="H551" s="2" t="s">
        <v>922</v>
      </c>
      <c r="I551" s="2" t="s">
        <v>922</v>
      </c>
      <c r="J551">
        <v>28111</v>
      </c>
      <c r="K551" s="1">
        <v>78.111771192771499</v>
      </c>
      <c r="L551" s="1">
        <v>2.1237238091850199</v>
      </c>
      <c r="M551" s="1">
        <v>0.46956707338764198</v>
      </c>
      <c r="N551" s="1">
        <v>1.56166625164526</v>
      </c>
      <c r="O551" s="1">
        <v>17.733271673010599</v>
      </c>
      <c r="P551" s="1">
        <v>25.011561310518999</v>
      </c>
      <c r="Q551" s="1">
        <v>7.9292803528867699</v>
      </c>
      <c r="R551" s="1">
        <v>22.581907438369299</v>
      </c>
      <c r="S551" s="1">
        <v>28.1775817295721</v>
      </c>
      <c r="T551" s="1">
        <v>16.299669168652802</v>
      </c>
      <c r="U551" s="1">
        <v>9.7928235796668108</v>
      </c>
      <c r="V551" s="1">
        <v>47.121956428876601</v>
      </c>
      <c r="W551" s="1">
        <v>28.476078598889401</v>
      </c>
      <c r="X551" s="1">
        <v>14.609141392567301</v>
      </c>
      <c r="Y551" s="1">
        <v>20.9454338764684</v>
      </c>
      <c r="Z551" s="1">
        <v>25.331564986737401</v>
      </c>
      <c r="AA551" s="1">
        <v>16.796134899583201</v>
      </c>
      <c r="AB551" s="1">
        <v>22.7927245168624</v>
      </c>
      <c r="AC551" s="1">
        <v>14.1341417203486</v>
      </c>
    </row>
    <row r="552" spans="1:29" ht="15" hidden="1" customHeight="1" x14ac:dyDescent="0.25">
      <c r="A552">
        <v>33460</v>
      </c>
      <c r="B552" s="2" t="s">
        <v>565</v>
      </c>
      <c r="C552" s="2" t="s">
        <v>44</v>
      </c>
      <c r="D552" s="2" t="s">
        <v>955</v>
      </c>
      <c r="E552" s="2" t="s">
        <v>947</v>
      </c>
      <c r="F552" s="2" t="s">
        <v>920</v>
      </c>
      <c r="G552" s="2" t="str">
        <f t="shared" si="8"/>
        <v>Clinton</v>
      </c>
      <c r="H552" s="2" t="s">
        <v>922</v>
      </c>
      <c r="I552" s="2" t="s">
        <v>922</v>
      </c>
      <c r="J552">
        <v>3348859</v>
      </c>
      <c r="K552" s="1">
        <v>78.869399995640293</v>
      </c>
      <c r="L552" s="1">
        <v>7.1402827052437896</v>
      </c>
      <c r="M552" s="1">
        <v>5.5948906776905201</v>
      </c>
      <c r="N552" s="1">
        <v>3.0442906076368099</v>
      </c>
      <c r="O552" s="1">
        <v>5.3511360137885804</v>
      </c>
      <c r="P552" s="1">
        <v>25.004397019999899</v>
      </c>
      <c r="Q552" s="1">
        <v>9.0637139395836002</v>
      </c>
      <c r="R552" s="1">
        <v>28.359808519857101</v>
      </c>
      <c r="S552" s="1">
        <v>26.812296367210401</v>
      </c>
      <c r="T552" s="1">
        <v>10.7597841533489</v>
      </c>
      <c r="U552" s="1">
        <v>2.9375490677521698</v>
      </c>
      <c r="V552" s="1">
        <v>27.809696712251998</v>
      </c>
      <c r="W552" s="1">
        <v>31.294234254465501</v>
      </c>
      <c r="X552" s="1">
        <v>37.9585199655303</v>
      </c>
      <c r="Y552" s="1">
        <v>12.657983834817101</v>
      </c>
      <c r="Z552" s="1">
        <v>16.369733808425899</v>
      </c>
      <c r="AA552" s="1">
        <v>16.1696961722817</v>
      </c>
      <c r="AB552" s="1">
        <v>25.667391340933001</v>
      </c>
      <c r="AC552" s="1">
        <v>29.135194843542301</v>
      </c>
    </row>
    <row r="553" spans="1:29" ht="15" hidden="1" customHeight="1" x14ac:dyDescent="0.25">
      <c r="A553">
        <v>33500</v>
      </c>
      <c r="B553" s="2" t="s">
        <v>566</v>
      </c>
      <c r="C553" s="2" t="s">
        <v>141</v>
      </c>
      <c r="D553" s="2" t="s">
        <v>960</v>
      </c>
      <c r="E553" s="2" t="s">
        <v>947</v>
      </c>
      <c r="F553" s="2" t="s">
        <v>919</v>
      </c>
      <c r="G553" s="2" t="str">
        <f t="shared" si="8"/>
        <v>Trump</v>
      </c>
      <c r="H553" s="2" t="s">
        <v>922</v>
      </c>
      <c r="I553" s="2" t="s">
        <v>923</v>
      </c>
      <c r="J553">
        <v>69540</v>
      </c>
      <c r="K553" s="1">
        <v>89.640494679321307</v>
      </c>
      <c r="L553" s="1">
        <v>2.12683347713546</v>
      </c>
      <c r="M553" s="1">
        <v>0.82111015243025598</v>
      </c>
      <c r="N553" s="1">
        <v>4.5743457003163597</v>
      </c>
      <c r="O553" s="1">
        <v>2.8372159907966599</v>
      </c>
      <c r="P553" s="1">
        <v>23.317515099223499</v>
      </c>
      <c r="Q553" s="1">
        <v>12.8674144377337</v>
      </c>
      <c r="R553" s="1">
        <v>25.9519700891573</v>
      </c>
      <c r="S553" s="1">
        <v>23.9919470808168</v>
      </c>
      <c r="T553" s="1">
        <v>13.8711532930687</v>
      </c>
      <c r="U553" s="1">
        <v>3.6863543788187401</v>
      </c>
      <c r="V553" s="1">
        <v>33.0572527721204</v>
      </c>
      <c r="W553" s="1">
        <v>38.318624123104797</v>
      </c>
      <c r="X553" s="1">
        <v>24.937768725956101</v>
      </c>
      <c r="Y553" s="1">
        <v>14.120394946385</v>
      </c>
      <c r="Z553" s="1">
        <v>25.034504724493001</v>
      </c>
      <c r="AA553" s="1">
        <v>17.666418940439499</v>
      </c>
      <c r="AB553" s="1">
        <v>26.485472626251902</v>
      </c>
      <c r="AC553" s="1">
        <v>16.693208762430501</v>
      </c>
    </row>
    <row r="554" spans="1:29" ht="15" hidden="1" customHeight="1" x14ac:dyDescent="0.25">
      <c r="A554">
        <v>33540</v>
      </c>
      <c r="B554" s="2" t="s">
        <v>567</v>
      </c>
      <c r="C554" s="2" t="s">
        <v>137</v>
      </c>
      <c r="D554" s="2" t="s">
        <v>958</v>
      </c>
      <c r="E554" s="2" t="s">
        <v>947</v>
      </c>
      <c r="F554" s="2" t="s">
        <v>920</v>
      </c>
      <c r="G554" s="2" t="str">
        <f t="shared" si="8"/>
        <v>Clinton</v>
      </c>
      <c r="H554" s="2" t="s">
        <v>922</v>
      </c>
      <c r="I554" s="2" t="s">
        <v>922</v>
      </c>
      <c r="J554">
        <v>109299</v>
      </c>
      <c r="K554" s="1">
        <v>91.024620536327006</v>
      </c>
      <c r="L554" s="1">
        <v>0.37694763904518802</v>
      </c>
      <c r="M554" s="1">
        <v>1.1162041738716699</v>
      </c>
      <c r="N554" s="1">
        <v>4.8646373708817103</v>
      </c>
      <c r="O554" s="1">
        <v>2.6175902798744701</v>
      </c>
      <c r="P554" s="1">
        <v>19.970905497762999</v>
      </c>
      <c r="Q554" s="1">
        <v>14.963540380058401</v>
      </c>
      <c r="R554" s="1">
        <v>27.500709064126799</v>
      </c>
      <c r="S554" s="1">
        <v>26.167668505658799</v>
      </c>
      <c r="T554" s="1">
        <v>11.397176552393001</v>
      </c>
      <c r="U554" s="1">
        <v>1.4472865146284899</v>
      </c>
      <c r="V554" s="1">
        <v>28.420859034576399</v>
      </c>
      <c r="W554" s="1">
        <v>31.134344406089099</v>
      </c>
      <c r="X554" s="1">
        <v>38.997510044705997</v>
      </c>
      <c r="Y554" s="1">
        <v>21.731592230878999</v>
      </c>
      <c r="Z554" s="1">
        <v>23.388565785142099</v>
      </c>
      <c r="AA554" s="1">
        <v>18.430813124108401</v>
      </c>
      <c r="AB554" s="1">
        <v>20.122901349720198</v>
      </c>
      <c r="AC554" s="1">
        <v>16.3261275101503</v>
      </c>
    </row>
    <row r="555" spans="1:29" ht="15" hidden="1" customHeight="1" x14ac:dyDescent="0.25">
      <c r="A555">
        <v>33580</v>
      </c>
      <c r="B555" s="2" t="s">
        <v>568</v>
      </c>
      <c r="C555" s="2" t="s">
        <v>24</v>
      </c>
      <c r="D555" s="2" t="s">
        <v>974</v>
      </c>
      <c r="E555" s="2" t="s">
        <v>947</v>
      </c>
      <c r="F555" s="2" t="s">
        <v>919</v>
      </c>
      <c r="G555" s="2" t="str">
        <f t="shared" si="8"/>
        <v>Trump</v>
      </c>
      <c r="H555" s="2" t="s">
        <v>922</v>
      </c>
      <c r="I555" s="2" t="s">
        <v>923</v>
      </c>
      <c r="J555">
        <v>22835</v>
      </c>
      <c r="K555" s="1">
        <v>94.482154587256403</v>
      </c>
      <c r="L555" s="1">
        <v>0.310926209765711</v>
      </c>
      <c r="M555" s="1">
        <v>0.44668272388876701</v>
      </c>
      <c r="N555" s="1">
        <v>3.4070505802496198</v>
      </c>
      <c r="O555" s="1">
        <v>1.3531858988395</v>
      </c>
      <c r="P555" s="1">
        <v>24.812787387781899</v>
      </c>
      <c r="Q555" s="1">
        <v>10.260564922268401</v>
      </c>
      <c r="R555" s="1">
        <v>22.938471644405499</v>
      </c>
      <c r="S555" s="1">
        <v>25.487190716006101</v>
      </c>
      <c r="T555" s="1">
        <v>16.500985329538</v>
      </c>
      <c r="U555" s="1">
        <v>5.6987879193732001</v>
      </c>
      <c r="V555" s="1">
        <v>35.866872028393502</v>
      </c>
      <c r="W555" s="1">
        <v>32.973950311390901</v>
      </c>
      <c r="X555" s="1">
        <v>25.460389740842398</v>
      </c>
      <c r="Y555" s="1">
        <v>17.266567859411399</v>
      </c>
      <c r="Z555" s="1">
        <v>26.392123650222299</v>
      </c>
      <c r="AA555" s="1">
        <v>15.742113063730701</v>
      </c>
      <c r="AB555" s="1">
        <v>25.873385560025401</v>
      </c>
      <c r="AC555" s="1">
        <v>14.7258098666102</v>
      </c>
    </row>
    <row r="556" spans="1:29" ht="15" hidden="1" customHeight="1" x14ac:dyDescent="0.25">
      <c r="A556">
        <v>33620</v>
      </c>
      <c r="B556" s="2" t="s">
        <v>569</v>
      </c>
      <c r="C556" s="2" t="s">
        <v>162</v>
      </c>
      <c r="D556" s="2" t="s">
        <v>956</v>
      </c>
      <c r="E556" s="2" t="s">
        <v>927</v>
      </c>
      <c r="F556" s="2" t="s">
        <v>919</v>
      </c>
      <c r="G556" s="2" t="str">
        <f t="shared" si="8"/>
        <v>Trump</v>
      </c>
      <c r="H556" s="2" t="s">
        <v>922</v>
      </c>
      <c r="I556" s="2" t="s">
        <v>922</v>
      </c>
      <c r="J556">
        <v>25414</v>
      </c>
      <c r="K556" s="1">
        <v>89.970095223105403</v>
      </c>
      <c r="L556" s="1">
        <v>5.8117572991264703</v>
      </c>
      <c r="M556" s="1">
        <v>0.41315810183363499</v>
      </c>
      <c r="N556" s="1">
        <v>2.1799008420555599</v>
      </c>
      <c r="O556" s="1">
        <v>1.62508853387896</v>
      </c>
      <c r="P556" s="1">
        <v>23.132918863618499</v>
      </c>
      <c r="Q556" s="1">
        <v>9.4082002046116298</v>
      </c>
      <c r="R556" s="1">
        <v>26.851341780121199</v>
      </c>
      <c r="S556" s="1">
        <v>26.4224443220272</v>
      </c>
      <c r="T556" s="1">
        <v>14.1850948296215</v>
      </c>
      <c r="U556" s="1">
        <v>5.4096455549099396</v>
      </c>
      <c r="V556" s="1">
        <v>49.3608367228356</v>
      </c>
      <c r="W556" s="1">
        <v>31.958163858222001</v>
      </c>
      <c r="X556" s="1">
        <v>13.2713538640325</v>
      </c>
      <c r="Y556" s="1">
        <v>23.123190020049002</v>
      </c>
      <c r="Z556" s="1">
        <v>28.926264201381201</v>
      </c>
      <c r="AA556" s="1">
        <v>19.4141234127868</v>
      </c>
      <c r="AB556" s="1">
        <v>20.461127199821799</v>
      </c>
      <c r="AC556" s="1">
        <v>8.07529516596124</v>
      </c>
    </row>
    <row r="557" spans="1:29" ht="15" hidden="1" customHeight="1" x14ac:dyDescent="0.25">
      <c r="A557">
        <v>33660</v>
      </c>
      <c r="B557" s="2" t="s">
        <v>570</v>
      </c>
      <c r="C557" s="2" t="s">
        <v>46</v>
      </c>
      <c r="D557" s="2" t="s">
        <v>930</v>
      </c>
      <c r="E557" s="2" t="s">
        <v>931</v>
      </c>
      <c r="F557" s="2" t="s">
        <v>919</v>
      </c>
      <c r="G557" s="2" t="str">
        <f t="shared" si="8"/>
        <v>Trump</v>
      </c>
      <c r="H557" s="2" t="s">
        <v>923</v>
      </c>
      <c r="I557" s="2" t="s">
        <v>923</v>
      </c>
      <c r="J557">
        <v>412992</v>
      </c>
      <c r="K557" s="1">
        <v>59.057802572446903</v>
      </c>
      <c r="L557" s="1">
        <v>34.449093444909302</v>
      </c>
      <c r="M557" s="1">
        <v>1.81771075468774</v>
      </c>
      <c r="N557" s="1">
        <v>2.26953548737022</v>
      </c>
      <c r="O557" s="1">
        <v>2.4058577405857702</v>
      </c>
      <c r="P557" s="1">
        <v>25.080631101813101</v>
      </c>
      <c r="Q557" s="1">
        <v>9.9946245932124604</v>
      </c>
      <c r="R557" s="1">
        <v>25.4358437935844</v>
      </c>
      <c r="S557" s="1">
        <v>26.577996668216301</v>
      </c>
      <c r="T557" s="1">
        <v>12.910903843173701</v>
      </c>
      <c r="U557" s="1">
        <v>4.5863403409685199</v>
      </c>
      <c r="V557" s="1">
        <v>45.268725626428797</v>
      </c>
      <c r="W557" s="1">
        <v>29.856784257474601</v>
      </c>
      <c r="X557" s="1">
        <v>20.288149775128101</v>
      </c>
      <c r="Y557" s="1">
        <v>24.575817110198301</v>
      </c>
      <c r="Z557" s="1">
        <v>22.478503814456701</v>
      </c>
      <c r="AA557" s="1">
        <v>18.322787232414001</v>
      </c>
      <c r="AB557" s="1">
        <v>20.596152374148399</v>
      </c>
      <c r="AC557" s="1">
        <v>14.026739468782701</v>
      </c>
    </row>
    <row r="558" spans="1:29" ht="15" hidden="1" customHeight="1" x14ac:dyDescent="0.25">
      <c r="A558">
        <v>33700</v>
      </c>
      <c r="B558" s="2" t="s">
        <v>571</v>
      </c>
      <c r="C558" s="2" t="s">
        <v>98</v>
      </c>
      <c r="D558" s="2" t="s">
        <v>936</v>
      </c>
      <c r="E558" s="2" t="s">
        <v>935</v>
      </c>
      <c r="F558" s="2" t="s">
        <v>920</v>
      </c>
      <c r="G558" s="2" t="str">
        <f t="shared" si="8"/>
        <v>Clinton</v>
      </c>
      <c r="H558" s="2" t="s">
        <v>922</v>
      </c>
      <c r="I558" s="2" t="s">
        <v>923</v>
      </c>
      <c r="J558">
        <v>514453</v>
      </c>
      <c r="K558" s="1">
        <v>46.7337152276301</v>
      </c>
      <c r="L558" s="1">
        <v>2.5395905942816901</v>
      </c>
      <c r="M558" s="1">
        <v>4.8035486234894096</v>
      </c>
      <c r="N558" s="1">
        <v>4.0032811549354399</v>
      </c>
      <c r="O558" s="1">
        <v>41.919864399663297</v>
      </c>
      <c r="P558" s="1">
        <v>28.604751065695002</v>
      </c>
      <c r="Q558" s="1">
        <v>10.464707174416301</v>
      </c>
      <c r="R558" s="1">
        <v>26.614676170612299</v>
      </c>
      <c r="S558" s="1">
        <v>23.6577491043885</v>
      </c>
      <c r="T558" s="1">
        <v>10.658116484887801</v>
      </c>
      <c r="U558" s="1">
        <v>13.2507450141362</v>
      </c>
      <c r="V558" s="1">
        <v>38.430630905988103</v>
      </c>
      <c r="W558" s="1">
        <v>32.047069611064401</v>
      </c>
      <c r="X558" s="1">
        <v>16.271554468811299</v>
      </c>
      <c r="Y558" s="1">
        <v>18.6344496051181</v>
      </c>
      <c r="Z558" s="1">
        <v>22.399532527304402</v>
      </c>
      <c r="AA558" s="1">
        <v>17.243477370345602</v>
      </c>
      <c r="AB558" s="1">
        <v>22.666401604828899</v>
      </c>
      <c r="AC558" s="1">
        <v>19.056138892402998</v>
      </c>
    </row>
    <row r="559" spans="1:29" ht="15" hidden="1" customHeight="1" x14ac:dyDescent="0.25">
      <c r="A559">
        <v>33740</v>
      </c>
      <c r="B559" s="2" t="s">
        <v>572</v>
      </c>
      <c r="C559" s="2" t="s">
        <v>49</v>
      </c>
      <c r="D559" s="2" t="s">
        <v>951</v>
      </c>
      <c r="E559" s="2" t="s">
        <v>931</v>
      </c>
      <c r="F559" s="2" t="s">
        <v>919</v>
      </c>
      <c r="G559" s="2" t="str">
        <f t="shared" si="8"/>
        <v>Trump</v>
      </c>
      <c r="H559" s="2" t="s">
        <v>922</v>
      </c>
      <c r="I559" s="2" t="s">
        <v>923</v>
      </c>
      <c r="J559">
        <v>176441</v>
      </c>
      <c r="K559" s="1">
        <v>60.627065137921498</v>
      </c>
      <c r="L559" s="1">
        <v>35.195334417737399</v>
      </c>
      <c r="M559" s="1">
        <v>0.82747207281754198</v>
      </c>
      <c r="N559" s="1">
        <v>1.25140981971311</v>
      </c>
      <c r="O559" s="1">
        <v>2.0987185518105198</v>
      </c>
      <c r="P559" s="1">
        <v>25.844899994899102</v>
      </c>
      <c r="Q559" s="1">
        <v>10.960604394670201</v>
      </c>
      <c r="R559" s="1">
        <v>25.411894060904199</v>
      </c>
      <c r="S559" s="1">
        <v>24.934113953106099</v>
      </c>
      <c r="T559" s="1">
        <v>12.8484875964203</v>
      </c>
      <c r="U559" s="1">
        <v>5.1009289031797103</v>
      </c>
      <c r="V559" s="1">
        <v>46.112897463379802</v>
      </c>
      <c r="W559" s="1">
        <v>27.3213647731333</v>
      </c>
      <c r="X559" s="1">
        <v>21.464808860307301</v>
      </c>
      <c r="Y559" s="1">
        <v>27.412150316335101</v>
      </c>
      <c r="Z559" s="1">
        <v>23.9118835277079</v>
      </c>
      <c r="AA559" s="1">
        <v>14.856315267932001</v>
      </c>
      <c r="AB559" s="1">
        <v>18.6431892674747</v>
      </c>
      <c r="AC559" s="1">
        <v>15.176461620550301</v>
      </c>
    </row>
    <row r="560" spans="1:29" ht="15" hidden="1" customHeight="1" x14ac:dyDescent="0.25">
      <c r="A560">
        <v>33780</v>
      </c>
      <c r="B560" s="2" t="s">
        <v>572</v>
      </c>
      <c r="C560" s="2" t="s">
        <v>31</v>
      </c>
      <c r="D560" s="2" t="s">
        <v>924</v>
      </c>
      <c r="E560" s="2" t="s">
        <v>927</v>
      </c>
      <c r="F560" s="2" t="s">
        <v>919</v>
      </c>
      <c r="G560" s="2" t="str">
        <f t="shared" si="8"/>
        <v>Trump</v>
      </c>
      <c r="H560" s="2" t="s">
        <v>923</v>
      </c>
      <c r="I560" s="2" t="s">
        <v>922</v>
      </c>
      <c r="J560">
        <v>152021</v>
      </c>
      <c r="K560" s="1">
        <v>92.493142394800699</v>
      </c>
      <c r="L560" s="1">
        <v>2.0681353234092699</v>
      </c>
      <c r="M560" s="1">
        <v>0.55058182751067297</v>
      </c>
      <c r="N560" s="1">
        <v>1.8181698581117101</v>
      </c>
      <c r="O560" s="1">
        <v>3.06997059616763</v>
      </c>
      <c r="P560" s="1">
        <v>24.1262720282066</v>
      </c>
      <c r="Q560" s="1">
        <v>8.3955506147177008</v>
      </c>
      <c r="R560" s="1">
        <v>24.146663947744099</v>
      </c>
      <c r="S560" s="1">
        <v>29.917577176837401</v>
      </c>
      <c r="T560" s="1">
        <v>13.4139362324942</v>
      </c>
      <c r="U560" s="1">
        <v>2.8135784896757499</v>
      </c>
      <c r="V560" s="1">
        <v>45.543705032464402</v>
      </c>
      <c r="W560" s="1">
        <v>34.059313276268803</v>
      </c>
      <c r="X560" s="1">
        <v>17.583403201591</v>
      </c>
      <c r="Y560" s="1">
        <v>16.515130721196702</v>
      </c>
      <c r="Z560" s="1">
        <v>19.867220201742899</v>
      </c>
      <c r="AA560" s="1">
        <v>18.300967542715998</v>
      </c>
      <c r="AB560" s="1">
        <v>25.969258217251099</v>
      </c>
      <c r="AC560" s="1">
        <v>19.347423317093298</v>
      </c>
    </row>
    <row r="561" spans="1:29" ht="15" hidden="1" customHeight="1" x14ac:dyDescent="0.25">
      <c r="A561">
        <v>33860</v>
      </c>
      <c r="B561" s="2" t="s">
        <v>573</v>
      </c>
      <c r="C561" s="2" t="s">
        <v>46</v>
      </c>
      <c r="D561" s="2" t="s">
        <v>930</v>
      </c>
      <c r="E561" s="2" t="s">
        <v>931</v>
      </c>
      <c r="F561" s="2" t="s">
        <v>920</v>
      </c>
      <c r="G561" s="2" t="str">
        <f t="shared" si="8"/>
        <v>Clinton</v>
      </c>
      <c r="H561" s="2" t="s">
        <v>922</v>
      </c>
      <c r="I561" s="2" t="s">
        <v>923</v>
      </c>
      <c r="J561">
        <v>374536</v>
      </c>
      <c r="K561" s="1">
        <v>51.408409338488198</v>
      </c>
      <c r="L561" s="1">
        <v>42.351069056112102</v>
      </c>
      <c r="M561" s="1">
        <v>1.54511181835658</v>
      </c>
      <c r="N561" s="1">
        <v>1.5341649400858699</v>
      </c>
      <c r="O561" s="1">
        <v>3.1612448469572998</v>
      </c>
      <c r="P561" s="1">
        <v>24.622199201144898</v>
      </c>
      <c r="Q561" s="1">
        <v>10.448127816818699</v>
      </c>
      <c r="R561" s="1">
        <v>27.132238289510202</v>
      </c>
      <c r="S561" s="1">
        <v>25.767082470042901</v>
      </c>
      <c r="T561" s="1">
        <v>12.0303522224833</v>
      </c>
      <c r="U561" s="1">
        <v>4.8952406923080103</v>
      </c>
      <c r="V561" s="1">
        <v>39.557329433006501</v>
      </c>
      <c r="W561" s="1">
        <v>28.6314563010523</v>
      </c>
      <c r="X561" s="1">
        <v>26.915973573633099</v>
      </c>
      <c r="Y561" s="1">
        <v>20.850167992174502</v>
      </c>
      <c r="Z561" s="1">
        <v>21.639802095294801</v>
      </c>
      <c r="AA561" s="1">
        <v>17.633507704957498</v>
      </c>
      <c r="AB561" s="1">
        <v>21.9892541714513</v>
      </c>
      <c r="AC561" s="1">
        <v>17.887268036121899</v>
      </c>
    </row>
    <row r="562" spans="1:29" ht="15" hidden="1" customHeight="1" x14ac:dyDescent="0.25">
      <c r="A562">
        <v>33940</v>
      </c>
      <c r="B562" s="2" t="s">
        <v>574</v>
      </c>
      <c r="C562" s="2" t="s">
        <v>156</v>
      </c>
      <c r="D562" s="2" t="s">
        <v>937</v>
      </c>
      <c r="E562" s="2" t="s">
        <v>935</v>
      </c>
      <c r="F562" s="2" t="s">
        <v>919</v>
      </c>
      <c r="G562" s="2" t="str">
        <f t="shared" si="8"/>
        <v>Trump</v>
      </c>
      <c r="H562" s="2" t="s">
        <v>922</v>
      </c>
      <c r="I562" s="2" t="s">
        <v>922</v>
      </c>
      <c r="J562">
        <v>41276</v>
      </c>
      <c r="K562" s="1">
        <v>77.5002422715379</v>
      </c>
      <c r="L562" s="1">
        <v>0.28588041476887299</v>
      </c>
      <c r="M562" s="1">
        <v>0.57176082953774598</v>
      </c>
      <c r="N562" s="1">
        <v>1.9527085957941701</v>
      </c>
      <c r="O562" s="1">
        <v>19.689407888361298</v>
      </c>
      <c r="P562" s="1">
        <v>24.660819846884401</v>
      </c>
      <c r="Q562" s="1">
        <v>6.4516910553348197</v>
      </c>
      <c r="R562" s="1">
        <v>22.448880705494702</v>
      </c>
      <c r="S562" s="1">
        <v>28.634073069095798</v>
      </c>
      <c r="T562" s="1">
        <v>17.804535323190201</v>
      </c>
      <c r="U562" s="1">
        <v>7.2045703001022696</v>
      </c>
      <c r="V562" s="1">
        <v>39.866699580350499</v>
      </c>
      <c r="W562" s="1">
        <v>29.844482843742298</v>
      </c>
      <c r="X562" s="1">
        <v>23.084247275804898</v>
      </c>
      <c r="Y562" s="1">
        <v>18.921826440353801</v>
      </c>
      <c r="Z562" s="1">
        <v>22.7109729858953</v>
      </c>
      <c r="AA562" s="1">
        <v>22.047573511833601</v>
      </c>
      <c r="AB562" s="1">
        <v>24.211092517332101</v>
      </c>
      <c r="AC562" s="1">
        <v>12.108534544585201</v>
      </c>
    </row>
    <row r="563" spans="1:29" ht="15" hidden="1" customHeight="1" x14ac:dyDescent="0.25">
      <c r="A563">
        <v>33980</v>
      </c>
      <c r="B563" s="2" t="s">
        <v>575</v>
      </c>
      <c r="C563" s="2" t="s">
        <v>42</v>
      </c>
      <c r="D563" s="2" t="s">
        <v>959</v>
      </c>
      <c r="E563" s="2" t="s">
        <v>931</v>
      </c>
      <c r="F563" s="2" t="s">
        <v>919</v>
      </c>
      <c r="G563" s="2" t="str">
        <f t="shared" si="8"/>
        <v>Trump</v>
      </c>
      <c r="H563" s="2" t="s">
        <v>923</v>
      </c>
      <c r="I563" s="2" t="s">
        <v>923</v>
      </c>
      <c r="J563">
        <v>66469</v>
      </c>
      <c r="K563" s="1">
        <v>87.410672644390601</v>
      </c>
      <c r="L563" s="1">
        <v>5.9967804540462497</v>
      </c>
      <c r="M563" s="1">
        <v>0.86656937820638202</v>
      </c>
      <c r="N563" s="1">
        <v>2.3544810362725501</v>
      </c>
      <c r="O563" s="1">
        <v>3.3714964870842001</v>
      </c>
      <c r="P563" s="1">
        <v>18.9185936301133</v>
      </c>
      <c r="Q563" s="1">
        <v>7.1522062916547604</v>
      </c>
      <c r="R563" s="1">
        <v>22.786562156794901</v>
      </c>
      <c r="S563" s="1">
        <v>32.0976695903353</v>
      </c>
      <c r="T563" s="1">
        <v>19.0449683311017</v>
      </c>
      <c r="U563" s="1">
        <v>3.1540457173207002</v>
      </c>
      <c r="V563" s="1">
        <v>37.260229199436203</v>
      </c>
      <c r="W563" s="1">
        <v>35.7424468367618</v>
      </c>
      <c r="X563" s="1">
        <v>23.843278246481301</v>
      </c>
      <c r="Y563" s="1">
        <v>18.817071011156401</v>
      </c>
      <c r="Z563" s="1">
        <v>23.7329555516203</v>
      </c>
      <c r="AA563" s="1">
        <v>18.7639454577652</v>
      </c>
      <c r="AB563" s="1">
        <v>23.368160085000898</v>
      </c>
      <c r="AC563" s="1">
        <v>15.3178678944572</v>
      </c>
    </row>
    <row r="564" spans="1:29" ht="15" hidden="1" customHeight="1" x14ac:dyDescent="0.25">
      <c r="A564">
        <v>34020</v>
      </c>
      <c r="B564" s="2" t="s">
        <v>576</v>
      </c>
      <c r="C564" s="2" t="s">
        <v>49</v>
      </c>
      <c r="D564" s="2" t="s">
        <v>951</v>
      </c>
      <c r="E564" s="2" t="s">
        <v>931</v>
      </c>
      <c r="F564" s="2" t="s">
        <v>919</v>
      </c>
      <c r="G564" s="2" t="str">
        <f t="shared" si="8"/>
        <v>Trump</v>
      </c>
      <c r="H564" s="2" t="s">
        <v>922</v>
      </c>
      <c r="I564" s="2" t="s">
        <v>923</v>
      </c>
      <c r="J564">
        <v>54650</v>
      </c>
      <c r="K564" s="1">
        <v>57.213174748398899</v>
      </c>
      <c r="L564" s="1">
        <v>32.292772186642303</v>
      </c>
      <c r="M564" s="1">
        <v>1.71088746569076</v>
      </c>
      <c r="N564" s="1">
        <v>3.4400731930466599</v>
      </c>
      <c r="O564" s="1">
        <v>5.3430924062214098</v>
      </c>
      <c r="P564" s="1">
        <v>25.4419030192132</v>
      </c>
      <c r="Q564" s="1">
        <v>9.3833485818847198</v>
      </c>
      <c r="R564" s="1">
        <v>24.8124428179323</v>
      </c>
      <c r="S564" s="1">
        <v>27.458371454711799</v>
      </c>
      <c r="T564" s="1">
        <v>12.903934126257999</v>
      </c>
      <c r="U564" s="1">
        <v>11.571089243298299</v>
      </c>
      <c r="V564" s="1">
        <v>55.536703992760998</v>
      </c>
      <c r="W564" s="1">
        <v>22.2203370659428</v>
      </c>
      <c r="X564" s="1">
        <v>10.671869697998</v>
      </c>
      <c r="Y564" s="1">
        <v>25.4909740130926</v>
      </c>
      <c r="Z564" s="1">
        <v>23.7006546320175</v>
      </c>
      <c r="AA564" s="1">
        <v>17.615552469748099</v>
      </c>
      <c r="AB564" s="1">
        <v>19.911723864312599</v>
      </c>
      <c r="AC564" s="1">
        <v>13.2810950208292</v>
      </c>
    </row>
    <row r="565" spans="1:29" ht="15" hidden="1" customHeight="1" x14ac:dyDescent="0.25">
      <c r="A565">
        <v>34060</v>
      </c>
      <c r="B565" s="2" t="s">
        <v>577</v>
      </c>
      <c r="C565" s="2" t="s">
        <v>121</v>
      </c>
      <c r="D565" s="2" t="s">
        <v>981</v>
      </c>
      <c r="E565" s="2" t="s">
        <v>927</v>
      </c>
      <c r="F565" s="2" t="s">
        <v>919</v>
      </c>
      <c r="G565" s="2" t="str">
        <f t="shared" si="8"/>
        <v>Trump</v>
      </c>
      <c r="H565" s="2" t="s">
        <v>922</v>
      </c>
      <c r="I565" s="2" t="s">
        <v>922</v>
      </c>
      <c r="J565">
        <v>129709</v>
      </c>
      <c r="K565" s="1">
        <v>91.632037869384504</v>
      </c>
      <c r="L565" s="1">
        <v>2.9265509717907001</v>
      </c>
      <c r="M565" s="1">
        <v>2.2951375771920199</v>
      </c>
      <c r="N565" s="1">
        <v>1.6652660956448699</v>
      </c>
      <c r="O565" s="1">
        <v>1.4810074859878699</v>
      </c>
      <c r="P565" s="1">
        <v>16.809936087703999</v>
      </c>
      <c r="Q565" s="1">
        <v>21.734806374268601</v>
      </c>
      <c r="R565" s="1">
        <v>26.1153813536455</v>
      </c>
      <c r="S565" s="1">
        <v>23.711538906321099</v>
      </c>
      <c r="T565" s="1">
        <v>11.628337278060901</v>
      </c>
      <c r="U565" s="1">
        <v>4.0494501365264703</v>
      </c>
      <c r="V565" s="1">
        <v>45.087552293394097</v>
      </c>
      <c r="W565" s="1">
        <v>21.117763471028798</v>
      </c>
      <c r="X565" s="1">
        <v>29.745234099050599</v>
      </c>
      <c r="Y565" s="1">
        <v>27.102168585373899</v>
      </c>
      <c r="Z565" s="1">
        <v>20.343101921453101</v>
      </c>
      <c r="AA565" s="1">
        <v>16.792635459357001</v>
      </c>
      <c r="AB565" s="1">
        <v>20.5572831929485</v>
      </c>
      <c r="AC565" s="1">
        <v>15.204810840867401</v>
      </c>
    </row>
    <row r="566" spans="1:29" ht="15" hidden="1" customHeight="1" x14ac:dyDescent="0.25">
      <c r="A566">
        <v>34100</v>
      </c>
      <c r="B566" s="2" t="s">
        <v>578</v>
      </c>
      <c r="C566" s="2" t="s">
        <v>84</v>
      </c>
      <c r="D566" s="2" t="s">
        <v>975</v>
      </c>
      <c r="E566" s="2" t="s">
        <v>931</v>
      </c>
      <c r="F566" s="2" t="s">
        <v>919</v>
      </c>
      <c r="G566" s="2" t="str">
        <f t="shared" si="8"/>
        <v>Trump</v>
      </c>
      <c r="H566" s="2" t="s">
        <v>922</v>
      </c>
      <c r="I566" s="2" t="s">
        <v>922</v>
      </c>
      <c r="J566">
        <v>113951</v>
      </c>
      <c r="K566" s="1">
        <v>87.391949171134996</v>
      </c>
      <c r="L566" s="1">
        <v>3.0056778790883798</v>
      </c>
      <c r="M566" s="1">
        <v>0.57919632122579001</v>
      </c>
      <c r="N566" s="1">
        <v>1.7130169985344601</v>
      </c>
      <c r="O566" s="1">
        <v>7.3101596300164102</v>
      </c>
      <c r="P566" s="1">
        <v>22.903704223745301</v>
      </c>
      <c r="Q566" s="1">
        <v>8.9617467156935895</v>
      </c>
      <c r="R566" s="1">
        <v>24.793990399382199</v>
      </c>
      <c r="S566" s="1">
        <v>27.323147668734801</v>
      </c>
      <c r="T566" s="1">
        <v>16.017410992444098</v>
      </c>
      <c r="U566" s="1">
        <v>9.0799419910419807</v>
      </c>
      <c r="V566" s="1">
        <v>49.274246332730101</v>
      </c>
      <c r="W566" s="1">
        <v>27.080686353777601</v>
      </c>
      <c r="X566" s="1">
        <v>14.5651253224502</v>
      </c>
      <c r="Y566" s="1">
        <v>25.229681978798599</v>
      </c>
      <c r="Z566" s="1">
        <v>25.968311865952401</v>
      </c>
      <c r="AA566" s="1">
        <v>18.089593069645499</v>
      </c>
      <c r="AB566" s="1">
        <v>20.1276644249402</v>
      </c>
      <c r="AC566" s="1">
        <v>10.584748660663401</v>
      </c>
    </row>
    <row r="567" spans="1:29" ht="15" hidden="1" customHeight="1" x14ac:dyDescent="0.25">
      <c r="A567">
        <v>34140</v>
      </c>
      <c r="B567" s="2" t="s">
        <v>579</v>
      </c>
      <c r="C567" s="2" t="s">
        <v>143</v>
      </c>
      <c r="D567" s="2" t="s">
        <v>946</v>
      </c>
      <c r="E567" s="2" t="s">
        <v>947</v>
      </c>
      <c r="F567" s="2" t="s">
        <v>919</v>
      </c>
      <c r="G567" s="2" t="str">
        <f t="shared" si="8"/>
        <v>Trump</v>
      </c>
      <c r="H567" s="2" t="s">
        <v>922</v>
      </c>
      <c r="I567" s="2" t="s">
        <v>923</v>
      </c>
      <c r="J567">
        <v>37244</v>
      </c>
      <c r="K567" s="1">
        <v>90.607883148963595</v>
      </c>
      <c r="L567" s="1">
        <v>0.77327891740951604</v>
      </c>
      <c r="M567" s="1">
        <v>2.0755020942970699</v>
      </c>
      <c r="N567" s="1">
        <v>2.9830308237568501</v>
      </c>
      <c r="O567" s="1">
        <v>3.5603050155729798</v>
      </c>
      <c r="P567" s="1">
        <v>18.711738803565702</v>
      </c>
      <c r="Q567" s="1">
        <v>25.375899473740699</v>
      </c>
      <c r="R567" s="1">
        <v>23.756846740414598</v>
      </c>
      <c r="S567" s="1">
        <v>21.796799484480701</v>
      </c>
      <c r="T567" s="1">
        <v>10.3587154977983</v>
      </c>
      <c r="U567" s="1">
        <v>1.31655372700871</v>
      </c>
      <c r="V567" s="1">
        <v>26.340755082284598</v>
      </c>
      <c r="W567" s="1">
        <v>29.453049370764798</v>
      </c>
      <c r="X567" s="1">
        <v>42.8896418199419</v>
      </c>
      <c r="Y567" s="1">
        <v>24.2389928728435</v>
      </c>
      <c r="Z567" s="1">
        <v>26.250582828215499</v>
      </c>
      <c r="AA567" s="1">
        <v>16.119363218543899</v>
      </c>
      <c r="AB567" s="1">
        <v>20.282421901019099</v>
      </c>
      <c r="AC567" s="1">
        <v>13.108639179377899</v>
      </c>
    </row>
    <row r="568" spans="1:29" ht="15" hidden="1" customHeight="1" x14ac:dyDescent="0.25">
      <c r="A568">
        <v>34180</v>
      </c>
      <c r="B568" s="2" t="s">
        <v>580</v>
      </c>
      <c r="C568" s="2" t="s">
        <v>25</v>
      </c>
      <c r="D568" s="2" t="s">
        <v>878</v>
      </c>
      <c r="E568" s="2" t="s">
        <v>927</v>
      </c>
      <c r="F568" s="2" t="s">
        <v>919</v>
      </c>
      <c r="G568" s="2" t="str">
        <f t="shared" si="8"/>
        <v>Trump</v>
      </c>
      <c r="H568" s="2" t="s">
        <v>922</v>
      </c>
      <c r="I568" s="2" t="s">
        <v>922</v>
      </c>
      <c r="J568">
        <v>89120</v>
      </c>
      <c r="K568" s="1">
        <v>57.300269299820499</v>
      </c>
      <c r="L568" s="1">
        <v>0.79667863554757601</v>
      </c>
      <c r="M568" s="1">
        <v>0.87859066427289001</v>
      </c>
      <c r="N568" s="1">
        <v>2.69075403949731</v>
      </c>
      <c r="O568" s="1">
        <v>38.333707360861801</v>
      </c>
      <c r="P568" s="1">
        <v>30.548698384201099</v>
      </c>
      <c r="Q568" s="1">
        <v>10.0033662477558</v>
      </c>
      <c r="R568" s="1">
        <v>25.0908886894075</v>
      </c>
      <c r="S568" s="1">
        <v>22.540394973070001</v>
      </c>
      <c r="T568" s="1">
        <v>11.8166517055655</v>
      </c>
      <c r="U568" s="1">
        <v>14.702712921826301</v>
      </c>
      <c r="V568" s="1">
        <v>37.827772001134299</v>
      </c>
      <c r="W568" s="1">
        <v>32.842423669534</v>
      </c>
      <c r="X568" s="1">
        <v>14.6270914075054</v>
      </c>
      <c r="Y568" s="1">
        <v>18.5652043768916</v>
      </c>
      <c r="Z568" s="1">
        <v>25.8655669005887</v>
      </c>
      <c r="AA568" s="1">
        <v>18.156118003126402</v>
      </c>
      <c r="AB568" s="1">
        <v>24.116140619283598</v>
      </c>
      <c r="AC568" s="1">
        <v>13.2969701001098</v>
      </c>
    </row>
    <row r="569" spans="1:29" ht="15" hidden="1" customHeight="1" x14ac:dyDescent="0.25">
      <c r="A569">
        <v>34220</v>
      </c>
      <c r="B569" s="2" t="s">
        <v>581</v>
      </c>
      <c r="C569" s="2" t="s">
        <v>37</v>
      </c>
      <c r="D569" s="2" t="s">
        <v>943</v>
      </c>
      <c r="E569" s="2" t="s">
        <v>931</v>
      </c>
      <c r="F569" s="2" t="s">
        <v>919</v>
      </c>
      <c r="G569" s="2" t="str">
        <f t="shared" si="8"/>
        <v>Trump</v>
      </c>
      <c r="H569" s="2" t="s">
        <v>922</v>
      </c>
      <c r="I569" s="2" t="s">
        <v>923</v>
      </c>
      <c r="J569">
        <v>45498</v>
      </c>
      <c r="K569" s="1">
        <v>58.813574223042799</v>
      </c>
      <c r="L569" s="1">
        <v>22.2932876170381</v>
      </c>
      <c r="M569" s="1">
        <v>0.63519275572552603</v>
      </c>
      <c r="N569" s="1">
        <v>1.19565695195393</v>
      </c>
      <c r="O569" s="1">
        <v>17.062288452239699</v>
      </c>
      <c r="P569" s="1">
        <v>27.6583586091696</v>
      </c>
      <c r="Q569" s="1">
        <v>9.5586619192052407</v>
      </c>
      <c r="R569" s="1">
        <v>26.187964306123298</v>
      </c>
      <c r="S569" s="1">
        <v>23.708734449865901</v>
      </c>
      <c r="T569" s="1">
        <v>12.8862807156359</v>
      </c>
      <c r="U569" s="1">
        <v>9.9535987161148505</v>
      </c>
      <c r="V569" s="1">
        <v>55.234971915012402</v>
      </c>
      <c r="W569" s="1">
        <v>21.557408505739101</v>
      </c>
      <c r="X569" s="1">
        <v>13.2540208631337</v>
      </c>
      <c r="Y569" s="1">
        <v>29.709501458835501</v>
      </c>
      <c r="Z569" s="1">
        <v>27.032855511861001</v>
      </c>
      <c r="AA569" s="1">
        <v>15.4002283394647</v>
      </c>
      <c r="AB569" s="1">
        <v>17.138145376125799</v>
      </c>
      <c r="AC569" s="1">
        <v>10.719269313713101</v>
      </c>
    </row>
    <row r="570" spans="1:29" ht="15" hidden="1" customHeight="1" x14ac:dyDescent="0.25">
      <c r="A570">
        <v>34340</v>
      </c>
      <c r="B570" s="2" t="s">
        <v>583</v>
      </c>
      <c r="C570" s="2" t="s">
        <v>42</v>
      </c>
      <c r="D570" s="2" t="s">
        <v>959</v>
      </c>
      <c r="E570" s="2" t="s">
        <v>931</v>
      </c>
      <c r="F570" s="2" t="s">
        <v>919</v>
      </c>
      <c r="G570" s="2" t="str">
        <f t="shared" si="8"/>
        <v>Trump</v>
      </c>
      <c r="H570" s="2" t="s">
        <v>922</v>
      </c>
      <c r="I570" s="2" t="s">
        <v>923</v>
      </c>
      <c r="J570">
        <v>73673</v>
      </c>
      <c r="K570" s="1">
        <v>84.9850012894819</v>
      </c>
      <c r="L570" s="1">
        <v>3.5888317293988301</v>
      </c>
      <c r="M570" s="1">
        <v>0.460141435804162</v>
      </c>
      <c r="N570" s="1">
        <v>1.2541908161741799</v>
      </c>
      <c r="O570" s="1">
        <v>9.7118347291409304</v>
      </c>
      <c r="P570" s="1">
        <v>23.369484071505202</v>
      </c>
      <c r="Q570" s="1">
        <v>7.4518480311647401</v>
      </c>
      <c r="R570" s="1">
        <v>24.523231034436002</v>
      </c>
      <c r="S570" s="1">
        <v>28.027907103009198</v>
      </c>
      <c r="T570" s="1">
        <v>16.627529759884901</v>
      </c>
      <c r="U570" s="1">
        <v>9.9601749946049907</v>
      </c>
      <c r="V570" s="1">
        <v>44.468640260530101</v>
      </c>
      <c r="W570" s="1">
        <v>30.7574598316756</v>
      </c>
      <c r="X570" s="1">
        <v>14.813724913189301</v>
      </c>
      <c r="Y570" s="1">
        <v>26.507554485893799</v>
      </c>
      <c r="Z570" s="1">
        <v>27.741008156170601</v>
      </c>
      <c r="AA570" s="1">
        <v>16.382537772429501</v>
      </c>
      <c r="AB570" s="1">
        <v>19.1970851718144</v>
      </c>
      <c r="AC570" s="1">
        <v>10.171814413691701</v>
      </c>
    </row>
    <row r="571" spans="1:29" ht="15" hidden="1" customHeight="1" x14ac:dyDescent="0.25">
      <c r="A571">
        <v>34380</v>
      </c>
      <c r="B571" s="2" t="s">
        <v>584</v>
      </c>
      <c r="C571" s="2" t="s">
        <v>31</v>
      </c>
      <c r="D571" s="2" t="s">
        <v>924</v>
      </c>
      <c r="E571" s="2" t="s">
        <v>927</v>
      </c>
      <c r="F571" s="2" t="s">
        <v>919</v>
      </c>
      <c r="G571" s="2" t="str">
        <f t="shared" si="8"/>
        <v>Trump</v>
      </c>
      <c r="H571" s="2" t="s">
        <v>922</v>
      </c>
      <c r="I571" s="2" t="s">
        <v>922</v>
      </c>
      <c r="J571">
        <v>70311</v>
      </c>
      <c r="K571" s="1">
        <v>87.4884441979207</v>
      </c>
      <c r="L571" s="1">
        <v>2.3367609620116299</v>
      </c>
      <c r="M571" s="1">
        <v>1.6227901750792899</v>
      </c>
      <c r="N571" s="1">
        <v>5.4273157827366996</v>
      </c>
      <c r="O571" s="1">
        <v>3.1246888822517098</v>
      </c>
      <c r="P571" s="1">
        <v>17.968738888651799</v>
      </c>
      <c r="Q571" s="1">
        <v>31.865568687687599</v>
      </c>
      <c r="R571" s="1">
        <v>20.440613844206499</v>
      </c>
      <c r="S571" s="1">
        <v>20.015360327686999</v>
      </c>
      <c r="T571" s="1">
        <v>9.7097182517671499</v>
      </c>
      <c r="U571" s="1">
        <v>2.5166836330731801</v>
      </c>
      <c r="V571" s="1">
        <v>41.183124080986303</v>
      </c>
      <c r="W571" s="1">
        <v>31.0796290012442</v>
      </c>
      <c r="X571" s="1">
        <v>25.220563284696301</v>
      </c>
      <c r="Y571" s="1">
        <v>30.1066580478345</v>
      </c>
      <c r="Z571" s="1">
        <v>23.8728183581125</v>
      </c>
      <c r="AA571" s="1">
        <v>16.014867485455699</v>
      </c>
      <c r="AB571" s="1">
        <v>18.471234647705199</v>
      </c>
      <c r="AC571" s="1">
        <v>11.534421460892</v>
      </c>
    </row>
    <row r="572" spans="1:29" ht="15" hidden="1" customHeight="1" x14ac:dyDescent="0.25">
      <c r="A572">
        <v>34420</v>
      </c>
      <c r="B572" s="2" t="s">
        <v>584</v>
      </c>
      <c r="C572" s="2" t="s">
        <v>27</v>
      </c>
      <c r="D572" s="2" t="s">
        <v>976</v>
      </c>
      <c r="E572" s="2" t="s">
        <v>935</v>
      </c>
      <c r="F572" s="2" t="s">
        <v>919</v>
      </c>
      <c r="G572" s="2" t="str">
        <f t="shared" si="8"/>
        <v>Trump</v>
      </c>
      <c r="H572" s="2" t="s">
        <v>922</v>
      </c>
      <c r="I572" s="2" t="s">
        <v>922</v>
      </c>
      <c r="J572">
        <v>32334</v>
      </c>
      <c r="K572" s="1">
        <v>49.1866147089751</v>
      </c>
      <c r="L572" s="1">
        <v>9.2781592132120991</v>
      </c>
      <c r="M572" s="1">
        <v>0.70823281994185705</v>
      </c>
      <c r="N572" s="1">
        <v>1.2432733345704201</v>
      </c>
      <c r="O572" s="1">
        <v>39.583719923300599</v>
      </c>
      <c r="P572" s="1">
        <v>30.5653491680584</v>
      </c>
      <c r="Q572" s="1">
        <v>9.78227253046329</v>
      </c>
      <c r="R572" s="1">
        <v>25.765448135090001</v>
      </c>
      <c r="S572" s="1">
        <v>22.347992824890198</v>
      </c>
      <c r="T572" s="1">
        <v>11.5389373414981</v>
      </c>
      <c r="U572" s="1">
        <v>13.7931034482759</v>
      </c>
      <c r="V572" s="1">
        <v>41.770079738078898</v>
      </c>
      <c r="W572" s="1">
        <v>30.6014680255584</v>
      </c>
      <c r="X572" s="1">
        <v>13.835348788086799</v>
      </c>
      <c r="Y572" s="1">
        <v>20.459034897940001</v>
      </c>
      <c r="Z572" s="1">
        <v>28.2852036497037</v>
      </c>
      <c r="AA572" s="1">
        <v>18.314363653466302</v>
      </c>
      <c r="AB572" s="1">
        <v>20.722415577085901</v>
      </c>
      <c r="AC572" s="1">
        <v>12.2189822218042</v>
      </c>
    </row>
    <row r="573" spans="1:29" ht="15" hidden="1" customHeight="1" x14ac:dyDescent="0.25">
      <c r="A573">
        <v>34460</v>
      </c>
      <c r="B573" s="2" t="s">
        <v>585</v>
      </c>
      <c r="C573" s="2" t="s">
        <v>104</v>
      </c>
      <c r="D573" s="2" t="s">
        <v>950</v>
      </c>
      <c r="E573" s="2" t="s">
        <v>927</v>
      </c>
      <c r="F573" s="2" t="s">
        <v>919</v>
      </c>
      <c r="G573" s="2" t="str">
        <f t="shared" si="8"/>
        <v>Trump</v>
      </c>
      <c r="H573" s="2" t="s">
        <v>922</v>
      </c>
      <c r="I573" s="2" t="s">
        <v>923</v>
      </c>
      <c r="J573">
        <v>44396</v>
      </c>
      <c r="K573" s="1">
        <v>94.380124335525693</v>
      </c>
      <c r="L573" s="1">
        <v>2.1983962519145899</v>
      </c>
      <c r="M573" s="1">
        <v>0.241012703847193</v>
      </c>
      <c r="N573" s="1">
        <v>1.2253356158212501</v>
      </c>
      <c r="O573" s="1">
        <v>1.95513109289125</v>
      </c>
      <c r="P573" s="1">
        <v>24.3940895576178</v>
      </c>
      <c r="Q573" s="1">
        <v>7.96468150283809</v>
      </c>
      <c r="R573" s="1">
        <v>26.2974141814578</v>
      </c>
      <c r="S573" s="1">
        <v>27.594828362915599</v>
      </c>
      <c r="T573" s="1">
        <v>13.7489863951707</v>
      </c>
      <c r="U573" s="1">
        <v>9.9056917048548794</v>
      </c>
      <c r="V573" s="1">
        <v>52.603440260344001</v>
      </c>
      <c r="W573" s="1">
        <v>23.361227336122699</v>
      </c>
      <c r="X573" s="1">
        <v>14.129640698678401</v>
      </c>
      <c r="Y573" s="1">
        <v>31.465670579864799</v>
      </c>
      <c r="Z573" s="1">
        <v>27.101861733665402</v>
      </c>
      <c r="AA573" s="1">
        <v>15.125103759041901</v>
      </c>
      <c r="AB573" s="1">
        <v>17.218071860547798</v>
      </c>
      <c r="AC573" s="1">
        <v>9.0892920668801107</v>
      </c>
    </row>
    <row r="574" spans="1:29" ht="15" hidden="1" customHeight="1" x14ac:dyDescent="0.25">
      <c r="A574">
        <v>34500</v>
      </c>
      <c r="B574" s="2" t="s">
        <v>586</v>
      </c>
      <c r="C574" s="2" t="s">
        <v>146</v>
      </c>
      <c r="D574" s="2" t="s">
        <v>948</v>
      </c>
      <c r="E574" s="2" t="s">
        <v>927</v>
      </c>
      <c r="F574" s="2" t="s">
        <v>919</v>
      </c>
      <c r="G574" s="2" t="str">
        <f t="shared" si="8"/>
        <v>Trump</v>
      </c>
      <c r="H574" s="2" t="s">
        <v>922</v>
      </c>
      <c r="I574" s="2" t="s">
        <v>923</v>
      </c>
      <c r="J574">
        <v>38827</v>
      </c>
      <c r="K574" s="1">
        <v>87.359311819094998</v>
      </c>
      <c r="L574" s="1">
        <v>8.2262343214773193</v>
      </c>
      <c r="M574" s="1">
        <v>0.63357972544878605</v>
      </c>
      <c r="N574" s="1">
        <v>1.72302778993999</v>
      </c>
      <c r="O574" s="1">
        <v>2.0578463440389401</v>
      </c>
      <c r="P574" s="1">
        <v>22.139233007958399</v>
      </c>
      <c r="Q574" s="1">
        <v>8.5275710201663806</v>
      </c>
      <c r="R574" s="1">
        <v>25.165477631545102</v>
      </c>
      <c r="S574" s="1">
        <v>27.972802431297801</v>
      </c>
      <c r="T574" s="1">
        <v>16.1949159090324</v>
      </c>
      <c r="U574" s="1">
        <v>4.57627746692852</v>
      </c>
      <c r="V574" s="1">
        <v>43.102234409159998</v>
      </c>
      <c r="W574" s="1">
        <v>36.3990069292622</v>
      </c>
      <c r="X574" s="1">
        <v>15.922481194649301</v>
      </c>
      <c r="Y574" s="1">
        <v>23.408881275530401</v>
      </c>
      <c r="Z574" s="1">
        <v>24.2917380419028</v>
      </c>
      <c r="AA574" s="1">
        <v>18.592699960469101</v>
      </c>
      <c r="AB574" s="1">
        <v>20.727368559757501</v>
      </c>
      <c r="AC574" s="1">
        <v>12.9793121623402</v>
      </c>
    </row>
    <row r="575" spans="1:29" ht="15" hidden="1" customHeight="1" x14ac:dyDescent="0.25">
      <c r="A575">
        <v>34540</v>
      </c>
      <c r="B575" s="2" t="s">
        <v>586</v>
      </c>
      <c r="C575" s="2" t="s">
        <v>33</v>
      </c>
      <c r="D575" s="2" t="s">
        <v>967</v>
      </c>
      <c r="E575" s="2" t="s">
        <v>927</v>
      </c>
      <c r="F575" s="2" t="s">
        <v>919</v>
      </c>
      <c r="G575" s="2" t="str">
        <f t="shared" si="8"/>
        <v>Trump</v>
      </c>
      <c r="H575" s="2" t="s">
        <v>922</v>
      </c>
      <c r="I575" s="2" t="s">
        <v>922</v>
      </c>
      <c r="J575">
        <v>60921</v>
      </c>
      <c r="K575" s="1">
        <v>96.0227179461926</v>
      </c>
      <c r="L575" s="1">
        <v>0.79611299880172703</v>
      </c>
      <c r="M575" s="1">
        <v>0.57123159501649701</v>
      </c>
      <c r="N575" s="1">
        <v>1.40017399583067</v>
      </c>
      <c r="O575" s="1">
        <v>1.2097634641585</v>
      </c>
      <c r="P575" s="1">
        <v>24.131251949245701</v>
      </c>
      <c r="Q575" s="1">
        <v>11.754567390555</v>
      </c>
      <c r="R575" s="1">
        <v>22.396218052888202</v>
      </c>
      <c r="S575" s="1">
        <v>26.966070813020099</v>
      </c>
      <c r="T575" s="1">
        <v>14.751891794291</v>
      </c>
      <c r="U575" s="1">
        <v>4.2509032208471096</v>
      </c>
      <c r="V575" s="1">
        <v>48.474133292336099</v>
      </c>
      <c r="W575" s="1">
        <v>26.883952135700898</v>
      </c>
      <c r="X575" s="1">
        <v>20.3910113511159</v>
      </c>
      <c r="Y575" s="1">
        <v>18.049192723390998</v>
      </c>
      <c r="Z575" s="1">
        <v>22.070008450829501</v>
      </c>
      <c r="AA575" s="1">
        <v>20.393185962727401</v>
      </c>
      <c r="AB575" s="1">
        <v>25.067829026375499</v>
      </c>
      <c r="AC575" s="1">
        <v>14.419783836676601</v>
      </c>
    </row>
    <row r="576" spans="1:29" ht="15" customHeight="1" x14ac:dyDescent="0.25">
      <c r="A576">
        <v>34580</v>
      </c>
      <c r="B576" s="2" t="s">
        <v>587</v>
      </c>
      <c r="C576" s="2" t="s">
        <v>25</v>
      </c>
      <c r="D576" s="2" t="s">
        <v>878</v>
      </c>
      <c r="E576" s="2" t="s">
        <v>927</v>
      </c>
      <c r="F576" s="2" t="s">
        <v>920</v>
      </c>
      <c r="G576" s="2" t="str">
        <f t="shared" si="8"/>
        <v>Clinton</v>
      </c>
      <c r="H576" s="2" t="s">
        <v>923</v>
      </c>
      <c r="I576" s="2" t="s">
        <v>922</v>
      </c>
      <c r="J576">
        <v>116901</v>
      </c>
      <c r="K576" s="1">
        <v>76.726460851489705</v>
      </c>
      <c r="L576" s="1">
        <v>0.54747179237132304</v>
      </c>
      <c r="M576" s="1">
        <v>1.7322349680498901</v>
      </c>
      <c r="N576" s="1">
        <v>4.1342674570790701</v>
      </c>
      <c r="O576" s="1">
        <v>16.859564931009999</v>
      </c>
      <c r="P576" s="1">
        <v>23.7269142265678</v>
      </c>
      <c r="Q576" s="1">
        <v>8.2137877349210004</v>
      </c>
      <c r="R576" s="1">
        <v>23.893722038305899</v>
      </c>
      <c r="S576" s="1">
        <v>28.018579823953601</v>
      </c>
      <c r="T576" s="1">
        <v>16.146996176251701</v>
      </c>
      <c r="U576" s="1">
        <v>4.59057539060049</v>
      </c>
      <c r="V576" s="1">
        <v>32.280855869988102</v>
      </c>
      <c r="W576" s="1">
        <v>39.5281420593587</v>
      </c>
      <c r="X576" s="1">
        <v>23.600426680052699</v>
      </c>
      <c r="Y576" s="1">
        <v>14.8172582134846</v>
      </c>
      <c r="Z576" s="1">
        <v>20.748119804723601</v>
      </c>
      <c r="AA576" s="1">
        <v>17.6958261863922</v>
      </c>
      <c r="AB576" s="1">
        <v>26.5470378677926</v>
      </c>
      <c r="AC576" s="1">
        <v>20.191757927607</v>
      </c>
    </row>
    <row r="577" spans="1:29" ht="15" hidden="1" customHeight="1" x14ac:dyDescent="0.25">
      <c r="A577">
        <v>34260</v>
      </c>
      <c r="B577" s="2" t="s">
        <v>582</v>
      </c>
      <c r="C577" s="2" t="s">
        <v>75</v>
      </c>
      <c r="D577" s="2" t="s">
        <v>932</v>
      </c>
      <c r="E577" s="2" t="s">
        <v>931</v>
      </c>
      <c r="F577" s="2" t="s">
        <v>919</v>
      </c>
      <c r="G577" s="2" t="str">
        <f t="shared" si="8"/>
        <v>Trump</v>
      </c>
      <c r="H577" s="2" t="s">
        <v>922</v>
      </c>
      <c r="I577" s="2" t="s">
        <v>923</v>
      </c>
      <c r="J577">
        <v>41513</v>
      </c>
      <c r="K577" s="1">
        <v>95.962710476236396</v>
      </c>
      <c r="L577" s="1">
        <v>0.142124153879508</v>
      </c>
      <c r="M577" s="1">
        <v>0.39264808614169</v>
      </c>
      <c r="N577" s="1">
        <v>1.84520511646954</v>
      </c>
      <c r="O577" s="1">
        <v>1.6573121672729001</v>
      </c>
      <c r="P577" s="1">
        <v>18.0810830342302</v>
      </c>
      <c r="Q577" s="1">
        <v>5.9114012478018898</v>
      </c>
      <c r="R577" s="1">
        <v>18.560450943078099</v>
      </c>
      <c r="S577" s="1">
        <v>29.361886637920701</v>
      </c>
      <c r="T577" s="1">
        <v>28.085178136969098</v>
      </c>
      <c r="U577" s="1">
        <v>3.8426058466138602</v>
      </c>
      <c r="V577" s="1">
        <v>46.397557018799503</v>
      </c>
      <c r="W577" s="1">
        <v>34.258994178833902</v>
      </c>
      <c r="X577" s="1">
        <v>15.5008429557528</v>
      </c>
      <c r="Y577" s="1">
        <v>26.619617356784499</v>
      </c>
      <c r="Z577" s="1">
        <v>30.131774824943498</v>
      </c>
      <c r="AA577" s="1">
        <v>17.9026299829079</v>
      </c>
      <c r="AB577" s="1">
        <v>18.034956166951499</v>
      </c>
      <c r="AC577" s="1">
        <v>7.3110216684126401</v>
      </c>
    </row>
    <row r="578" spans="1:29" ht="15" hidden="1" customHeight="1" x14ac:dyDescent="0.25">
      <c r="A578">
        <v>34300</v>
      </c>
      <c r="B578" s="2" t="s">
        <v>582</v>
      </c>
      <c r="C578" s="2" t="s">
        <v>143</v>
      </c>
      <c r="D578" s="2" t="s">
        <v>946</v>
      </c>
      <c r="E578" s="2" t="s">
        <v>947</v>
      </c>
      <c r="F578" s="2" t="s">
        <v>919</v>
      </c>
      <c r="G578" s="2" t="str">
        <f t="shared" si="8"/>
        <v>Trump</v>
      </c>
      <c r="H578" s="2" t="s">
        <v>922</v>
      </c>
      <c r="I578" s="2" t="s">
        <v>923</v>
      </c>
      <c r="J578">
        <v>27038</v>
      </c>
      <c r="K578" s="1">
        <v>75.098010207855594</v>
      </c>
      <c r="L578" s="1">
        <v>2.5741548931134002</v>
      </c>
      <c r="M578" s="1">
        <v>2.7664768104149702</v>
      </c>
      <c r="N578" s="1">
        <v>4.3309416376951004</v>
      </c>
      <c r="O578" s="1">
        <v>15.230416450920901</v>
      </c>
      <c r="P578" s="1">
        <v>28.385975294030601</v>
      </c>
      <c r="Q578" s="1">
        <v>12.7598195132776</v>
      </c>
      <c r="R578" s="1">
        <v>27.357792736149101</v>
      </c>
      <c r="S578" s="1">
        <v>21.451290775945001</v>
      </c>
      <c r="T578" s="1">
        <v>10.045121680597701</v>
      </c>
      <c r="U578" s="1">
        <v>5.7231588287488897</v>
      </c>
      <c r="V578" s="1">
        <v>38.369882114336399</v>
      </c>
      <c r="W578" s="1">
        <v>40.600836607935101</v>
      </c>
      <c r="X578" s="1">
        <v>15.3061224489796</v>
      </c>
      <c r="Y578" s="1">
        <v>16.0037680552648</v>
      </c>
      <c r="Z578" s="1">
        <v>29.1291605610216</v>
      </c>
      <c r="AA578" s="1">
        <v>20.902239899518499</v>
      </c>
      <c r="AB578" s="1">
        <v>24.366757379108201</v>
      </c>
      <c r="AC578" s="1">
        <v>9.5980741050868694</v>
      </c>
    </row>
    <row r="579" spans="1:29" ht="15" hidden="1" customHeight="1" x14ac:dyDescent="0.25">
      <c r="A579">
        <v>34620</v>
      </c>
      <c r="B579" s="2" t="s">
        <v>588</v>
      </c>
      <c r="C579" s="2" t="s">
        <v>66</v>
      </c>
      <c r="D579" s="2" t="s">
        <v>425</v>
      </c>
      <c r="E579" s="2" t="s">
        <v>927</v>
      </c>
      <c r="F579" s="2" t="s">
        <v>919</v>
      </c>
      <c r="G579" s="2" t="str">
        <f t="shared" si="8"/>
        <v>Trump</v>
      </c>
      <c r="H579" s="2" t="s">
        <v>922</v>
      </c>
      <c r="I579" s="2" t="s">
        <v>923</v>
      </c>
      <c r="J579">
        <v>117671</v>
      </c>
      <c r="K579" s="1">
        <v>88.144912510304195</v>
      </c>
      <c r="L579" s="1">
        <v>6.8419576616158597</v>
      </c>
      <c r="M579" s="1">
        <v>0.95860492389798702</v>
      </c>
      <c r="N579" s="1">
        <v>2.2800860024984901</v>
      </c>
      <c r="O579" s="1">
        <v>1.77443890168351</v>
      </c>
      <c r="P579" s="1">
        <v>20.032973289935502</v>
      </c>
      <c r="Q579" s="1">
        <v>19.247733086316899</v>
      </c>
      <c r="R579" s="1">
        <v>21.926387980046101</v>
      </c>
      <c r="S579" s="1">
        <v>24.110443524742699</v>
      </c>
      <c r="T579" s="1">
        <v>14.682462118958799</v>
      </c>
      <c r="U579" s="1">
        <v>3.7352472539093902</v>
      </c>
      <c r="V579" s="1">
        <v>46.574260776378701</v>
      </c>
      <c r="W579" s="1">
        <v>27.489107291417</v>
      </c>
      <c r="X579" s="1">
        <v>22.201384678295</v>
      </c>
      <c r="Y579" s="1">
        <v>25.164973517408999</v>
      </c>
      <c r="Z579" s="1">
        <v>26.7951723539116</v>
      </c>
      <c r="AA579" s="1">
        <v>18.1015021272901</v>
      </c>
      <c r="AB579" s="1">
        <v>19.2237561865069</v>
      </c>
      <c r="AC579" s="1">
        <v>10.7145958148823</v>
      </c>
    </row>
    <row r="580" spans="1:29" ht="15" hidden="1" customHeight="1" x14ac:dyDescent="0.25">
      <c r="A580">
        <v>34660</v>
      </c>
      <c r="B580" s="2" t="s">
        <v>589</v>
      </c>
      <c r="C580" s="2" t="s">
        <v>104</v>
      </c>
      <c r="D580" s="2" t="s">
        <v>950</v>
      </c>
      <c r="E580" s="2" t="s">
        <v>927</v>
      </c>
      <c r="F580" s="2" t="s">
        <v>919</v>
      </c>
      <c r="G580" s="2" t="str">
        <f t="shared" si="8"/>
        <v>Trump</v>
      </c>
      <c r="H580" s="2" t="s">
        <v>922</v>
      </c>
      <c r="I580" s="2" t="s">
        <v>923</v>
      </c>
      <c r="J580">
        <v>37191</v>
      </c>
      <c r="K580" s="1">
        <v>90.538033395176299</v>
      </c>
      <c r="L580" s="1">
        <v>3.6971310263235702</v>
      </c>
      <c r="M580" s="1">
        <v>1.7477346669893301</v>
      </c>
      <c r="N580" s="1">
        <v>1.6240488290177699</v>
      </c>
      <c r="O580" s="1">
        <v>2.3930520824930799</v>
      </c>
      <c r="P580" s="1">
        <v>18.0473770535882</v>
      </c>
      <c r="Q580" s="1">
        <v>20.924417197709101</v>
      </c>
      <c r="R580" s="1">
        <v>22.250006722056401</v>
      </c>
      <c r="S580" s="1">
        <v>23.6670162136001</v>
      </c>
      <c r="T580" s="1">
        <v>15.1111828130462</v>
      </c>
      <c r="U580" s="1">
        <v>5.5233853006681501</v>
      </c>
      <c r="V580" s="1">
        <v>40.467706013362999</v>
      </c>
      <c r="W580" s="1">
        <v>25.893095768374199</v>
      </c>
      <c r="X580" s="1">
        <v>28.115812917594699</v>
      </c>
      <c r="Y580" s="1">
        <v>26.4501933591146</v>
      </c>
      <c r="Z580" s="1">
        <v>24.689958661154801</v>
      </c>
      <c r="AA580" s="1">
        <v>19.115882117615701</v>
      </c>
      <c r="AB580" s="1">
        <v>18.629150553407101</v>
      </c>
      <c r="AC580" s="1">
        <v>11.114815308707801</v>
      </c>
    </row>
    <row r="581" spans="1:29" ht="15" hidden="1" customHeight="1" x14ac:dyDescent="0.25">
      <c r="A581">
        <v>34700</v>
      </c>
      <c r="B581" s="2" t="s">
        <v>590</v>
      </c>
      <c r="C581" s="2" t="s">
        <v>60</v>
      </c>
      <c r="D581" s="2" t="s">
        <v>945</v>
      </c>
      <c r="E581" s="2" t="s">
        <v>927</v>
      </c>
      <c r="F581" s="2" t="s">
        <v>919</v>
      </c>
      <c r="G581" s="2" t="str">
        <f t="shared" si="8"/>
        <v>Trump</v>
      </c>
      <c r="H581" s="2" t="s">
        <v>922</v>
      </c>
      <c r="I581" s="2" t="s">
        <v>923</v>
      </c>
      <c r="J581">
        <v>42745</v>
      </c>
      <c r="K581" s="1">
        <v>80.753304480056102</v>
      </c>
      <c r="L581" s="1">
        <v>1.27500292431863</v>
      </c>
      <c r="M581" s="1">
        <v>0.781377938940227</v>
      </c>
      <c r="N581" s="1">
        <v>1.27500292431863</v>
      </c>
      <c r="O581" s="1">
        <v>15.9153117323664</v>
      </c>
      <c r="P581" s="1">
        <v>26.117674581822399</v>
      </c>
      <c r="Q581" s="1">
        <v>8.0056146917768203</v>
      </c>
      <c r="R581" s="1">
        <v>24.798222014270699</v>
      </c>
      <c r="S581" s="1">
        <v>27.409053690490101</v>
      </c>
      <c r="T581" s="1">
        <v>13.66943502164</v>
      </c>
      <c r="U581" s="1">
        <v>6.7019275141102597</v>
      </c>
      <c r="V581" s="1">
        <v>42.224273188740199</v>
      </c>
      <c r="W581" s="1">
        <v>34.152142273969702</v>
      </c>
      <c r="X581" s="1">
        <v>16.9216570231799</v>
      </c>
      <c r="Y581" s="1">
        <v>17.442563482466699</v>
      </c>
      <c r="Z581" s="1">
        <v>21.130592503022999</v>
      </c>
      <c r="AA581" s="1">
        <v>19.981862152357898</v>
      </c>
      <c r="AB581" s="1">
        <v>25.961305925030199</v>
      </c>
      <c r="AC581" s="1">
        <v>15.483675937122101</v>
      </c>
    </row>
    <row r="582" spans="1:29" ht="15" hidden="1" customHeight="1" x14ac:dyDescent="0.25">
      <c r="A582">
        <v>34740</v>
      </c>
      <c r="B582" s="2" t="s">
        <v>591</v>
      </c>
      <c r="C582" s="2" t="s">
        <v>31</v>
      </c>
      <c r="D582" s="2" t="s">
        <v>924</v>
      </c>
      <c r="E582" s="2" t="s">
        <v>927</v>
      </c>
      <c r="F582" s="2" t="s">
        <v>920</v>
      </c>
      <c r="G582" s="2" t="str">
        <f t="shared" ref="G582:G645" si="9">IF(F582="Republicain","Trump","Clinton")</f>
        <v>Clinton</v>
      </c>
      <c r="H582" s="2" t="s">
        <v>923</v>
      </c>
      <c r="I582" s="2" t="s">
        <v>922</v>
      </c>
      <c r="J582">
        <v>172188</v>
      </c>
      <c r="K582" s="1">
        <v>77.317815411062298</v>
      </c>
      <c r="L582" s="1">
        <v>14.286129114688601</v>
      </c>
      <c r="M582" s="1">
        <v>0.53371895834785199</v>
      </c>
      <c r="N582" s="1">
        <v>3.0646734964108999</v>
      </c>
      <c r="O582" s="1">
        <v>4.7976630194903196</v>
      </c>
      <c r="P582" s="1">
        <v>24.849002253350999</v>
      </c>
      <c r="Q582" s="1">
        <v>9.0377958975073796</v>
      </c>
      <c r="R582" s="1">
        <v>24.8071874927405</v>
      </c>
      <c r="S582" s="1">
        <v>27.744093665063801</v>
      </c>
      <c r="T582" s="1">
        <v>13.5619206913374</v>
      </c>
      <c r="U582" s="1">
        <v>3.4082694172617498</v>
      </c>
      <c r="V582" s="1">
        <v>44.016574098562998</v>
      </c>
      <c r="W582" s="1">
        <v>35.815040112844898</v>
      </c>
      <c r="X582" s="1">
        <v>16.760116371330302</v>
      </c>
      <c r="Y582" s="1">
        <v>23.512192131439001</v>
      </c>
      <c r="Z582" s="1">
        <v>25.590448603000901</v>
      </c>
      <c r="AA582" s="1">
        <v>19.066010697809901</v>
      </c>
      <c r="AB582" s="1">
        <v>20.315110273269301</v>
      </c>
      <c r="AC582" s="1">
        <v>11.516238294480999</v>
      </c>
    </row>
    <row r="583" spans="1:29" ht="15" hidden="1" customHeight="1" x14ac:dyDescent="0.25">
      <c r="A583">
        <v>34780</v>
      </c>
      <c r="B583" s="2" t="s">
        <v>592</v>
      </c>
      <c r="C583" s="2" t="s">
        <v>29</v>
      </c>
      <c r="D583" s="2" t="s">
        <v>968</v>
      </c>
      <c r="E583" s="2" t="s">
        <v>935</v>
      </c>
      <c r="F583" s="2" t="s">
        <v>919</v>
      </c>
      <c r="G583" s="2" t="str">
        <f t="shared" si="9"/>
        <v>Trump</v>
      </c>
      <c r="H583" s="2" t="s">
        <v>922</v>
      </c>
      <c r="I583" s="2" t="s">
        <v>922</v>
      </c>
      <c r="J583">
        <v>70990</v>
      </c>
      <c r="K583" s="1">
        <v>58.2645443020144</v>
      </c>
      <c r="L583" s="1">
        <v>11.2128468798422</v>
      </c>
      <c r="M583" s="1">
        <v>0.53669530919847896</v>
      </c>
      <c r="N583" s="1">
        <v>24.790815607832101</v>
      </c>
      <c r="O583" s="1">
        <v>5.1950979011128302</v>
      </c>
      <c r="P583" s="1">
        <v>24.6668544865474</v>
      </c>
      <c r="Q583" s="1">
        <v>9.2858149035075392</v>
      </c>
      <c r="R583" s="1">
        <v>24.8964642907452</v>
      </c>
      <c r="S583" s="1">
        <v>26.489646429074501</v>
      </c>
      <c r="T583" s="1">
        <v>14.6612198901254</v>
      </c>
      <c r="U583" s="1">
        <v>4.7872912143425301</v>
      </c>
      <c r="V583" s="1">
        <v>43.8165050839442</v>
      </c>
      <c r="W583" s="1">
        <v>33.659364990649003</v>
      </c>
      <c r="X583" s="1">
        <v>17.736838711064301</v>
      </c>
      <c r="Y583" s="1">
        <v>27.0895715500351</v>
      </c>
      <c r="Z583" s="1">
        <v>25.651547077741998</v>
      </c>
      <c r="AA583" s="1">
        <v>18.265498502827999</v>
      </c>
      <c r="AB583" s="1">
        <v>19.5445639717571</v>
      </c>
      <c r="AC583" s="1">
        <v>9.4488188976377891</v>
      </c>
    </row>
    <row r="584" spans="1:29" ht="15" hidden="1" customHeight="1" x14ac:dyDescent="0.25">
      <c r="A584">
        <v>34820</v>
      </c>
      <c r="B584" s="2" t="s">
        <v>593</v>
      </c>
      <c r="C584" s="2" t="s">
        <v>129</v>
      </c>
      <c r="D584" s="2" t="s">
        <v>973</v>
      </c>
      <c r="E584" s="2" t="s">
        <v>931</v>
      </c>
      <c r="F584" s="2" t="s">
        <v>919</v>
      </c>
      <c r="G584" s="2" t="str">
        <f t="shared" si="9"/>
        <v>Trump</v>
      </c>
      <c r="H584" s="2" t="s">
        <v>923</v>
      </c>
      <c r="I584" s="2" t="s">
        <v>923</v>
      </c>
      <c r="J584">
        <v>376722</v>
      </c>
      <c r="K584" s="1">
        <v>78.284252047929201</v>
      </c>
      <c r="L584" s="1">
        <v>12.707779211195501</v>
      </c>
      <c r="M584" s="1">
        <v>0.885002734111626</v>
      </c>
      <c r="N584" s="1">
        <v>2.22153205812244</v>
      </c>
      <c r="O584" s="1">
        <v>5.90143394864117</v>
      </c>
      <c r="P584" s="1">
        <v>19.750107506330899</v>
      </c>
      <c r="Q584" s="1">
        <v>8.6780172116308592</v>
      </c>
      <c r="R584" s="1">
        <v>24.140612971899699</v>
      </c>
      <c r="S584" s="1">
        <v>29.0898859105654</v>
      </c>
      <c r="T584" s="1">
        <v>18.3413763995732</v>
      </c>
      <c r="U584" s="1">
        <v>4.1865443537560099</v>
      </c>
      <c r="V584" s="1">
        <v>40.6479543607078</v>
      </c>
      <c r="W584" s="1">
        <v>32.221163713673</v>
      </c>
      <c r="X584" s="1">
        <v>22.944337571863102</v>
      </c>
      <c r="Y584" s="1">
        <v>20.758688112184199</v>
      </c>
      <c r="Z584" s="1">
        <v>25.6418399307566</v>
      </c>
      <c r="AA584" s="1">
        <v>18.848891296631901</v>
      </c>
      <c r="AB584" s="1">
        <v>21.0258230433456</v>
      </c>
      <c r="AC584" s="1">
        <v>13.7247576170817</v>
      </c>
    </row>
    <row r="585" spans="1:29" ht="15" hidden="1" customHeight="1" x14ac:dyDescent="0.25">
      <c r="A585">
        <v>34860</v>
      </c>
      <c r="B585" s="2" t="s">
        <v>594</v>
      </c>
      <c r="C585" s="2" t="s">
        <v>27</v>
      </c>
      <c r="D585" s="2" t="s">
        <v>976</v>
      </c>
      <c r="E585" s="2" t="s">
        <v>935</v>
      </c>
      <c r="F585" s="2" t="s">
        <v>919</v>
      </c>
      <c r="G585" s="2" t="str">
        <f t="shared" si="9"/>
        <v>Trump</v>
      </c>
      <c r="H585" s="2" t="s">
        <v>922</v>
      </c>
      <c r="I585" s="2" t="s">
        <v>922</v>
      </c>
      <c r="J585">
        <v>64524</v>
      </c>
      <c r="K585" s="1">
        <v>61.5259438348521</v>
      </c>
      <c r="L585" s="1">
        <v>17.935961812658899</v>
      </c>
      <c r="M585" s="1">
        <v>1.2011034653772199</v>
      </c>
      <c r="N585" s="1">
        <v>1.73733804475854</v>
      </c>
      <c r="O585" s="1">
        <v>17.599652842353201</v>
      </c>
      <c r="P585" s="1">
        <v>23.341702312317899</v>
      </c>
      <c r="Q585" s="1">
        <v>20.122745025106902</v>
      </c>
      <c r="R585" s="1">
        <v>22.593143636476398</v>
      </c>
      <c r="S585" s="1">
        <v>22.129750170479198</v>
      </c>
      <c r="T585" s="1">
        <v>11.812658855619601</v>
      </c>
      <c r="U585" s="1">
        <v>7.9590770330848999</v>
      </c>
      <c r="V585" s="1">
        <v>39.330601468606503</v>
      </c>
      <c r="W585" s="1">
        <v>28.162041748026699</v>
      </c>
      <c r="X585" s="1">
        <v>24.5482797502819</v>
      </c>
      <c r="Y585" s="1">
        <v>29.005893233535499</v>
      </c>
      <c r="Z585" s="1">
        <v>25.5860971308126</v>
      </c>
      <c r="AA585" s="1">
        <v>14.530907213834</v>
      </c>
      <c r="AB585" s="1">
        <v>19.512195121951201</v>
      </c>
      <c r="AC585" s="1">
        <v>11.3649072998666</v>
      </c>
    </row>
    <row r="586" spans="1:29" ht="15" hidden="1" customHeight="1" x14ac:dyDescent="0.25">
      <c r="A586">
        <v>34900</v>
      </c>
      <c r="B586" s="2" t="s">
        <v>595</v>
      </c>
      <c r="C586" s="2" t="s">
        <v>98</v>
      </c>
      <c r="D586" s="2" t="s">
        <v>936</v>
      </c>
      <c r="E586" s="2" t="s">
        <v>935</v>
      </c>
      <c r="F586" s="2" t="s">
        <v>920</v>
      </c>
      <c r="G586" s="2" t="str">
        <f t="shared" si="9"/>
        <v>Clinton</v>
      </c>
      <c r="H586" s="2" t="s">
        <v>922</v>
      </c>
      <c r="I586" s="2" t="s">
        <v>923</v>
      </c>
      <c r="J586">
        <v>136484</v>
      </c>
      <c r="K586" s="1">
        <v>56.392690718326001</v>
      </c>
      <c r="L586" s="1">
        <v>1.7877553412854299</v>
      </c>
      <c r="M586" s="1">
        <v>6.5839219249142804</v>
      </c>
      <c r="N586" s="1">
        <v>2.9900940769613999</v>
      </c>
      <c r="O586" s="1">
        <v>32.245537938512904</v>
      </c>
      <c r="P586" s="1">
        <v>23.0693707687348</v>
      </c>
      <c r="Q586" s="1">
        <v>8.8090911755224095</v>
      </c>
      <c r="R586" s="1">
        <v>25.3553530084112</v>
      </c>
      <c r="S586" s="1">
        <v>27.6772368922365</v>
      </c>
      <c r="T586" s="1">
        <v>15.0889481550951</v>
      </c>
      <c r="U586" s="1">
        <v>10.129372923096801</v>
      </c>
      <c r="V586" s="1">
        <v>26.598341703679001</v>
      </c>
      <c r="W586" s="1">
        <v>32.048565928570703</v>
      </c>
      <c r="X586" s="1">
        <v>31.2237194446536</v>
      </c>
      <c r="Y586" s="1">
        <v>11.1564957629702</v>
      </c>
      <c r="Z586" s="1">
        <v>16.360828303765601</v>
      </c>
      <c r="AA586" s="1">
        <v>15.8121481842752</v>
      </c>
      <c r="AB586" s="1">
        <v>22.922636103151898</v>
      </c>
      <c r="AC586" s="1">
        <v>33.7478916458371</v>
      </c>
    </row>
    <row r="587" spans="1:29" ht="15" hidden="1" customHeight="1" x14ac:dyDescent="0.25">
      <c r="A587">
        <v>34940</v>
      </c>
      <c r="B587" s="2" t="s">
        <v>596</v>
      </c>
      <c r="C587" s="2" t="s">
        <v>72</v>
      </c>
      <c r="D587" s="2" t="s">
        <v>942</v>
      </c>
      <c r="E587" s="2" t="s">
        <v>931</v>
      </c>
      <c r="F587" s="2" t="s">
        <v>919</v>
      </c>
      <c r="G587" s="2" t="str">
        <f t="shared" si="9"/>
        <v>Trump</v>
      </c>
      <c r="H587" s="2" t="s">
        <v>923</v>
      </c>
      <c r="I587" s="2" t="s">
        <v>923</v>
      </c>
      <c r="J587">
        <v>321520</v>
      </c>
      <c r="K587" s="1">
        <v>65.674297088828098</v>
      </c>
      <c r="L587" s="1">
        <v>6.1887285394376699</v>
      </c>
      <c r="M587" s="1">
        <v>1.05436675789998</v>
      </c>
      <c r="N587" s="1">
        <v>1.2126772829062</v>
      </c>
      <c r="O587" s="1">
        <v>25.869930330928099</v>
      </c>
      <c r="P587" s="1">
        <v>19.484635481463101</v>
      </c>
      <c r="Q587" s="1">
        <v>6.8568051754167696</v>
      </c>
      <c r="R587" s="1">
        <v>21.1828191092312</v>
      </c>
      <c r="S587" s="1">
        <v>26.054055735257499</v>
      </c>
      <c r="T587" s="1">
        <v>26.4216844986315</v>
      </c>
      <c r="U587" s="1">
        <v>7.4904103610068899</v>
      </c>
      <c r="V587" s="1">
        <v>34.545362979377003</v>
      </c>
      <c r="W587" s="1">
        <v>26.524479809298398</v>
      </c>
      <c r="X587" s="1">
        <v>31.4397468503177</v>
      </c>
      <c r="Y587" s="1">
        <v>13.5201508210819</v>
      </c>
      <c r="Z587" s="1">
        <v>21.1339694719608</v>
      </c>
      <c r="AA587" s="1">
        <v>18.1373927136219</v>
      </c>
      <c r="AB587" s="1">
        <v>21.7574294266484</v>
      </c>
      <c r="AC587" s="1">
        <v>25.451057566687101</v>
      </c>
    </row>
    <row r="588" spans="1:29" ht="15" hidden="1" customHeight="1" x14ac:dyDescent="0.25">
      <c r="A588">
        <v>34980</v>
      </c>
      <c r="B588" s="2" t="s">
        <v>597</v>
      </c>
      <c r="C588" s="2" t="s">
        <v>84</v>
      </c>
      <c r="D588" s="2" t="s">
        <v>975</v>
      </c>
      <c r="E588" s="2" t="s">
        <v>931</v>
      </c>
      <c r="F588" s="2" t="s">
        <v>920</v>
      </c>
      <c r="G588" s="2" t="str">
        <f t="shared" si="9"/>
        <v>Clinton</v>
      </c>
      <c r="H588" s="2" t="s">
        <v>922</v>
      </c>
      <c r="I588" s="2" t="s">
        <v>922</v>
      </c>
      <c r="J588">
        <v>1670890</v>
      </c>
      <c r="K588" s="1">
        <v>74.271077090652298</v>
      </c>
      <c r="L588" s="1">
        <v>14.957597448066601</v>
      </c>
      <c r="M588" s="1">
        <v>2.1818312396387598</v>
      </c>
      <c r="N588" s="1">
        <v>2.0495065504012802</v>
      </c>
      <c r="O588" s="1">
        <v>6.5399876712410796</v>
      </c>
      <c r="P588" s="1">
        <v>24.395441950098501</v>
      </c>
      <c r="Q588" s="1">
        <v>9.7594096559318704</v>
      </c>
      <c r="R588" s="1">
        <v>28.959835776143301</v>
      </c>
      <c r="S588" s="1">
        <v>26.083763742676101</v>
      </c>
      <c r="T588" s="1">
        <v>10.801548875150401</v>
      </c>
      <c r="U588" s="1">
        <v>4.6825778591139704</v>
      </c>
      <c r="V588" s="1">
        <v>37.604297396317399</v>
      </c>
      <c r="W588" s="1">
        <v>27.590029403999399</v>
      </c>
      <c r="X588" s="1">
        <v>30.123095340569201</v>
      </c>
      <c r="Y588" s="1">
        <v>17.011186296358101</v>
      </c>
      <c r="Z588" s="1">
        <v>20.7901676618878</v>
      </c>
      <c r="AA588" s="1">
        <v>18.6506890652511</v>
      </c>
      <c r="AB588" s="1">
        <v>23.203650478532701</v>
      </c>
      <c r="AC588" s="1">
        <v>20.344306497970301</v>
      </c>
    </row>
    <row r="589" spans="1:29" ht="15" hidden="1" customHeight="1" x14ac:dyDescent="0.25">
      <c r="A589">
        <v>35020</v>
      </c>
      <c r="B589" s="2" t="s">
        <v>598</v>
      </c>
      <c r="C589" s="2" t="s">
        <v>170</v>
      </c>
      <c r="D589" s="2" t="s">
        <v>957</v>
      </c>
      <c r="E589" s="2" t="s">
        <v>931</v>
      </c>
      <c r="F589" s="2" t="s">
        <v>920</v>
      </c>
      <c r="G589" s="2" t="str">
        <f t="shared" si="9"/>
        <v>Clinton</v>
      </c>
      <c r="H589" s="2" t="s">
        <v>922</v>
      </c>
      <c r="I589" s="2" t="s">
        <v>922</v>
      </c>
      <c r="J589">
        <v>53119</v>
      </c>
      <c r="K589" s="1">
        <v>45.7726990342439</v>
      </c>
      <c r="L589" s="1">
        <v>48.293454319546697</v>
      </c>
      <c r="M589" s="1">
        <v>0.32944897306048698</v>
      </c>
      <c r="N589" s="1">
        <v>1.1634255162936</v>
      </c>
      <c r="O589" s="1">
        <v>4.4409721568553602</v>
      </c>
      <c r="P589" s="1">
        <v>23.3965247839756</v>
      </c>
      <c r="Q589" s="1">
        <v>8.4037726613829307</v>
      </c>
      <c r="R589" s="1">
        <v>24.4036973587605</v>
      </c>
      <c r="S589" s="1">
        <v>28.4681564035468</v>
      </c>
      <c r="T589" s="1">
        <v>15.3278487923342</v>
      </c>
      <c r="U589" s="1">
        <v>7.6221534379836404</v>
      </c>
      <c r="V589" s="1">
        <v>50.892659739111203</v>
      </c>
      <c r="W589" s="1">
        <v>26.0722971479107</v>
      </c>
      <c r="X589" s="1">
        <v>15.412889674994499</v>
      </c>
      <c r="Y589" s="1">
        <v>37.969812075169898</v>
      </c>
      <c r="Z589" s="1">
        <v>25.374850059976001</v>
      </c>
      <c r="AA589" s="1">
        <v>13.1447421031587</v>
      </c>
      <c r="AB589" s="1">
        <v>14.3642542982807</v>
      </c>
      <c r="AC589" s="1">
        <v>9.1463414634146307</v>
      </c>
    </row>
    <row r="590" spans="1:29" ht="15" hidden="1" customHeight="1" x14ac:dyDescent="0.25">
      <c r="A590">
        <v>35060</v>
      </c>
      <c r="B590" s="2" t="s">
        <v>599</v>
      </c>
      <c r="C590" s="2" t="s">
        <v>49</v>
      </c>
      <c r="D590" s="2" t="s">
        <v>951</v>
      </c>
      <c r="E590" s="2" t="s">
        <v>931</v>
      </c>
      <c r="F590" s="2" t="s">
        <v>919</v>
      </c>
      <c r="G590" s="2" t="str">
        <f t="shared" si="9"/>
        <v>Trump</v>
      </c>
      <c r="H590" s="2" t="s">
        <v>922</v>
      </c>
      <c r="I590" s="2" t="s">
        <v>923</v>
      </c>
      <c r="J590">
        <v>39566</v>
      </c>
      <c r="K590" s="1">
        <v>53.351362280746102</v>
      </c>
      <c r="L590" s="1">
        <v>41.186877622200903</v>
      </c>
      <c r="M590" s="1">
        <v>0.33867461962290901</v>
      </c>
      <c r="N590" s="1">
        <v>3.26542991457312</v>
      </c>
      <c r="O590" s="1">
        <v>1.857655562857</v>
      </c>
      <c r="P590" s="1">
        <v>24.2632563311934</v>
      </c>
      <c r="Q590" s="1">
        <v>15.3743112773593</v>
      </c>
      <c r="R590" s="1">
        <v>22.9565788808573</v>
      </c>
      <c r="S590" s="1">
        <v>23.937218824243001</v>
      </c>
      <c r="T590" s="1">
        <v>13.468634686346901</v>
      </c>
      <c r="U590" s="1">
        <v>6.0722586097612501</v>
      </c>
      <c r="V590" s="1">
        <v>49.799281639552099</v>
      </c>
      <c r="W590" s="1">
        <v>23.507289245721498</v>
      </c>
      <c r="X590" s="1">
        <v>20.6211705049651</v>
      </c>
      <c r="Y590" s="1">
        <v>34.559407250595399</v>
      </c>
      <c r="Z590" s="1">
        <v>22.869806827203</v>
      </c>
      <c r="AA590" s="1">
        <v>12.7017729558084</v>
      </c>
      <c r="AB590" s="1">
        <v>17.630325482932001</v>
      </c>
      <c r="AC590" s="1">
        <v>12.238687483461201</v>
      </c>
    </row>
    <row r="591" spans="1:29" ht="15" hidden="1" customHeight="1" x14ac:dyDescent="0.25">
      <c r="A591">
        <v>35100</v>
      </c>
      <c r="B591" s="2" t="s">
        <v>600</v>
      </c>
      <c r="C591" s="2" t="s">
        <v>42</v>
      </c>
      <c r="D591" s="2" t="s">
        <v>959</v>
      </c>
      <c r="E591" s="2" t="s">
        <v>931</v>
      </c>
      <c r="F591" s="2" t="s">
        <v>919</v>
      </c>
      <c r="G591" s="2" t="str">
        <f t="shared" si="9"/>
        <v>Trump</v>
      </c>
      <c r="H591" s="2" t="s">
        <v>923</v>
      </c>
      <c r="I591" s="2" t="s">
        <v>923</v>
      </c>
      <c r="J591">
        <v>126802</v>
      </c>
      <c r="K591" s="1">
        <v>67.404299616725297</v>
      </c>
      <c r="L591" s="1">
        <v>22.682607529849701</v>
      </c>
      <c r="M591" s="1">
        <v>1.6860932792858201</v>
      </c>
      <c r="N591" s="1">
        <v>2.64191416539171</v>
      </c>
      <c r="O591" s="1">
        <v>5.5850854087475001</v>
      </c>
      <c r="P591" s="1">
        <v>22.684973423132099</v>
      </c>
      <c r="Q591" s="1">
        <v>11.235627198309199</v>
      </c>
      <c r="R591" s="1">
        <v>23.576126559517999</v>
      </c>
      <c r="S591" s="1">
        <v>26.397059983281</v>
      </c>
      <c r="T591" s="1">
        <v>16.106212835759699</v>
      </c>
      <c r="U591" s="1">
        <v>4.3219129621412904</v>
      </c>
      <c r="V591" s="1">
        <v>38.176498099269701</v>
      </c>
      <c r="W591" s="1">
        <v>37.026466320497903</v>
      </c>
      <c r="X591" s="1">
        <v>20.475122618091099</v>
      </c>
      <c r="Y591" s="1">
        <v>20.199616896864601</v>
      </c>
      <c r="Z591" s="1">
        <v>23.687871761266301</v>
      </c>
      <c r="AA591" s="1">
        <v>19.546325234398601</v>
      </c>
      <c r="AB591" s="1">
        <v>23.054743421715902</v>
      </c>
      <c r="AC591" s="1">
        <v>13.5114426857546</v>
      </c>
    </row>
    <row r="592" spans="1:29" ht="15" hidden="1" customHeight="1" x14ac:dyDescent="0.25">
      <c r="A592">
        <v>35220</v>
      </c>
      <c r="B592" s="2" t="s">
        <v>602</v>
      </c>
      <c r="C592" s="2" t="s">
        <v>66</v>
      </c>
      <c r="D592" s="2" t="s">
        <v>425</v>
      </c>
      <c r="E592" s="2" t="s">
        <v>927</v>
      </c>
      <c r="F592" s="2" t="s">
        <v>919</v>
      </c>
      <c r="G592" s="2" t="str">
        <f t="shared" si="9"/>
        <v>Trump</v>
      </c>
      <c r="H592" s="2" t="s">
        <v>922</v>
      </c>
      <c r="I592" s="2" t="s">
        <v>923</v>
      </c>
      <c r="J592">
        <v>49462</v>
      </c>
      <c r="K592" s="1">
        <v>94.886983947272697</v>
      </c>
      <c r="L592" s="1">
        <v>2.15114633455986</v>
      </c>
      <c r="M592" s="1">
        <v>0.31135012737050699</v>
      </c>
      <c r="N592" s="1">
        <v>1.2534875257773599</v>
      </c>
      <c r="O592" s="1">
        <v>1.39703206501961</v>
      </c>
      <c r="P592" s="1">
        <v>22.328251991427798</v>
      </c>
      <c r="Q592" s="1">
        <v>7.76555739759816</v>
      </c>
      <c r="R592" s="1">
        <v>24.940358254821898</v>
      </c>
      <c r="S592" s="1">
        <v>28.789778011402699</v>
      </c>
      <c r="T592" s="1">
        <v>16.176054344749499</v>
      </c>
      <c r="U592" s="1">
        <v>4.7219186748720299</v>
      </c>
      <c r="V592" s="1">
        <v>55.202162535227501</v>
      </c>
      <c r="W592" s="1">
        <v>26.062575487433101</v>
      </c>
      <c r="X592" s="1">
        <v>14.013343302467399</v>
      </c>
      <c r="Y592" s="1">
        <v>23.1844618750333</v>
      </c>
      <c r="Z592" s="1">
        <v>26.631449762552698</v>
      </c>
      <c r="AA592" s="1">
        <v>18.174056880636002</v>
      </c>
      <c r="AB592" s="1">
        <v>22.336054639560299</v>
      </c>
      <c r="AC592" s="1">
        <v>9.6739768422176002</v>
      </c>
    </row>
    <row r="593" spans="1:29" ht="15" hidden="1" customHeight="1" x14ac:dyDescent="0.25">
      <c r="A593">
        <v>35260</v>
      </c>
      <c r="B593" s="2" t="s">
        <v>602</v>
      </c>
      <c r="C593" s="2" t="s">
        <v>55</v>
      </c>
      <c r="D593" s="2" t="s">
        <v>970</v>
      </c>
      <c r="E593" s="2" t="s">
        <v>927</v>
      </c>
      <c r="F593" s="2" t="s">
        <v>919</v>
      </c>
      <c r="G593" s="2" t="str">
        <f t="shared" si="9"/>
        <v>Trump</v>
      </c>
      <c r="H593" s="2" t="s">
        <v>922</v>
      </c>
      <c r="I593" s="2" t="s">
        <v>922</v>
      </c>
      <c r="J593">
        <v>91108</v>
      </c>
      <c r="K593" s="1">
        <v>93.155376037230496</v>
      </c>
      <c r="L593" s="1">
        <v>3.78451947139658</v>
      </c>
      <c r="M593" s="1">
        <v>0.40062343592220201</v>
      </c>
      <c r="N593" s="1">
        <v>1.6376168942354099</v>
      </c>
      <c r="O593" s="1">
        <v>1.0218641612152599</v>
      </c>
      <c r="P593" s="1">
        <v>21.240725293058802</v>
      </c>
      <c r="Q593" s="1">
        <v>8.1924748649953898</v>
      </c>
      <c r="R593" s="1">
        <v>22.383325284278001</v>
      </c>
      <c r="S593" s="1">
        <v>29.383808227597999</v>
      </c>
      <c r="T593" s="1">
        <v>18.799666330069801</v>
      </c>
      <c r="U593" s="1">
        <v>3.3929239985024302</v>
      </c>
      <c r="V593" s="1">
        <v>53.319605640833601</v>
      </c>
      <c r="W593" s="1">
        <v>23.914264320479202</v>
      </c>
      <c r="X593" s="1">
        <v>19.373206040184701</v>
      </c>
      <c r="Y593" s="1">
        <v>21.883852691218099</v>
      </c>
      <c r="Z593" s="1">
        <v>24.234582697755499</v>
      </c>
      <c r="AA593" s="1">
        <v>18.3100893440837</v>
      </c>
      <c r="AB593" s="1">
        <v>22.4259097842667</v>
      </c>
      <c r="AC593" s="1">
        <v>13.145565482676</v>
      </c>
    </row>
    <row r="594" spans="1:29" ht="15" customHeight="1" x14ac:dyDescent="0.25">
      <c r="A594">
        <v>35300</v>
      </c>
      <c r="B594" s="2" t="s">
        <v>603</v>
      </c>
      <c r="C594" s="2" t="s">
        <v>168</v>
      </c>
      <c r="D594" s="2" t="s">
        <v>938</v>
      </c>
      <c r="E594" s="2" t="s">
        <v>927</v>
      </c>
      <c r="F594" s="2" t="s">
        <v>920</v>
      </c>
      <c r="G594" s="2" t="str">
        <f t="shared" si="9"/>
        <v>Clinton</v>
      </c>
      <c r="H594" s="2" t="s">
        <v>923</v>
      </c>
      <c r="I594" s="2" t="s">
        <v>922</v>
      </c>
      <c r="J594">
        <v>862477</v>
      </c>
      <c r="K594" s="1">
        <v>67.524583264249401</v>
      </c>
      <c r="L594" s="1">
        <v>11.7989233336077</v>
      </c>
      <c r="M594" s="1">
        <v>3.4705853025645901</v>
      </c>
      <c r="N594" s="1">
        <v>2.1628402844365699</v>
      </c>
      <c r="O594" s="1">
        <v>15.043067815141701</v>
      </c>
      <c r="P594" s="1">
        <v>22.374393751949299</v>
      </c>
      <c r="Q594" s="1">
        <v>9.9355692963406597</v>
      </c>
      <c r="R594" s="1">
        <v>25.727990427570798</v>
      </c>
      <c r="S594" s="1">
        <v>27.588098001454</v>
      </c>
      <c r="T594" s="1">
        <v>14.3739485226852</v>
      </c>
      <c r="U594" s="1">
        <v>4.6723273951629203</v>
      </c>
      <c r="V594" s="1">
        <v>37.480519124653597</v>
      </c>
      <c r="W594" s="1">
        <v>25.1543912890088</v>
      </c>
      <c r="X594" s="1">
        <v>32.692762191174602</v>
      </c>
      <c r="Y594" s="1">
        <v>16.237013419971099</v>
      </c>
      <c r="Z594" s="1">
        <v>17.211991901950601</v>
      </c>
      <c r="AA594" s="1">
        <v>15.094739904714601</v>
      </c>
      <c r="AB594" s="1">
        <v>22.5993768866152</v>
      </c>
      <c r="AC594" s="1">
        <v>28.856877886748499</v>
      </c>
    </row>
    <row r="595" spans="1:29" ht="15" hidden="1" customHeight="1" x14ac:dyDescent="0.25">
      <c r="A595">
        <v>35380</v>
      </c>
      <c r="B595" s="2" t="s">
        <v>604</v>
      </c>
      <c r="C595" s="2" t="s">
        <v>49</v>
      </c>
      <c r="D595" s="2" t="s">
        <v>951</v>
      </c>
      <c r="E595" s="2" t="s">
        <v>931</v>
      </c>
      <c r="F595" s="2" t="s">
        <v>920</v>
      </c>
      <c r="G595" s="2" t="str">
        <f t="shared" si="9"/>
        <v>Clinton</v>
      </c>
      <c r="H595" s="2" t="s">
        <v>923</v>
      </c>
      <c r="I595" s="2" t="s">
        <v>923</v>
      </c>
      <c r="J595">
        <v>1189866</v>
      </c>
      <c r="K595" s="1">
        <v>53.733445614884403</v>
      </c>
      <c r="L595" s="1">
        <v>33.930795568576599</v>
      </c>
      <c r="M595" s="1">
        <v>2.6489537477329401</v>
      </c>
      <c r="N595" s="1">
        <v>1.9398823060748001</v>
      </c>
      <c r="O595" s="1">
        <v>7.7469227627312698</v>
      </c>
      <c r="P595" s="1">
        <v>23.407593796276199</v>
      </c>
      <c r="Q595" s="1">
        <v>9.8754817769395906</v>
      </c>
      <c r="R595" s="1">
        <v>26.971356438456102</v>
      </c>
      <c r="S595" s="1">
        <v>27.565036735229</v>
      </c>
      <c r="T595" s="1">
        <v>12.180531253099099</v>
      </c>
      <c r="U595" s="1">
        <v>5.4574576187951802</v>
      </c>
      <c r="V595" s="1">
        <v>39.857912942086003</v>
      </c>
      <c r="W595" s="1">
        <v>28.440958445453798</v>
      </c>
      <c r="X595" s="1">
        <v>26.243670993664999</v>
      </c>
      <c r="Y595" s="1">
        <v>21.797549308468199</v>
      </c>
      <c r="Z595" s="1">
        <v>21.4537332316545</v>
      </c>
      <c r="AA595" s="1">
        <v>16.463308953516599</v>
      </c>
      <c r="AB595" s="1">
        <v>20.5784862560227</v>
      </c>
      <c r="AC595" s="1">
        <v>19.706922250338</v>
      </c>
    </row>
    <row r="596" spans="1:29" ht="15" hidden="1" customHeight="1" x14ac:dyDescent="0.25">
      <c r="A596">
        <v>35420</v>
      </c>
      <c r="B596" s="2" t="s">
        <v>605</v>
      </c>
      <c r="C596" s="2" t="s">
        <v>33</v>
      </c>
      <c r="D596" s="2" t="s">
        <v>967</v>
      </c>
      <c r="E596" s="2" t="s">
        <v>927</v>
      </c>
      <c r="F596" s="2" t="s">
        <v>919</v>
      </c>
      <c r="G596" s="2" t="str">
        <f t="shared" si="9"/>
        <v>Trump</v>
      </c>
      <c r="H596" s="2" t="s">
        <v>922</v>
      </c>
      <c r="I596" s="2" t="s">
        <v>922</v>
      </c>
      <c r="J596">
        <v>92582</v>
      </c>
      <c r="K596" s="1">
        <v>95.714069689572497</v>
      </c>
      <c r="L596" s="1">
        <v>0.75176600203063204</v>
      </c>
      <c r="M596" s="1">
        <v>0.30891533991488601</v>
      </c>
      <c r="N596" s="1">
        <v>1.3166706271197399</v>
      </c>
      <c r="O596" s="1">
        <v>1.9085783413622499</v>
      </c>
      <c r="P596" s="1">
        <v>23.723834006610399</v>
      </c>
      <c r="Q596" s="1">
        <v>7.6407941068458198</v>
      </c>
      <c r="R596" s="1">
        <v>23.7583979607267</v>
      </c>
      <c r="S596" s="1">
        <v>28.489339180402201</v>
      </c>
      <c r="T596" s="1">
        <v>16.3876347454149</v>
      </c>
      <c r="U596" s="1">
        <v>4.8086467409286398</v>
      </c>
      <c r="V596" s="1">
        <v>58.234728765223998</v>
      </c>
      <c r="W596" s="1">
        <v>22.2880461327577</v>
      </c>
      <c r="X596" s="1">
        <v>14.6685783610897</v>
      </c>
      <c r="Y596" s="1">
        <v>20.4501625433908</v>
      </c>
      <c r="Z596" s="1">
        <v>25.3292192407295</v>
      </c>
      <c r="AA596" s="1">
        <v>20.888203206788301</v>
      </c>
      <c r="AB596" s="1">
        <v>22.279464433302099</v>
      </c>
      <c r="AC596" s="1">
        <v>11.0529505757893</v>
      </c>
    </row>
    <row r="597" spans="1:29" ht="15" hidden="1" customHeight="1" x14ac:dyDescent="0.25">
      <c r="A597">
        <v>35580</v>
      </c>
      <c r="B597" s="2" t="s">
        <v>608</v>
      </c>
      <c r="C597" s="2" t="s">
        <v>44</v>
      </c>
      <c r="D597" s="2" t="s">
        <v>955</v>
      </c>
      <c r="E597" s="2" t="s">
        <v>947</v>
      </c>
      <c r="F597" s="2" t="s">
        <v>919</v>
      </c>
      <c r="G597" s="2" t="str">
        <f t="shared" si="9"/>
        <v>Trump</v>
      </c>
      <c r="H597" s="2" t="s">
        <v>922</v>
      </c>
      <c r="I597" s="2" t="s">
        <v>922</v>
      </c>
      <c r="J597">
        <v>25893</v>
      </c>
      <c r="K597" s="1">
        <v>95.245819333410594</v>
      </c>
      <c r="L597" s="1">
        <v>0.21627466882941301</v>
      </c>
      <c r="M597" s="1">
        <v>0.58703124396555095</v>
      </c>
      <c r="N597" s="1">
        <v>0.62951376819990001</v>
      </c>
      <c r="O597" s="1">
        <v>3.3213609855945601</v>
      </c>
      <c r="P597" s="1">
        <v>22.005947553392801</v>
      </c>
      <c r="Q597" s="1">
        <v>9.1028463291237003</v>
      </c>
      <c r="R597" s="1">
        <v>21.098366353840799</v>
      </c>
      <c r="S597" s="1">
        <v>28.8726682887267</v>
      </c>
      <c r="T597" s="1">
        <v>18.920171474916</v>
      </c>
      <c r="U597" s="1">
        <v>4.6408714399182998</v>
      </c>
      <c r="V597" s="1">
        <v>44.559173947577399</v>
      </c>
      <c r="W597" s="1">
        <v>31.283331442187698</v>
      </c>
      <c r="X597" s="1">
        <v>19.516623170316599</v>
      </c>
      <c r="Y597" s="1">
        <v>17.5448326862636</v>
      </c>
      <c r="Z597" s="1">
        <v>23.997041967091899</v>
      </c>
      <c r="AA597" s="1">
        <v>19.3658716953226</v>
      </c>
      <c r="AB597" s="1">
        <v>25.374376039933399</v>
      </c>
      <c r="AC597" s="1">
        <v>13.717877611388399</v>
      </c>
    </row>
    <row r="598" spans="1:29" ht="15" customHeight="1" x14ac:dyDescent="0.25">
      <c r="A598">
        <v>35620</v>
      </c>
      <c r="B598" s="2" t="s">
        <v>609</v>
      </c>
      <c r="C598" s="2" t="s">
        <v>40</v>
      </c>
      <c r="D598" s="2" t="s">
        <v>966</v>
      </c>
      <c r="E598" s="2" t="s">
        <v>927</v>
      </c>
      <c r="F598" s="2" t="s">
        <v>920</v>
      </c>
      <c r="G598" s="2" t="str">
        <f t="shared" si="9"/>
        <v>Clinton</v>
      </c>
      <c r="H598" s="2" t="s">
        <v>923</v>
      </c>
      <c r="I598" s="2" t="s">
        <v>922</v>
      </c>
      <c r="J598">
        <v>19567410</v>
      </c>
      <c r="K598" s="1">
        <v>49.622729834965398</v>
      </c>
      <c r="L598" s="1">
        <v>15.870194369106599</v>
      </c>
      <c r="M598" s="1">
        <v>9.6070711453380895</v>
      </c>
      <c r="N598" s="1">
        <v>2.2807004095074399</v>
      </c>
      <c r="O598" s="1">
        <v>22.619304241082499</v>
      </c>
      <c r="P598" s="1">
        <v>22.8900912282208</v>
      </c>
      <c r="Q598" s="1">
        <v>9.45917216432834</v>
      </c>
      <c r="R598" s="1">
        <v>28.1855595605141</v>
      </c>
      <c r="S598" s="1">
        <v>26.409013763190899</v>
      </c>
      <c r="T598" s="1">
        <v>13.0561632837458</v>
      </c>
      <c r="U598" s="1">
        <v>7.6114773004371896</v>
      </c>
      <c r="V598" s="1">
        <v>33.918918287959997</v>
      </c>
      <c r="W598" s="1">
        <v>22.397766003288499</v>
      </c>
      <c r="X598" s="1">
        <v>36.0718384083142</v>
      </c>
      <c r="Y598" s="1">
        <v>16.2001999425907</v>
      </c>
      <c r="Z598" s="1">
        <v>16.092324268986399</v>
      </c>
      <c r="AA598" s="1">
        <v>13.894341511560301</v>
      </c>
      <c r="AB598" s="1">
        <v>20.9818821469932</v>
      </c>
      <c r="AC598" s="1">
        <v>32.831252129869398</v>
      </c>
    </row>
    <row r="599" spans="1:29" ht="15" hidden="1" customHeight="1" x14ac:dyDescent="0.25">
      <c r="A599">
        <v>35140</v>
      </c>
      <c r="B599" s="2" t="s">
        <v>601</v>
      </c>
      <c r="C599" s="2" t="s">
        <v>129</v>
      </c>
      <c r="D599" s="2" t="s">
        <v>973</v>
      </c>
      <c r="E599" s="2" t="s">
        <v>931</v>
      </c>
      <c r="F599" s="2" t="s">
        <v>919</v>
      </c>
      <c r="G599" s="2" t="str">
        <f t="shared" si="9"/>
        <v>Trump</v>
      </c>
      <c r="H599" s="2" t="s">
        <v>922</v>
      </c>
      <c r="I599" s="2" t="s">
        <v>923</v>
      </c>
      <c r="J599">
        <v>37508</v>
      </c>
      <c r="K599" s="1">
        <v>60.493761330916101</v>
      </c>
      <c r="L599" s="1">
        <v>30.748107070491599</v>
      </c>
      <c r="M599" s="1">
        <v>0.30926735629732299</v>
      </c>
      <c r="N599" s="1">
        <v>1.2770608936760199</v>
      </c>
      <c r="O599" s="1">
        <v>7.1718033486189601</v>
      </c>
      <c r="P599" s="1">
        <v>22.7791404500373</v>
      </c>
      <c r="Q599" s="1">
        <v>9.9925349258824792</v>
      </c>
      <c r="R599" s="1">
        <v>23.432334435320499</v>
      </c>
      <c r="S599" s="1">
        <v>27.9087128079343</v>
      </c>
      <c r="T599" s="1">
        <v>15.887277380825401</v>
      </c>
      <c r="U599" s="1">
        <v>9.7775129121970608</v>
      </c>
      <c r="V599" s="1">
        <v>46.293206197854602</v>
      </c>
      <c r="W599" s="1">
        <v>24.9702026221692</v>
      </c>
      <c r="X599" s="1">
        <v>18.959078267779098</v>
      </c>
      <c r="Y599" s="1">
        <v>22.136004514672699</v>
      </c>
      <c r="Z599" s="1">
        <v>26.1780474040632</v>
      </c>
      <c r="AA599" s="1">
        <v>17.593115124153499</v>
      </c>
      <c r="AB599" s="1">
        <v>20.753386004514699</v>
      </c>
      <c r="AC599" s="1">
        <v>13.3394469525959</v>
      </c>
    </row>
    <row r="600" spans="1:29" ht="15" hidden="1" customHeight="1" x14ac:dyDescent="0.25">
      <c r="A600">
        <v>35440</v>
      </c>
      <c r="B600" s="2" t="s">
        <v>606</v>
      </c>
      <c r="C600" s="2" t="s">
        <v>38</v>
      </c>
      <c r="D600" t="s">
        <v>969</v>
      </c>
      <c r="E600" s="2" t="s">
        <v>947</v>
      </c>
      <c r="F600" s="2" t="s">
        <v>919</v>
      </c>
      <c r="G600" s="2" t="str">
        <f t="shared" si="9"/>
        <v>Trump</v>
      </c>
      <c r="H600" s="2" t="s">
        <v>922</v>
      </c>
      <c r="I600" s="2" t="s">
        <v>922</v>
      </c>
      <c r="J600">
        <v>46034</v>
      </c>
      <c r="K600" s="1">
        <v>84.422383455706694</v>
      </c>
      <c r="L600" s="1">
        <v>0.345396880566538</v>
      </c>
      <c r="M600" s="1">
        <v>1.0470521788243501</v>
      </c>
      <c r="N600" s="1">
        <v>6.2453838467219898</v>
      </c>
      <c r="O600" s="1">
        <v>7.9397836381804803</v>
      </c>
      <c r="P600" s="1">
        <v>17.276360950601699</v>
      </c>
      <c r="Q600" s="1">
        <v>6.68418994656124</v>
      </c>
      <c r="R600" s="1">
        <v>19.935265238736601</v>
      </c>
      <c r="S600" s="1">
        <v>34.441934222531202</v>
      </c>
      <c r="T600" s="1">
        <v>21.6622496415693</v>
      </c>
      <c r="U600" s="1">
        <v>3.5338818420751901</v>
      </c>
      <c r="V600" s="1">
        <v>35.084561764369802</v>
      </c>
      <c r="W600" s="1">
        <v>37.3871557536282</v>
      </c>
      <c r="X600" s="1">
        <v>23.994400639926901</v>
      </c>
      <c r="Y600" s="1">
        <v>23.323351870336001</v>
      </c>
      <c r="Z600" s="1">
        <v>24.8776082513427</v>
      </c>
      <c r="AA600" s="1">
        <v>17.006511716336298</v>
      </c>
      <c r="AB600" s="1">
        <v>21.750083178858301</v>
      </c>
      <c r="AC600" s="1">
        <v>13.0424449831266</v>
      </c>
    </row>
    <row r="601" spans="1:29" ht="15" hidden="1" customHeight="1" x14ac:dyDescent="0.25">
      <c r="A601">
        <v>35460</v>
      </c>
      <c r="B601" s="2" t="s">
        <v>606</v>
      </c>
      <c r="C601" s="2" t="s">
        <v>84</v>
      </c>
      <c r="D601" s="2" t="s">
        <v>975</v>
      </c>
      <c r="E601" s="2" t="s">
        <v>931</v>
      </c>
      <c r="F601" s="2" t="s">
        <v>919</v>
      </c>
      <c r="G601" s="2" t="str">
        <f t="shared" si="9"/>
        <v>Trump</v>
      </c>
      <c r="H601" s="2" t="s">
        <v>922</v>
      </c>
      <c r="I601" s="2" t="s">
        <v>922</v>
      </c>
      <c r="J601">
        <v>35662</v>
      </c>
      <c r="K601" s="1">
        <v>94.212326846503302</v>
      </c>
      <c r="L601" s="1">
        <v>1.8479053334081099</v>
      </c>
      <c r="M601" s="1">
        <v>0.29443104705288498</v>
      </c>
      <c r="N601" s="1">
        <v>1.8843587011384699</v>
      </c>
      <c r="O601" s="1">
        <v>1.7609780718972601</v>
      </c>
      <c r="P601" s="1">
        <v>21.454208961920301</v>
      </c>
      <c r="Q601" s="1">
        <v>7.5430430149739198</v>
      </c>
      <c r="R601" s="1">
        <v>23.868543547753902</v>
      </c>
      <c r="S601" s="1">
        <v>30.407716897537998</v>
      </c>
      <c r="T601" s="1">
        <v>16.726487577813899</v>
      </c>
      <c r="U601" s="1">
        <v>11.949759823608201</v>
      </c>
      <c r="V601" s="1">
        <v>58.851090637058</v>
      </c>
      <c r="W601" s="1">
        <v>20.560674068824301</v>
      </c>
      <c r="X601" s="1">
        <v>8.6384754705094906</v>
      </c>
      <c r="Y601" s="1">
        <v>35.940774795483698</v>
      </c>
      <c r="Z601" s="1">
        <v>25.867081333243199</v>
      </c>
      <c r="AA601" s="1">
        <v>16.753431140558401</v>
      </c>
      <c r="AB601" s="1">
        <v>15.6581705090934</v>
      </c>
      <c r="AC601" s="1">
        <v>5.7805422216212596</v>
      </c>
    </row>
    <row r="602" spans="1:29" ht="15" hidden="1" customHeight="1" x14ac:dyDescent="0.25">
      <c r="A602">
        <v>35500</v>
      </c>
      <c r="B602" s="2" t="s">
        <v>607</v>
      </c>
      <c r="C602" s="2" t="s">
        <v>60</v>
      </c>
      <c r="D602" s="2" t="s">
        <v>945</v>
      </c>
      <c r="E602" s="2" t="s">
        <v>927</v>
      </c>
      <c r="F602" s="2" t="s">
        <v>919</v>
      </c>
      <c r="G602" s="2" t="str">
        <f t="shared" si="9"/>
        <v>Trump</v>
      </c>
      <c r="H602" s="2" t="s">
        <v>922</v>
      </c>
      <c r="I602" s="2" t="s">
        <v>923</v>
      </c>
      <c r="J602">
        <v>36842</v>
      </c>
      <c r="K602" s="1">
        <v>95.771130774659397</v>
      </c>
      <c r="L602" s="1">
        <v>1.2594321698062001</v>
      </c>
      <c r="M602" s="1">
        <v>0.44242983551381598</v>
      </c>
      <c r="N602" s="1">
        <v>1.0694316269475099</v>
      </c>
      <c r="O602" s="1">
        <v>1.45757559307312</v>
      </c>
      <c r="P602" s="1">
        <v>22.8462081320232</v>
      </c>
      <c r="Q602" s="1">
        <v>7.0083057380163902</v>
      </c>
      <c r="R602" s="1">
        <v>24.683784810813702</v>
      </c>
      <c r="S602" s="1">
        <v>28.9343683839097</v>
      </c>
      <c r="T602" s="1">
        <v>16.527332935236998</v>
      </c>
      <c r="U602" s="1">
        <v>2.9998453687954201</v>
      </c>
      <c r="V602" s="1">
        <v>46.752744703881199</v>
      </c>
      <c r="W602" s="1">
        <v>33.044688418122803</v>
      </c>
      <c r="X602" s="1">
        <v>17.2027215092006</v>
      </c>
      <c r="Y602" s="1">
        <v>17.3067836652042</v>
      </c>
      <c r="Z602" s="1">
        <v>23.381707728653399</v>
      </c>
      <c r="AA602" s="1">
        <v>19.824502193722601</v>
      </c>
      <c r="AB602" s="1">
        <v>24.542693216334801</v>
      </c>
      <c r="AC602" s="1">
        <v>14.944313196085</v>
      </c>
    </row>
    <row r="603" spans="1:29" ht="15" customHeight="1" x14ac:dyDescent="0.25">
      <c r="A603">
        <v>35660</v>
      </c>
      <c r="B603" s="2" t="s">
        <v>610</v>
      </c>
      <c r="C603" s="2" t="s">
        <v>31</v>
      </c>
      <c r="D603" s="2" t="s">
        <v>924</v>
      </c>
      <c r="E603" s="2" t="s">
        <v>927</v>
      </c>
      <c r="F603" s="2" t="s">
        <v>919</v>
      </c>
      <c r="G603" s="2" t="str">
        <f t="shared" si="9"/>
        <v>Trump</v>
      </c>
      <c r="H603" s="2" t="s">
        <v>923</v>
      </c>
      <c r="I603" s="2" t="s">
        <v>922</v>
      </c>
      <c r="J603">
        <v>156813</v>
      </c>
      <c r="K603" s="1">
        <v>76.134631695076294</v>
      </c>
      <c r="L603" s="1">
        <v>15.1556312295537</v>
      </c>
      <c r="M603" s="1">
        <v>1.53686237748146</v>
      </c>
      <c r="N603" s="1">
        <v>2.6745231581565299</v>
      </c>
      <c r="O603" s="1">
        <v>4.4983515397320399</v>
      </c>
      <c r="P603" s="1">
        <v>23.385816226970999</v>
      </c>
      <c r="Q603" s="1">
        <v>8.4814396765574305</v>
      </c>
      <c r="R603" s="1">
        <v>23.227666073603601</v>
      </c>
      <c r="S603" s="1">
        <v>28.612423714870602</v>
      </c>
      <c r="T603" s="1">
        <v>16.292654307997399</v>
      </c>
      <c r="U603" s="1">
        <v>4.4829619369390397</v>
      </c>
      <c r="V603" s="1">
        <v>39.145897481492597</v>
      </c>
      <c r="W603" s="1">
        <v>32.185607726792</v>
      </c>
      <c r="X603" s="1">
        <v>24.185532854776401</v>
      </c>
      <c r="Y603" s="1">
        <v>22.1306660575009</v>
      </c>
      <c r="Z603" s="1">
        <v>24.158861730248301</v>
      </c>
      <c r="AA603" s="1">
        <v>17.6875632281435</v>
      </c>
      <c r="AB603" s="1">
        <v>21.063538165323202</v>
      </c>
      <c r="AC603" s="1">
        <v>14.9593708187841</v>
      </c>
    </row>
    <row r="604" spans="1:29" ht="15" hidden="1" customHeight="1" x14ac:dyDescent="0.25">
      <c r="A604">
        <v>35700</v>
      </c>
      <c r="B604" s="2" t="s">
        <v>611</v>
      </c>
      <c r="C604" s="2" t="s">
        <v>330</v>
      </c>
      <c r="D604" s="2" t="s">
        <v>934</v>
      </c>
      <c r="E604" s="2" t="s">
        <v>935</v>
      </c>
      <c r="F604" s="2" t="s">
        <v>920</v>
      </c>
      <c r="G604" s="2" t="str">
        <f t="shared" si="9"/>
        <v>Clinton</v>
      </c>
      <c r="H604" s="2" t="s">
        <v>922</v>
      </c>
      <c r="I604" s="2" t="s">
        <v>923</v>
      </c>
      <c r="J604">
        <v>47420</v>
      </c>
      <c r="K604" s="1">
        <v>15.9510754955715</v>
      </c>
      <c r="L604" s="1">
        <v>0.18768452129902999</v>
      </c>
      <c r="M604" s="1">
        <v>0.495571488823281</v>
      </c>
      <c r="N604" s="1">
        <v>0.54618304512863802</v>
      </c>
      <c r="O604" s="1">
        <v>82.819485449177606</v>
      </c>
      <c r="P604" s="1">
        <v>30.704344158582899</v>
      </c>
      <c r="Q604" s="1">
        <v>8.4605651623787406</v>
      </c>
      <c r="R604" s="1">
        <v>22.271193589202898</v>
      </c>
      <c r="S604" s="1">
        <v>25.4386334879798</v>
      </c>
      <c r="T604" s="1">
        <v>13.125263601855799</v>
      </c>
      <c r="U604" s="1">
        <v>15.4372063670149</v>
      </c>
      <c r="V604" s="1">
        <v>41.385597082953502</v>
      </c>
      <c r="W604" s="1">
        <v>23.8798120748896</v>
      </c>
      <c r="X604" s="1">
        <v>19.297384475142</v>
      </c>
      <c r="Y604" s="1">
        <v>27.769794510705601</v>
      </c>
      <c r="Z604" s="1">
        <v>24.816784020692602</v>
      </c>
      <c r="AA604" s="1">
        <v>15.8715332662739</v>
      </c>
      <c r="AB604" s="1">
        <v>17.480959908032801</v>
      </c>
      <c r="AC604" s="1">
        <v>14.0609282942952</v>
      </c>
    </row>
    <row r="605" spans="1:29" ht="15" hidden="1" customHeight="1" x14ac:dyDescent="0.25">
      <c r="A605">
        <v>35740</v>
      </c>
      <c r="B605" s="2" t="s">
        <v>612</v>
      </c>
      <c r="C605" s="2" t="s">
        <v>117</v>
      </c>
      <c r="D605" s="2" t="s">
        <v>961</v>
      </c>
      <c r="E605" s="2" t="s">
        <v>935</v>
      </c>
      <c r="F605" s="2" t="s">
        <v>919</v>
      </c>
      <c r="G605" s="2" t="str">
        <f t="shared" si="9"/>
        <v>Trump</v>
      </c>
      <c r="H605" s="2" t="s">
        <v>922</v>
      </c>
      <c r="I605" s="2" t="s">
        <v>923</v>
      </c>
      <c r="J605">
        <v>48271</v>
      </c>
      <c r="K605" s="1">
        <v>86.778811294566097</v>
      </c>
      <c r="L605" s="1">
        <v>0.94466656999026299</v>
      </c>
      <c r="M605" s="1">
        <v>0.36253651260591202</v>
      </c>
      <c r="N605" s="1">
        <v>1.80853928859978</v>
      </c>
      <c r="O605" s="1">
        <v>10.1054463342379</v>
      </c>
      <c r="P605" s="1">
        <v>25.472851194298901</v>
      </c>
      <c r="Q605" s="1">
        <v>9.2312154295539806</v>
      </c>
      <c r="R605" s="1">
        <v>22.937167243272398</v>
      </c>
      <c r="S605" s="1">
        <v>27.250315924675299</v>
      </c>
      <c r="T605" s="1">
        <v>15.1084502081995</v>
      </c>
      <c r="U605" s="1">
        <v>5.7591789903110699</v>
      </c>
      <c r="V605" s="1">
        <v>36.645843957164701</v>
      </c>
      <c r="W605" s="1">
        <v>37.9589495155533</v>
      </c>
      <c r="X605" s="1">
        <v>19.6360275369709</v>
      </c>
      <c r="Y605" s="1">
        <v>19.324675324675301</v>
      </c>
      <c r="Z605" s="1">
        <v>21.890909090909101</v>
      </c>
      <c r="AA605" s="1">
        <v>20.919480519480501</v>
      </c>
      <c r="AB605" s="1">
        <v>24.4675324675325</v>
      </c>
      <c r="AC605" s="1">
        <v>13.3974025974026</v>
      </c>
    </row>
    <row r="606" spans="1:29" ht="15" hidden="1" customHeight="1" x14ac:dyDescent="0.25">
      <c r="A606">
        <v>35820</v>
      </c>
      <c r="B606" s="2" t="s">
        <v>613</v>
      </c>
      <c r="C606" s="2" t="s">
        <v>117</v>
      </c>
      <c r="D606" s="2" t="s">
        <v>961</v>
      </c>
      <c r="E606" s="2" t="s">
        <v>935</v>
      </c>
      <c r="F606" s="2" t="s">
        <v>919</v>
      </c>
      <c r="G606" s="2" t="str">
        <f t="shared" si="9"/>
        <v>Trump</v>
      </c>
      <c r="H606" s="2" t="s">
        <v>922</v>
      </c>
      <c r="I606" s="2" t="s">
        <v>923</v>
      </c>
      <c r="J606">
        <v>37590</v>
      </c>
      <c r="K606" s="1">
        <v>90.470869912210702</v>
      </c>
      <c r="L606" s="1">
        <v>0.63314711359404097</v>
      </c>
      <c r="M606" s="1">
        <v>0.51343442404894901</v>
      </c>
      <c r="N606" s="1">
        <v>1.42059058260176</v>
      </c>
      <c r="O606" s="1">
        <v>6.96195796754456</v>
      </c>
      <c r="P606" s="1">
        <v>25.081138600691698</v>
      </c>
      <c r="Q606" s="1">
        <v>7.7121574886937996</v>
      </c>
      <c r="R606" s="1">
        <v>23.828145783452999</v>
      </c>
      <c r="S606" s="1">
        <v>27.7254588986433</v>
      </c>
      <c r="T606" s="1">
        <v>15.653099228518199</v>
      </c>
      <c r="U606" s="1">
        <v>3.09257939336343</v>
      </c>
      <c r="V606" s="1">
        <v>38.706739526411702</v>
      </c>
      <c r="W606" s="1">
        <v>39.811515007523603</v>
      </c>
      <c r="X606" s="1">
        <v>18.3891660727014</v>
      </c>
      <c r="Y606" s="1">
        <v>18.321741370427599</v>
      </c>
      <c r="Z606" s="1">
        <v>23.003606388459598</v>
      </c>
      <c r="AA606" s="1">
        <v>18.456980937661001</v>
      </c>
      <c r="AB606" s="1">
        <v>25.405718701700199</v>
      </c>
      <c r="AC606" s="1">
        <v>14.811952601751701</v>
      </c>
    </row>
    <row r="607" spans="1:29" ht="15" hidden="1" customHeight="1" x14ac:dyDescent="0.25">
      <c r="A607">
        <v>35840</v>
      </c>
      <c r="B607" s="2" t="s">
        <v>614</v>
      </c>
      <c r="C607" s="2" t="s">
        <v>72</v>
      </c>
      <c r="D607" s="2" t="s">
        <v>942</v>
      </c>
      <c r="E607" s="2" t="s">
        <v>931</v>
      </c>
      <c r="F607" s="2" t="s">
        <v>919</v>
      </c>
      <c r="G607" s="2" t="str">
        <f t="shared" si="9"/>
        <v>Trump</v>
      </c>
      <c r="H607" s="2" t="s">
        <v>923</v>
      </c>
      <c r="I607" s="2" t="s">
        <v>923</v>
      </c>
      <c r="J607">
        <v>702281</v>
      </c>
      <c r="K607" s="1">
        <v>79.5875155386519</v>
      </c>
      <c r="L607" s="1">
        <v>6.3028901536564401</v>
      </c>
      <c r="M607" s="1">
        <v>1.4269217022815699</v>
      </c>
      <c r="N607" s="1">
        <v>1.5777160424388501</v>
      </c>
      <c r="O607" s="1">
        <v>11.1049565629712</v>
      </c>
      <c r="P607" s="1">
        <v>17.944099299283302</v>
      </c>
      <c r="Q607" s="1">
        <v>6.4153807379097501</v>
      </c>
      <c r="R607" s="1">
        <v>19.761035824691302</v>
      </c>
      <c r="S607" s="1">
        <v>28.3497631290039</v>
      </c>
      <c r="T607" s="1">
        <v>27.5297210091117</v>
      </c>
      <c r="U607" s="1">
        <v>3.55914701908319</v>
      </c>
      <c r="V607" s="1">
        <v>37.8095653950162</v>
      </c>
      <c r="W607" s="1">
        <v>30.4307819741347</v>
      </c>
      <c r="X607" s="1">
        <v>28.200505611765902</v>
      </c>
      <c r="Y607" s="1">
        <v>17.894390273103401</v>
      </c>
      <c r="Z607" s="1">
        <v>23.455229936280301</v>
      </c>
      <c r="AA607" s="1">
        <v>18.8435342476687</v>
      </c>
      <c r="AB607" s="1">
        <v>21.4225852367206</v>
      </c>
      <c r="AC607" s="1">
        <v>18.384260306226999</v>
      </c>
    </row>
    <row r="608" spans="1:29" ht="15" hidden="1" customHeight="1" x14ac:dyDescent="0.25">
      <c r="A608">
        <v>35860</v>
      </c>
      <c r="B608" s="2" t="s">
        <v>615</v>
      </c>
      <c r="C608" s="2" t="s">
        <v>66</v>
      </c>
      <c r="D608" s="2" t="s">
        <v>425</v>
      </c>
      <c r="E608" s="2" t="s">
        <v>927</v>
      </c>
      <c r="F608" s="2" t="s">
        <v>919</v>
      </c>
      <c r="G608" s="2" t="str">
        <f t="shared" si="9"/>
        <v>Trump</v>
      </c>
      <c r="H608" s="2" t="s">
        <v>922</v>
      </c>
      <c r="I608" s="2" t="s">
        <v>923</v>
      </c>
      <c r="J608">
        <v>28525</v>
      </c>
      <c r="K608" s="1">
        <v>95.919368974583705</v>
      </c>
      <c r="L608" s="1">
        <v>0.72217353198948298</v>
      </c>
      <c r="M608" s="1">
        <v>0.217353198948291</v>
      </c>
      <c r="N608" s="1">
        <v>1.1393514460999099</v>
      </c>
      <c r="O608" s="1">
        <v>2.00175284837862</v>
      </c>
      <c r="P608" s="1">
        <v>26.397896581945702</v>
      </c>
      <c r="Q608" s="1">
        <v>8.2489044697633709</v>
      </c>
      <c r="R608" s="1">
        <v>25.216476774758998</v>
      </c>
      <c r="S608" s="1">
        <v>27.512708150744999</v>
      </c>
      <c r="T608" s="1">
        <v>12.624014022787</v>
      </c>
      <c r="U608" s="1">
        <v>4.0066688178982499</v>
      </c>
      <c r="V608" s="1">
        <v>57.185113477465897</v>
      </c>
      <c r="W608" s="1">
        <v>29.864472410455001</v>
      </c>
      <c r="X608" s="1">
        <v>8.9437452941809195</v>
      </c>
      <c r="Y608" s="1">
        <v>18.1317141522653</v>
      </c>
      <c r="Z608" s="1">
        <v>24.1662774404484</v>
      </c>
      <c r="AA608" s="1">
        <v>24.9602989257356</v>
      </c>
      <c r="AB608" s="1">
        <v>21.625408687529202</v>
      </c>
      <c r="AC608" s="1">
        <v>11.1163007940215</v>
      </c>
    </row>
    <row r="609" spans="1:29" ht="15" hidden="1" customHeight="1" x14ac:dyDescent="0.25">
      <c r="A609">
        <v>35900</v>
      </c>
      <c r="B609" s="2" t="s">
        <v>616</v>
      </c>
      <c r="C609" s="2" t="s">
        <v>42</v>
      </c>
      <c r="D609" s="2" t="s">
        <v>959</v>
      </c>
      <c r="E609" s="2" t="s">
        <v>931</v>
      </c>
      <c r="F609" s="2" t="s">
        <v>919</v>
      </c>
      <c r="G609" s="2" t="str">
        <f t="shared" si="9"/>
        <v>Trump</v>
      </c>
      <c r="H609" s="2" t="s">
        <v>922</v>
      </c>
      <c r="I609" s="2" t="s">
        <v>923</v>
      </c>
      <c r="J609">
        <v>69340</v>
      </c>
      <c r="K609" s="1">
        <v>88.818863570810507</v>
      </c>
      <c r="L609" s="1">
        <v>4.0164407268531903</v>
      </c>
      <c r="M609" s="1">
        <v>0.42543986155177399</v>
      </c>
      <c r="N609" s="1">
        <v>1.29939428901067</v>
      </c>
      <c r="O609" s="1">
        <v>5.4398615517738698</v>
      </c>
      <c r="P609" s="1">
        <v>22.405537929045298</v>
      </c>
      <c r="Q609" s="1">
        <v>7.1574848572252696</v>
      </c>
      <c r="R609" s="1">
        <v>23.957311796942601</v>
      </c>
      <c r="S609" s="1">
        <v>29.493798673204498</v>
      </c>
      <c r="T609" s="1">
        <v>16.985866743582299</v>
      </c>
      <c r="U609" s="1">
        <v>10.110633066994501</v>
      </c>
      <c r="V609" s="1">
        <v>48.664208154066799</v>
      </c>
      <c r="W609" s="1">
        <v>29.160008195042</v>
      </c>
      <c r="X609" s="1">
        <v>12.065150583896701</v>
      </c>
      <c r="Y609" s="1">
        <v>30.853994490358101</v>
      </c>
      <c r="Z609" s="1">
        <v>28.031197452685099</v>
      </c>
      <c r="AA609" s="1">
        <v>17.076312117634401</v>
      </c>
      <c r="AB609" s="1">
        <v>16.482415655969401</v>
      </c>
      <c r="AC609" s="1">
        <v>7.5560802833530101</v>
      </c>
    </row>
    <row r="610" spans="1:29" ht="15" hidden="1" customHeight="1" x14ac:dyDescent="0.25">
      <c r="A610">
        <v>35940</v>
      </c>
      <c r="B610" s="2" t="s">
        <v>617</v>
      </c>
      <c r="C610" s="2" t="s">
        <v>33</v>
      </c>
      <c r="D610" s="2" t="s">
        <v>967</v>
      </c>
      <c r="E610" s="2" t="s">
        <v>927</v>
      </c>
      <c r="F610" s="2" t="s">
        <v>919</v>
      </c>
      <c r="G610" s="2" t="str">
        <f t="shared" si="9"/>
        <v>Trump</v>
      </c>
      <c r="H610" s="2" t="s">
        <v>922</v>
      </c>
      <c r="I610" s="2" t="s">
        <v>922</v>
      </c>
      <c r="J610">
        <v>59626</v>
      </c>
      <c r="K610" s="1">
        <v>91.652970180793602</v>
      </c>
      <c r="L610" s="1">
        <v>0.93918760272364399</v>
      </c>
      <c r="M610" s="1">
        <v>0.28511052225539202</v>
      </c>
      <c r="N610" s="1">
        <v>1.5328883373025199</v>
      </c>
      <c r="O610" s="1">
        <v>5.5898433569248303</v>
      </c>
      <c r="P610" s="1">
        <v>26.2754503069131</v>
      </c>
      <c r="Q610" s="1">
        <v>7.8120283097977401</v>
      </c>
      <c r="R610" s="1">
        <v>24.7459162110489</v>
      </c>
      <c r="S610" s="1">
        <v>27.608761278636798</v>
      </c>
      <c r="T610" s="1">
        <v>13.557843893603501</v>
      </c>
      <c r="U610" s="1">
        <v>4.6680681846964402</v>
      </c>
      <c r="V610" s="1">
        <v>56.8754590815835</v>
      </c>
      <c r="W610" s="1">
        <v>26.085965401079001</v>
      </c>
      <c r="X610" s="1">
        <v>12.370507332641001</v>
      </c>
      <c r="Y610" s="1">
        <v>17.915582410797001</v>
      </c>
      <c r="Z610" s="1">
        <v>23.022978873549999</v>
      </c>
      <c r="AA610" s="1">
        <v>20.0458695364531</v>
      </c>
      <c r="AB610" s="1">
        <v>26.110351519428399</v>
      </c>
      <c r="AC610" s="1">
        <v>12.9052176597715</v>
      </c>
    </row>
    <row r="611" spans="1:29" ht="15" customHeight="1" x14ac:dyDescent="0.25">
      <c r="A611">
        <v>35980</v>
      </c>
      <c r="B611" s="2" t="s">
        <v>618</v>
      </c>
      <c r="C611" s="2" t="s">
        <v>168</v>
      </c>
      <c r="D611" s="2" t="s">
        <v>938</v>
      </c>
      <c r="E611" s="2" t="s">
        <v>927</v>
      </c>
      <c r="F611" s="2" t="s">
        <v>920</v>
      </c>
      <c r="G611" s="2" t="str">
        <f t="shared" si="9"/>
        <v>Clinton</v>
      </c>
      <c r="H611" s="2" t="s">
        <v>923</v>
      </c>
      <c r="I611" s="2" t="s">
        <v>922</v>
      </c>
      <c r="J611">
        <v>274055</v>
      </c>
      <c r="K611" s="1">
        <v>78.307274087318206</v>
      </c>
      <c r="L611" s="1">
        <v>5.2865300760796199</v>
      </c>
      <c r="M611" s="1">
        <v>4.1042856360949402</v>
      </c>
      <c r="N611" s="1">
        <v>3.83134772217256</v>
      </c>
      <c r="O611" s="1">
        <v>8.4705624783346405</v>
      </c>
      <c r="P611" s="1">
        <v>21.7470945613107</v>
      </c>
      <c r="Q611" s="1">
        <v>9.79183010709529</v>
      </c>
      <c r="R611" s="1">
        <v>25.127437923044599</v>
      </c>
      <c r="S611" s="1">
        <v>29.104741748919</v>
      </c>
      <c r="T611" s="1">
        <v>14.2288956596304</v>
      </c>
      <c r="U611" s="1">
        <v>2.95347175566007</v>
      </c>
      <c r="V611" s="1">
        <v>37.858719646799102</v>
      </c>
      <c r="W611" s="1">
        <v>27.989996907359401</v>
      </c>
      <c r="X611" s="1">
        <v>31.1978116901814</v>
      </c>
      <c r="Y611" s="1">
        <v>11.7752792158552</v>
      </c>
      <c r="Z611" s="1">
        <v>16.0086877556943</v>
      </c>
      <c r="AA611" s="1">
        <v>16.1987324115075</v>
      </c>
      <c r="AB611" s="1">
        <v>25.465983878970601</v>
      </c>
      <c r="AC611" s="1">
        <v>30.5513167379724</v>
      </c>
    </row>
    <row r="612" spans="1:29" ht="15" hidden="1" customHeight="1" x14ac:dyDescent="0.25">
      <c r="A612">
        <v>36020</v>
      </c>
      <c r="B612" s="2" t="s">
        <v>619</v>
      </c>
      <c r="C612" s="2" t="s">
        <v>25</v>
      </c>
      <c r="D612" s="2" t="s">
        <v>878</v>
      </c>
      <c r="E612" s="2" t="s">
        <v>927</v>
      </c>
      <c r="F612" s="2" t="s">
        <v>919</v>
      </c>
      <c r="G612" s="2" t="str">
        <f t="shared" si="9"/>
        <v>Trump</v>
      </c>
      <c r="H612" s="2" t="s">
        <v>922</v>
      </c>
      <c r="I612" s="2" t="s">
        <v>922</v>
      </c>
      <c r="J612">
        <v>78506</v>
      </c>
      <c r="K612" s="1">
        <v>83.062441087305402</v>
      </c>
      <c r="L612" s="1">
        <v>2.09028609278272</v>
      </c>
      <c r="M612" s="1">
        <v>4.3015820446844799</v>
      </c>
      <c r="N612" s="1">
        <v>5.0747713550556703</v>
      </c>
      <c r="O612" s="1">
        <v>5.4709194201717102</v>
      </c>
      <c r="P612" s="1">
        <v>20.755101520902901</v>
      </c>
      <c r="Q612" s="1">
        <v>8.7585662242376401</v>
      </c>
      <c r="R612" s="1">
        <v>22.4301327287086</v>
      </c>
      <c r="S612" s="1">
        <v>29.663974728046298</v>
      </c>
      <c r="T612" s="1">
        <v>18.3922247981046</v>
      </c>
      <c r="U612" s="1">
        <v>1.5979557682964101</v>
      </c>
      <c r="V612" s="1">
        <v>28.203559410483901</v>
      </c>
      <c r="W612" s="1">
        <v>39.446833780209097</v>
      </c>
      <c r="X612" s="1">
        <v>30.7516510410106</v>
      </c>
      <c r="Y612" s="1">
        <v>12.527869840313301</v>
      </c>
      <c r="Z612" s="1">
        <v>19.707743296173501</v>
      </c>
      <c r="AA612" s="1">
        <v>18.216330219945799</v>
      </c>
      <c r="AB612" s="1">
        <v>27.625790900873799</v>
      </c>
      <c r="AC612" s="1">
        <v>21.9222657426936</v>
      </c>
    </row>
    <row r="613" spans="1:29" ht="15" hidden="1" customHeight="1" x14ac:dyDescent="0.25">
      <c r="A613">
        <v>36100</v>
      </c>
      <c r="B613" s="2" t="s">
        <v>620</v>
      </c>
      <c r="C613" s="2" t="s">
        <v>72</v>
      </c>
      <c r="D613" s="2" t="s">
        <v>942</v>
      </c>
      <c r="E613" s="2" t="s">
        <v>931</v>
      </c>
      <c r="F613" s="2" t="s">
        <v>919</v>
      </c>
      <c r="G613" s="2" t="str">
        <f t="shared" si="9"/>
        <v>Trump</v>
      </c>
      <c r="H613" s="2" t="s">
        <v>922</v>
      </c>
      <c r="I613" s="2" t="s">
        <v>923</v>
      </c>
      <c r="J613">
        <v>331298</v>
      </c>
      <c r="K613" s="1">
        <v>73.992598808323606</v>
      </c>
      <c r="L613" s="1">
        <v>11.873600202838499</v>
      </c>
      <c r="M613" s="1">
        <v>1.3090933238353399</v>
      </c>
      <c r="N613" s="1">
        <v>1.9170052339585499</v>
      </c>
      <c r="O613" s="1">
        <v>10.907702431043999</v>
      </c>
      <c r="P613" s="1">
        <v>19.372589028608701</v>
      </c>
      <c r="Q613" s="1">
        <v>7.16635778060839</v>
      </c>
      <c r="R613" s="1">
        <v>20.424210227650001</v>
      </c>
      <c r="S613" s="1">
        <v>27.2841973087673</v>
      </c>
      <c r="T613" s="1">
        <v>25.752645654365601</v>
      </c>
      <c r="U613" s="1">
        <v>4.6875256429192698</v>
      </c>
      <c r="V613" s="1">
        <v>46.8124825628149</v>
      </c>
      <c r="W613" s="1">
        <v>31.3582131193278</v>
      </c>
      <c r="X613" s="1">
        <v>17.141778674937999</v>
      </c>
      <c r="Y613" s="1">
        <v>21.820192528927599</v>
      </c>
      <c r="Z613" s="1">
        <v>28.457022407279599</v>
      </c>
      <c r="AA613" s="1">
        <v>20.453786377502201</v>
      </c>
      <c r="AB613" s="1">
        <v>19.101482190703098</v>
      </c>
      <c r="AC613" s="1">
        <v>10.1675164955876</v>
      </c>
    </row>
    <row r="614" spans="1:29" ht="15" hidden="1" customHeight="1" x14ac:dyDescent="0.25">
      <c r="A614">
        <v>36140</v>
      </c>
      <c r="B614" s="2" t="s">
        <v>621</v>
      </c>
      <c r="C614" s="2" t="s">
        <v>88</v>
      </c>
      <c r="D614" s="2" t="s">
        <v>963</v>
      </c>
      <c r="E614" s="2" t="s">
        <v>947</v>
      </c>
      <c r="F614" s="2" t="s">
        <v>919</v>
      </c>
      <c r="G614" s="2" t="str">
        <f t="shared" si="9"/>
        <v>Trump</v>
      </c>
      <c r="H614" s="2" t="s">
        <v>923</v>
      </c>
      <c r="I614" s="2" t="s">
        <v>922</v>
      </c>
      <c r="J614">
        <v>97265</v>
      </c>
      <c r="K614" s="1">
        <v>86.898678867012805</v>
      </c>
      <c r="L614" s="1">
        <v>4.3633372744563799</v>
      </c>
      <c r="M614" s="1">
        <v>0.84100138796072599</v>
      </c>
      <c r="N614" s="1">
        <v>1.67274970441577</v>
      </c>
      <c r="O614" s="1">
        <v>6.2242327661543202</v>
      </c>
      <c r="P614" s="1">
        <v>18.864956561969901</v>
      </c>
      <c r="Q614" s="1">
        <v>7.95352901866036</v>
      </c>
      <c r="R614" s="1">
        <v>20.063743381483601</v>
      </c>
      <c r="S614" s="1">
        <v>31.550917596257602</v>
      </c>
      <c r="T614" s="1">
        <v>21.566853441628499</v>
      </c>
      <c r="U614" s="1">
        <v>3.0996735704637599</v>
      </c>
      <c r="V614" s="1">
        <v>44.0398469158037</v>
      </c>
      <c r="W614" s="1">
        <v>25.2898469158037</v>
      </c>
      <c r="X614" s="1">
        <v>27.570632597928899</v>
      </c>
      <c r="Y614" s="1">
        <v>14.797536425058601</v>
      </c>
      <c r="Z614" s="1">
        <v>19.6166750930735</v>
      </c>
      <c r="AA614" s="1">
        <v>18.338925403318498</v>
      </c>
      <c r="AB614" s="1">
        <v>22.709932435538001</v>
      </c>
      <c r="AC614" s="1">
        <v>24.536930643011399</v>
      </c>
    </row>
    <row r="615" spans="1:29" ht="15" hidden="1" customHeight="1" x14ac:dyDescent="0.25">
      <c r="A615">
        <v>36220</v>
      </c>
      <c r="B615" s="2" t="s">
        <v>622</v>
      </c>
      <c r="C615" s="2" t="s">
        <v>27</v>
      </c>
      <c r="D615" s="2" t="s">
        <v>976</v>
      </c>
      <c r="E615" s="2" t="s">
        <v>935</v>
      </c>
      <c r="F615" s="2" t="s">
        <v>919</v>
      </c>
      <c r="G615" s="2" t="str">
        <f t="shared" si="9"/>
        <v>Trump</v>
      </c>
      <c r="H615" s="2" t="s">
        <v>922</v>
      </c>
      <c r="I615" s="2" t="s">
        <v>922</v>
      </c>
      <c r="J615">
        <v>137130</v>
      </c>
      <c r="K615" s="1">
        <v>41.060307737183699</v>
      </c>
      <c r="L615" s="1">
        <v>4.0807992415955701</v>
      </c>
      <c r="M615" s="1">
        <v>0.73215197258076303</v>
      </c>
      <c r="N615" s="1">
        <v>1.38044191642967</v>
      </c>
      <c r="O615" s="1">
        <v>52.746299132210297</v>
      </c>
      <c r="P615" s="1">
        <v>29.029388171807799</v>
      </c>
      <c r="Q615" s="1">
        <v>11.2098009188361</v>
      </c>
      <c r="R615" s="1">
        <v>26.3319477867717</v>
      </c>
      <c r="S615" s="1">
        <v>23.253117479763699</v>
      </c>
      <c r="T615" s="1">
        <v>10.175745642820701</v>
      </c>
      <c r="U615" s="1">
        <v>13.027442797175601</v>
      </c>
      <c r="V615" s="1">
        <v>42.364059884017202</v>
      </c>
      <c r="W615" s="1">
        <v>31.422124087059899</v>
      </c>
      <c r="X615" s="1">
        <v>13.1863732317473</v>
      </c>
      <c r="Y615" s="1">
        <v>18.925914603077601</v>
      </c>
      <c r="Z615" s="1">
        <v>21.5245083053093</v>
      </c>
      <c r="AA615" s="1">
        <v>16.977478854580699</v>
      </c>
      <c r="AB615" s="1">
        <v>24.981147457454401</v>
      </c>
      <c r="AC615" s="1">
        <v>17.590950779578101</v>
      </c>
    </row>
    <row r="616" spans="1:29" ht="15" hidden="1" customHeight="1" x14ac:dyDescent="0.25">
      <c r="A616">
        <v>36260</v>
      </c>
      <c r="B616" s="2" t="s">
        <v>623</v>
      </c>
      <c r="C616" s="2" t="s">
        <v>199</v>
      </c>
      <c r="D616" s="2" t="s">
        <v>977</v>
      </c>
      <c r="E616" s="2" t="s">
        <v>947</v>
      </c>
      <c r="F616" s="2" t="s">
        <v>919</v>
      </c>
      <c r="G616" s="2" t="str">
        <f t="shared" si="9"/>
        <v>Trump</v>
      </c>
      <c r="H616" s="2" t="s">
        <v>922</v>
      </c>
      <c r="I616" s="2" t="s">
        <v>923</v>
      </c>
      <c r="J616">
        <v>22969</v>
      </c>
      <c r="K616" s="1">
        <v>83.209664427731994</v>
      </c>
      <c r="L616" s="1">
        <v>1.0611914079834699</v>
      </c>
      <c r="M616" s="1">
        <v>1.4220668197247299</v>
      </c>
      <c r="N616" s="1">
        <v>2.77882440020162</v>
      </c>
      <c r="O616" s="1">
        <v>11.528252944358201</v>
      </c>
      <c r="P616" s="1">
        <v>32.650768053399503</v>
      </c>
      <c r="Q616" s="1">
        <v>9.7354305972111295</v>
      </c>
      <c r="R616" s="1">
        <v>27.658797740635201</v>
      </c>
      <c r="S616" s="1">
        <v>20.754773854199598</v>
      </c>
      <c r="T616" s="1">
        <v>9.2002297545544796</v>
      </c>
      <c r="U616" s="1">
        <v>2.5909604847360299</v>
      </c>
      <c r="V616" s="1">
        <v>30.900472559649799</v>
      </c>
      <c r="W616" s="1">
        <v>38.313860783347302</v>
      </c>
      <c r="X616" s="1">
        <v>28.194706172266802</v>
      </c>
      <c r="Y616" s="1">
        <v>11.001655672104301</v>
      </c>
      <c r="Z616" s="1">
        <v>17.424002574336601</v>
      </c>
      <c r="AA616" s="1">
        <v>19.793845467143498</v>
      </c>
      <c r="AB616" s="1">
        <v>28.942082617518999</v>
      </c>
      <c r="AC616" s="1">
        <v>22.838413668896699</v>
      </c>
    </row>
    <row r="617" spans="1:29" ht="15" hidden="1" customHeight="1" x14ac:dyDescent="0.25">
      <c r="A617">
        <v>36300</v>
      </c>
      <c r="B617" s="2" t="s">
        <v>624</v>
      </c>
      <c r="C617" s="2" t="s">
        <v>40</v>
      </c>
      <c r="D617" s="2" t="s">
        <v>966</v>
      </c>
      <c r="E617" s="2" t="s">
        <v>927</v>
      </c>
      <c r="F617" s="2" t="s">
        <v>919</v>
      </c>
      <c r="G617" s="2" t="str">
        <f t="shared" si="9"/>
        <v>Trump</v>
      </c>
      <c r="H617" s="2" t="s">
        <v>922</v>
      </c>
      <c r="I617" s="2" t="s">
        <v>922</v>
      </c>
      <c r="J617">
        <v>111944</v>
      </c>
      <c r="K617" s="1">
        <v>92.852676338169104</v>
      </c>
      <c r="L617" s="1">
        <v>2.01797327235046</v>
      </c>
      <c r="M617" s="1">
        <v>0.959408275566355</v>
      </c>
      <c r="N617" s="1">
        <v>2.2529121703708999</v>
      </c>
      <c r="O617" s="1">
        <v>1.9170299435432001</v>
      </c>
      <c r="P617" s="1">
        <v>21.265096834131299</v>
      </c>
      <c r="Q617" s="1">
        <v>14.978024726649</v>
      </c>
      <c r="R617" s="1">
        <v>23.050811119845601</v>
      </c>
      <c r="S617" s="1">
        <v>26.812513399556899</v>
      </c>
      <c r="T617" s="1">
        <v>13.893553919817</v>
      </c>
      <c r="U617" s="1">
        <v>4.6475600309837297</v>
      </c>
      <c r="V617" s="1">
        <v>45.510879515527101</v>
      </c>
      <c r="W617" s="1">
        <v>29.731709034575001</v>
      </c>
      <c r="X617" s="1">
        <v>20.1098514189142</v>
      </c>
      <c r="Y617" s="1">
        <v>22.380929746173599</v>
      </c>
      <c r="Z617" s="1">
        <v>23.863960452514501</v>
      </c>
      <c r="AA617" s="1">
        <v>18.559273695218199</v>
      </c>
      <c r="AB617" s="1">
        <v>21.6798174731438</v>
      </c>
      <c r="AC617" s="1">
        <v>13.516018632949899</v>
      </c>
    </row>
    <row r="618" spans="1:29" ht="15" hidden="1" customHeight="1" x14ac:dyDescent="0.25">
      <c r="A618">
        <v>36340</v>
      </c>
      <c r="B618" s="2" t="s">
        <v>625</v>
      </c>
      <c r="C618" s="2" t="s">
        <v>55</v>
      </c>
      <c r="D618" s="2" t="s">
        <v>970</v>
      </c>
      <c r="E618" s="2" t="s">
        <v>927</v>
      </c>
      <c r="F618" s="2" t="s">
        <v>919</v>
      </c>
      <c r="G618" s="2" t="str">
        <f t="shared" si="9"/>
        <v>Trump</v>
      </c>
      <c r="H618" s="2" t="s">
        <v>922</v>
      </c>
      <c r="I618" s="2" t="s">
        <v>922</v>
      </c>
      <c r="J618">
        <v>54984</v>
      </c>
      <c r="K618" s="1">
        <v>96.486250545613302</v>
      </c>
      <c r="L618" s="1">
        <v>1.0312090790048001</v>
      </c>
      <c r="M618" s="1">
        <v>0.35646733595227698</v>
      </c>
      <c r="N618" s="1">
        <v>1.25672923032155</v>
      </c>
      <c r="O618" s="1">
        <v>0.86934380910810405</v>
      </c>
      <c r="P618" s="1">
        <v>21.518987341772199</v>
      </c>
      <c r="Q618" s="1">
        <v>7.2730248799650798</v>
      </c>
      <c r="R618" s="1">
        <v>22.046413502109701</v>
      </c>
      <c r="S618" s="1">
        <v>31.1854357631311</v>
      </c>
      <c r="T618" s="1">
        <v>17.976138513022001</v>
      </c>
      <c r="U618" s="1">
        <v>3.3925272018066099</v>
      </c>
      <c r="V618" s="1">
        <v>57.128926298501298</v>
      </c>
      <c r="W618" s="1">
        <v>24.761342640115</v>
      </c>
      <c r="X618" s="1">
        <v>14.717203859577101</v>
      </c>
      <c r="Y618" s="1">
        <v>21.660377358490599</v>
      </c>
      <c r="Z618" s="1">
        <v>26.184239733629301</v>
      </c>
      <c r="AA618" s="1">
        <v>19.964483906770301</v>
      </c>
      <c r="AB618" s="1">
        <v>23.032186459489498</v>
      </c>
      <c r="AC618" s="1">
        <v>9.1587125416204191</v>
      </c>
    </row>
    <row r="619" spans="1:29" ht="15" hidden="1" customHeight="1" x14ac:dyDescent="0.25">
      <c r="A619">
        <v>36380</v>
      </c>
      <c r="B619" s="2" t="s">
        <v>626</v>
      </c>
      <c r="C619" s="2" t="s">
        <v>72</v>
      </c>
      <c r="D619" s="2" t="s">
        <v>942</v>
      </c>
      <c r="E619" s="2" t="s">
        <v>931</v>
      </c>
      <c r="F619" s="2" t="s">
        <v>919</v>
      </c>
      <c r="G619" s="2" t="str">
        <f t="shared" si="9"/>
        <v>Trump</v>
      </c>
      <c r="H619" s="2" t="s">
        <v>922</v>
      </c>
      <c r="I619" s="2" t="s">
        <v>923</v>
      </c>
      <c r="J619">
        <v>39996</v>
      </c>
      <c r="K619" s="1">
        <v>65.651565156515701</v>
      </c>
      <c r="L619" s="1">
        <v>7.7932793279327903</v>
      </c>
      <c r="M619" s="1">
        <v>0.86258625862586302</v>
      </c>
      <c r="N619" s="1">
        <v>1.78767876787679</v>
      </c>
      <c r="O619" s="1">
        <v>23.904890489048899</v>
      </c>
      <c r="P619" s="1">
        <v>23.962396239623999</v>
      </c>
      <c r="Q619" s="1">
        <v>9.1134113411341104</v>
      </c>
      <c r="R619" s="1">
        <v>25.067506750675101</v>
      </c>
      <c r="S619" s="1">
        <v>24.8774877487749</v>
      </c>
      <c r="T619" s="1">
        <v>16.979197919792</v>
      </c>
      <c r="U619" s="1">
        <v>16.210270803307299</v>
      </c>
      <c r="V619" s="1">
        <v>48.862170977774397</v>
      </c>
      <c r="W619" s="1">
        <v>24.6567549116286</v>
      </c>
      <c r="X619" s="1">
        <v>10.2708033072897</v>
      </c>
      <c r="Y619" s="1">
        <v>26.4866482160221</v>
      </c>
      <c r="Z619" s="1">
        <v>29.6880843742988</v>
      </c>
      <c r="AA619" s="1">
        <v>15.3190216171741</v>
      </c>
      <c r="AB619" s="1">
        <v>18.804697434363099</v>
      </c>
      <c r="AC619" s="1">
        <v>9.7015483581419701</v>
      </c>
    </row>
    <row r="620" spans="1:29" ht="15" hidden="1" customHeight="1" x14ac:dyDescent="0.25">
      <c r="A620">
        <v>36420</v>
      </c>
      <c r="B620" s="2" t="s">
        <v>627</v>
      </c>
      <c r="C620" s="2" t="s">
        <v>29</v>
      </c>
      <c r="D620" s="2" t="s">
        <v>968</v>
      </c>
      <c r="E620" s="2" t="s">
        <v>935</v>
      </c>
      <c r="F620" s="2" t="s">
        <v>919</v>
      </c>
      <c r="G620" s="2" t="str">
        <f t="shared" si="9"/>
        <v>Trump</v>
      </c>
      <c r="H620" s="2" t="s">
        <v>922</v>
      </c>
      <c r="I620" s="2" t="s">
        <v>922</v>
      </c>
      <c r="J620">
        <v>1252987</v>
      </c>
      <c r="K620" s="1">
        <v>67.447148294435607</v>
      </c>
      <c r="L620" s="1">
        <v>10.229475644998701</v>
      </c>
      <c r="M620" s="1">
        <v>2.7780016871683402</v>
      </c>
      <c r="N620" s="1">
        <v>8.2091035262137595</v>
      </c>
      <c r="O620" s="1">
        <v>11.3362708471836</v>
      </c>
      <c r="P620" s="1">
        <v>24.977832970334099</v>
      </c>
      <c r="Q620" s="1">
        <v>10.780798204610299</v>
      </c>
      <c r="R620" s="1">
        <v>27.305869893303001</v>
      </c>
      <c r="S620" s="1">
        <v>25.172966678824299</v>
      </c>
      <c r="T620" s="1">
        <v>11.7625322529284</v>
      </c>
      <c r="U620" s="1">
        <v>4.6262843228475798</v>
      </c>
      <c r="V620" s="1">
        <v>35.310959554965997</v>
      </c>
      <c r="W620" s="1">
        <v>32.201735196880001</v>
      </c>
      <c r="X620" s="1">
        <v>27.861020925306399</v>
      </c>
      <c r="Y620" s="1">
        <v>18.559544093081001</v>
      </c>
      <c r="Z620" s="1">
        <v>22.438335506500799</v>
      </c>
      <c r="AA620" s="1">
        <v>17.9257151664868</v>
      </c>
      <c r="AB620" s="1">
        <v>22.3671000504064</v>
      </c>
      <c r="AC620" s="1">
        <v>18.709305183525</v>
      </c>
    </row>
    <row r="621" spans="1:29" ht="15" hidden="1" customHeight="1" x14ac:dyDescent="0.25">
      <c r="A621">
        <v>36460</v>
      </c>
      <c r="B621" s="2" t="s">
        <v>628</v>
      </c>
      <c r="C621" s="2" t="s">
        <v>40</v>
      </c>
      <c r="D621" s="2" t="s">
        <v>966</v>
      </c>
      <c r="E621" s="2" t="s">
        <v>927</v>
      </c>
      <c r="F621" s="2" t="s">
        <v>919</v>
      </c>
      <c r="G621" s="2" t="str">
        <f t="shared" si="9"/>
        <v>Trump</v>
      </c>
      <c r="H621" s="2" t="s">
        <v>922</v>
      </c>
      <c r="I621" s="2" t="s">
        <v>922</v>
      </c>
      <c r="J621">
        <v>80317</v>
      </c>
      <c r="K621" s="1">
        <v>91.946910367668096</v>
      </c>
      <c r="L621" s="1">
        <v>1.2027341658677499</v>
      </c>
      <c r="M621" s="1">
        <v>0.652414806329918</v>
      </c>
      <c r="N621" s="1">
        <v>4.52332631945914</v>
      </c>
      <c r="O621" s="1">
        <v>1.67461434067507</v>
      </c>
      <c r="P621" s="1">
        <v>23.408493843146498</v>
      </c>
      <c r="Q621" s="1">
        <v>9.6318338583363392</v>
      </c>
      <c r="R621" s="1">
        <v>22.401235105892901</v>
      </c>
      <c r="S621" s="1">
        <v>29.095957269320301</v>
      </c>
      <c r="T621" s="1">
        <v>15.462479923303899</v>
      </c>
      <c r="U621" s="1">
        <v>4.2567869928400999</v>
      </c>
      <c r="V621" s="1">
        <v>50.033562052505999</v>
      </c>
      <c r="W621" s="1">
        <v>28.7291169451074</v>
      </c>
      <c r="X621" s="1">
        <v>16.980534009546499</v>
      </c>
      <c r="Y621" s="1">
        <v>21.3609303186403</v>
      </c>
      <c r="Z621" s="1">
        <v>24.988432709213701</v>
      </c>
      <c r="AA621" s="1">
        <v>20.3861932817175</v>
      </c>
      <c r="AB621" s="1">
        <v>22.733582158610702</v>
      </c>
      <c r="AC621" s="1">
        <v>10.5308615318178</v>
      </c>
    </row>
    <row r="622" spans="1:29" ht="15" customHeight="1" x14ac:dyDescent="0.25">
      <c r="A622">
        <v>36500</v>
      </c>
      <c r="B622" s="2" t="s">
        <v>629</v>
      </c>
      <c r="C622" s="2" t="s">
        <v>25</v>
      </c>
      <c r="D622" s="2" t="s">
        <v>878</v>
      </c>
      <c r="E622" s="2" t="s">
        <v>927</v>
      </c>
      <c r="F622" s="2" t="s">
        <v>920</v>
      </c>
      <c r="G622" s="2" t="str">
        <f t="shared" si="9"/>
        <v>Clinton</v>
      </c>
      <c r="H622" s="2" t="s">
        <v>923</v>
      </c>
      <c r="I622" s="2" t="s">
        <v>922</v>
      </c>
      <c r="J622">
        <v>252264</v>
      </c>
      <c r="K622" s="1">
        <v>78.893143690736693</v>
      </c>
      <c r="L622" s="1">
        <v>2.54495290647893</v>
      </c>
      <c r="M622" s="1">
        <v>5.0819776107569803</v>
      </c>
      <c r="N622" s="1">
        <v>6.4289791646846197</v>
      </c>
      <c r="O622" s="1">
        <v>7.0509466273427801</v>
      </c>
      <c r="P622" s="1">
        <v>23.0401484159452</v>
      </c>
      <c r="Q622" s="1">
        <v>9.1126756096787496</v>
      </c>
      <c r="R622" s="1">
        <v>26.568198395331901</v>
      </c>
      <c r="S622" s="1">
        <v>28.290996733580702</v>
      </c>
      <c r="T622" s="1">
        <v>12.9879808454635</v>
      </c>
      <c r="U622" s="1">
        <v>1.9866506412126399</v>
      </c>
      <c r="V622" s="1">
        <v>28.290371891664801</v>
      </c>
      <c r="W622" s="1">
        <v>37.767366418894497</v>
      </c>
      <c r="X622" s="1">
        <v>31.9556110482281</v>
      </c>
      <c r="Y622" s="1">
        <v>13.3120298513387</v>
      </c>
      <c r="Z622" s="1">
        <v>17.517813548220602</v>
      </c>
      <c r="AA622" s="1">
        <v>16.5978603894171</v>
      </c>
      <c r="AB622" s="1">
        <v>27.973721294881202</v>
      </c>
      <c r="AC622" s="1">
        <v>24.5985749161424</v>
      </c>
    </row>
    <row r="623" spans="1:29" ht="15" hidden="1" customHeight="1" x14ac:dyDescent="0.25">
      <c r="A623">
        <v>36540</v>
      </c>
      <c r="B623" s="2" t="s">
        <v>630</v>
      </c>
      <c r="C623" s="2" t="s">
        <v>117</v>
      </c>
      <c r="D623" s="2" t="s">
        <v>961</v>
      </c>
      <c r="E623" s="2" t="s">
        <v>935</v>
      </c>
      <c r="F623" s="2" t="s">
        <v>920</v>
      </c>
      <c r="G623" s="2" t="str">
        <f t="shared" si="9"/>
        <v>Clinton</v>
      </c>
      <c r="H623" s="2" t="s">
        <v>922</v>
      </c>
      <c r="I623" s="2" t="s">
        <v>923</v>
      </c>
      <c r="J623">
        <v>865350</v>
      </c>
      <c r="K623" s="1">
        <v>78.716357543190597</v>
      </c>
      <c r="L623" s="1">
        <v>7.7268157392962404</v>
      </c>
      <c r="M623" s="1">
        <v>2.0560466863119</v>
      </c>
      <c r="N623" s="1">
        <v>2.5439417576703098</v>
      </c>
      <c r="O623" s="1">
        <v>8.9568382735309395</v>
      </c>
      <c r="P623" s="1">
        <v>26.254463511873801</v>
      </c>
      <c r="Q623" s="1">
        <v>9.5278211128445101</v>
      </c>
      <c r="R623" s="1">
        <v>27.7605593112613</v>
      </c>
      <c r="S623" s="1">
        <v>25.352054082163299</v>
      </c>
      <c r="T623" s="1">
        <v>11.1051019818571</v>
      </c>
      <c r="U623" s="1">
        <v>3.6634495238915901</v>
      </c>
      <c r="V623" s="1">
        <v>31.201078604564302</v>
      </c>
      <c r="W623" s="1">
        <v>32.4338977695434</v>
      </c>
      <c r="X623" s="1">
        <v>32.701574102000698</v>
      </c>
      <c r="Y623" s="1">
        <v>15.1572142754629</v>
      </c>
      <c r="Z623" s="1">
        <v>20.024936611969601</v>
      </c>
      <c r="AA623" s="1">
        <v>17.4406783715256</v>
      </c>
      <c r="AB623" s="1">
        <v>25.113321054394099</v>
      </c>
      <c r="AC623" s="1">
        <v>22.263849686647799</v>
      </c>
    </row>
    <row r="624" spans="1:29" ht="15" hidden="1" customHeight="1" x14ac:dyDescent="0.25">
      <c r="A624">
        <v>36580</v>
      </c>
      <c r="B624" s="2" t="s">
        <v>631</v>
      </c>
      <c r="C624" s="2" t="s">
        <v>40</v>
      </c>
      <c r="D624" s="2" t="s">
        <v>966</v>
      </c>
      <c r="E624" s="2" t="s">
        <v>927</v>
      </c>
      <c r="F624" s="2" t="s">
        <v>919</v>
      </c>
      <c r="G624" s="2" t="str">
        <f t="shared" si="9"/>
        <v>Trump</v>
      </c>
      <c r="H624" s="2" t="s">
        <v>922</v>
      </c>
      <c r="I624" s="2" t="s">
        <v>922</v>
      </c>
      <c r="J624">
        <v>62259</v>
      </c>
      <c r="K624" s="1">
        <v>92.731974493647499</v>
      </c>
      <c r="L624" s="1">
        <v>1.53873335582004</v>
      </c>
      <c r="M624" s="1">
        <v>1.0600876981641201</v>
      </c>
      <c r="N624" s="1">
        <v>1.58370677331791</v>
      </c>
      <c r="O624" s="1">
        <v>3.0854976790504201</v>
      </c>
      <c r="P624" s="1">
        <v>18.6607558746527</v>
      </c>
      <c r="Q624" s="1">
        <v>16.212917007982799</v>
      </c>
      <c r="R624" s="1">
        <v>19.9971088517323</v>
      </c>
      <c r="S624" s="1">
        <v>28.615943076503001</v>
      </c>
      <c r="T624" s="1">
        <v>16.513275189129299</v>
      </c>
      <c r="U624" s="1">
        <v>3.49377531496161</v>
      </c>
      <c r="V624" s="1">
        <v>41.473051213875699</v>
      </c>
      <c r="W624" s="1">
        <v>28.511790870461901</v>
      </c>
      <c r="X624" s="1">
        <v>26.521382600700701</v>
      </c>
      <c r="Y624" s="1">
        <v>20.5655841245263</v>
      </c>
      <c r="Z624" s="1">
        <v>23.104192983171</v>
      </c>
      <c r="AA624" s="1">
        <v>18.442606250764001</v>
      </c>
      <c r="AB624" s="1">
        <v>23.079744101707298</v>
      </c>
      <c r="AC624" s="1">
        <v>14.807872539831299</v>
      </c>
    </row>
    <row r="625" spans="1:29" ht="15" hidden="1" customHeight="1" x14ac:dyDescent="0.25">
      <c r="A625">
        <v>36620</v>
      </c>
      <c r="B625" s="2" t="s">
        <v>632</v>
      </c>
      <c r="C625" s="2" t="s">
        <v>38</v>
      </c>
      <c r="D625" t="s">
        <v>969</v>
      </c>
      <c r="E625" s="2" t="s">
        <v>947</v>
      </c>
      <c r="F625" s="2" t="s">
        <v>919</v>
      </c>
      <c r="G625" s="2" t="str">
        <f t="shared" si="9"/>
        <v>Trump</v>
      </c>
      <c r="H625" s="2" t="s">
        <v>922</v>
      </c>
      <c r="I625" s="2" t="s">
        <v>922</v>
      </c>
      <c r="J625">
        <v>53936</v>
      </c>
      <c r="K625" s="1">
        <v>70.998961732423595</v>
      </c>
      <c r="L625" s="1">
        <v>0.68970631859982201</v>
      </c>
      <c r="M625" s="1">
        <v>1.29412637199644</v>
      </c>
      <c r="N625" s="1">
        <v>2.4881340848412901</v>
      </c>
      <c r="O625" s="1">
        <v>24.529071492138801</v>
      </c>
      <c r="P625" s="1">
        <v>26.8614654405221</v>
      </c>
      <c r="Q625" s="1">
        <v>8.9532037970928506</v>
      </c>
      <c r="R625" s="1">
        <v>24.525363393651698</v>
      </c>
      <c r="S625" s="1">
        <v>24.5383417383566</v>
      </c>
      <c r="T625" s="1">
        <v>15.1216256303767</v>
      </c>
      <c r="U625" s="1">
        <v>8.5266366671505303</v>
      </c>
      <c r="V625" s="1">
        <v>43.0918856147482</v>
      </c>
      <c r="W625" s="1">
        <v>34.2371897227464</v>
      </c>
      <c r="X625" s="1">
        <v>14.144287995354899</v>
      </c>
      <c r="Y625" s="1">
        <v>25.357181808267001</v>
      </c>
      <c r="Z625" s="1">
        <v>24.8173192278329</v>
      </c>
      <c r="AA625" s="1">
        <v>20.9074053877195</v>
      </c>
      <c r="AB625" s="1">
        <v>19.086050823426799</v>
      </c>
      <c r="AC625" s="1">
        <v>9.8320427527538392</v>
      </c>
    </row>
    <row r="626" spans="1:29" ht="15" hidden="1" customHeight="1" x14ac:dyDescent="0.25">
      <c r="A626">
        <v>36660</v>
      </c>
      <c r="B626" s="2" t="s">
        <v>633</v>
      </c>
      <c r="C626" s="2" t="s">
        <v>49</v>
      </c>
      <c r="D626" s="2" t="s">
        <v>951</v>
      </c>
      <c r="E626" s="2" t="s">
        <v>931</v>
      </c>
      <c r="F626" s="2" t="s">
        <v>919</v>
      </c>
      <c r="G626" s="2" t="str">
        <f t="shared" si="9"/>
        <v>Trump</v>
      </c>
      <c r="H626" s="2" t="s">
        <v>922</v>
      </c>
      <c r="I626" s="2" t="s">
        <v>923</v>
      </c>
      <c r="J626">
        <v>83384</v>
      </c>
      <c r="K626" s="1">
        <v>55.196440564136999</v>
      </c>
      <c r="L626" s="1">
        <v>41.128993571908303</v>
      </c>
      <c r="M626" s="1">
        <v>0.376571044804759</v>
      </c>
      <c r="N626" s="1">
        <v>1.71375803511465</v>
      </c>
      <c r="O626" s="1">
        <v>1.58423678403531</v>
      </c>
      <c r="P626" s="1">
        <v>27.199462726662201</v>
      </c>
      <c r="Q626" s="1">
        <v>8.9069845533915402</v>
      </c>
      <c r="R626" s="1">
        <v>23.604048738367101</v>
      </c>
      <c r="S626" s="1">
        <v>26.555454283795498</v>
      </c>
      <c r="T626" s="1">
        <v>13.7340496977837</v>
      </c>
      <c r="U626" s="1">
        <v>11.0778443113772</v>
      </c>
      <c r="V626" s="1">
        <v>55.595059880239504</v>
      </c>
      <c r="W626" s="1">
        <v>20.147829341317401</v>
      </c>
      <c r="X626" s="1">
        <v>13.179266467065901</v>
      </c>
      <c r="Y626" s="1">
        <v>33.604556550040698</v>
      </c>
      <c r="Z626" s="1">
        <v>20.110659072416599</v>
      </c>
      <c r="AA626" s="1">
        <v>15.694060211554101</v>
      </c>
      <c r="AB626" s="1">
        <v>18.4572823433686</v>
      </c>
      <c r="AC626" s="1">
        <v>12.13344182262</v>
      </c>
    </row>
    <row r="627" spans="1:29" ht="15" hidden="1" customHeight="1" x14ac:dyDescent="0.25">
      <c r="A627">
        <v>36700</v>
      </c>
      <c r="B627" s="2" t="s">
        <v>634</v>
      </c>
      <c r="C627" s="2" t="s">
        <v>129</v>
      </c>
      <c r="D627" s="2" t="s">
        <v>973</v>
      </c>
      <c r="E627" s="2" t="s">
        <v>931</v>
      </c>
      <c r="F627" s="2" t="s">
        <v>920</v>
      </c>
      <c r="G627" s="2" t="str">
        <f t="shared" si="9"/>
        <v>Clinton</v>
      </c>
      <c r="H627" s="2" t="s">
        <v>922</v>
      </c>
      <c r="I627" s="2" t="s">
        <v>923</v>
      </c>
      <c r="J627">
        <v>92501</v>
      </c>
      <c r="K627" s="1">
        <v>33.735851504308101</v>
      </c>
      <c r="L627" s="1">
        <v>61.930141295769801</v>
      </c>
      <c r="M627" s="1">
        <v>0.81188311477713704</v>
      </c>
      <c r="N627" s="1">
        <v>1.6118744662219899</v>
      </c>
      <c r="O627" s="1">
        <v>1.91024961892304</v>
      </c>
      <c r="P627" s="1">
        <v>23.177046734629901</v>
      </c>
      <c r="Q627" s="1">
        <v>12.4074334331521</v>
      </c>
      <c r="R627" s="1">
        <v>22.298137317434399</v>
      </c>
      <c r="S627" s="1">
        <v>27.269975459724801</v>
      </c>
      <c r="T627" s="1">
        <v>14.8474070550589</v>
      </c>
      <c r="U627" s="1">
        <v>7.3263510682865496</v>
      </c>
      <c r="V627" s="1">
        <v>50.108085462924201</v>
      </c>
      <c r="W627" s="1">
        <v>24.7540846250524</v>
      </c>
      <c r="X627" s="1">
        <v>17.8114788437369</v>
      </c>
      <c r="Y627" s="1">
        <v>32.497831743278397</v>
      </c>
      <c r="Z627" s="1">
        <v>24.469499855449602</v>
      </c>
      <c r="AA627" s="1">
        <v>16.605955478462</v>
      </c>
      <c r="AB627" s="1">
        <v>16.5539173171437</v>
      </c>
      <c r="AC627" s="1">
        <v>9.8727956056663793</v>
      </c>
    </row>
    <row r="628" spans="1:29" ht="15" hidden="1" customHeight="1" x14ac:dyDescent="0.25">
      <c r="A628">
        <v>36740</v>
      </c>
      <c r="B628" s="2" t="s">
        <v>635</v>
      </c>
      <c r="C628" s="2" t="s">
        <v>72</v>
      </c>
      <c r="D628" s="2" t="s">
        <v>942</v>
      </c>
      <c r="E628" s="2" t="s">
        <v>931</v>
      </c>
      <c r="F628" s="2" t="s">
        <v>920</v>
      </c>
      <c r="G628" s="2" t="str">
        <f t="shared" si="9"/>
        <v>Clinton</v>
      </c>
      <c r="H628" s="2" t="s">
        <v>922</v>
      </c>
      <c r="I628" s="2" t="s">
        <v>923</v>
      </c>
      <c r="J628">
        <v>2134411</v>
      </c>
      <c r="K628" s="1">
        <v>53.263546711481503</v>
      </c>
      <c r="L628" s="1">
        <v>14.9781368255692</v>
      </c>
      <c r="M628" s="1">
        <v>3.8964847913546201</v>
      </c>
      <c r="N628" s="1">
        <v>2.6157099077918899</v>
      </c>
      <c r="O628" s="1">
        <v>25.246121763802801</v>
      </c>
      <c r="P628" s="1">
        <v>23.401537941849099</v>
      </c>
      <c r="Q628" s="1">
        <v>11.044873738000801</v>
      </c>
      <c r="R628" s="1">
        <v>27.841638747176599</v>
      </c>
      <c r="S628" s="1">
        <v>25.3864415054083</v>
      </c>
      <c r="T628" s="1">
        <v>12.325508067565201</v>
      </c>
      <c r="U628" s="1">
        <v>4.6921068268592698</v>
      </c>
      <c r="V628" s="1">
        <v>36.5323693825706</v>
      </c>
      <c r="W628" s="1">
        <v>31.214185600655</v>
      </c>
      <c r="X628" s="1">
        <v>27.561338189915201</v>
      </c>
      <c r="Y628" s="1">
        <v>17.007698567666001</v>
      </c>
      <c r="Z628" s="1">
        <v>23.580210963113998</v>
      </c>
      <c r="AA628" s="1">
        <v>18.7948010618355</v>
      </c>
      <c r="AB628" s="1">
        <v>22.1728368740851</v>
      </c>
      <c r="AC628" s="1">
        <v>18.444452533299401</v>
      </c>
    </row>
    <row r="629" spans="1:29" ht="15" hidden="1" customHeight="1" x14ac:dyDescent="0.25">
      <c r="A629">
        <v>36780</v>
      </c>
      <c r="B629" s="2" t="s">
        <v>636</v>
      </c>
      <c r="C629" s="2" t="s">
        <v>70</v>
      </c>
      <c r="D629" s="2" t="s">
        <v>980</v>
      </c>
      <c r="E629" s="2" t="s">
        <v>927</v>
      </c>
      <c r="F629" s="2" t="s">
        <v>919</v>
      </c>
      <c r="G629" s="2" t="str">
        <f t="shared" si="9"/>
        <v>Trump</v>
      </c>
      <c r="H629" s="2" t="s">
        <v>922</v>
      </c>
      <c r="I629" s="2" t="s">
        <v>922</v>
      </c>
      <c r="J629">
        <v>166994</v>
      </c>
      <c r="K629" s="1">
        <v>90.727211756111004</v>
      </c>
      <c r="L629" s="1">
        <v>1.7102410865061</v>
      </c>
      <c r="M629" s="1">
        <v>2.2725367378468699</v>
      </c>
      <c r="N629" s="1">
        <v>1.8264129250152701</v>
      </c>
      <c r="O629" s="1">
        <v>3.4635974945207599</v>
      </c>
      <c r="P629" s="1">
        <v>21.636705510377599</v>
      </c>
      <c r="Q629" s="1">
        <v>11.8986310885421</v>
      </c>
      <c r="R629" s="1">
        <v>25.958417667700601</v>
      </c>
      <c r="S629" s="1">
        <v>27.130914883169499</v>
      </c>
      <c r="T629" s="1">
        <v>13.375330850210201</v>
      </c>
      <c r="U629" s="1">
        <v>2.6758252105060198</v>
      </c>
      <c r="V629" s="1">
        <v>41.6734668256858</v>
      </c>
      <c r="W629" s="1">
        <v>30.603405758763198</v>
      </c>
      <c r="X629" s="1">
        <v>25.047302205045</v>
      </c>
      <c r="Y629" s="1">
        <v>15.541706330318901</v>
      </c>
      <c r="Z629" s="1">
        <v>23.0485483103284</v>
      </c>
      <c r="AA629" s="1">
        <v>19.109947643979101</v>
      </c>
      <c r="AB629" s="1">
        <v>25.489350309376501</v>
      </c>
      <c r="AC629" s="1">
        <v>16.810447405997099</v>
      </c>
    </row>
    <row r="630" spans="1:29" ht="15" hidden="1" customHeight="1" x14ac:dyDescent="0.25">
      <c r="A630">
        <v>36820</v>
      </c>
      <c r="B630" s="2" t="s">
        <v>637</v>
      </c>
      <c r="C630" s="2" t="s">
        <v>60</v>
      </c>
      <c r="D630" s="2" t="s">
        <v>945</v>
      </c>
      <c r="E630" s="2" t="s">
        <v>927</v>
      </c>
      <c r="F630" s="2" t="s">
        <v>919</v>
      </c>
      <c r="G630" s="2" t="str">
        <f t="shared" si="9"/>
        <v>Trump</v>
      </c>
      <c r="H630" s="2" t="s">
        <v>922</v>
      </c>
      <c r="I630" s="2" t="s">
        <v>923</v>
      </c>
      <c r="J630">
        <v>22381</v>
      </c>
      <c r="K630" s="1">
        <v>94.910861891783199</v>
      </c>
      <c r="L630" s="1">
        <v>1.12148697555963</v>
      </c>
      <c r="M630" s="1">
        <v>1.1170188999597901</v>
      </c>
      <c r="N630" s="1">
        <v>1.24212501675528</v>
      </c>
      <c r="O630" s="1">
        <v>1.6085072159420899</v>
      </c>
      <c r="P630" s="1">
        <v>24.310799338724799</v>
      </c>
      <c r="Q630" s="1">
        <v>9.6823198248514402</v>
      </c>
      <c r="R630" s="1">
        <v>23.1893123631652</v>
      </c>
      <c r="S630" s="1">
        <v>26.741432465037299</v>
      </c>
      <c r="T630" s="1">
        <v>16.076136008221301</v>
      </c>
      <c r="U630" s="1">
        <v>4.0439679739449002</v>
      </c>
      <c r="V630" s="1">
        <v>46.017098656534102</v>
      </c>
      <c r="W630" s="1">
        <v>29.3798344415796</v>
      </c>
      <c r="X630" s="1">
        <v>20.559098927941399</v>
      </c>
      <c r="Y630" s="1">
        <v>22.592967082350299</v>
      </c>
      <c r="Z630" s="1">
        <v>20.278620379732601</v>
      </c>
      <c r="AA630" s="1">
        <v>19.851702055948799</v>
      </c>
      <c r="AB630" s="1">
        <v>23.9186608246264</v>
      </c>
      <c r="AC630" s="1">
        <v>13.358049657341899</v>
      </c>
    </row>
    <row r="631" spans="1:29" ht="15" hidden="1" customHeight="1" x14ac:dyDescent="0.25">
      <c r="A631">
        <v>36830</v>
      </c>
      <c r="B631" s="2" t="s">
        <v>638</v>
      </c>
      <c r="C631" s="2" t="s">
        <v>25</v>
      </c>
      <c r="D631" s="2" t="s">
        <v>878</v>
      </c>
      <c r="E631" s="2" t="s">
        <v>927</v>
      </c>
      <c r="F631" s="2" t="s">
        <v>919</v>
      </c>
      <c r="G631" s="2" t="str">
        <f t="shared" si="9"/>
        <v>Trump</v>
      </c>
      <c r="H631" s="2" t="s">
        <v>922</v>
      </c>
      <c r="I631" s="2" t="s">
        <v>922</v>
      </c>
      <c r="J631">
        <v>18728</v>
      </c>
      <c r="K631" s="1">
        <v>38.776164032464798</v>
      </c>
      <c r="L631" s="1">
        <v>0.25096112772319501</v>
      </c>
      <c r="M631" s="1">
        <v>0.52862024775736904</v>
      </c>
      <c r="N631" s="1">
        <v>1.18005126014524</v>
      </c>
      <c r="O631" s="1">
        <v>59.2642033319094</v>
      </c>
      <c r="P631" s="1">
        <v>34.771465185818002</v>
      </c>
      <c r="Q631" s="1">
        <v>9.9903887227680492</v>
      </c>
      <c r="R631" s="1">
        <v>25.080093976932901</v>
      </c>
      <c r="S631" s="1">
        <v>19.932721059376298</v>
      </c>
      <c r="T631" s="1">
        <v>10.2253310551047</v>
      </c>
      <c r="U631" s="1">
        <v>24.219737481769599</v>
      </c>
      <c r="V631" s="1">
        <v>34.982984929509001</v>
      </c>
      <c r="W631" s="1">
        <v>28.507535245503199</v>
      </c>
      <c r="X631" s="1">
        <v>12.2897423432183</v>
      </c>
      <c r="Y631" s="1">
        <v>18.979377839916101</v>
      </c>
      <c r="Z631" s="1">
        <v>28.783642083187701</v>
      </c>
      <c r="AA631" s="1">
        <v>20.989164627752501</v>
      </c>
      <c r="AB631" s="1">
        <v>21.705697308633301</v>
      </c>
      <c r="AC631" s="1">
        <v>9.5421181405103095</v>
      </c>
    </row>
    <row r="632" spans="1:29" ht="15" hidden="1" customHeight="1" x14ac:dyDescent="0.25">
      <c r="A632">
        <v>36840</v>
      </c>
      <c r="B632" s="2" t="s">
        <v>639</v>
      </c>
      <c r="C632" s="2" t="s">
        <v>77</v>
      </c>
      <c r="D632" s="2" t="s">
        <v>949</v>
      </c>
      <c r="E632" s="2" t="s">
        <v>935</v>
      </c>
      <c r="F632" s="2" t="s">
        <v>919</v>
      </c>
      <c r="G632" s="2" t="str">
        <f t="shared" si="9"/>
        <v>Trump</v>
      </c>
      <c r="H632" s="2" t="s">
        <v>922</v>
      </c>
      <c r="I632" s="2" t="s">
        <v>923</v>
      </c>
      <c r="J632">
        <v>25992</v>
      </c>
      <c r="K632" s="1">
        <v>91.874422899353604</v>
      </c>
      <c r="L632" s="1">
        <v>1.2311480455524799</v>
      </c>
      <c r="M632" s="1">
        <v>0.38088642659279798</v>
      </c>
      <c r="N632" s="1">
        <v>2.9085872576177301</v>
      </c>
      <c r="O632" s="1">
        <v>3.6049553708833502</v>
      </c>
      <c r="P632" s="1">
        <v>25.969529085872601</v>
      </c>
      <c r="Q632" s="1">
        <v>8.8373345644813792</v>
      </c>
      <c r="R632" s="1">
        <v>23.8881194213604</v>
      </c>
      <c r="S632" s="1">
        <v>27.173745767928601</v>
      </c>
      <c r="T632" s="1">
        <v>14.131271160357</v>
      </c>
      <c r="U632" s="1">
        <v>3.1174778371396701</v>
      </c>
      <c r="V632" s="1">
        <v>42.0712734104386</v>
      </c>
      <c r="W632" s="1">
        <v>35.231609229143402</v>
      </c>
      <c r="X632" s="1">
        <v>19.579639523278299</v>
      </c>
      <c r="Y632" s="1">
        <v>15.7499010684606</v>
      </c>
      <c r="Z632" s="1">
        <v>22.605856747131</v>
      </c>
      <c r="AA632" s="1">
        <v>21.863870201820301</v>
      </c>
      <c r="AB632" s="1">
        <v>25.929956470122701</v>
      </c>
      <c r="AC632" s="1">
        <v>13.8504155124654</v>
      </c>
    </row>
    <row r="633" spans="1:29" ht="15" hidden="1" customHeight="1" x14ac:dyDescent="0.25">
      <c r="A633">
        <v>36860</v>
      </c>
      <c r="B633" s="2" t="s">
        <v>640</v>
      </c>
      <c r="C633" s="2" t="s">
        <v>146</v>
      </c>
      <c r="D633" s="2" t="s">
        <v>948</v>
      </c>
      <c r="E633" s="2" t="s">
        <v>927</v>
      </c>
      <c r="F633" s="2" t="s">
        <v>919</v>
      </c>
      <c r="G633" s="2" t="str">
        <f t="shared" si="9"/>
        <v>Trump</v>
      </c>
      <c r="H633" s="2" t="s">
        <v>922</v>
      </c>
      <c r="I633" s="2" t="s">
        <v>923</v>
      </c>
      <c r="J633">
        <v>154908</v>
      </c>
      <c r="K633" s="1">
        <v>88.873395822036301</v>
      </c>
      <c r="L633" s="1">
        <v>1.50153639579621</v>
      </c>
      <c r="M633" s="1">
        <v>0.63779791876468594</v>
      </c>
      <c r="N633" s="1">
        <v>1.1878017920313999</v>
      </c>
      <c r="O633" s="1">
        <v>7.7994680713713898</v>
      </c>
      <c r="P633" s="1">
        <v>23.014950809512701</v>
      </c>
      <c r="Q633" s="1">
        <v>7.9182482505745302</v>
      </c>
      <c r="R633" s="1">
        <v>23.606915072171901</v>
      </c>
      <c r="S633" s="1">
        <v>28.628605365765502</v>
      </c>
      <c r="T633" s="1">
        <v>16.831280501975399</v>
      </c>
      <c r="U633" s="1">
        <v>3.45873558468878</v>
      </c>
      <c r="V633" s="1">
        <v>46.940385410014599</v>
      </c>
      <c r="W633" s="1">
        <v>33.692385710529301</v>
      </c>
      <c r="X633" s="1">
        <v>15.9084932947673</v>
      </c>
      <c r="Y633" s="1">
        <v>17.365055084538898</v>
      </c>
      <c r="Z633" s="1">
        <v>21.399163561211399</v>
      </c>
      <c r="AA633" s="1">
        <v>18.940293892694999</v>
      </c>
      <c r="AB633" s="1">
        <v>25.356788335421701</v>
      </c>
      <c r="AC633" s="1">
        <v>16.938699126132999</v>
      </c>
    </row>
    <row r="634" spans="1:29" ht="15" hidden="1" customHeight="1" x14ac:dyDescent="0.25">
      <c r="A634">
        <v>36900</v>
      </c>
      <c r="B634" s="2" t="s">
        <v>641</v>
      </c>
      <c r="C634" s="2" t="s">
        <v>60</v>
      </c>
      <c r="D634" s="2" t="s">
        <v>945</v>
      </c>
      <c r="E634" s="2" t="s">
        <v>927</v>
      </c>
      <c r="F634" s="2" t="s">
        <v>919</v>
      </c>
      <c r="G634" s="2" t="str">
        <f t="shared" si="9"/>
        <v>Trump</v>
      </c>
      <c r="H634" s="2" t="s">
        <v>922</v>
      </c>
      <c r="I634" s="2" t="s">
        <v>923</v>
      </c>
      <c r="J634">
        <v>44378</v>
      </c>
      <c r="K634" s="1">
        <v>89.488034611744595</v>
      </c>
      <c r="L634" s="1">
        <v>1.02302942899635</v>
      </c>
      <c r="M634" s="1">
        <v>0.617423047455947</v>
      </c>
      <c r="N634" s="1">
        <v>1.39258190995538</v>
      </c>
      <c r="O634" s="1">
        <v>7.4789310018477604</v>
      </c>
      <c r="P634" s="1">
        <v>24.0411915814142</v>
      </c>
      <c r="Q634" s="1">
        <v>9.2050114921808106</v>
      </c>
      <c r="R634" s="1">
        <v>23.148857542025301</v>
      </c>
      <c r="S634" s="1">
        <v>27.044932173599499</v>
      </c>
      <c r="T634" s="1">
        <v>16.5600072107801</v>
      </c>
      <c r="U634" s="1">
        <v>6.8682344158267998</v>
      </c>
      <c r="V634" s="1">
        <v>46.445417218093603</v>
      </c>
      <c r="W634" s="1">
        <v>31.1378058298551</v>
      </c>
      <c r="X634" s="1">
        <v>15.548542536224501</v>
      </c>
      <c r="Y634" s="1">
        <v>21.7792626989071</v>
      </c>
      <c r="Z634" s="1">
        <v>25.879155105045601</v>
      </c>
      <c r="AA634" s="1">
        <v>19.887875870660899</v>
      </c>
      <c r="AB634" s="1">
        <v>20.323914151424201</v>
      </c>
      <c r="AC634" s="1">
        <v>12.129792173962301</v>
      </c>
    </row>
    <row r="635" spans="1:29" ht="15" hidden="1" customHeight="1" x14ac:dyDescent="0.25">
      <c r="A635">
        <v>36940</v>
      </c>
      <c r="B635" s="2" t="s">
        <v>642</v>
      </c>
      <c r="C635" s="2" t="s">
        <v>44</v>
      </c>
      <c r="D635" s="2" t="s">
        <v>955</v>
      </c>
      <c r="E635" s="2" t="s">
        <v>947</v>
      </c>
      <c r="F635" s="2" t="s">
        <v>919</v>
      </c>
      <c r="G635" s="2" t="str">
        <f t="shared" si="9"/>
        <v>Trump</v>
      </c>
      <c r="H635" s="2" t="s">
        <v>922</v>
      </c>
      <c r="I635" s="2" t="s">
        <v>922</v>
      </c>
      <c r="J635">
        <v>36576</v>
      </c>
      <c r="K635" s="1">
        <v>88.976377952755897</v>
      </c>
      <c r="L635" s="1">
        <v>2.7422353455818</v>
      </c>
      <c r="M635" s="1">
        <v>0.76006124234470696</v>
      </c>
      <c r="N635" s="1">
        <v>1.2822615923009599</v>
      </c>
      <c r="O635" s="1">
        <v>6.2390638670166201</v>
      </c>
      <c r="P635" s="1">
        <v>26.383420822397198</v>
      </c>
      <c r="Q635" s="1">
        <v>7.09755030621172</v>
      </c>
      <c r="R635" s="1">
        <v>25.330818022747199</v>
      </c>
      <c r="S635" s="1">
        <v>26.779855643044598</v>
      </c>
      <c r="T635" s="1">
        <v>14.4083552055993</v>
      </c>
      <c r="U635" s="1">
        <v>4.2940740130223398</v>
      </c>
      <c r="V635" s="1">
        <v>38.535399324157297</v>
      </c>
      <c r="W635" s="1">
        <v>32.382757768070597</v>
      </c>
      <c r="X635" s="1">
        <v>24.787768894749899</v>
      </c>
      <c r="Y635" s="1">
        <v>15.6589147286822</v>
      </c>
      <c r="Z635" s="1">
        <v>18.978153629316399</v>
      </c>
      <c r="AA635" s="1">
        <v>17.195207892882301</v>
      </c>
      <c r="AB635" s="1">
        <v>29.210711768851301</v>
      </c>
      <c r="AC635" s="1">
        <v>18.957011980267801</v>
      </c>
    </row>
    <row r="636" spans="1:29" ht="15" hidden="1" customHeight="1" x14ac:dyDescent="0.25">
      <c r="A636">
        <v>36980</v>
      </c>
      <c r="B636" s="2" t="s">
        <v>643</v>
      </c>
      <c r="C636" s="2" t="s">
        <v>104</v>
      </c>
      <c r="D636" s="2" t="s">
        <v>950</v>
      </c>
      <c r="E636" s="2" t="s">
        <v>927</v>
      </c>
      <c r="F636" s="2" t="s">
        <v>919</v>
      </c>
      <c r="G636" s="2" t="str">
        <f t="shared" si="9"/>
        <v>Trump</v>
      </c>
      <c r="H636" s="2" t="s">
        <v>922</v>
      </c>
      <c r="I636" s="2" t="s">
        <v>923</v>
      </c>
      <c r="J636">
        <v>114752</v>
      </c>
      <c r="K636" s="1">
        <v>91.122594813162294</v>
      </c>
      <c r="L636" s="1">
        <v>4.1010178471834902</v>
      </c>
      <c r="M636" s="1">
        <v>0.60913970998326805</v>
      </c>
      <c r="N636" s="1">
        <v>1.79256134969325</v>
      </c>
      <c r="O636" s="1">
        <v>2.37468627997769</v>
      </c>
      <c r="P636" s="1">
        <v>24.448375627440001</v>
      </c>
      <c r="Q636" s="1">
        <v>8.37806748466258</v>
      </c>
      <c r="R636" s="1">
        <v>24.818739542665899</v>
      </c>
      <c r="S636" s="1">
        <v>27.605619074177401</v>
      </c>
      <c r="T636" s="1">
        <v>14.7491982710541</v>
      </c>
      <c r="U636" s="1">
        <v>4.6850868882457499</v>
      </c>
      <c r="V636" s="1">
        <v>48.648332965621101</v>
      </c>
      <c r="W636" s="1">
        <v>28.924246946906699</v>
      </c>
      <c r="X636" s="1">
        <v>17.742333199226501</v>
      </c>
      <c r="Y636" s="1">
        <v>21.876684030896399</v>
      </c>
      <c r="Z636" s="1">
        <v>22.833213580025099</v>
      </c>
      <c r="AA636" s="1">
        <v>19.0722112448356</v>
      </c>
      <c r="AB636" s="1">
        <v>23.711155020657401</v>
      </c>
      <c r="AC636" s="1">
        <v>12.5067361235854</v>
      </c>
    </row>
    <row r="637" spans="1:29" ht="15" hidden="1" customHeight="1" x14ac:dyDescent="0.25">
      <c r="A637">
        <v>37020</v>
      </c>
      <c r="B637" s="2" t="s">
        <v>644</v>
      </c>
      <c r="C637" s="2" t="s">
        <v>31</v>
      </c>
      <c r="D637" s="2" t="s">
        <v>924</v>
      </c>
      <c r="E637" s="2" t="s">
        <v>927</v>
      </c>
      <c r="F637" s="2" t="s">
        <v>919</v>
      </c>
      <c r="G637" s="2" t="str">
        <f t="shared" si="9"/>
        <v>Trump</v>
      </c>
      <c r="H637" s="2" t="s">
        <v>922</v>
      </c>
      <c r="I637" s="2" t="s">
        <v>922</v>
      </c>
      <c r="J637">
        <v>70648</v>
      </c>
      <c r="K637" s="1">
        <v>95.176084248669497</v>
      </c>
      <c r="L637" s="1">
        <v>0.431717812252293</v>
      </c>
      <c r="M637" s="1">
        <v>0.34962065451251301</v>
      </c>
      <c r="N637" s="1">
        <v>1.6433586230324999</v>
      </c>
      <c r="O637" s="1">
        <v>2.39921866153324</v>
      </c>
      <c r="P637" s="1">
        <v>24.146472653153701</v>
      </c>
      <c r="Q637" s="1">
        <v>8.5211187860944406</v>
      </c>
      <c r="R637" s="1">
        <v>23.890272902276099</v>
      </c>
      <c r="S637" s="1">
        <v>29.138829124674398</v>
      </c>
      <c r="T637" s="1">
        <v>14.3033065338014</v>
      </c>
      <c r="U637" s="1">
        <v>2.7021903959561899</v>
      </c>
      <c r="V637" s="1">
        <v>46.015164279696698</v>
      </c>
      <c r="W637" s="1">
        <v>36.826032013479399</v>
      </c>
      <c r="X637" s="1">
        <v>14.4566133108677</v>
      </c>
      <c r="Y637" s="1">
        <v>18.5915698736212</v>
      </c>
      <c r="Z637" s="1">
        <v>23.683249324275</v>
      </c>
      <c r="AA637" s="1">
        <v>19.9247571042443</v>
      </c>
      <c r="AB637" s="1">
        <v>24.041200964277898</v>
      </c>
      <c r="AC637" s="1">
        <v>13.7592227335817</v>
      </c>
    </row>
    <row r="638" spans="1:29" ht="15" hidden="1" customHeight="1" x14ac:dyDescent="0.25">
      <c r="A638">
        <v>37080</v>
      </c>
      <c r="B638" s="2" t="s">
        <v>645</v>
      </c>
      <c r="C638" s="2" t="s">
        <v>42</v>
      </c>
      <c r="D638" s="2" t="s">
        <v>959</v>
      </c>
      <c r="E638" s="2" t="s">
        <v>931</v>
      </c>
      <c r="F638" s="2" t="s">
        <v>920</v>
      </c>
      <c r="G638" s="2" t="str">
        <f t="shared" si="9"/>
        <v>Clinton</v>
      </c>
      <c r="H638" s="2" t="s">
        <v>922</v>
      </c>
      <c r="I638" s="2" t="s">
        <v>923</v>
      </c>
      <c r="J638">
        <v>59916</v>
      </c>
      <c r="K638" s="1">
        <v>57.6640630215635</v>
      </c>
      <c r="L638" s="1">
        <v>32.468789638827701</v>
      </c>
      <c r="M638" s="1">
        <v>0.53575005007009802</v>
      </c>
      <c r="N638" s="1">
        <v>1.85092462781227</v>
      </c>
      <c r="O638" s="1">
        <v>7.4804726617264201</v>
      </c>
      <c r="P638" s="1">
        <v>22.2528206155284</v>
      </c>
      <c r="Q638" s="1">
        <v>8.5452967487816291</v>
      </c>
      <c r="R638" s="1">
        <v>27.778890446625301</v>
      </c>
      <c r="S638" s="1">
        <v>29.0039388477201</v>
      </c>
      <c r="T638" s="1">
        <v>12.419053341344499</v>
      </c>
      <c r="U638" s="1">
        <v>7.8582209455182799</v>
      </c>
      <c r="V638" s="1">
        <v>44.887774477822703</v>
      </c>
      <c r="W638" s="1">
        <v>31.535128292516699</v>
      </c>
      <c r="X638" s="1">
        <v>15.7188762841424</v>
      </c>
      <c r="Y638" s="1">
        <v>17.889630078835701</v>
      </c>
      <c r="Z638" s="1">
        <v>23.0442692540934</v>
      </c>
      <c r="AA638" s="1">
        <v>18.304022639983799</v>
      </c>
      <c r="AB638" s="1">
        <v>24.747321609056002</v>
      </c>
      <c r="AC638" s="1">
        <v>16.014756418031102</v>
      </c>
    </row>
    <row r="639" spans="1:29" ht="15" hidden="1" customHeight="1" x14ac:dyDescent="0.25">
      <c r="A639">
        <v>37060</v>
      </c>
      <c r="B639" s="2" t="s">
        <v>645</v>
      </c>
      <c r="C639" s="2" t="s">
        <v>170</v>
      </c>
      <c r="D639" s="2" t="s">
        <v>957</v>
      </c>
      <c r="E639" s="2" t="s">
        <v>931</v>
      </c>
      <c r="F639" s="2" t="s">
        <v>919</v>
      </c>
      <c r="G639" s="2" t="str">
        <f t="shared" si="9"/>
        <v>Trump</v>
      </c>
      <c r="H639" s="2" t="s">
        <v>922</v>
      </c>
      <c r="I639" s="2" t="s">
        <v>922</v>
      </c>
      <c r="J639">
        <v>47351</v>
      </c>
      <c r="K639" s="1">
        <v>70.828493590420507</v>
      </c>
      <c r="L639" s="1">
        <v>23.558108593271498</v>
      </c>
      <c r="M639" s="1">
        <v>2.1182234799687398</v>
      </c>
      <c r="N639" s="1">
        <v>1.22911870921417</v>
      </c>
      <c r="O639" s="1">
        <v>2.2660556271250898</v>
      </c>
      <c r="P639" s="1">
        <v>18.500137272708098</v>
      </c>
      <c r="Q639" s="1">
        <v>26.907562670270998</v>
      </c>
      <c r="R639" s="1">
        <v>24.265591011805501</v>
      </c>
      <c r="S639" s="1">
        <v>19.8559692509134</v>
      </c>
      <c r="T639" s="1">
        <v>10.4707397943021</v>
      </c>
      <c r="U639" s="1">
        <v>4.1775152527882504</v>
      </c>
      <c r="V639" s="1">
        <v>29.436909804531101</v>
      </c>
      <c r="W639" s="1">
        <v>27.2296273267788</v>
      </c>
      <c r="X639" s="1">
        <v>39.155947615901802</v>
      </c>
      <c r="Y639" s="1">
        <v>29.004640219593501</v>
      </c>
      <c r="Z639" s="1">
        <v>18.397490360107199</v>
      </c>
      <c r="AA639" s="1">
        <v>17.136134893144199</v>
      </c>
      <c r="AB639" s="1">
        <v>18.0903208940592</v>
      </c>
      <c r="AC639" s="1">
        <v>17.371413633095901</v>
      </c>
    </row>
    <row r="640" spans="1:29" ht="15" hidden="1" customHeight="1" x14ac:dyDescent="0.25">
      <c r="A640">
        <v>37100</v>
      </c>
      <c r="B640" s="2" t="s">
        <v>646</v>
      </c>
      <c r="C640" s="2" t="s">
        <v>98</v>
      </c>
      <c r="D640" s="2" t="s">
        <v>936</v>
      </c>
      <c r="E640" s="2" t="s">
        <v>935</v>
      </c>
      <c r="F640" s="2" t="s">
        <v>920</v>
      </c>
      <c r="G640" s="2" t="str">
        <f t="shared" si="9"/>
        <v>Clinton</v>
      </c>
      <c r="H640" s="2" t="s">
        <v>923</v>
      </c>
      <c r="I640" s="2" t="s">
        <v>923</v>
      </c>
      <c r="J640">
        <v>823318</v>
      </c>
      <c r="K640" s="1">
        <v>48.689327817441097</v>
      </c>
      <c r="L640" s="1">
        <v>1.58893647412057</v>
      </c>
      <c r="M640" s="1">
        <v>6.5708511170653399</v>
      </c>
      <c r="N640" s="1">
        <v>2.8788390391076102</v>
      </c>
      <c r="O640" s="1">
        <v>40.272045552265297</v>
      </c>
      <c r="P640" s="1">
        <v>25.739143320078</v>
      </c>
      <c r="Q640" s="1">
        <v>9.8833014703917605</v>
      </c>
      <c r="R640" s="1">
        <v>26.301259051788001</v>
      </c>
      <c r="S640" s="1">
        <v>26.3786289137369</v>
      </c>
      <c r="T640" s="1">
        <v>11.6976672440054</v>
      </c>
      <c r="U640" s="1">
        <v>9.8032670012504504</v>
      </c>
      <c r="V640" s="1">
        <v>26.409108826486101</v>
      </c>
      <c r="W640" s="1">
        <v>32.6098477775829</v>
      </c>
      <c r="X640" s="1">
        <v>31.177776394680599</v>
      </c>
      <c r="Y640" s="1">
        <v>10.501934566893899</v>
      </c>
      <c r="Z640" s="1">
        <v>14.508311681475201</v>
      </c>
      <c r="AA640" s="1">
        <v>14.391748855992301</v>
      </c>
      <c r="AB640" s="1">
        <v>23.382502791867701</v>
      </c>
      <c r="AC640" s="1">
        <v>37.215502103771001</v>
      </c>
    </row>
    <row r="641" spans="1:29" ht="15" hidden="1" customHeight="1" x14ac:dyDescent="0.25">
      <c r="A641">
        <v>37120</v>
      </c>
      <c r="B641" s="2" t="s">
        <v>647</v>
      </c>
      <c r="C641" s="2" t="s">
        <v>46</v>
      </c>
      <c r="D641" s="2" t="s">
        <v>930</v>
      </c>
      <c r="E641" s="2" t="s">
        <v>931</v>
      </c>
      <c r="F641" s="2" t="s">
        <v>919</v>
      </c>
      <c r="G641" s="2" t="str">
        <f t="shared" si="9"/>
        <v>Trump</v>
      </c>
      <c r="H641" s="2" t="s">
        <v>922</v>
      </c>
      <c r="I641" s="2" t="s">
        <v>923</v>
      </c>
      <c r="J641">
        <v>50251</v>
      </c>
      <c r="K641" s="1">
        <v>71.053312371893099</v>
      </c>
      <c r="L641" s="1">
        <v>18.996636882848101</v>
      </c>
      <c r="M641" s="1">
        <v>1.0487353485502799</v>
      </c>
      <c r="N641" s="1">
        <v>3.2874967662335099</v>
      </c>
      <c r="O641" s="1">
        <v>5.6138186304750199</v>
      </c>
      <c r="P641" s="1">
        <v>24.829356629718799</v>
      </c>
      <c r="Q641" s="1">
        <v>9.4047879644186203</v>
      </c>
      <c r="R641" s="1">
        <v>26.654195936399301</v>
      </c>
      <c r="S641" s="1">
        <v>25.661180872022399</v>
      </c>
      <c r="T641" s="1">
        <v>13.450478597440799</v>
      </c>
      <c r="U641" s="1">
        <v>5.5875227135069698</v>
      </c>
      <c r="V641" s="1">
        <v>40.784373107207799</v>
      </c>
      <c r="W641" s="1">
        <v>36.084191399151997</v>
      </c>
      <c r="X641" s="1">
        <v>17.543912780133301</v>
      </c>
      <c r="Y641" s="1">
        <v>23.239328879596101</v>
      </c>
      <c r="Z641" s="1">
        <v>22.265286348105501</v>
      </c>
      <c r="AA641" s="1">
        <v>17.5327655668316</v>
      </c>
      <c r="AB641" s="1">
        <v>24.611147942271401</v>
      </c>
      <c r="AC641" s="1">
        <v>12.351471263195499</v>
      </c>
    </row>
    <row r="642" spans="1:29" ht="15" hidden="1" customHeight="1" x14ac:dyDescent="0.25">
      <c r="A642">
        <v>37140</v>
      </c>
      <c r="B642" s="2" t="s">
        <v>648</v>
      </c>
      <c r="C642" s="2" t="s">
        <v>104</v>
      </c>
      <c r="D642" s="2" t="s">
        <v>950</v>
      </c>
      <c r="E642" s="2" t="s">
        <v>927</v>
      </c>
      <c r="F642" s="2" t="s">
        <v>919</v>
      </c>
      <c r="G642" s="2" t="str">
        <f t="shared" si="9"/>
        <v>Trump</v>
      </c>
      <c r="H642" s="2" t="s">
        <v>922</v>
      </c>
      <c r="I642" s="2" t="s">
        <v>923</v>
      </c>
      <c r="J642">
        <v>98762</v>
      </c>
      <c r="K642" s="1">
        <v>86.966647090986399</v>
      </c>
      <c r="L642" s="1">
        <v>8.4283428849152493</v>
      </c>
      <c r="M642" s="1">
        <v>0.60043336505943601</v>
      </c>
      <c r="N642" s="1">
        <v>2.0949352990016399</v>
      </c>
      <c r="O642" s="1">
        <v>1.9096413600372599</v>
      </c>
      <c r="P642" s="1">
        <v>22.280836759077399</v>
      </c>
      <c r="Q642" s="1">
        <v>7.2932909418602296</v>
      </c>
      <c r="R642" s="1">
        <v>23.985946011623898</v>
      </c>
      <c r="S642" s="1">
        <v>29.212652639679199</v>
      </c>
      <c r="T642" s="1">
        <v>17.227273647759301</v>
      </c>
      <c r="U642" s="1">
        <v>4.7270632291516597</v>
      </c>
      <c r="V642" s="1">
        <v>42.749531902635702</v>
      </c>
      <c r="W642" s="1">
        <v>33.786547601901198</v>
      </c>
      <c r="X642" s="1">
        <v>18.7368572663114</v>
      </c>
      <c r="Y642" s="1">
        <v>22.1930563122183</v>
      </c>
      <c r="Z642" s="1">
        <v>23.656579664206799</v>
      </c>
      <c r="AA642" s="1">
        <v>19.553266306770301</v>
      </c>
      <c r="AB642" s="1">
        <v>19.4220197117528</v>
      </c>
      <c r="AC642" s="1">
        <v>15.1750780050518</v>
      </c>
    </row>
    <row r="643" spans="1:29" ht="15" hidden="1" customHeight="1" x14ac:dyDescent="0.25">
      <c r="A643">
        <v>37220</v>
      </c>
      <c r="B643" s="2" t="s">
        <v>649</v>
      </c>
      <c r="C643" s="2" t="s">
        <v>195</v>
      </c>
      <c r="D643" s="2" t="s">
        <v>965</v>
      </c>
      <c r="E643" s="2" t="s">
        <v>935</v>
      </c>
      <c r="F643" s="2" t="s">
        <v>919</v>
      </c>
      <c r="G643" s="2" t="str">
        <f t="shared" si="9"/>
        <v>Trump</v>
      </c>
      <c r="H643" s="2" t="s">
        <v>922</v>
      </c>
      <c r="I643" s="2" t="s">
        <v>922</v>
      </c>
      <c r="J643">
        <v>43946</v>
      </c>
      <c r="K643" s="1">
        <v>78.876348245574107</v>
      </c>
      <c r="L643" s="1">
        <v>1.90233468347517</v>
      </c>
      <c r="M643" s="1">
        <v>1.2447094161015799</v>
      </c>
      <c r="N643" s="1">
        <v>4.3985800755472599</v>
      </c>
      <c r="O643" s="1">
        <v>13.578027579301899</v>
      </c>
      <c r="P643" s="1">
        <v>20.679925362945401</v>
      </c>
      <c r="Q643" s="1">
        <v>6.2417512401583801</v>
      </c>
      <c r="R643" s="1">
        <v>18.179128930960701</v>
      </c>
      <c r="S643" s="1">
        <v>31.459063395986</v>
      </c>
      <c r="T643" s="1">
        <v>23.440131069949501</v>
      </c>
      <c r="U643" s="1">
        <v>5.3673284917245896</v>
      </c>
      <c r="V643" s="1">
        <v>48.829598229592001</v>
      </c>
      <c r="W643" s="1">
        <v>34.071003335099597</v>
      </c>
      <c r="X643" s="1">
        <v>11.732069943583801</v>
      </c>
      <c r="Y643" s="1">
        <v>24.8112071795994</v>
      </c>
      <c r="Z643" s="1">
        <v>26.009631169968301</v>
      </c>
      <c r="AA643" s="1">
        <v>15.6615957097516</v>
      </c>
      <c r="AB643" s="1">
        <v>20.515486483528498</v>
      </c>
      <c r="AC643" s="1">
        <v>13.002079457152201</v>
      </c>
    </row>
    <row r="644" spans="1:29" ht="15" hidden="1" customHeight="1" x14ac:dyDescent="0.25">
      <c r="A644">
        <v>37260</v>
      </c>
      <c r="B644" s="2" t="s">
        <v>650</v>
      </c>
      <c r="C644" s="2" t="s">
        <v>72</v>
      </c>
      <c r="D644" s="2" t="s">
        <v>942</v>
      </c>
      <c r="E644" s="2" t="s">
        <v>931</v>
      </c>
      <c r="F644" s="2" t="s">
        <v>919</v>
      </c>
      <c r="G644" s="2" t="str">
        <f t="shared" si="9"/>
        <v>Trump</v>
      </c>
      <c r="H644" s="2" t="s">
        <v>922</v>
      </c>
      <c r="I644" s="2" t="s">
        <v>923</v>
      </c>
      <c r="J644">
        <v>74364</v>
      </c>
      <c r="K644" s="1">
        <v>72.590231832607202</v>
      </c>
      <c r="L644" s="1">
        <v>15.9243720079608</v>
      </c>
      <c r="M644" s="1">
        <v>0.59706309504598998</v>
      </c>
      <c r="N644" s="1">
        <v>1.87052875047066</v>
      </c>
      <c r="O644" s="1">
        <v>9.0178043139153399</v>
      </c>
      <c r="P644" s="1">
        <v>22.571405518799398</v>
      </c>
      <c r="Q644" s="1">
        <v>8.1504491420579797</v>
      </c>
      <c r="R644" s="1">
        <v>21.158087246517098</v>
      </c>
      <c r="S644" s="1">
        <v>29.199612715830199</v>
      </c>
      <c r="T644" s="1">
        <v>18.9204453767952</v>
      </c>
      <c r="U644" s="1">
        <v>7.5818192463066696</v>
      </c>
      <c r="V644" s="1">
        <v>54.179270506040098</v>
      </c>
      <c r="W644" s="1">
        <v>25.9030854198786</v>
      </c>
      <c r="X644" s="1">
        <v>12.3358248277746</v>
      </c>
      <c r="Y644" s="1">
        <v>28.966764010568799</v>
      </c>
      <c r="Z644" s="1">
        <v>27.555277430120999</v>
      </c>
      <c r="AA644" s="1">
        <v>16.565846196634698</v>
      </c>
      <c r="AB644" s="1">
        <v>18.220692532332102</v>
      </c>
      <c r="AC644" s="1">
        <v>8.6914198303434809</v>
      </c>
    </row>
    <row r="645" spans="1:29" ht="15" hidden="1" customHeight="1" x14ac:dyDescent="0.25">
      <c r="A645">
        <v>37300</v>
      </c>
      <c r="B645" s="2" t="s">
        <v>651</v>
      </c>
      <c r="C645" s="2" t="s">
        <v>27</v>
      </c>
      <c r="D645" s="2" t="s">
        <v>976</v>
      </c>
      <c r="E645" s="2" t="s">
        <v>935</v>
      </c>
      <c r="F645" s="2" t="s">
        <v>919</v>
      </c>
      <c r="G645" s="2" t="str">
        <f t="shared" si="9"/>
        <v>Trump</v>
      </c>
      <c r="H645" s="2" t="s">
        <v>922</v>
      </c>
      <c r="I645" s="2" t="s">
        <v>922</v>
      </c>
      <c r="J645">
        <v>58458</v>
      </c>
      <c r="K645" s="1">
        <v>61.226863731225798</v>
      </c>
      <c r="L645" s="1">
        <v>20.907318074515</v>
      </c>
      <c r="M645" s="1">
        <v>0.48410824865715602</v>
      </c>
      <c r="N645" s="1">
        <v>1.49509049231927</v>
      </c>
      <c r="O645" s="1">
        <v>15.8866194532827</v>
      </c>
      <c r="P645" s="1">
        <v>19.6294775736426</v>
      </c>
      <c r="Q645" s="1">
        <v>8.0314071641178302</v>
      </c>
      <c r="R645" s="1">
        <v>32.062335351876598</v>
      </c>
      <c r="S645" s="1">
        <v>27.724178042355199</v>
      </c>
      <c r="T645" s="1">
        <v>12.5526018680078</v>
      </c>
      <c r="U645" s="1">
        <v>7.1982387288216696</v>
      </c>
      <c r="V645" s="1">
        <v>53.9604671197473</v>
      </c>
      <c r="W645" s="1">
        <v>28.771417631856</v>
      </c>
      <c r="X645" s="1">
        <v>10.069876519575001</v>
      </c>
      <c r="Y645" s="1">
        <v>24.622960911049599</v>
      </c>
      <c r="Z645" s="1">
        <v>23.699599876885198</v>
      </c>
      <c r="AA645" s="1">
        <v>16.454293628808902</v>
      </c>
      <c r="AB645" s="1">
        <v>21.120344721452799</v>
      </c>
      <c r="AC645" s="1">
        <v>14.102800861803599</v>
      </c>
    </row>
    <row r="646" spans="1:29" ht="15" hidden="1" customHeight="1" x14ac:dyDescent="0.25">
      <c r="A646">
        <v>37340</v>
      </c>
      <c r="B646" s="2" t="s">
        <v>652</v>
      </c>
      <c r="C646" s="2" t="s">
        <v>72</v>
      </c>
      <c r="D646" s="2" t="s">
        <v>942</v>
      </c>
      <c r="E646" s="2" t="s">
        <v>931</v>
      </c>
      <c r="F646" s="2" t="s">
        <v>919</v>
      </c>
      <c r="G646" s="2" t="str">
        <f t="shared" ref="G646:G709" si="10">IF(F646="Republicain","Trump","Clinton")</f>
        <v>Trump</v>
      </c>
      <c r="H646" s="2" t="s">
        <v>923</v>
      </c>
      <c r="I646" s="2" t="s">
        <v>923</v>
      </c>
      <c r="J646">
        <v>543376</v>
      </c>
      <c r="K646" s="1">
        <v>77.564338505933307</v>
      </c>
      <c r="L646" s="1">
        <v>9.6943920968169408</v>
      </c>
      <c r="M646" s="1">
        <v>2.04241630105121</v>
      </c>
      <c r="N646" s="1">
        <v>2.6118194399458199</v>
      </c>
      <c r="O646" s="1">
        <v>8.0870336562527605</v>
      </c>
      <c r="P646" s="1">
        <v>19.817952946026299</v>
      </c>
      <c r="Q646" s="1">
        <v>7.8731854185683599</v>
      </c>
      <c r="R646" s="1">
        <v>21.521561497011302</v>
      </c>
      <c r="S646" s="1">
        <v>30.4124584081741</v>
      </c>
      <c r="T646" s="1">
        <v>20.374841730219998</v>
      </c>
      <c r="U646" s="1">
        <v>2.7034100726736798</v>
      </c>
      <c r="V646" s="1">
        <v>36.854703460893397</v>
      </c>
      <c r="W646" s="1">
        <v>34.265640087411697</v>
      </c>
      <c r="X646" s="1">
        <v>26.176246379021201</v>
      </c>
      <c r="Y646" s="1">
        <v>17.263876160316499</v>
      </c>
      <c r="Z646" s="1">
        <v>23.5216456304953</v>
      </c>
      <c r="AA646" s="1">
        <v>18.5990908018547</v>
      </c>
      <c r="AB646" s="1">
        <v>22.0743691417061</v>
      </c>
      <c r="AC646" s="1">
        <v>18.5410182656274</v>
      </c>
    </row>
    <row r="647" spans="1:29" ht="15" hidden="1" customHeight="1" x14ac:dyDescent="0.25">
      <c r="A647">
        <v>37420</v>
      </c>
      <c r="B647" s="2" t="s">
        <v>653</v>
      </c>
      <c r="C647" s="2" t="s">
        <v>27</v>
      </c>
      <c r="D647" s="2" t="s">
        <v>976</v>
      </c>
      <c r="E647" s="2" t="s">
        <v>935</v>
      </c>
      <c r="F647" s="2" t="s">
        <v>919</v>
      </c>
      <c r="G647" s="2" t="str">
        <f t="shared" si="10"/>
        <v>Trump</v>
      </c>
      <c r="H647" s="2" t="s">
        <v>922</v>
      </c>
      <c r="I647" s="2" t="s">
        <v>922</v>
      </c>
      <c r="J647">
        <v>22535</v>
      </c>
      <c r="K647" s="1">
        <v>69.065897492789006</v>
      </c>
      <c r="L647" s="1">
        <v>4.6816063900599101</v>
      </c>
      <c r="M647" s="1">
        <v>0.36831595296205899</v>
      </c>
      <c r="N647" s="1">
        <v>2.07676946971378</v>
      </c>
      <c r="O647" s="1">
        <v>23.807410694475301</v>
      </c>
      <c r="P647" s="1">
        <v>24.721544264477501</v>
      </c>
      <c r="Q647" s="1">
        <v>7.6414466385622397</v>
      </c>
      <c r="R647" s="1">
        <v>25.822054581761702</v>
      </c>
      <c r="S647" s="1">
        <v>25.7865542489461</v>
      </c>
      <c r="T647" s="1">
        <v>16.0284002662525</v>
      </c>
      <c r="U647" s="1">
        <v>6.6814418877517801</v>
      </c>
      <c r="V647" s="1">
        <v>46.568020337657302</v>
      </c>
      <c r="W647" s="1">
        <v>32.833583208395801</v>
      </c>
      <c r="X647" s="1">
        <v>13.9169545661952</v>
      </c>
      <c r="Y647" s="1">
        <v>19.586532782043701</v>
      </c>
      <c r="Z647" s="1">
        <v>24.843473124630801</v>
      </c>
      <c r="AA647" s="1">
        <v>19.681039574719399</v>
      </c>
      <c r="AB647" s="1">
        <v>23.378617838157101</v>
      </c>
      <c r="AC647" s="1">
        <v>12.5103366804489</v>
      </c>
    </row>
    <row r="648" spans="1:29" ht="15" hidden="1" customHeight="1" x14ac:dyDescent="0.25">
      <c r="A648">
        <v>37460</v>
      </c>
      <c r="B648" s="2" t="s">
        <v>654</v>
      </c>
      <c r="C648" s="2" t="s">
        <v>72</v>
      </c>
      <c r="D648" s="2" t="s">
        <v>942</v>
      </c>
      <c r="E648" s="2" t="s">
        <v>931</v>
      </c>
      <c r="F648" s="2" t="s">
        <v>919</v>
      </c>
      <c r="G648" s="2" t="str">
        <f t="shared" si="10"/>
        <v>Trump</v>
      </c>
      <c r="H648" s="2" t="s">
        <v>923</v>
      </c>
      <c r="I648" s="2" t="s">
        <v>923</v>
      </c>
      <c r="J648">
        <v>184715</v>
      </c>
      <c r="K648" s="1">
        <v>78.862572070487005</v>
      </c>
      <c r="L648" s="1">
        <v>11.250304523184401</v>
      </c>
      <c r="M648" s="1">
        <v>1.8076496223912499</v>
      </c>
      <c r="N648" s="1">
        <v>3.32349836234199</v>
      </c>
      <c r="O648" s="1">
        <v>4.75597542159543</v>
      </c>
      <c r="P648" s="1">
        <v>21.465500906802401</v>
      </c>
      <c r="Q648" s="1">
        <v>9.3587418455458398</v>
      </c>
      <c r="R648" s="1">
        <v>26.233386568497401</v>
      </c>
      <c r="S648" s="1">
        <v>28.246217145332</v>
      </c>
      <c r="T648" s="1">
        <v>14.6961535338224</v>
      </c>
      <c r="U648" s="1">
        <v>4.1752670365806797</v>
      </c>
      <c r="V648" s="1">
        <v>40.923895555538103</v>
      </c>
      <c r="W648" s="1">
        <v>34.3227355847336</v>
      </c>
      <c r="X648" s="1">
        <v>20.578101823147598</v>
      </c>
      <c r="Y648" s="1">
        <v>18.4844402532669</v>
      </c>
      <c r="Z648" s="1">
        <v>23.6508150343527</v>
      </c>
      <c r="AA648" s="1">
        <v>20.5482958372626</v>
      </c>
      <c r="AB648" s="1">
        <v>23.0863532264583</v>
      </c>
      <c r="AC648" s="1">
        <v>14.230095648659599</v>
      </c>
    </row>
    <row r="649" spans="1:29" ht="15" hidden="1" customHeight="1" x14ac:dyDescent="0.25">
      <c r="A649">
        <v>37500</v>
      </c>
      <c r="B649" s="2" t="s">
        <v>655</v>
      </c>
      <c r="C649" s="2" t="s">
        <v>75</v>
      </c>
      <c r="D649" s="2" t="s">
        <v>932</v>
      </c>
      <c r="E649" s="2" t="s">
        <v>931</v>
      </c>
      <c r="F649" s="2" t="s">
        <v>919</v>
      </c>
      <c r="G649" s="2" t="str">
        <f t="shared" si="10"/>
        <v>Trump</v>
      </c>
      <c r="H649" s="2" t="s">
        <v>922</v>
      </c>
      <c r="I649" s="2" t="s">
        <v>923</v>
      </c>
      <c r="J649">
        <v>42090</v>
      </c>
      <c r="K649" s="1">
        <v>95.428842955571398</v>
      </c>
      <c r="L649" s="1">
        <v>0.55119980993109996</v>
      </c>
      <c r="M649" s="1">
        <v>0.25421715371822301</v>
      </c>
      <c r="N649" s="1">
        <v>1.6250890947968599</v>
      </c>
      <c r="O649" s="1">
        <v>2.1406509859824201</v>
      </c>
      <c r="P649" s="1">
        <v>25.160370634355001</v>
      </c>
      <c r="Q649" s="1">
        <v>8.7004038964124497</v>
      </c>
      <c r="R649" s="1">
        <v>25.8660014255167</v>
      </c>
      <c r="S649" s="1">
        <v>25.9372772630078</v>
      </c>
      <c r="T649" s="1">
        <v>14.335946780707999</v>
      </c>
      <c r="U649" s="1">
        <v>6.9168611959059101</v>
      </c>
      <c r="V649" s="1">
        <v>54.1784880588975</v>
      </c>
      <c r="W649" s="1">
        <v>26.4033040043096</v>
      </c>
      <c r="X649" s="1">
        <v>12.501346740887101</v>
      </c>
      <c r="Y649" s="1">
        <v>25.217232788479102</v>
      </c>
      <c r="Z649" s="1">
        <v>26.876101355046501</v>
      </c>
      <c r="AA649" s="1">
        <v>20.9029592270766</v>
      </c>
      <c r="AB649" s="1">
        <v>17.8465090842802</v>
      </c>
      <c r="AC649" s="1">
        <v>9.1571975451175796</v>
      </c>
    </row>
    <row r="650" spans="1:29" ht="15" hidden="1" customHeight="1" x14ac:dyDescent="0.25">
      <c r="A650">
        <v>37540</v>
      </c>
      <c r="B650" s="2" t="s">
        <v>656</v>
      </c>
      <c r="C650" s="2" t="s">
        <v>84</v>
      </c>
      <c r="D650" s="2" t="s">
        <v>975</v>
      </c>
      <c r="E650" s="2" t="s">
        <v>931</v>
      </c>
      <c r="F650" s="2" t="s">
        <v>919</v>
      </c>
      <c r="G650" s="2" t="str">
        <f t="shared" si="10"/>
        <v>Trump</v>
      </c>
      <c r="H650" s="2" t="s">
        <v>922</v>
      </c>
      <c r="I650" s="2" t="s">
        <v>922</v>
      </c>
      <c r="J650">
        <v>32330</v>
      </c>
      <c r="K650" s="1">
        <v>88.221466130528896</v>
      </c>
      <c r="L650" s="1">
        <v>7.9740179399938098</v>
      </c>
      <c r="M650" s="1">
        <v>0.293844726260439</v>
      </c>
      <c r="N650" s="1">
        <v>1.8001855861428999</v>
      </c>
      <c r="O650" s="1">
        <v>1.71048561707393</v>
      </c>
      <c r="P650" s="1">
        <v>21.7383235385091</v>
      </c>
      <c r="Q650" s="1">
        <v>6.9099907206928499</v>
      </c>
      <c r="R650" s="1">
        <v>22.261057841014502</v>
      </c>
      <c r="S650" s="1">
        <v>29.4061243427157</v>
      </c>
      <c r="T650" s="1">
        <v>19.6845035570677</v>
      </c>
      <c r="U650" s="1">
        <v>5.9899585243396603</v>
      </c>
      <c r="V650" s="1">
        <v>55.869897402313903</v>
      </c>
      <c r="W650" s="1">
        <v>22.401222440515198</v>
      </c>
      <c r="X650" s="1">
        <v>15.7389216328313</v>
      </c>
      <c r="Y650" s="1">
        <v>25.146462370437099</v>
      </c>
      <c r="Z650" s="1">
        <v>29.1047018176356</v>
      </c>
      <c r="AA650" s="1">
        <v>19.933904161033499</v>
      </c>
      <c r="AB650" s="1">
        <v>17.139852786540501</v>
      </c>
      <c r="AC650" s="1">
        <v>8.6750788643533099</v>
      </c>
    </row>
    <row r="651" spans="1:29" ht="15" hidden="1" customHeight="1" x14ac:dyDescent="0.25">
      <c r="A651">
        <v>37580</v>
      </c>
      <c r="B651" s="2" t="s">
        <v>656</v>
      </c>
      <c r="C651" s="2" t="s">
        <v>27</v>
      </c>
      <c r="D651" s="2" t="s">
        <v>976</v>
      </c>
      <c r="E651" s="2" t="s">
        <v>935</v>
      </c>
      <c r="F651" s="2" t="s">
        <v>919</v>
      </c>
      <c r="G651" s="2" t="str">
        <f t="shared" si="10"/>
        <v>Trump</v>
      </c>
      <c r="H651" s="2" t="s">
        <v>922</v>
      </c>
      <c r="I651" s="2" t="s">
        <v>922</v>
      </c>
      <c r="J651">
        <v>49793</v>
      </c>
      <c r="K651" s="1">
        <v>76.097041752856796</v>
      </c>
      <c r="L651" s="1">
        <v>13.311107987066499</v>
      </c>
      <c r="M651" s="1">
        <v>0.610527584198582</v>
      </c>
      <c r="N651" s="1">
        <v>3.50852529472014</v>
      </c>
      <c r="O651" s="1">
        <v>6.4727973811579904</v>
      </c>
      <c r="P651" s="1">
        <v>24.290562930532399</v>
      </c>
      <c r="Q651" s="1">
        <v>9.1398389331833805</v>
      </c>
      <c r="R651" s="1">
        <v>23.659952202116799</v>
      </c>
      <c r="S651" s="1">
        <v>26.288835780129698</v>
      </c>
      <c r="T651" s="1">
        <v>16.620810154037699</v>
      </c>
      <c r="U651" s="1">
        <v>5.2766858179618996</v>
      </c>
      <c r="V651" s="1">
        <v>45.730269126096204</v>
      </c>
      <c r="W651" s="1">
        <v>33.181130934381599</v>
      </c>
      <c r="X651" s="1">
        <v>15.811914121560299</v>
      </c>
      <c r="Y651" s="1">
        <v>24.6832814122534</v>
      </c>
      <c r="Z651" s="1">
        <v>25.6801661474559</v>
      </c>
      <c r="AA651" s="1">
        <v>16.9678089304258</v>
      </c>
      <c r="AB651" s="1">
        <v>20.254413291796499</v>
      </c>
      <c r="AC651" s="1">
        <v>12.4143302180685</v>
      </c>
    </row>
    <row r="652" spans="1:29" ht="15" hidden="1" customHeight="1" x14ac:dyDescent="0.25">
      <c r="A652">
        <v>37620</v>
      </c>
      <c r="B652" s="2" t="s">
        <v>657</v>
      </c>
      <c r="C652" s="2" t="s">
        <v>121</v>
      </c>
      <c r="D652" s="2" t="s">
        <v>981</v>
      </c>
      <c r="E652" s="2" t="s">
        <v>927</v>
      </c>
      <c r="F652" s="2" t="s">
        <v>919</v>
      </c>
      <c r="G652" s="2" t="str">
        <f t="shared" si="10"/>
        <v>Trump</v>
      </c>
      <c r="H652" s="2" t="s">
        <v>922</v>
      </c>
      <c r="I652" s="2" t="s">
        <v>922</v>
      </c>
      <c r="J652">
        <v>92673</v>
      </c>
      <c r="K652" s="1">
        <v>95.995597423197694</v>
      </c>
      <c r="L652" s="1">
        <v>1.0240307317125801</v>
      </c>
      <c r="M652" s="1">
        <v>0.51579208615238503</v>
      </c>
      <c r="N652" s="1">
        <v>1.6337012937964701</v>
      </c>
      <c r="O652" s="1">
        <v>0.83087846514087205</v>
      </c>
      <c r="P652" s="1">
        <v>21.7884389196422</v>
      </c>
      <c r="Q652" s="1">
        <v>7.54804527748104</v>
      </c>
      <c r="R652" s="1">
        <v>24.2562558674047</v>
      </c>
      <c r="S652" s="1">
        <v>29.560929289005401</v>
      </c>
      <c r="T652" s="1">
        <v>16.846330646466601</v>
      </c>
      <c r="U652" s="1">
        <v>3.8721827535521798</v>
      </c>
      <c r="V652" s="1">
        <v>44.687040666340003</v>
      </c>
      <c r="W652" s="1">
        <v>33.186856932875997</v>
      </c>
      <c r="X652" s="1">
        <v>18.253919647231701</v>
      </c>
      <c r="Y652" s="1">
        <v>23.544084440476801</v>
      </c>
      <c r="Z652" s="1">
        <v>23.885417213674302</v>
      </c>
      <c r="AA652" s="1">
        <v>18.592133592396198</v>
      </c>
      <c r="AB652" s="1">
        <v>19.965341595336898</v>
      </c>
      <c r="AC652" s="1">
        <v>14.0130231581158</v>
      </c>
    </row>
    <row r="653" spans="1:29" ht="15" hidden="1" customHeight="1" x14ac:dyDescent="0.25">
      <c r="A653">
        <v>37660</v>
      </c>
      <c r="B653" s="2" t="s">
        <v>658</v>
      </c>
      <c r="C653" s="2" t="s">
        <v>77</v>
      </c>
      <c r="D653" s="2" t="s">
        <v>949</v>
      </c>
      <c r="E653" s="2" t="s">
        <v>935</v>
      </c>
      <c r="F653" s="2" t="s">
        <v>919</v>
      </c>
      <c r="G653" s="2" t="str">
        <f t="shared" si="10"/>
        <v>Trump</v>
      </c>
      <c r="H653" s="2" t="s">
        <v>922</v>
      </c>
      <c r="I653" s="2" t="s">
        <v>923</v>
      </c>
      <c r="J653">
        <v>21607</v>
      </c>
      <c r="K653" s="1">
        <v>85.467672513537295</v>
      </c>
      <c r="L653" s="1">
        <v>4.5679640857129602</v>
      </c>
      <c r="M653" s="1">
        <v>0.351737862729671</v>
      </c>
      <c r="N653" s="1">
        <v>5.5630119868561101</v>
      </c>
      <c r="O653" s="1">
        <v>4.0496135511639704</v>
      </c>
      <c r="P653" s="1">
        <v>24.353218864256998</v>
      </c>
      <c r="Q653" s="1">
        <v>8.9137779423334997</v>
      </c>
      <c r="R653" s="1">
        <v>22.131716573332699</v>
      </c>
      <c r="S653" s="1">
        <v>28.0001851251909</v>
      </c>
      <c r="T653" s="1">
        <v>16.601101494885899</v>
      </c>
      <c r="U653" s="1">
        <v>3.77805660114318</v>
      </c>
      <c r="V653" s="1">
        <v>37.097448766206597</v>
      </c>
      <c r="W653" s="1">
        <v>40.1087411125052</v>
      </c>
      <c r="X653" s="1">
        <v>19.015753520145001</v>
      </c>
      <c r="Y653" s="1">
        <v>22.932458422898499</v>
      </c>
      <c r="Z653" s="1">
        <v>26.937436361579401</v>
      </c>
      <c r="AA653" s="1">
        <v>21.246747369611899</v>
      </c>
      <c r="AB653" s="1">
        <v>21.348568842629302</v>
      </c>
      <c r="AC653" s="1">
        <v>7.5347890032809097</v>
      </c>
    </row>
    <row r="654" spans="1:29" ht="15" hidden="1" customHeight="1" x14ac:dyDescent="0.25">
      <c r="A654">
        <v>37740</v>
      </c>
      <c r="B654" s="2" t="s">
        <v>659</v>
      </c>
      <c r="C654" s="2" t="s">
        <v>330</v>
      </c>
      <c r="D654" s="2" t="s">
        <v>934</v>
      </c>
      <c r="E654" s="2" t="s">
        <v>935</v>
      </c>
      <c r="F654" s="2" t="s">
        <v>919</v>
      </c>
      <c r="G654" s="2" t="str">
        <f t="shared" si="10"/>
        <v>Trump</v>
      </c>
      <c r="H654" s="2" t="s">
        <v>922</v>
      </c>
      <c r="I654" s="2" t="s">
        <v>923</v>
      </c>
      <c r="J654">
        <v>53597</v>
      </c>
      <c r="K654" s="1">
        <v>65.858163703192304</v>
      </c>
      <c r="L654" s="1">
        <v>0.36382633356344601</v>
      </c>
      <c r="M654" s="1">
        <v>0.47763867380636998</v>
      </c>
      <c r="N654" s="1">
        <v>15.411310334533599</v>
      </c>
      <c r="O654" s="1">
        <v>17.889060954904199</v>
      </c>
      <c r="P654" s="1">
        <v>21.402317293878401</v>
      </c>
      <c r="Q654" s="1">
        <v>7.0321100061570601</v>
      </c>
      <c r="R654" s="1">
        <v>18.0177995037036</v>
      </c>
      <c r="S654" s="1">
        <v>30.3188611302871</v>
      </c>
      <c r="T654" s="1">
        <v>23.228912065973802</v>
      </c>
      <c r="U654" s="1">
        <v>4.7230548677179698</v>
      </c>
      <c r="V654" s="1">
        <v>42.124332073504497</v>
      </c>
      <c r="W654" s="1">
        <v>37.5029323602242</v>
      </c>
      <c r="X654" s="1">
        <v>15.6496806985534</v>
      </c>
      <c r="Y654" s="1">
        <v>24.4356631266979</v>
      </c>
      <c r="Z654" s="1">
        <v>27.8784885156829</v>
      </c>
      <c r="AA654" s="1">
        <v>19.2837737713016</v>
      </c>
      <c r="AB654" s="1">
        <v>18.290936033588501</v>
      </c>
      <c r="AC654" s="1">
        <v>10.1111385527291</v>
      </c>
    </row>
    <row r="655" spans="1:29" ht="15" hidden="1" customHeight="1" x14ac:dyDescent="0.25">
      <c r="A655">
        <v>37780</v>
      </c>
      <c r="B655" s="2" t="s">
        <v>660</v>
      </c>
      <c r="C655" s="2" t="s">
        <v>27</v>
      </c>
      <c r="D655" s="2" t="s">
        <v>976</v>
      </c>
      <c r="E655" s="2" t="s">
        <v>935</v>
      </c>
      <c r="F655" s="2" t="s">
        <v>919</v>
      </c>
      <c r="G655" s="2" t="str">
        <f t="shared" si="10"/>
        <v>Trump</v>
      </c>
      <c r="H655" s="2" t="s">
        <v>922</v>
      </c>
      <c r="I655" s="2" t="s">
        <v>922</v>
      </c>
      <c r="J655">
        <v>13783</v>
      </c>
      <c r="K655" s="1">
        <v>19.516796053108902</v>
      </c>
      <c r="L655" s="1">
        <v>4.8755713560182796</v>
      </c>
      <c r="M655" s="1">
        <v>0.85612711311035306</v>
      </c>
      <c r="N655" s="1">
        <v>0.50787201625190403</v>
      </c>
      <c r="O655" s="1">
        <v>74.243633461510598</v>
      </c>
      <c r="P655" s="1">
        <v>22.7961982151926</v>
      </c>
      <c r="Q655" s="1">
        <v>11.3473119059711</v>
      </c>
      <c r="R655" s="1">
        <v>30.087789305666401</v>
      </c>
      <c r="S655" s="1">
        <v>23.768410360589101</v>
      </c>
      <c r="T655" s="1">
        <v>12.000290212580699</v>
      </c>
      <c r="U655" s="1">
        <v>23.844974819356299</v>
      </c>
      <c r="V655" s="1">
        <v>44.788701554630997</v>
      </c>
      <c r="W655" s="1">
        <v>19.8160718195752</v>
      </c>
      <c r="X655" s="1">
        <v>11.550251806437499</v>
      </c>
      <c r="Y655" s="1">
        <v>31.059297639608499</v>
      </c>
      <c r="Z655" s="1">
        <v>19.2573402417962</v>
      </c>
      <c r="AA655" s="1">
        <v>14.421416234887699</v>
      </c>
      <c r="AB655" s="1">
        <v>23.517559009787</v>
      </c>
      <c r="AC655" s="1">
        <v>11.7443868739206</v>
      </c>
    </row>
    <row r="656" spans="1:29" ht="15" hidden="1" customHeight="1" x14ac:dyDescent="0.25">
      <c r="A656">
        <v>37860</v>
      </c>
      <c r="B656" s="2" t="s">
        <v>661</v>
      </c>
      <c r="C656" s="2" t="s">
        <v>72</v>
      </c>
      <c r="D656" s="2" t="s">
        <v>942</v>
      </c>
      <c r="E656" s="2" t="s">
        <v>931</v>
      </c>
      <c r="F656" s="2" t="s">
        <v>919</v>
      </c>
      <c r="G656" s="2" t="str">
        <f t="shared" si="10"/>
        <v>Trump</v>
      </c>
      <c r="H656" s="2" t="s">
        <v>923</v>
      </c>
      <c r="I656" s="2" t="s">
        <v>923</v>
      </c>
      <c r="J656">
        <v>448991</v>
      </c>
      <c r="K656" s="1">
        <v>72.524170863113099</v>
      </c>
      <c r="L656" s="1">
        <v>16.789423396014602</v>
      </c>
      <c r="M656" s="1">
        <v>2.38423487330481</v>
      </c>
      <c r="N656" s="1">
        <v>3.7212327195868098</v>
      </c>
      <c r="O656" s="1">
        <v>4.5809381479806897</v>
      </c>
      <c r="P656" s="1">
        <v>22.353009303081802</v>
      </c>
      <c r="Q656" s="1">
        <v>11.438091186683</v>
      </c>
      <c r="R656" s="1">
        <v>24.858404734170598</v>
      </c>
      <c r="S656" s="1">
        <v>27.455116026824602</v>
      </c>
      <c r="T656" s="1">
        <v>13.895378749240001</v>
      </c>
      <c r="U656" s="1">
        <v>3.46705033665706</v>
      </c>
      <c r="V656" s="1">
        <v>37.339057226693498</v>
      </c>
      <c r="W656" s="1">
        <v>35.084105847517897</v>
      </c>
      <c r="X656" s="1">
        <v>24.109786589131499</v>
      </c>
      <c r="Y656" s="1">
        <v>18.645355428015201</v>
      </c>
      <c r="Z656" s="1">
        <v>22.872981298260399</v>
      </c>
      <c r="AA656" s="1">
        <v>18.309424465982499</v>
      </c>
      <c r="AB656" s="1">
        <v>23.8196418714797</v>
      </c>
      <c r="AC656" s="1">
        <v>16.352596936262099</v>
      </c>
    </row>
    <row r="657" spans="1:29" ht="15" hidden="1" customHeight="1" x14ac:dyDescent="0.25">
      <c r="A657">
        <v>37900</v>
      </c>
      <c r="B657" s="2" t="s">
        <v>662</v>
      </c>
      <c r="C657" s="2" t="s">
        <v>146</v>
      </c>
      <c r="D657" s="2" t="s">
        <v>948</v>
      </c>
      <c r="E657" s="2" t="s">
        <v>927</v>
      </c>
      <c r="F657" s="2" t="s">
        <v>920</v>
      </c>
      <c r="G657" s="2" t="str">
        <f t="shared" si="10"/>
        <v>Clinton</v>
      </c>
      <c r="H657" s="2" t="s">
        <v>922</v>
      </c>
      <c r="I657" s="2" t="s">
        <v>923</v>
      </c>
      <c r="J657">
        <v>379186</v>
      </c>
      <c r="K657" s="1">
        <v>84.257593898508901</v>
      </c>
      <c r="L657" s="1">
        <v>9.0533405769200304</v>
      </c>
      <c r="M657" s="1">
        <v>1.86689381991951</v>
      </c>
      <c r="N657" s="1">
        <v>2.0488625634912698</v>
      </c>
      <c r="O657" s="1">
        <v>2.7733091411602699</v>
      </c>
      <c r="P657" s="1">
        <v>23.965019805583498</v>
      </c>
      <c r="Q657" s="1">
        <v>8.9251712879694907</v>
      </c>
      <c r="R657" s="1">
        <v>25.174980088927299</v>
      </c>
      <c r="S657" s="1">
        <v>27.0381817894121</v>
      </c>
      <c r="T657" s="1">
        <v>14.8966470281076</v>
      </c>
      <c r="U657" s="1">
        <v>2.8094392126652701</v>
      </c>
      <c r="V657" s="1">
        <v>38.093291618846997</v>
      </c>
      <c r="W657" s="1">
        <v>33.122926721901699</v>
      </c>
      <c r="X657" s="1">
        <v>25.9743424465861</v>
      </c>
      <c r="Y657" s="1">
        <v>16.0587352569503</v>
      </c>
      <c r="Z657" s="1">
        <v>20.400036857624301</v>
      </c>
      <c r="AA657" s="1">
        <v>18.364311288963801</v>
      </c>
      <c r="AB657" s="1">
        <v>24.659066975568699</v>
      </c>
      <c r="AC657" s="1">
        <v>20.517849620892999</v>
      </c>
    </row>
    <row r="658" spans="1:29" ht="15" hidden="1" customHeight="1" x14ac:dyDescent="0.25">
      <c r="A658">
        <v>37940</v>
      </c>
      <c r="B658" s="2" t="s">
        <v>663</v>
      </c>
      <c r="C658" s="2" t="s">
        <v>66</v>
      </c>
      <c r="D658" s="2" t="s">
        <v>425</v>
      </c>
      <c r="E658" s="2" t="s">
        <v>927</v>
      </c>
      <c r="F658" s="2" t="s">
        <v>919</v>
      </c>
      <c r="G658" s="2" t="str">
        <f t="shared" si="10"/>
        <v>Trump</v>
      </c>
      <c r="H658" s="2" t="s">
        <v>922</v>
      </c>
      <c r="I658" s="2" t="s">
        <v>923</v>
      </c>
      <c r="J658">
        <v>36903</v>
      </c>
      <c r="K658" s="1">
        <v>90.255534780370198</v>
      </c>
      <c r="L658" s="1">
        <v>4.4684713979893198</v>
      </c>
      <c r="M658" s="1">
        <v>0.34685526921930498</v>
      </c>
      <c r="N658" s="1">
        <v>2.47405359997832</v>
      </c>
      <c r="O658" s="1">
        <v>2.4550849524428902</v>
      </c>
      <c r="P658" s="1">
        <v>22.743408394981401</v>
      </c>
      <c r="Q658" s="1">
        <v>8.3163970408909798</v>
      </c>
      <c r="R658" s="1">
        <v>26.840636262634501</v>
      </c>
      <c r="S658" s="1">
        <v>28.149472942579202</v>
      </c>
      <c r="T658" s="1">
        <v>13.950085358913899</v>
      </c>
      <c r="U658" s="1">
        <v>4.5922406967537599</v>
      </c>
      <c r="V658" s="1">
        <v>56.211401425178103</v>
      </c>
      <c r="W658" s="1">
        <v>29.307205067300099</v>
      </c>
      <c r="X658" s="1">
        <v>9.8891528107680102</v>
      </c>
      <c r="Y658" s="1">
        <v>21.268768768768801</v>
      </c>
      <c r="Z658" s="1">
        <v>28.993993993994</v>
      </c>
      <c r="AA658" s="1">
        <v>17.6726726726727</v>
      </c>
      <c r="AB658" s="1">
        <v>22.484984984985001</v>
      </c>
      <c r="AC658" s="1">
        <v>9.5795795795795797</v>
      </c>
    </row>
    <row r="659" spans="1:29" ht="15" hidden="1" customHeight="1" x14ac:dyDescent="0.25">
      <c r="A659">
        <v>37980</v>
      </c>
      <c r="B659" s="2" t="s">
        <v>664</v>
      </c>
      <c r="C659" s="2" t="s">
        <v>55</v>
      </c>
      <c r="D659" s="2" t="s">
        <v>970</v>
      </c>
      <c r="E659" s="2" t="s">
        <v>927</v>
      </c>
      <c r="F659" s="2" t="s">
        <v>920</v>
      </c>
      <c r="G659" s="2" t="str">
        <f t="shared" si="10"/>
        <v>Clinton</v>
      </c>
      <c r="H659" s="2" t="s">
        <v>922</v>
      </c>
      <c r="I659" s="2" t="s">
        <v>922</v>
      </c>
      <c r="J659">
        <v>5965343</v>
      </c>
      <c r="K659" s="1">
        <v>64.972709867647197</v>
      </c>
      <c r="L659" s="1">
        <v>20.188327812834899</v>
      </c>
      <c r="M659" s="1">
        <v>4.9227010081398497</v>
      </c>
      <c r="N659" s="1">
        <v>2.0681291922358902</v>
      </c>
      <c r="O659" s="1">
        <v>7.84813211914219</v>
      </c>
      <c r="P659" s="1">
        <v>23.316044022950599</v>
      </c>
      <c r="Q659" s="1">
        <v>10.051240976420001</v>
      </c>
      <c r="R659" s="1">
        <v>26.154053505389399</v>
      </c>
      <c r="S659" s="1">
        <v>27.1938595986853</v>
      </c>
      <c r="T659" s="1">
        <v>13.2848018965548</v>
      </c>
      <c r="U659" s="1">
        <v>3.7792038113837001</v>
      </c>
      <c r="V659" s="1">
        <v>38.676683764845897</v>
      </c>
      <c r="W659" s="1">
        <v>24.420918934047499</v>
      </c>
      <c r="X659" s="1">
        <v>33.123193489722901</v>
      </c>
      <c r="Y659" s="1">
        <v>16.2033565470797</v>
      </c>
      <c r="Z659" s="1">
        <v>17.130066535901399</v>
      </c>
      <c r="AA659" s="1">
        <v>15.3308104707324</v>
      </c>
      <c r="AB659" s="1">
        <v>22.343040206495999</v>
      </c>
      <c r="AC659" s="1">
        <v>28.9927262397904</v>
      </c>
    </row>
    <row r="660" spans="1:29" ht="15" hidden="1" customHeight="1" x14ac:dyDescent="0.25">
      <c r="A660">
        <v>38060</v>
      </c>
      <c r="B660" s="2" t="s">
        <v>665</v>
      </c>
      <c r="C660" s="2" t="s">
        <v>330</v>
      </c>
      <c r="D660" s="2" t="s">
        <v>934</v>
      </c>
      <c r="E660" s="2" t="s">
        <v>935</v>
      </c>
      <c r="F660" s="2" t="s">
        <v>920</v>
      </c>
      <c r="G660" s="2" t="str">
        <f t="shared" si="10"/>
        <v>Clinton</v>
      </c>
      <c r="H660" s="2" t="s">
        <v>922</v>
      </c>
      <c r="I660" s="2" t="s">
        <v>923</v>
      </c>
      <c r="J660">
        <v>4192887</v>
      </c>
      <c r="K660" s="1">
        <v>58.6836945522262</v>
      </c>
      <c r="L660" s="1">
        <v>4.6148870694583497</v>
      </c>
      <c r="M660" s="1">
        <v>3.2057863710612802</v>
      </c>
      <c r="N660" s="1">
        <v>4.0238623173007104</v>
      </c>
      <c r="O660" s="1">
        <v>29.471769689953501</v>
      </c>
      <c r="P660" s="1">
        <v>26.415236089119499</v>
      </c>
      <c r="Q660" s="1">
        <v>9.7382781839815795</v>
      </c>
      <c r="R660" s="1">
        <v>27.971872363839001</v>
      </c>
      <c r="S660" s="1">
        <v>23.598775736145502</v>
      </c>
      <c r="T660" s="1">
        <v>12.275837626914299</v>
      </c>
      <c r="U660" s="1">
        <v>6.4825350312514596</v>
      </c>
      <c r="V660" s="1">
        <v>31.2450409968997</v>
      </c>
      <c r="W660" s="1">
        <v>33.805872053452198</v>
      </c>
      <c r="X660" s="1">
        <v>28.4665519183966</v>
      </c>
      <c r="Y660" s="1">
        <v>15.8210893209041</v>
      </c>
      <c r="Z660" s="1">
        <v>20.7257548880415</v>
      </c>
      <c r="AA660" s="1">
        <v>18.129510556464499</v>
      </c>
      <c r="AB660" s="1">
        <v>23.3448204630483</v>
      </c>
      <c r="AC660" s="1">
        <v>21.9788247715416</v>
      </c>
    </row>
    <row r="661" spans="1:29" ht="15" hidden="1" customHeight="1" x14ac:dyDescent="0.25">
      <c r="A661">
        <v>38100</v>
      </c>
      <c r="B661" s="2" t="s">
        <v>666</v>
      </c>
      <c r="C661" s="2" t="s">
        <v>170</v>
      </c>
      <c r="D661" s="2" t="s">
        <v>957</v>
      </c>
      <c r="E661" s="2" t="s">
        <v>931</v>
      </c>
      <c r="F661" s="2" t="s">
        <v>919</v>
      </c>
      <c r="G661" s="2" t="str">
        <f t="shared" si="10"/>
        <v>Trump</v>
      </c>
      <c r="H661" s="2" t="s">
        <v>922</v>
      </c>
      <c r="I661" s="2" t="s">
        <v>922</v>
      </c>
      <c r="J661">
        <v>55834</v>
      </c>
      <c r="K661" s="1">
        <v>82.227674893434099</v>
      </c>
      <c r="L661" s="1">
        <v>12.2738832969159</v>
      </c>
      <c r="M661" s="1">
        <v>0.397607192749937</v>
      </c>
      <c r="N661" s="1">
        <v>2.17072034960777</v>
      </c>
      <c r="O661" s="1">
        <v>2.9301142672923302</v>
      </c>
      <c r="P661" s="1">
        <v>24.594333201991599</v>
      </c>
      <c r="Q661" s="1">
        <v>9.29720242146362</v>
      </c>
      <c r="R661" s="1">
        <v>24.0068775298205</v>
      </c>
      <c r="S661" s="1">
        <v>27.5298205394562</v>
      </c>
      <c r="T661" s="1">
        <v>14.571766307268</v>
      </c>
      <c r="U661" s="1">
        <v>7.3944899559304602</v>
      </c>
      <c r="V661" s="1">
        <v>44.531862546299998</v>
      </c>
      <c r="W661" s="1">
        <v>33.592883986265399</v>
      </c>
      <c r="X661" s="1">
        <v>14.480763511504</v>
      </c>
      <c r="Y661" s="1">
        <v>26.936010526828799</v>
      </c>
      <c r="Z661" s="1">
        <v>21.502022515717101</v>
      </c>
      <c r="AA661" s="1">
        <v>19.401530289000402</v>
      </c>
      <c r="AB661" s="1">
        <v>20.2446512987962</v>
      </c>
      <c r="AC661" s="1">
        <v>11.915785369657399</v>
      </c>
    </row>
    <row r="662" spans="1:29" ht="15" hidden="1" customHeight="1" x14ac:dyDescent="0.25">
      <c r="A662">
        <v>38180</v>
      </c>
      <c r="B662" s="2" t="s">
        <v>667</v>
      </c>
      <c r="C662" s="2" t="s">
        <v>24</v>
      </c>
      <c r="D662" s="2" t="s">
        <v>974</v>
      </c>
      <c r="E662" s="2" t="s">
        <v>947</v>
      </c>
      <c r="F662" s="2" t="s">
        <v>919</v>
      </c>
      <c r="G662" s="2" t="str">
        <f t="shared" si="10"/>
        <v>Trump</v>
      </c>
      <c r="H662" s="2" t="s">
        <v>922</v>
      </c>
      <c r="I662" s="2" t="s">
        <v>923</v>
      </c>
      <c r="J662">
        <v>21361</v>
      </c>
      <c r="K662" s="1">
        <v>86.372360844529794</v>
      </c>
      <c r="L662" s="1">
        <v>0.44005430457375599</v>
      </c>
      <c r="M662" s="1">
        <v>0.43537287580169498</v>
      </c>
      <c r="N662" s="1">
        <v>11.165207621365999</v>
      </c>
      <c r="O662" s="1">
        <v>1.5870043537287599</v>
      </c>
      <c r="P662" s="1">
        <v>23.725481016806299</v>
      </c>
      <c r="Q662" s="1">
        <v>6.7365760029961104</v>
      </c>
      <c r="R662" s="1">
        <v>25.3499368007116</v>
      </c>
      <c r="S662" s="1">
        <v>30.0641355741772</v>
      </c>
      <c r="T662" s="1">
        <v>14.123870605308699</v>
      </c>
      <c r="U662" s="1">
        <v>3.39130434782609</v>
      </c>
      <c r="V662" s="1">
        <v>31.5719063545151</v>
      </c>
      <c r="W662" s="1">
        <v>32.140468227424698</v>
      </c>
      <c r="X662" s="1">
        <v>32.896321070234102</v>
      </c>
      <c r="Y662" s="1">
        <v>15.856950067476401</v>
      </c>
      <c r="Z662" s="1">
        <v>19.331983805667999</v>
      </c>
      <c r="AA662" s="1">
        <v>16.475483580746701</v>
      </c>
      <c r="AB662" s="1">
        <v>28.193882141250601</v>
      </c>
      <c r="AC662" s="1">
        <v>20.141700404858302</v>
      </c>
    </row>
    <row r="663" spans="1:29" ht="15" hidden="1" customHeight="1" x14ac:dyDescent="0.25">
      <c r="A663">
        <v>38220</v>
      </c>
      <c r="B663" s="2" t="s">
        <v>668</v>
      </c>
      <c r="C663" s="2" t="s">
        <v>75</v>
      </c>
      <c r="D663" s="2" t="s">
        <v>932</v>
      </c>
      <c r="E663" s="2" t="s">
        <v>931</v>
      </c>
      <c r="F663" s="2" t="s">
        <v>920</v>
      </c>
      <c r="G663" s="2" t="str">
        <f t="shared" si="10"/>
        <v>Clinton</v>
      </c>
      <c r="H663" s="2" t="s">
        <v>922</v>
      </c>
      <c r="I663" s="2" t="s">
        <v>923</v>
      </c>
      <c r="J663">
        <v>100258</v>
      </c>
      <c r="K663" s="1">
        <v>48.614574398053001</v>
      </c>
      <c r="L663" s="1">
        <v>47.626124598535803</v>
      </c>
      <c r="M663" s="1">
        <v>0.62339164954417603</v>
      </c>
      <c r="N663" s="1">
        <v>1.3245825769514701</v>
      </c>
      <c r="O663" s="1">
        <v>1.8113267769155601</v>
      </c>
      <c r="P663" s="1">
        <v>23.2619840810708</v>
      </c>
      <c r="Q663" s="1">
        <v>10.6844341598675</v>
      </c>
      <c r="R663" s="1">
        <v>25.294739571904501</v>
      </c>
      <c r="S663" s="1">
        <v>27.364399848391201</v>
      </c>
      <c r="T663" s="1">
        <v>13.394442338766</v>
      </c>
      <c r="U663" s="1">
        <v>6.5533943728267996</v>
      </c>
      <c r="V663" s="1">
        <v>50.363655688668203</v>
      </c>
      <c r="W663" s="1">
        <v>27.0031430783948</v>
      </c>
      <c r="X663" s="1">
        <v>16.0798068601102</v>
      </c>
      <c r="Y663" s="1">
        <v>28.592268417213699</v>
      </c>
      <c r="Z663" s="1">
        <v>24.5890141951411</v>
      </c>
      <c r="AA663" s="1">
        <v>16.868652864276498</v>
      </c>
      <c r="AB663" s="1">
        <v>18.582730180104399</v>
      </c>
      <c r="AC663" s="1">
        <v>11.3673343432643</v>
      </c>
    </row>
    <row r="664" spans="1:29" ht="15" hidden="1" customHeight="1" x14ac:dyDescent="0.25">
      <c r="A664">
        <v>38240</v>
      </c>
      <c r="B664" s="2" t="s">
        <v>669</v>
      </c>
      <c r="C664" s="2" t="s">
        <v>42</v>
      </c>
      <c r="D664" s="2" t="s">
        <v>959</v>
      </c>
      <c r="E664" s="2" t="s">
        <v>931</v>
      </c>
      <c r="F664" s="2" t="s">
        <v>920</v>
      </c>
      <c r="G664" s="2" t="str">
        <f t="shared" si="10"/>
        <v>Clinton</v>
      </c>
      <c r="H664" s="2" t="s">
        <v>922</v>
      </c>
      <c r="I664" s="2" t="s">
        <v>923</v>
      </c>
      <c r="J664">
        <v>88247</v>
      </c>
      <c r="K664" s="1">
        <v>77.608303965007295</v>
      </c>
      <c r="L664" s="1">
        <v>13.288837014289401</v>
      </c>
      <c r="M664" s="1">
        <v>0.83402268632361398</v>
      </c>
      <c r="N664" s="1">
        <v>2.3071605833626099</v>
      </c>
      <c r="O664" s="1">
        <v>5.9616757510170304</v>
      </c>
      <c r="P664" s="1">
        <v>21.699321223384398</v>
      </c>
      <c r="Q664" s="1">
        <v>6.2030437295318803</v>
      </c>
      <c r="R664" s="1">
        <v>22.155993971466501</v>
      </c>
      <c r="S664" s="1">
        <v>27.293845683139399</v>
      </c>
      <c r="T664" s="1">
        <v>22.647795392477899</v>
      </c>
      <c r="U664" s="1">
        <v>3.7762567854614102</v>
      </c>
      <c r="V664" s="1">
        <v>32.238218865549499</v>
      </c>
      <c r="W664" s="1">
        <v>33.6212729132248</v>
      </c>
      <c r="X664" s="1">
        <v>30.364251435764299</v>
      </c>
      <c r="Y664" s="1">
        <v>19.430811833410999</v>
      </c>
      <c r="Z664" s="1">
        <v>22.868971568009201</v>
      </c>
      <c r="AA664" s="1">
        <v>17.854303183176601</v>
      </c>
      <c r="AB664" s="1">
        <v>22.1945000411263</v>
      </c>
      <c r="AC664" s="1">
        <v>17.651413374276899</v>
      </c>
    </row>
    <row r="665" spans="1:29" ht="15" hidden="1" customHeight="1" x14ac:dyDescent="0.25">
      <c r="A665">
        <v>38260</v>
      </c>
      <c r="B665" s="2" t="s">
        <v>670</v>
      </c>
      <c r="C665" s="2" t="s">
        <v>77</v>
      </c>
      <c r="D665" s="2" t="s">
        <v>949</v>
      </c>
      <c r="E665" s="2" t="s">
        <v>935</v>
      </c>
      <c r="F665" s="2" t="s">
        <v>919</v>
      </c>
      <c r="G665" s="2" t="str">
        <f t="shared" si="10"/>
        <v>Trump</v>
      </c>
      <c r="H665" s="2" t="s">
        <v>922</v>
      </c>
      <c r="I665" s="2" t="s">
        <v>923</v>
      </c>
      <c r="J665">
        <v>39134</v>
      </c>
      <c r="K665" s="1">
        <v>89.032554811672696</v>
      </c>
      <c r="L665" s="1">
        <v>1.93437931210712</v>
      </c>
      <c r="M665" s="1">
        <v>1.19589104103848</v>
      </c>
      <c r="N665" s="1">
        <v>3.3346961721265398</v>
      </c>
      <c r="O665" s="1">
        <v>4.5024786630551397</v>
      </c>
      <c r="P665" s="1">
        <v>22.295190882608502</v>
      </c>
      <c r="Q665" s="1">
        <v>17.4400776818112</v>
      </c>
      <c r="R665" s="1">
        <v>23.2841007819288</v>
      </c>
      <c r="S665" s="1">
        <v>23.0209025399908</v>
      </c>
      <c r="T665" s="1">
        <v>13.9597281136608</v>
      </c>
      <c r="U665" s="1">
        <v>4.5685919818266001</v>
      </c>
      <c r="V665" s="1">
        <v>37.326995078036298</v>
      </c>
      <c r="W665" s="1">
        <v>31.765596735518098</v>
      </c>
      <c r="X665" s="1">
        <v>26.3388162046191</v>
      </c>
      <c r="Y665" s="1">
        <v>25.3628874068262</v>
      </c>
      <c r="Z665" s="1">
        <v>27.991369164378199</v>
      </c>
      <c r="AA665" s="1">
        <v>17.490519157839699</v>
      </c>
      <c r="AB665" s="1">
        <v>19.020530927161001</v>
      </c>
      <c r="AC665" s="1">
        <v>10.134693343795</v>
      </c>
    </row>
    <row r="666" spans="1:29" ht="15" hidden="1" customHeight="1" x14ac:dyDescent="0.25">
      <c r="A666">
        <v>38300</v>
      </c>
      <c r="B666" s="2" t="s">
        <v>671</v>
      </c>
      <c r="C666" s="2" t="s">
        <v>55</v>
      </c>
      <c r="D666" s="2" t="s">
        <v>970</v>
      </c>
      <c r="E666" s="2" t="s">
        <v>927</v>
      </c>
      <c r="F666" s="2" t="s">
        <v>919</v>
      </c>
      <c r="G666" s="2" t="str">
        <f t="shared" si="10"/>
        <v>Trump</v>
      </c>
      <c r="H666" s="2" t="s">
        <v>922</v>
      </c>
      <c r="I666" s="2" t="s">
        <v>922</v>
      </c>
      <c r="J666">
        <v>2356285</v>
      </c>
      <c r="K666" s="1">
        <v>87.050717549023105</v>
      </c>
      <c r="L666" s="1">
        <v>8.2512514402969099</v>
      </c>
      <c r="M666" s="1">
        <v>1.7415550326042899</v>
      </c>
      <c r="N666" s="1">
        <v>1.6846009714444601</v>
      </c>
      <c r="O666" s="1">
        <v>1.2718750066311999</v>
      </c>
      <c r="P666" s="1">
        <v>20.157621000855201</v>
      </c>
      <c r="Q666" s="1">
        <v>9.1294134622933996</v>
      </c>
      <c r="R666" s="1">
        <v>23.879836267684102</v>
      </c>
      <c r="S666" s="1">
        <v>29.556696240055899</v>
      </c>
      <c r="T666" s="1">
        <v>17.276433029111502</v>
      </c>
      <c r="U666" s="1">
        <v>2.5254670074446901</v>
      </c>
      <c r="V666" s="1">
        <v>42.323060676975899</v>
      </c>
      <c r="W666" s="1">
        <v>25.9017449998892</v>
      </c>
      <c r="X666" s="1">
        <v>29.249727315690301</v>
      </c>
      <c r="Y666" s="1">
        <v>19.129388083328699</v>
      </c>
      <c r="Z666" s="1">
        <v>21.7359639495658</v>
      </c>
      <c r="AA666" s="1">
        <v>17.4425838167537</v>
      </c>
      <c r="AB666" s="1">
        <v>22.345301254785699</v>
      </c>
      <c r="AC666" s="1">
        <v>19.346762895565998</v>
      </c>
    </row>
    <row r="667" spans="1:29" ht="15" customHeight="1" x14ac:dyDescent="0.25">
      <c r="A667">
        <v>38340</v>
      </c>
      <c r="B667" s="2" t="s">
        <v>672</v>
      </c>
      <c r="C667" s="2" t="s">
        <v>106</v>
      </c>
      <c r="D667" s="2" t="s">
        <v>952</v>
      </c>
      <c r="E667" s="2" t="s">
        <v>927</v>
      </c>
      <c r="F667" s="2" t="s">
        <v>920</v>
      </c>
      <c r="G667" s="2" t="str">
        <f t="shared" si="10"/>
        <v>Clinton</v>
      </c>
      <c r="H667" s="2" t="s">
        <v>923</v>
      </c>
      <c r="I667" s="2" t="s">
        <v>923</v>
      </c>
      <c r="J667">
        <v>131219</v>
      </c>
      <c r="K667" s="1">
        <v>90.631692056790598</v>
      </c>
      <c r="L667" s="1">
        <v>2.5407905867290599</v>
      </c>
      <c r="M667" s="1">
        <v>1.22085978402518</v>
      </c>
      <c r="N667" s="1">
        <v>2.1544136138821401</v>
      </c>
      <c r="O667" s="1">
        <v>3.45224395857307</v>
      </c>
      <c r="P667" s="1">
        <v>19.5276598663303</v>
      </c>
      <c r="Q667" s="1">
        <v>9.4086984354399892</v>
      </c>
      <c r="R667" s="1">
        <v>21.4999352227955</v>
      </c>
      <c r="S667" s="1">
        <v>30.979507540828699</v>
      </c>
      <c r="T667" s="1">
        <v>18.584198934605499</v>
      </c>
      <c r="U667" s="1">
        <v>2.8222124340642201</v>
      </c>
      <c r="V667" s="1">
        <v>39.606587669069498</v>
      </c>
      <c r="W667" s="1">
        <v>27.784880160716799</v>
      </c>
      <c r="X667" s="1">
        <v>29.786319736149501</v>
      </c>
      <c r="Y667" s="1">
        <v>21.2418183125944</v>
      </c>
      <c r="Z667" s="1">
        <v>21.238221966482101</v>
      </c>
      <c r="AA667" s="1">
        <v>16.884844997482599</v>
      </c>
      <c r="AB667" s="1">
        <v>22.685751276702899</v>
      </c>
      <c r="AC667" s="1">
        <v>17.949363446738101</v>
      </c>
    </row>
    <row r="668" spans="1:29" ht="15" hidden="1" customHeight="1" x14ac:dyDescent="0.25">
      <c r="A668">
        <v>38380</v>
      </c>
      <c r="B668" s="2" t="s">
        <v>673</v>
      </c>
      <c r="C668" s="2" t="s">
        <v>27</v>
      </c>
      <c r="D668" s="2" t="s">
        <v>976</v>
      </c>
      <c r="E668" s="2" t="s">
        <v>935</v>
      </c>
      <c r="F668" s="2" t="s">
        <v>919</v>
      </c>
      <c r="G668" s="2" t="str">
        <f t="shared" si="10"/>
        <v>Trump</v>
      </c>
      <c r="H668" s="2" t="s">
        <v>922</v>
      </c>
      <c r="I668" s="2" t="s">
        <v>922</v>
      </c>
      <c r="J668">
        <v>36273</v>
      </c>
      <c r="K668" s="1">
        <v>37.623025390786502</v>
      </c>
      <c r="L668" s="1">
        <v>4.9706393185013598</v>
      </c>
      <c r="M668" s="1">
        <v>0.366663909795164</v>
      </c>
      <c r="N668" s="1">
        <v>1.1606429024343199</v>
      </c>
      <c r="O668" s="1">
        <v>55.879028478482603</v>
      </c>
      <c r="P668" s="1">
        <v>28.765197254156</v>
      </c>
      <c r="Q668" s="1">
        <v>11.248035729054701</v>
      </c>
      <c r="R668" s="1">
        <v>25.481763295012801</v>
      </c>
      <c r="S668" s="1">
        <v>22.278278609434</v>
      </c>
      <c r="T668" s="1">
        <v>12.2267251123425</v>
      </c>
      <c r="U668" s="1">
        <v>14.379959402103699</v>
      </c>
      <c r="V668" s="1">
        <v>46.613766377560403</v>
      </c>
      <c r="W668" s="1">
        <v>25.512087100941098</v>
      </c>
      <c r="X668" s="1">
        <v>13.494187119394701</v>
      </c>
      <c r="Y668" s="1">
        <v>22.598001537279</v>
      </c>
      <c r="Z668" s="1">
        <v>26.740114441882302</v>
      </c>
      <c r="AA668" s="1">
        <v>20.283542574088301</v>
      </c>
      <c r="AB668" s="1">
        <v>19.779656674353099</v>
      </c>
      <c r="AC668" s="1">
        <v>10.5986847723973</v>
      </c>
    </row>
    <row r="669" spans="1:29" ht="15" hidden="1" customHeight="1" x14ac:dyDescent="0.25">
      <c r="A669">
        <v>38420</v>
      </c>
      <c r="B669" s="2" t="s">
        <v>674</v>
      </c>
      <c r="C669" s="2" t="s">
        <v>70</v>
      </c>
      <c r="D669" s="2" t="s">
        <v>980</v>
      </c>
      <c r="E669" s="2" t="s">
        <v>927</v>
      </c>
      <c r="F669" s="2" t="s">
        <v>919</v>
      </c>
      <c r="G669" s="2" t="str">
        <f t="shared" si="10"/>
        <v>Trump</v>
      </c>
      <c r="H669" s="2" t="s">
        <v>922</v>
      </c>
      <c r="I669" s="2" t="s">
        <v>922</v>
      </c>
      <c r="J669">
        <v>51208</v>
      </c>
      <c r="K669" s="1">
        <v>96.266208404936705</v>
      </c>
      <c r="L669" s="1">
        <v>1.11896578659584</v>
      </c>
      <c r="M669" s="1">
        <v>0.58584596156850499</v>
      </c>
      <c r="N669" s="1">
        <v>0.761599750039056</v>
      </c>
      <c r="O669" s="1">
        <v>1.2673800968598701</v>
      </c>
      <c r="P669" s="1">
        <v>21.2583971254492</v>
      </c>
      <c r="Q669" s="1">
        <v>16.970004686767702</v>
      </c>
      <c r="R669" s="1">
        <v>20.707701921574799</v>
      </c>
      <c r="S669" s="1">
        <v>25.4921106077175</v>
      </c>
      <c r="T669" s="1">
        <v>15.571785658490899</v>
      </c>
      <c r="U669" s="1">
        <v>4.4552566304140404</v>
      </c>
      <c r="V669" s="1">
        <v>45.633784901100299</v>
      </c>
      <c r="W669" s="1">
        <v>30.506264707753001</v>
      </c>
      <c r="X669" s="1">
        <v>19.404693760732702</v>
      </c>
      <c r="Y669" s="1">
        <v>18.635495690767399</v>
      </c>
      <c r="Z669" s="1">
        <v>23.914950714764899</v>
      </c>
      <c r="AA669" s="1">
        <v>22.660886618155502</v>
      </c>
      <c r="AB669" s="1">
        <v>23.775610259586099</v>
      </c>
      <c r="AC669" s="1">
        <v>11.013056716726</v>
      </c>
    </row>
    <row r="670" spans="1:29" ht="15" hidden="1" customHeight="1" x14ac:dyDescent="0.25">
      <c r="A670">
        <v>38460</v>
      </c>
      <c r="B670" s="2" t="s">
        <v>675</v>
      </c>
      <c r="C670" s="2" t="s">
        <v>40</v>
      </c>
      <c r="D670" s="2" t="s">
        <v>966</v>
      </c>
      <c r="E670" s="2" t="s">
        <v>927</v>
      </c>
      <c r="F670" s="2" t="s">
        <v>920</v>
      </c>
      <c r="G670" s="2" t="str">
        <f t="shared" si="10"/>
        <v>Clinton</v>
      </c>
      <c r="H670" s="2" t="s">
        <v>922</v>
      </c>
      <c r="I670" s="2" t="s">
        <v>922</v>
      </c>
      <c r="J670">
        <v>82128</v>
      </c>
      <c r="K670" s="1">
        <v>91.116306253652795</v>
      </c>
      <c r="L670" s="1">
        <v>3.5956068575881601</v>
      </c>
      <c r="M670" s="1">
        <v>1.0836742645626301</v>
      </c>
      <c r="N670" s="1">
        <v>1.7034385349698</v>
      </c>
      <c r="O670" s="1">
        <v>2.5009740892265699</v>
      </c>
      <c r="P670" s="1">
        <v>19.347847262809299</v>
      </c>
      <c r="Q670" s="1">
        <v>13.499659068770701</v>
      </c>
      <c r="R670" s="1">
        <v>25.329972725501701</v>
      </c>
      <c r="S670" s="1">
        <v>28.487239431131901</v>
      </c>
      <c r="T670" s="1">
        <v>13.3352815117865</v>
      </c>
      <c r="U670" s="1">
        <v>5.7899105080831399</v>
      </c>
      <c r="V670" s="1">
        <v>46.418519053117798</v>
      </c>
      <c r="W670" s="1">
        <v>25.645929561200902</v>
      </c>
      <c r="X670" s="1">
        <v>22.145640877598201</v>
      </c>
      <c r="Y670" s="1">
        <v>19.494028912633599</v>
      </c>
      <c r="Z670" s="1">
        <v>21.071653048397199</v>
      </c>
      <c r="AA670" s="1">
        <v>17.300439974858602</v>
      </c>
      <c r="AB670" s="1">
        <v>24.431175361407899</v>
      </c>
      <c r="AC670" s="1">
        <v>17.702702702702702</v>
      </c>
    </row>
    <row r="671" spans="1:29" ht="15" hidden="1" customHeight="1" x14ac:dyDescent="0.25">
      <c r="A671">
        <v>38500</v>
      </c>
      <c r="B671" s="2" t="s">
        <v>676</v>
      </c>
      <c r="C671" s="2" t="s">
        <v>66</v>
      </c>
      <c r="D671" s="2" t="s">
        <v>425</v>
      </c>
      <c r="E671" s="2" t="s">
        <v>927</v>
      </c>
      <c r="F671" s="2" t="s">
        <v>919</v>
      </c>
      <c r="G671" s="2" t="str">
        <f t="shared" si="10"/>
        <v>Trump</v>
      </c>
      <c r="H671" s="2" t="s">
        <v>922</v>
      </c>
      <c r="I671" s="2" t="s">
        <v>923</v>
      </c>
      <c r="J671">
        <v>47051</v>
      </c>
      <c r="K671" s="1">
        <v>89.473124907015801</v>
      </c>
      <c r="L671" s="1">
        <v>0.41656925463858402</v>
      </c>
      <c r="M671" s="1">
        <v>0.446324201398482</v>
      </c>
      <c r="N671" s="1">
        <v>1.22420352383584</v>
      </c>
      <c r="O671" s="1">
        <v>8.4397781131113003</v>
      </c>
      <c r="P671" s="1">
        <v>26.883594397568601</v>
      </c>
      <c r="Q671" s="1">
        <v>8.0253342118127104</v>
      </c>
      <c r="R671" s="1">
        <v>23.663684087479499</v>
      </c>
      <c r="S671" s="1">
        <v>26.753947843829</v>
      </c>
      <c r="T671" s="1">
        <v>14.673439459310099</v>
      </c>
      <c r="U671" s="1">
        <v>6.1796290270094403</v>
      </c>
      <c r="V671" s="1">
        <v>51.262609827530099</v>
      </c>
      <c r="W671" s="1">
        <v>26.703547022453598</v>
      </c>
      <c r="X671" s="1">
        <v>15.8542141230068</v>
      </c>
      <c r="Y671" s="1">
        <v>18.196140212682199</v>
      </c>
      <c r="Z671" s="1">
        <v>24.756653350588</v>
      </c>
      <c r="AA671" s="1">
        <v>18.483092331064</v>
      </c>
      <c r="AB671" s="1">
        <v>25.223653856974099</v>
      </c>
      <c r="AC671" s="1">
        <v>13.3404602486918</v>
      </c>
    </row>
    <row r="672" spans="1:29" ht="15" hidden="1" customHeight="1" x14ac:dyDescent="0.25">
      <c r="A672">
        <v>38540</v>
      </c>
      <c r="B672" s="2" t="s">
        <v>677</v>
      </c>
      <c r="C672" s="2" t="s">
        <v>143</v>
      </c>
      <c r="D672" s="2" t="s">
        <v>946</v>
      </c>
      <c r="E672" s="2" t="s">
        <v>947</v>
      </c>
      <c r="F672" s="2" t="s">
        <v>919</v>
      </c>
      <c r="G672" s="2" t="str">
        <f t="shared" si="10"/>
        <v>Trump</v>
      </c>
      <c r="H672" s="2" t="s">
        <v>922</v>
      </c>
      <c r="I672" s="2" t="s">
        <v>923</v>
      </c>
      <c r="J672">
        <v>82839</v>
      </c>
      <c r="K672" s="1">
        <v>86.391675418583006</v>
      </c>
      <c r="L672" s="1">
        <v>0.71343207909318096</v>
      </c>
      <c r="M672" s="1">
        <v>1.2795905310300699</v>
      </c>
      <c r="N672" s="1">
        <v>4.8708941440625804</v>
      </c>
      <c r="O672" s="1">
        <v>6.7444078272311296</v>
      </c>
      <c r="P672" s="1">
        <v>27.4194521903934</v>
      </c>
      <c r="Q672" s="1">
        <v>12.1742174579606</v>
      </c>
      <c r="R672" s="1">
        <v>26.3330073998962</v>
      </c>
      <c r="S672" s="1">
        <v>22.915534953343201</v>
      </c>
      <c r="T672" s="1">
        <v>11.1577879984065</v>
      </c>
      <c r="U672" s="1">
        <v>1.9927061715460099</v>
      </c>
      <c r="V672" s="1">
        <v>33.4428079224678</v>
      </c>
      <c r="W672" s="1">
        <v>37.367774173399702</v>
      </c>
      <c r="X672" s="1">
        <v>27.1967117325865</v>
      </c>
      <c r="Y672" s="1">
        <v>21.1315632655764</v>
      </c>
      <c r="Z672" s="1">
        <v>23.2933854201152</v>
      </c>
      <c r="AA672" s="1">
        <v>18.3307952062504</v>
      </c>
      <c r="AB672" s="1">
        <v>24.551413626431799</v>
      </c>
      <c r="AC672" s="1">
        <v>12.692842481626201</v>
      </c>
    </row>
    <row r="673" spans="1:29" ht="15" hidden="1" customHeight="1" x14ac:dyDescent="0.25">
      <c r="A673">
        <v>38580</v>
      </c>
      <c r="B673" s="2" t="s">
        <v>678</v>
      </c>
      <c r="C673" s="2" t="s">
        <v>121</v>
      </c>
      <c r="D673" s="2" t="s">
        <v>981</v>
      </c>
      <c r="E673" s="2" t="s">
        <v>927</v>
      </c>
      <c r="F673" s="2" t="s">
        <v>919</v>
      </c>
      <c r="G673" s="2" t="str">
        <f t="shared" si="10"/>
        <v>Trump</v>
      </c>
      <c r="H673" s="2" t="s">
        <v>922</v>
      </c>
      <c r="I673" s="2" t="s">
        <v>922</v>
      </c>
      <c r="J673">
        <v>58258</v>
      </c>
      <c r="K673" s="1">
        <v>95.725908888049702</v>
      </c>
      <c r="L673" s="1">
        <v>1.6667238834151501</v>
      </c>
      <c r="M673" s="1">
        <v>0.39136255964846001</v>
      </c>
      <c r="N673" s="1">
        <v>1.5397027017748599</v>
      </c>
      <c r="O673" s="1">
        <v>0.67630196711181301</v>
      </c>
      <c r="P673" s="1">
        <v>22.802018606886602</v>
      </c>
      <c r="Q673" s="1">
        <v>8.0092004531566499</v>
      </c>
      <c r="R673" s="1">
        <v>23.806172542826701</v>
      </c>
      <c r="S673" s="1">
        <v>28.9144838477119</v>
      </c>
      <c r="T673" s="1">
        <v>16.4681245494181</v>
      </c>
      <c r="U673" s="1">
        <v>7.3128322321029398</v>
      </c>
      <c r="V673" s="1">
        <v>53.480053653932103</v>
      </c>
      <c r="W673" s="1">
        <v>26.307814595856701</v>
      </c>
      <c r="X673" s="1">
        <v>12.899299518108201</v>
      </c>
      <c r="Y673" s="1">
        <v>25.199856283122301</v>
      </c>
      <c r="Z673" s="1">
        <v>25.878020300008998</v>
      </c>
      <c r="AA673" s="1">
        <v>18.5529506871463</v>
      </c>
      <c r="AB673" s="1">
        <v>19.509566154675301</v>
      </c>
      <c r="AC673" s="1">
        <v>10.8596065750472</v>
      </c>
    </row>
    <row r="674" spans="1:29" ht="15" hidden="1" customHeight="1" x14ac:dyDescent="0.25">
      <c r="A674">
        <v>38620</v>
      </c>
      <c r="B674" s="2" t="s">
        <v>679</v>
      </c>
      <c r="C674" s="2" t="s">
        <v>29</v>
      </c>
      <c r="D674" s="2" t="s">
        <v>968</v>
      </c>
      <c r="E674" s="2" t="s">
        <v>935</v>
      </c>
      <c r="F674" s="2" t="s">
        <v>919</v>
      </c>
      <c r="G674" s="2" t="str">
        <f t="shared" si="10"/>
        <v>Trump</v>
      </c>
      <c r="H674" s="2" t="s">
        <v>922</v>
      </c>
      <c r="I674" s="2" t="s">
        <v>922</v>
      </c>
      <c r="J674">
        <v>46562</v>
      </c>
      <c r="K674" s="1">
        <v>77.558953653193598</v>
      </c>
      <c r="L674" s="1">
        <v>1.9543834027747899</v>
      </c>
      <c r="M674" s="1">
        <v>0.50040805807310695</v>
      </c>
      <c r="N674" s="1">
        <v>13.560414071560499</v>
      </c>
      <c r="O674" s="1">
        <v>6.4258408143980104</v>
      </c>
      <c r="P674" s="1">
        <v>25.301748206692199</v>
      </c>
      <c r="Q674" s="1">
        <v>8.4661311799321304</v>
      </c>
      <c r="R674" s="1">
        <v>22.5355440058417</v>
      </c>
      <c r="S674" s="1">
        <v>26.661225892358601</v>
      </c>
      <c r="T674" s="1">
        <v>17.0353507151755</v>
      </c>
      <c r="U674" s="1">
        <v>3.88156176547401</v>
      </c>
      <c r="V674" s="1">
        <v>45.406764168190101</v>
      </c>
      <c r="W674" s="1">
        <v>31.8849569078088</v>
      </c>
      <c r="X674" s="1">
        <v>18.826717158527</v>
      </c>
      <c r="Y674" s="1">
        <v>22.902875746066201</v>
      </c>
      <c r="Z674" s="1">
        <v>25.9413998914813</v>
      </c>
      <c r="AA674" s="1">
        <v>19.327183939229499</v>
      </c>
      <c r="AB674" s="1">
        <v>20.075963103635399</v>
      </c>
      <c r="AC674" s="1">
        <v>11.7525773195876</v>
      </c>
    </row>
    <row r="675" spans="1:29" ht="15" hidden="1" customHeight="1" x14ac:dyDescent="0.25">
      <c r="A675">
        <v>38700</v>
      </c>
      <c r="B675" s="2" t="s">
        <v>680</v>
      </c>
      <c r="C675" s="2" t="s">
        <v>146</v>
      </c>
      <c r="D675" s="2" t="s">
        <v>948</v>
      </c>
      <c r="E675" s="2" t="s">
        <v>927</v>
      </c>
      <c r="F675" s="2" t="s">
        <v>919</v>
      </c>
      <c r="G675" s="2" t="str">
        <f t="shared" si="10"/>
        <v>Trump</v>
      </c>
      <c r="H675" s="2" t="s">
        <v>922</v>
      </c>
      <c r="I675" s="2" t="s">
        <v>923</v>
      </c>
      <c r="J675">
        <v>38950</v>
      </c>
      <c r="K675" s="1">
        <v>89.609756097561004</v>
      </c>
      <c r="L675" s="1">
        <v>4.8446726572528904</v>
      </c>
      <c r="M675" s="1">
        <v>0.50577663671373596</v>
      </c>
      <c r="N675" s="1">
        <v>1.1065468549422299</v>
      </c>
      <c r="O675" s="1">
        <v>3.93324775353017</v>
      </c>
      <c r="P675" s="1">
        <v>22.485237483953799</v>
      </c>
      <c r="Q675" s="1">
        <v>8.2926829268292703</v>
      </c>
      <c r="R675" s="1">
        <v>24.878048780487799</v>
      </c>
      <c r="S675" s="1">
        <v>28.5750962772786</v>
      </c>
      <c r="T675" s="1">
        <v>15.768934531450601</v>
      </c>
      <c r="U675" s="1">
        <v>4.4528694617900699</v>
      </c>
      <c r="V675" s="1">
        <v>50.988700564971801</v>
      </c>
      <c r="W675" s="1">
        <v>30.794677371394599</v>
      </c>
      <c r="X675" s="1">
        <v>13.763752601843599</v>
      </c>
      <c r="Y675" s="1">
        <v>16.300264366216801</v>
      </c>
      <c r="Z675" s="1">
        <v>19.903993321274498</v>
      </c>
      <c r="AA675" s="1">
        <v>20.439682760539899</v>
      </c>
      <c r="AB675" s="1">
        <v>28.635035480729101</v>
      </c>
      <c r="AC675" s="1">
        <v>14.7210240712397</v>
      </c>
    </row>
    <row r="676" spans="1:29" ht="15" hidden="1" customHeight="1" x14ac:dyDescent="0.25">
      <c r="A676">
        <v>38740</v>
      </c>
      <c r="B676" s="2" t="s">
        <v>681</v>
      </c>
      <c r="C676" s="2" t="s">
        <v>162</v>
      </c>
      <c r="D676" s="2" t="s">
        <v>956</v>
      </c>
      <c r="E676" s="2" t="s">
        <v>927</v>
      </c>
      <c r="F676" s="2" t="s">
        <v>919</v>
      </c>
      <c r="G676" s="2" t="str">
        <f t="shared" si="10"/>
        <v>Trump</v>
      </c>
      <c r="H676" s="2" t="s">
        <v>922</v>
      </c>
      <c r="I676" s="2" t="s">
        <v>922</v>
      </c>
      <c r="J676">
        <v>42794</v>
      </c>
      <c r="K676" s="1">
        <v>89.975230172454104</v>
      </c>
      <c r="L676" s="1">
        <v>5.2226947702948996</v>
      </c>
      <c r="M676" s="1">
        <v>0.66130765995232998</v>
      </c>
      <c r="N676" s="1">
        <v>2.58447445903631</v>
      </c>
      <c r="O676" s="1">
        <v>1.55629293826237</v>
      </c>
      <c r="P676" s="1">
        <v>23.299995326447601</v>
      </c>
      <c r="Q676" s="1">
        <v>8.2721876898630704</v>
      </c>
      <c r="R676" s="1">
        <v>23.767350563163099</v>
      </c>
      <c r="S676" s="1">
        <v>27.683787446838299</v>
      </c>
      <c r="T676" s="1">
        <v>16.9766789736879</v>
      </c>
      <c r="U676" s="1">
        <v>7.6946679394517901</v>
      </c>
      <c r="V676" s="1">
        <v>49.628392199645397</v>
      </c>
      <c r="W676" s="1">
        <v>28.4160643665621</v>
      </c>
      <c r="X676" s="1">
        <v>14.2608754943407</v>
      </c>
      <c r="Y676" s="1">
        <v>27.485791293138799</v>
      </c>
      <c r="Z676" s="1">
        <v>30.175191890783399</v>
      </c>
      <c r="AA676" s="1">
        <v>16.0250776352024</v>
      </c>
      <c r="AB676" s="1">
        <v>16.7574852053671</v>
      </c>
      <c r="AC676" s="1">
        <v>9.5564539755082905</v>
      </c>
    </row>
    <row r="677" spans="1:29" ht="15" hidden="1" customHeight="1" x14ac:dyDescent="0.25">
      <c r="A677">
        <v>38820</v>
      </c>
      <c r="B677" s="2" t="s">
        <v>683</v>
      </c>
      <c r="C677" s="2" t="s">
        <v>25</v>
      </c>
      <c r="D677" s="2" t="s">
        <v>878</v>
      </c>
      <c r="E677" s="2" t="s">
        <v>927</v>
      </c>
      <c r="F677" s="2" t="s">
        <v>920</v>
      </c>
      <c r="G677" s="2" t="str">
        <f t="shared" si="10"/>
        <v>Clinton</v>
      </c>
      <c r="H677" s="2" t="s">
        <v>923</v>
      </c>
      <c r="I677" s="2" t="s">
        <v>922</v>
      </c>
      <c r="J677">
        <v>71404</v>
      </c>
      <c r="K677" s="1">
        <v>84.589098649935593</v>
      </c>
      <c r="L677" s="1">
        <v>0.78146882527589501</v>
      </c>
      <c r="M677" s="1">
        <v>1.3906783933673199</v>
      </c>
      <c r="N677" s="1">
        <v>8.1592067671278894</v>
      </c>
      <c r="O677" s="1">
        <v>5.0795473642933198</v>
      </c>
      <c r="P677" s="1">
        <v>18.190857655033302</v>
      </c>
      <c r="Q677" s="1">
        <v>7.2628984370623497</v>
      </c>
      <c r="R677" s="1">
        <v>19.599742311355101</v>
      </c>
      <c r="S677" s="1">
        <v>30.873620525460801</v>
      </c>
      <c r="T677" s="1">
        <v>24.072881071088499</v>
      </c>
      <c r="U677" s="1">
        <v>1.85303155212471</v>
      </c>
      <c r="V677" s="1">
        <v>34.0309525593944</v>
      </c>
      <c r="W677" s="1">
        <v>39.503859701716301</v>
      </c>
      <c r="X677" s="1">
        <v>24.612156186764601</v>
      </c>
      <c r="Y677" s="1">
        <v>19.694270816465298</v>
      </c>
      <c r="Z677" s="1">
        <v>23.930433656119401</v>
      </c>
      <c r="AA677" s="1">
        <v>18.929947857628701</v>
      </c>
      <c r="AB677" s="1">
        <v>23.538556206885399</v>
      </c>
      <c r="AC677" s="1">
        <v>13.9067914629012</v>
      </c>
    </row>
    <row r="678" spans="1:29" ht="15" hidden="1" customHeight="1" x14ac:dyDescent="0.25">
      <c r="A678">
        <v>38840</v>
      </c>
      <c r="B678" s="2" t="s">
        <v>684</v>
      </c>
      <c r="C678" s="2" t="s">
        <v>33</v>
      </c>
      <c r="D678" s="2" t="s">
        <v>967</v>
      </c>
      <c r="E678" s="2" t="s">
        <v>927</v>
      </c>
      <c r="F678" s="2" t="s">
        <v>919</v>
      </c>
      <c r="G678" s="2" t="str">
        <f t="shared" si="10"/>
        <v>Trump</v>
      </c>
      <c r="H678" s="2" t="s">
        <v>922</v>
      </c>
      <c r="I678" s="2" t="s">
        <v>922</v>
      </c>
      <c r="J678">
        <v>41428</v>
      </c>
      <c r="K678" s="1">
        <v>93.6081876991407</v>
      </c>
      <c r="L678" s="1">
        <v>0.72897557207685604</v>
      </c>
      <c r="M678" s="1">
        <v>0.27517620932702502</v>
      </c>
      <c r="N678" s="1">
        <v>1.15139519165782</v>
      </c>
      <c r="O678" s="1">
        <v>4.2362653277976197</v>
      </c>
      <c r="P678" s="1">
        <v>20.746837887419101</v>
      </c>
      <c r="Q678" s="1">
        <v>6.5607801486917099</v>
      </c>
      <c r="R678" s="1">
        <v>20.739596408226301</v>
      </c>
      <c r="S678" s="1">
        <v>32.960799459302898</v>
      </c>
      <c r="T678" s="1">
        <v>18.991986096360002</v>
      </c>
      <c r="U678" s="1">
        <v>2.8123757784550198</v>
      </c>
      <c r="V678" s="1">
        <v>44.749569365310698</v>
      </c>
      <c r="W678" s="1">
        <v>32.138598118457701</v>
      </c>
      <c r="X678" s="1">
        <v>20.299456737776602</v>
      </c>
      <c r="Y678" s="1">
        <v>14.716191768430599</v>
      </c>
      <c r="Z678" s="1">
        <v>21.0764360018091</v>
      </c>
      <c r="AA678" s="1">
        <v>20.058796924468599</v>
      </c>
      <c r="AB678" s="1">
        <v>24.332881049299001</v>
      </c>
      <c r="AC678" s="1">
        <v>19.815694255992799</v>
      </c>
    </row>
    <row r="679" spans="1:29" ht="15" hidden="1" customHeight="1" x14ac:dyDescent="0.25">
      <c r="A679">
        <v>38920</v>
      </c>
      <c r="B679" s="2" t="s">
        <v>687</v>
      </c>
      <c r="C679" s="2" t="s">
        <v>27</v>
      </c>
      <c r="D679" s="2" t="s">
        <v>976</v>
      </c>
      <c r="E679" s="2" t="s">
        <v>935</v>
      </c>
      <c r="F679" s="2" t="s">
        <v>919</v>
      </c>
      <c r="G679" s="2" t="str">
        <f t="shared" si="10"/>
        <v>Trump</v>
      </c>
      <c r="H679" s="2" t="s">
        <v>923</v>
      </c>
      <c r="I679" s="2" t="s">
        <v>922</v>
      </c>
      <c r="J679">
        <v>21381</v>
      </c>
      <c r="K679" s="1">
        <v>45.807024928674998</v>
      </c>
      <c r="L679" s="1">
        <v>2.4273888031429798</v>
      </c>
      <c r="M679" s="1">
        <v>4.4104578831673003</v>
      </c>
      <c r="N679" s="1">
        <v>0.94944109255881404</v>
      </c>
      <c r="O679" s="1">
        <v>46.405687292455902</v>
      </c>
      <c r="P679" s="1">
        <v>26.523548945325299</v>
      </c>
      <c r="Q679" s="1">
        <v>8.4514288386885497</v>
      </c>
      <c r="R679" s="1">
        <v>23.1888124970768</v>
      </c>
      <c r="S679" s="1">
        <v>26.710630934006801</v>
      </c>
      <c r="T679" s="1">
        <v>15.125578784902499</v>
      </c>
      <c r="U679" s="1">
        <v>11.109522447812401</v>
      </c>
      <c r="V679" s="1">
        <v>44.287961109522399</v>
      </c>
      <c r="W679" s="1">
        <v>29.418072633685998</v>
      </c>
      <c r="X679" s="1">
        <v>15.184443808979101</v>
      </c>
      <c r="Y679" s="1">
        <v>20.480388399131201</v>
      </c>
      <c r="Z679" s="1">
        <v>24.798773476427701</v>
      </c>
      <c r="AA679" s="1">
        <v>18.2189855627954</v>
      </c>
      <c r="AB679" s="1">
        <v>20.812571866615599</v>
      </c>
      <c r="AC679" s="1">
        <v>15.68928069503</v>
      </c>
    </row>
    <row r="680" spans="1:29" ht="15" hidden="1" customHeight="1" x14ac:dyDescent="0.25">
      <c r="A680">
        <v>38940</v>
      </c>
      <c r="B680" s="2" t="s">
        <v>688</v>
      </c>
      <c r="C680" s="2" t="s">
        <v>72</v>
      </c>
      <c r="D680" s="2" t="s">
        <v>942</v>
      </c>
      <c r="E680" s="2" t="s">
        <v>931</v>
      </c>
      <c r="F680" s="2" t="s">
        <v>919</v>
      </c>
      <c r="G680" s="2" t="str">
        <f t="shared" si="10"/>
        <v>Trump</v>
      </c>
      <c r="H680" s="2" t="s">
        <v>923</v>
      </c>
      <c r="I680" s="2" t="s">
        <v>923</v>
      </c>
      <c r="J680">
        <v>424107</v>
      </c>
      <c r="K680" s="1">
        <v>67.804587049966202</v>
      </c>
      <c r="L680" s="1">
        <v>13.879987833259101</v>
      </c>
      <c r="M680" s="1">
        <v>1.35248887662783</v>
      </c>
      <c r="N680" s="1">
        <v>1.9016427458164999</v>
      </c>
      <c r="O680" s="1">
        <v>15.0612934943304</v>
      </c>
      <c r="P680" s="1">
        <v>20.691476443444699</v>
      </c>
      <c r="Q680" s="1">
        <v>7.2613750775158197</v>
      </c>
      <c r="R680" s="1">
        <v>21.8322263013815</v>
      </c>
      <c r="S680" s="1">
        <v>27.732388288804501</v>
      </c>
      <c r="T680" s="1">
        <v>22.482533888853499</v>
      </c>
      <c r="U680" s="1">
        <v>5.15641327063741</v>
      </c>
      <c r="V680" s="1">
        <v>40.379440961337501</v>
      </c>
      <c r="W680" s="1">
        <v>31.573928944618601</v>
      </c>
      <c r="X680" s="1">
        <v>22.890216823406501</v>
      </c>
      <c r="Y680" s="1">
        <v>18.557964299648798</v>
      </c>
      <c r="Z680" s="1">
        <v>24.5348468591494</v>
      </c>
      <c r="AA680" s="1">
        <v>19.011534334764001</v>
      </c>
      <c r="AB680" s="1">
        <v>20.652067889192399</v>
      </c>
      <c r="AC680" s="1">
        <v>17.243586617245398</v>
      </c>
    </row>
    <row r="681" spans="1:29" ht="15" hidden="1" customHeight="1" x14ac:dyDescent="0.25">
      <c r="A681">
        <v>38780</v>
      </c>
      <c r="B681" s="2" t="s">
        <v>682</v>
      </c>
      <c r="C681" s="2" t="s">
        <v>35</v>
      </c>
      <c r="D681" s="2" t="s">
        <v>964</v>
      </c>
      <c r="E681" s="2" t="s">
        <v>935</v>
      </c>
      <c r="F681" s="2" t="s">
        <v>919</v>
      </c>
      <c r="G681" s="2" t="str">
        <f t="shared" si="10"/>
        <v>Trump</v>
      </c>
      <c r="H681" s="2" t="s">
        <v>922</v>
      </c>
      <c r="I681" s="2" t="s">
        <v>922</v>
      </c>
      <c r="J681">
        <v>19846</v>
      </c>
      <c r="K681" s="1">
        <v>55.537639826665298</v>
      </c>
      <c r="L681" s="1">
        <v>1.4914844301118599</v>
      </c>
      <c r="M681" s="1">
        <v>0.81124659881084304</v>
      </c>
      <c r="N681" s="1">
        <v>2.2876146326715698</v>
      </c>
      <c r="O681" s="1">
        <v>39.872014511740403</v>
      </c>
      <c r="P681" s="1">
        <v>26.554469414491599</v>
      </c>
      <c r="Q681" s="1">
        <v>16.517182303738799</v>
      </c>
      <c r="R681" s="1">
        <v>23.788168900534099</v>
      </c>
      <c r="S681" s="1">
        <v>21.233497934092501</v>
      </c>
      <c r="T681" s="1">
        <v>11.906681447143001</v>
      </c>
      <c r="U681" s="1">
        <v>8.5110163468372395</v>
      </c>
      <c r="V681" s="1">
        <v>39.472281449893401</v>
      </c>
      <c r="W681" s="1">
        <v>32.285003553660303</v>
      </c>
      <c r="X681" s="1">
        <v>19.7316986496091</v>
      </c>
      <c r="Y681" s="1">
        <v>26.380994024194699</v>
      </c>
      <c r="Z681" s="1">
        <v>24.048972452995201</v>
      </c>
      <c r="AA681" s="1">
        <v>18.4958460865763</v>
      </c>
      <c r="AB681" s="1">
        <v>23.538842734295301</v>
      </c>
      <c r="AC681" s="1">
        <v>7.5353447019384898</v>
      </c>
    </row>
    <row r="682" spans="1:29" ht="15" customHeight="1" x14ac:dyDescent="0.25">
      <c r="A682">
        <v>38860</v>
      </c>
      <c r="B682" s="2" t="s">
        <v>685</v>
      </c>
      <c r="C682" s="2" t="s">
        <v>93</v>
      </c>
      <c r="D682" s="2" t="s">
        <v>954</v>
      </c>
      <c r="E682" s="2" t="s">
        <v>927</v>
      </c>
      <c r="F682" s="2" t="s">
        <v>920</v>
      </c>
      <c r="G682" s="2" t="str">
        <f t="shared" si="10"/>
        <v>Clinton</v>
      </c>
      <c r="H682" s="2" t="s">
        <v>923</v>
      </c>
      <c r="I682" s="2" t="s">
        <v>922</v>
      </c>
      <c r="J682">
        <v>514098</v>
      </c>
      <c r="K682" s="1">
        <v>93.474979478620796</v>
      </c>
      <c r="L682" s="1">
        <v>1.5269462242607399</v>
      </c>
      <c r="M682" s="1">
        <v>1.5660438282195199</v>
      </c>
      <c r="N682" s="1">
        <v>1.88057529887298</v>
      </c>
      <c r="O682" s="1">
        <v>1.55145517002595</v>
      </c>
      <c r="P682" s="1">
        <v>21.086835583877001</v>
      </c>
      <c r="Q682" s="1">
        <v>8.3624133919991905</v>
      </c>
      <c r="R682" s="1">
        <v>24.977727981824501</v>
      </c>
      <c r="S682" s="1">
        <v>30.731883804255201</v>
      </c>
      <c r="T682" s="1">
        <v>14.8411392380441</v>
      </c>
      <c r="U682" s="1">
        <v>2.69919771403451</v>
      </c>
      <c r="V682" s="1">
        <v>33.431146279811003</v>
      </c>
      <c r="W682" s="1">
        <v>28.774041103418</v>
      </c>
      <c r="X682" s="1">
        <v>35.0956149027366</v>
      </c>
      <c r="Y682" s="1">
        <v>15.073925802308199</v>
      </c>
      <c r="Z682" s="1">
        <v>19.817459052512199</v>
      </c>
      <c r="AA682" s="1">
        <v>17.461865161586701</v>
      </c>
      <c r="AB682" s="1">
        <v>25.4310385239216</v>
      </c>
      <c r="AC682" s="1">
        <v>22.215711459671301</v>
      </c>
    </row>
    <row r="683" spans="1:29" ht="15" hidden="1" customHeight="1" x14ac:dyDescent="0.25">
      <c r="A683">
        <v>38900</v>
      </c>
      <c r="B683" s="2" t="s">
        <v>686</v>
      </c>
      <c r="C683" s="2" t="s">
        <v>38</v>
      </c>
      <c r="D683" t="s">
        <v>969</v>
      </c>
      <c r="E683" s="2" t="s">
        <v>947</v>
      </c>
      <c r="F683" s="2" t="s">
        <v>920</v>
      </c>
      <c r="G683" s="2" t="str">
        <f t="shared" si="10"/>
        <v>Clinton</v>
      </c>
      <c r="H683" s="2" t="s">
        <v>922</v>
      </c>
      <c r="I683" s="2" t="s">
        <v>922</v>
      </c>
      <c r="J683">
        <v>2226009</v>
      </c>
      <c r="K683" s="1">
        <v>76.285675394843395</v>
      </c>
      <c r="L683" s="1">
        <v>2.7218668028745601</v>
      </c>
      <c r="M683" s="1">
        <v>5.6456645053995702</v>
      </c>
      <c r="N683" s="1">
        <v>4.4823268908616303</v>
      </c>
      <c r="O683" s="1">
        <v>10.864466406020799</v>
      </c>
      <c r="P683" s="1">
        <v>23.6851243638278</v>
      </c>
      <c r="Q683" s="1">
        <v>8.72310040076208</v>
      </c>
      <c r="R683" s="1">
        <v>29.6266097756119</v>
      </c>
      <c r="S683" s="1">
        <v>26.634663202170302</v>
      </c>
      <c r="T683" s="1">
        <v>11.3305022576279</v>
      </c>
      <c r="U683" s="1">
        <v>3.68863763089018</v>
      </c>
      <c r="V683" s="1">
        <v>27.9661661570292</v>
      </c>
      <c r="W683" s="1">
        <v>34.073084857780998</v>
      </c>
      <c r="X683" s="1">
        <v>34.272111354299597</v>
      </c>
      <c r="Y683" s="1">
        <v>15.1412136613532</v>
      </c>
      <c r="Z683" s="1">
        <v>19.046060279385198</v>
      </c>
      <c r="AA683" s="1">
        <v>17.4326029650416</v>
      </c>
      <c r="AB683" s="1">
        <v>24.309893920589101</v>
      </c>
      <c r="AC683" s="1">
        <v>24.070229173630899</v>
      </c>
    </row>
    <row r="684" spans="1:29" ht="15" hidden="1" customHeight="1" x14ac:dyDescent="0.25">
      <c r="A684">
        <v>39020</v>
      </c>
      <c r="B684" s="2" t="s">
        <v>689</v>
      </c>
      <c r="C684" s="2" t="s">
        <v>33</v>
      </c>
      <c r="D684" s="2" t="s">
        <v>967</v>
      </c>
      <c r="E684" s="2" t="s">
        <v>927</v>
      </c>
      <c r="F684" s="2" t="s">
        <v>919</v>
      </c>
      <c r="G684" s="2" t="str">
        <f t="shared" si="10"/>
        <v>Trump</v>
      </c>
      <c r="H684" s="2" t="s">
        <v>922</v>
      </c>
      <c r="I684" s="2" t="s">
        <v>922</v>
      </c>
      <c r="J684">
        <v>79499</v>
      </c>
      <c r="K684" s="1">
        <v>93.750864790752104</v>
      </c>
      <c r="L684" s="1">
        <v>2.65034780311702</v>
      </c>
      <c r="M684" s="1">
        <v>0.31195360947936501</v>
      </c>
      <c r="N684" s="1">
        <v>2.1698386143221899</v>
      </c>
      <c r="O684" s="1">
        <v>1.11699518232934</v>
      </c>
      <c r="P684" s="1">
        <v>22.7550032075875</v>
      </c>
      <c r="Q684" s="1">
        <v>9.7837708650423298</v>
      </c>
      <c r="R684" s="1">
        <v>25.336167750537701</v>
      </c>
      <c r="S684" s="1">
        <v>26.631781531843199</v>
      </c>
      <c r="T684" s="1">
        <v>15.4932766449892</v>
      </c>
      <c r="U684" s="1">
        <v>6.3844915983683199</v>
      </c>
      <c r="V684" s="1">
        <v>50.830807230268299</v>
      </c>
      <c r="W684" s="1">
        <v>28.801317315968699</v>
      </c>
      <c r="X684" s="1">
        <v>13.983383855394599</v>
      </c>
      <c r="Y684" s="1">
        <v>30.767669935745701</v>
      </c>
      <c r="Z684" s="1">
        <v>24.105512343591499</v>
      </c>
      <c r="AA684" s="1">
        <v>15.3905985796415</v>
      </c>
      <c r="AB684" s="1">
        <v>19.130875887723999</v>
      </c>
      <c r="AC684" s="1">
        <v>10.605343253297301</v>
      </c>
    </row>
    <row r="685" spans="1:29" ht="15" hidden="1" customHeight="1" x14ac:dyDescent="0.25">
      <c r="A685">
        <v>39060</v>
      </c>
      <c r="B685" s="2" t="s">
        <v>690</v>
      </c>
      <c r="C685" s="2" t="s">
        <v>55</v>
      </c>
      <c r="D685" s="2" t="s">
        <v>970</v>
      </c>
      <c r="E685" s="2" t="s">
        <v>927</v>
      </c>
      <c r="F685" s="2" t="s">
        <v>920</v>
      </c>
      <c r="G685" s="2" t="str">
        <f t="shared" si="10"/>
        <v>Clinton</v>
      </c>
      <c r="H685" s="2" t="s">
        <v>922</v>
      </c>
      <c r="I685" s="2" t="s">
        <v>922</v>
      </c>
      <c r="J685">
        <v>148289</v>
      </c>
      <c r="K685" s="1">
        <v>93.228762753811793</v>
      </c>
      <c r="L685" s="1">
        <v>2.59021235560291</v>
      </c>
      <c r="M685" s="1">
        <v>0.474074273884105</v>
      </c>
      <c r="N685" s="1">
        <v>0.95556649515473202</v>
      </c>
      <c r="O685" s="1">
        <v>2.7513841215464399</v>
      </c>
      <c r="P685" s="1">
        <v>20.054083580036298</v>
      </c>
      <c r="Q685" s="1">
        <v>7.3147704819642696</v>
      </c>
      <c r="R685" s="1">
        <v>25.2695749516148</v>
      </c>
      <c r="S685" s="1">
        <v>29.269871669510199</v>
      </c>
      <c r="T685" s="1">
        <v>18.0916993168745</v>
      </c>
      <c r="U685" s="1">
        <v>3.7342855017481198</v>
      </c>
      <c r="V685" s="1">
        <v>59.343152570110803</v>
      </c>
      <c r="W685" s="1">
        <v>22.945957003644999</v>
      </c>
      <c r="X685" s="1">
        <v>13.976604924496</v>
      </c>
      <c r="Y685" s="1">
        <v>20.551887027827199</v>
      </c>
      <c r="Z685" s="1">
        <v>24.118028642238201</v>
      </c>
      <c r="AA685" s="1">
        <v>19.326025847873499</v>
      </c>
      <c r="AB685" s="1">
        <v>24.119691954558299</v>
      </c>
      <c r="AC685" s="1">
        <v>11.8843665275029</v>
      </c>
    </row>
    <row r="686" spans="1:29" ht="15" hidden="1" customHeight="1" x14ac:dyDescent="0.25">
      <c r="A686">
        <v>39140</v>
      </c>
      <c r="B686" s="2" t="s">
        <v>691</v>
      </c>
      <c r="C686" s="2" t="s">
        <v>330</v>
      </c>
      <c r="D686" s="2" t="s">
        <v>934</v>
      </c>
      <c r="E686" s="2" t="s">
        <v>935</v>
      </c>
      <c r="F686" s="2" t="s">
        <v>919</v>
      </c>
      <c r="G686" s="2" t="str">
        <f t="shared" si="10"/>
        <v>Trump</v>
      </c>
      <c r="H686" s="2" t="s">
        <v>922</v>
      </c>
      <c r="I686" s="2" t="s">
        <v>923</v>
      </c>
      <c r="J686">
        <v>211033</v>
      </c>
      <c r="K686" s="1">
        <v>81.962536664881796</v>
      </c>
      <c r="L686" s="1">
        <v>0.52314093056536204</v>
      </c>
      <c r="M686" s="1">
        <v>0.80698279416015495</v>
      </c>
      <c r="N686" s="1">
        <v>3.0943027867679498</v>
      </c>
      <c r="O686" s="1">
        <v>13.6130368236247</v>
      </c>
      <c r="P686" s="1">
        <v>19.081849758094702</v>
      </c>
      <c r="Q686" s="1">
        <v>7.0794615060203903</v>
      </c>
      <c r="R686" s="1">
        <v>18.485260599053198</v>
      </c>
      <c r="S686" s="1">
        <v>31.2970009429805</v>
      </c>
      <c r="T686" s="1">
        <v>24.056427193851199</v>
      </c>
      <c r="U686" s="1">
        <v>3.2026465826705102</v>
      </c>
      <c r="V686" s="1">
        <v>32.643959123863397</v>
      </c>
      <c r="W686" s="1">
        <v>39.725615413656499</v>
      </c>
      <c r="X686" s="1">
        <v>24.427778879809601</v>
      </c>
      <c r="Y686" s="1">
        <v>19.7920322920323</v>
      </c>
      <c r="Z686" s="1">
        <v>25.861047736047698</v>
      </c>
      <c r="AA686" s="1">
        <v>19.659310284310301</v>
      </c>
      <c r="AB686" s="1">
        <v>21.215777465777499</v>
      </c>
      <c r="AC686" s="1">
        <v>13.4718322218322</v>
      </c>
    </row>
    <row r="687" spans="1:29" ht="15" hidden="1" customHeight="1" x14ac:dyDescent="0.25">
      <c r="A687">
        <v>39220</v>
      </c>
      <c r="B687" s="2" t="s">
        <v>692</v>
      </c>
      <c r="C687" s="2" t="s">
        <v>199</v>
      </c>
      <c r="D687" s="2" t="s">
        <v>977</v>
      </c>
      <c r="E687" s="2" t="s">
        <v>947</v>
      </c>
      <c r="F687" s="2" t="s">
        <v>919</v>
      </c>
      <c r="G687" s="2" t="str">
        <f t="shared" si="10"/>
        <v>Trump</v>
      </c>
      <c r="H687" s="2" t="s">
        <v>922</v>
      </c>
      <c r="I687" s="2" t="s">
        <v>923</v>
      </c>
      <c r="J687">
        <v>112656</v>
      </c>
      <c r="K687" s="1">
        <v>84.133065458113407</v>
      </c>
      <c r="L687" s="1">
        <v>0.39246834555903398</v>
      </c>
      <c r="M687" s="1">
        <v>0.57001354950240601</v>
      </c>
      <c r="N687" s="1">
        <v>2.4809606129981798</v>
      </c>
      <c r="O687" s="1">
        <v>12.423492033826999</v>
      </c>
      <c r="P687" s="1">
        <v>26.7345699201047</v>
      </c>
      <c r="Q687" s="1">
        <v>10.4938560014951</v>
      </c>
      <c r="R687" s="1">
        <v>23.7303181796944</v>
      </c>
      <c r="S687" s="1">
        <v>25.4777367658739</v>
      </c>
      <c r="T687" s="1">
        <v>13.5635191328318</v>
      </c>
      <c r="U687" s="1">
        <v>3.3865141481035499</v>
      </c>
      <c r="V687" s="1">
        <v>38.711619506321497</v>
      </c>
      <c r="W687" s="1">
        <v>44.679409993979498</v>
      </c>
      <c r="X687" s="1">
        <v>13.222456351595399</v>
      </c>
      <c r="Y687" s="1">
        <v>21.623711340206199</v>
      </c>
      <c r="Z687" s="1">
        <v>21.25</v>
      </c>
      <c r="AA687" s="1">
        <v>17.731958762886599</v>
      </c>
      <c r="AB687" s="1">
        <v>26.378865979381398</v>
      </c>
      <c r="AC687" s="1">
        <v>13.0154639175258</v>
      </c>
    </row>
    <row r="688" spans="1:29" ht="15" hidden="1" customHeight="1" x14ac:dyDescent="0.25">
      <c r="A688">
        <v>39260</v>
      </c>
      <c r="B688" s="2" t="s">
        <v>693</v>
      </c>
      <c r="C688" s="2" t="s">
        <v>38</v>
      </c>
      <c r="D688" t="s">
        <v>969</v>
      </c>
      <c r="E688" s="2" t="s">
        <v>947</v>
      </c>
      <c r="F688" s="2" t="s">
        <v>919</v>
      </c>
      <c r="G688" s="2" t="str">
        <f t="shared" si="10"/>
        <v>Trump</v>
      </c>
      <c r="H688" s="2" t="s">
        <v>922</v>
      </c>
      <c r="I688" s="2" t="s">
        <v>922</v>
      </c>
      <c r="J688">
        <v>20978</v>
      </c>
      <c r="K688" s="1">
        <v>89.417484984269194</v>
      </c>
      <c r="L688" s="1">
        <v>0.143006959672037</v>
      </c>
      <c r="M688" s="1">
        <v>0.45762227095051999</v>
      </c>
      <c r="N688" s="1">
        <v>3.00791305176852</v>
      </c>
      <c r="O688" s="1">
        <v>6.9739727333396901</v>
      </c>
      <c r="P688" s="1">
        <v>21.927733816379099</v>
      </c>
      <c r="Q688" s="1">
        <v>6.1445323672418697</v>
      </c>
      <c r="R688" s="1">
        <v>21.160263132805799</v>
      </c>
      <c r="S688" s="1">
        <v>30.732195633520799</v>
      </c>
      <c r="T688" s="1">
        <v>20.035275050052402</v>
      </c>
      <c r="U688" s="1">
        <v>4.3192858080609202</v>
      </c>
      <c r="V688" s="1">
        <v>45.470657739267402</v>
      </c>
      <c r="W688" s="1">
        <v>35.775239595641303</v>
      </c>
      <c r="X688" s="1">
        <v>14.434816857030301</v>
      </c>
      <c r="Y688" s="1">
        <v>21.315037164093798</v>
      </c>
      <c r="Z688" s="1">
        <v>28.2561463693539</v>
      </c>
      <c r="AA688" s="1">
        <v>21.783876500857598</v>
      </c>
      <c r="AB688" s="1">
        <v>19.0280160091481</v>
      </c>
      <c r="AC688" s="1">
        <v>9.6169239565466</v>
      </c>
    </row>
    <row r="689" spans="1:29" ht="15" customHeight="1" x14ac:dyDescent="0.25">
      <c r="A689">
        <v>39300</v>
      </c>
      <c r="B689" s="2" t="s">
        <v>694</v>
      </c>
      <c r="C689" s="2" t="s">
        <v>971</v>
      </c>
      <c r="D689" s="2" t="s">
        <v>972</v>
      </c>
      <c r="E689" s="2" t="s">
        <v>927</v>
      </c>
      <c r="F689" s="2" t="s">
        <v>920</v>
      </c>
      <c r="G689" s="2" t="str">
        <f t="shared" si="10"/>
        <v>Clinton</v>
      </c>
      <c r="H689" s="2" t="s">
        <v>923</v>
      </c>
      <c r="I689" s="2" t="s">
        <v>922</v>
      </c>
      <c r="J689">
        <v>1600852</v>
      </c>
      <c r="K689" s="1">
        <v>79.521967052544497</v>
      </c>
      <c r="L689" s="1">
        <v>4.2037614970028496</v>
      </c>
      <c r="M689" s="1">
        <v>2.5066652007805801</v>
      </c>
      <c r="N689" s="1">
        <v>3.5433631591177699</v>
      </c>
      <c r="O689" s="1">
        <v>10.2242430905543</v>
      </c>
      <c r="P689" s="1">
        <v>21.636291174949299</v>
      </c>
      <c r="Q689" s="1">
        <v>10.756209818271801</v>
      </c>
      <c r="R689" s="1">
        <v>25.3577469997226</v>
      </c>
      <c r="S689" s="1">
        <v>27.8973946373556</v>
      </c>
      <c r="T689" s="1">
        <v>14.3523573697006</v>
      </c>
      <c r="U689" s="1">
        <v>7.5204039464848398</v>
      </c>
      <c r="V689" s="1">
        <v>37.208607292289301</v>
      </c>
      <c r="W689" s="1">
        <v>26.414808911322201</v>
      </c>
      <c r="X689" s="1">
        <v>28.8561798499037</v>
      </c>
      <c r="Y689" s="1">
        <v>18.760632148230101</v>
      </c>
      <c r="Z689" s="1">
        <v>18.0637275848113</v>
      </c>
      <c r="AA689" s="1">
        <v>15.9012594913338</v>
      </c>
      <c r="AB689" s="1">
        <v>22.621341533222299</v>
      </c>
      <c r="AC689" s="1">
        <v>24.6530392424025</v>
      </c>
    </row>
    <row r="690" spans="1:29" ht="15" hidden="1" customHeight="1" x14ac:dyDescent="0.25">
      <c r="A690">
        <v>39340</v>
      </c>
      <c r="B690" s="2" t="s">
        <v>695</v>
      </c>
      <c r="C690" s="2" t="s">
        <v>199</v>
      </c>
      <c r="D690" s="2" t="s">
        <v>977</v>
      </c>
      <c r="E690" s="2" t="s">
        <v>947</v>
      </c>
      <c r="F690" s="2" t="s">
        <v>919</v>
      </c>
      <c r="G690" s="2" t="str">
        <f t="shared" si="10"/>
        <v>Trump</v>
      </c>
      <c r="H690" s="2" t="s">
        <v>922</v>
      </c>
      <c r="I690" s="2" t="s">
        <v>923</v>
      </c>
      <c r="J690">
        <v>78751</v>
      </c>
      <c r="K690" s="1">
        <v>84.345209847952802</v>
      </c>
      <c r="L690" s="1">
        <v>0.463544731497124</v>
      </c>
      <c r="M690" s="1">
        <v>1.3162240656024</v>
      </c>
      <c r="N690" s="1">
        <v>3.2123535999696302</v>
      </c>
      <c r="O690" s="1">
        <v>10.6626677549781</v>
      </c>
      <c r="P690" s="1">
        <v>35.271540023917503</v>
      </c>
      <c r="Q690" s="1">
        <v>15.6339097587365</v>
      </c>
      <c r="R690" s="1">
        <v>27.910442094872899</v>
      </c>
      <c r="S690" s="1">
        <v>14.635257493213899</v>
      </c>
      <c r="T690" s="1">
        <v>6.54885062925913</v>
      </c>
      <c r="U690" s="1">
        <v>1.8884190169969399</v>
      </c>
      <c r="V690" s="1">
        <v>22.609769452113799</v>
      </c>
      <c r="W690" s="1">
        <v>40.337531114450698</v>
      </c>
      <c r="X690" s="1">
        <v>35.164280416438501</v>
      </c>
      <c r="Y690" s="1">
        <v>12.778151225563199</v>
      </c>
      <c r="Z690" s="1">
        <v>18.223712933382298</v>
      </c>
      <c r="AA690" s="1">
        <v>19.362305181530299</v>
      </c>
      <c r="AB690" s="1">
        <v>27.689343802191299</v>
      </c>
      <c r="AC690" s="1">
        <v>21.9464868573329</v>
      </c>
    </row>
    <row r="691" spans="1:29" ht="15" hidden="1" customHeight="1" x14ac:dyDescent="0.25">
      <c r="A691">
        <v>39380</v>
      </c>
      <c r="B691" s="2" t="s">
        <v>696</v>
      </c>
      <c r="C691" s="2" t="s">
        <v>156</v>
      </c>
      <c r="D691" s="2" t="s">
        <v>937</v>
      </c>
      <c r="E691" s="2" t="s">
        <v>935</v>
      </c>
      <c r="F691" s="2" t="s">
        <v>920</v>
      </c>
      <c r="G691" s="2" t="str">
        <f t="shared" si="10"/>
        <v>Clinton</v>
      </c>
      <c r="H691" s="2" t="s">
        <v>922</v>
      </c>
      <c r="I691" s="2" t="s">
        <v>922</v>
      </c>
      <c r="J691">
        <v>159063</v>
      </c>
      <c r="K691" s="1">
        <v>54.100576501134803</v>
      </c>
      <c r="L691" s="1">
        <v>1.66349182399427</v>
      </c>
      <c r="M691" s="1">
        <v>0.70600956853573704</v>
      </c>
      <c r="N691" s="1">
        <v>2.15574960864563</v>
      </c>
      <c r="O691" s="1">
        <v>41.374172497689599</v>
      </c>
      <c r="P691" s="1">
        <v>24.4651490290011</v>
      </c>
      <c r="Q691" s="1">
        <v>9.3931335382835695</v>
      </c>
      <c r="R691" s="1">
        <v>23.786172774309499</v>
      </c>
      <c r="S691" s="1">
        <v>27.0496595688501</v>
      </c>
      <c r="T691" s="1">
        <v>15.3058850895557</v>
      </c>
      <c r="U691" s="1">
        <v>4.5182610677454296</v>
      </c>
      <c r="V691" s="1">
        <v>37.758532277363102</v>
      </c>
      <c r="W691" s="1">
        <v>36.678821719560098</v>
      </c>
      <c r="X691" s="1">
        <v>21.044384935331301</v>
      </c>
      <c r="Y691" s="1">
        <v>23.388629408922501</v>
      </c>
      <c r="Z691" s="1">
        <v>24.625543565791599</v>
      </c>
      <c r="AA691" s="1">
        <v>18.152681591238501</v>
      </c>
      <c r="AB691" s="1">
        <v>21.596070220647398</v>
      </c>
      <c r="AC691" s="1">
        <v>12.237075213399899</v>
      </c>
    </row>
    <row r="692" spans="1:29" ht="15" hidden="1" customHeight="1" x14ac:dyDescent="0.25">
      <c r="A692">
        <v>39420</v>
      </c>
      <c r="B692" s="2" t="s">
        <v>697</v>
      </c>
      <c r="C692" s="2" t="s">
        <v>25</v>
      </c>
      <c r="D692" s="2" t="s">
        <v>878</v>
      </c>
      <c r="E692" s="2" t="s">
        <v>927</v>
      </c>
      <c r="F692" s="2" t="s">
        <v>920</v>
      </c>
      <c r="G692" s="2" t="str">
        <f t="shared" si="10"/>
        <v>Clinton</v>
      </c>
      <c r="H692" s="2" t="s">
        <v>922</v>
      </c>
      <c r="I692" s="2" t="s">
        <v>922</v>
      </c>
      <c r="J692">
        <v>44776</v>
      </c>
      <c r="K692" s="1">
        <v>82.097552260139395</v>
      </c>
      <c r="L692" s="1">
        <v>1.61023762730034</v>
      </c>
      <c r="M692" s="1">
        <v>7.7027872074325501</v>
      </c>
      <c r="N692" s="1">
        <v>4.03341075576202</v>
      </c>
      <c r="O692" s="1">
        <v>4.5560121493657304</v>
      </c>
      <c r="P692" s="1">
        <v>15.0549401465071</v>
      </c>
      <c r="Q692" s="1">
        <v>36.407897087725601</v>
      </c>
      <c r="R692" s="1">
        <v>21.473557262819401</v>
      </c>
      <c r="S692" s="1">
        <v>17.556280150080401</v>
      </c>
      <c r="T692" s="1">
        <v>9.5073253528676105</v>
      </c>
      <c r="U692" s="1">
        <v>1.3995087816859</v>
      </c>
      <c r="V692" s="1">
        <v>21.877751517679201</v>
      </c>
      <c r="W692" s="1">
        <v>27.9021270679828</v>
      </c>
      <c r="X692" s="1">
        <v>48.8206126326521</v>
      </c>
      <c r="Y692" s="1">
        <v>33.323185582074998</v>
      </c>
      <c r="Z692" s="1">
        <v>21.371164150024399</v>
      </c>
      <c r="AA692" s="1">
        <v>12.530443253774999</v>
      </c>
      <c r="AB692" s="1">
        <v>17.431807111544099</v>
      </c>
      <c r="AC692" s="1">
        <v>15.3433999025816</v>
      </c>
    </row>
    <row r="693" spans="1:29" ht="15" hidden="1" customHeight="1" x14ac:dyDescent="0.25">
      <c r="A693">
        <v>39460</v>
      </c>
      <c r="B693" s="2" t="s">
        <v>698</v>
      </c>
      <c r="C693" s="2" t="s">
        <v>72</v>
      </c>
      <c r="D693" s="2" t="s">
        <v>942</v>
      </c>
      <c r="E693" s="2" t="s">
        <v>931</v>
      </c>
      <c r="F693" s="2" t="s">
        <v>919</v>
      </c>
      <c r="G693" s="2" t="str">
        <f t="shared" si="10"/>
        <v>Trump</v>
      </c>
      <c r="H693" s="2" t="s">
        <v>923</v>
      </c>
      <c r="I693" s="2" t="s">
        <v>923</v>
      </c>
      <c r="J693">
        <v>159978</v>
      </c>
      <c r="K693" s="1">
        <v>86.029329032741998</v>
      </c>
      <c r="L693" s="1">
        <v>5.3894910550200699</v>
      </c>
      <c r="M693" s="1">
        <v>1.1776619285151699</v>
      </c>
      <c r="N693" s="1">
        <v>1.6446011326557399</v>
      </c>
      <c r="O693" s="1">
        <v>5.7589168510670197</v>
      </c>
      <c r="P693" s="1">
        <v>14.3007163484979</v>
      </c>
      <c r="Q693" s="1">
        <v>5.3832401955268896</v>
      </c>
      <c r="R693" s="1">
        <v>15.802797884709101</v>
      </c>
      <c r="S693" s="1">
        <v>30.384177824450902</v>
      </c>
      <c r="T693" s="1">
        <v>34.129067746815203</v>
      </c>
      <c r="U693" s="1">
        <v>3.24853046372034</v>
      </c>
      <c r="V693" s="1">
        <v>42.637545485646697</v>
      </c>
      <c r="W693" s="1">
        <v>33.0148042173359</v>
      </c>
      <c r="X693" s="1">
        <v>21.099119833296999</v>
      </c>
      <c r="Y693" s="1">
        <v>18.4395471825157</v>
      </c>
      <c r="Z693" s="1">
        <v>26.088908216084299</v>
      </c>
      <c r="AA693" s="1">
        <v>20.689606800678899</v>
      </c>
      <c r="AB693" s="1">
        <v>22.583360219955999</v>
      </c>
      <c r="AC693" s="1">
        <v>12.1985775807651</v>
      </c>
    </row>
    <row r="694" spans="1:29" ht="15" hidden="1" customHeight="1" x14ac:dyDescent="0.25">
      <c r="A694">
        <v>39500</v>
      </c>
      <c r="B694" s="2" t="s">
        <v>699</v>
      </c>
      <c r="C694" s="2" t="s">
        <v>146</v>
      </c>
      <c r="D694" s="2" t="s">
        <v>948</v>
      </c>
      <c r="E694" s="2" t="s">
        <v>927</v>
      </c>
      <c r="F694" s="2" t="s">
        <v>919</v>
      </c>
      <c r="G694" s="2" t="str">
        <f t="shared" si="10"/>
        <v>Trump</v>
      </c>
      <c r="H694" s="2" t="s">
        <v>922</v>
      </c>
      <c r="I694" s="2" t="s">
        <v>923</v>
      </c>
      <c r="J694">
        <v>77314</v>
      </c>
      <c r="K694" s="1">
        <v>93.0749928861526</v>
      </c>
      <c r="L694" s="1">
        <v>3.37455053418527</v>
      </c>
      <c r="M694" s="1">
        <v>0.58462891584965204</v>
      </c>
      <c r="N694" s="1">
        <v>1.7564736011589099</v>
      </c>
      <c r="O694" s="1">
        <v>1.2093540626535899</v>
      </c>
      <c r="P694" s="1">
        <v>23.095429029671202</v>
      </c>
      <c r="Q694" s="1">
        <v>9.3450086659595897</v>
      </c>
      <c r="R694" s="1">
        <v>23.123884419380701</v>
      </c>
      <c r="S694" s="1">
        <v>27.089531003440499</v>
      </c>
      <c r="T694" s="1">
        <v>17.346146881548002</v>
      </c>
      <c r="U694" s="1">
        <v>3.14120100242955</v>
      </c>
      <c r="V694" s="1">
        <v>45.719587549978002</v>
      </c>
      <c r="W694" s="1">
        <v>31.193924205612799</v>
      </c>
      <c r="X694" s="1">
        <v>19.945287241979599</v>
      </c>
      <c r="Y694" s="1">
        <v>19.616114054018698</v>
      </c>
      <c r="Z694" s="1">
        <v>24.462101890000699</v>
      </c>
      <c r="AA694" s="1">
        <v>19.7011313844745</v>
      </c>
      <c r="AB694" s="1">
        <v>22.755215486233698</v>
      </c>
      <c r="AC694" s="1">
        <v>13.4654371852724</v>
      </c>
    </row>
    <row r="695" spans="1:29" ht="15" customHeight="1" x14ac:dyDescent="0.25">
      <c r="A695">
        <v>39540</v>
      </c>
      <c r="B695" s="2" t="s">
        <v>700</v>
      </c>
      <c r="C695" s="2" t="s">
        <v>70</v>
      </c>
      <c r="D695" s="2" t="s">
        <v>980</v>
      </c>
      <c r="E695" s="2" t="s">
        <v>927</v>
      </c>
      <c r="F695" s="2" t="s">
        <v>919</v>
      </c>
      <c r="G695" s="2" t="str">
        <f t="shared" si="10"/>
        <v>Trump</v>
      </c>
      <c r="H695" s="2" t="s">
        <v>923</v>
      </c>
      <c r="I695" s="2" t="s">
        <v>922</v>
      </c>
      <c r="J695">
        <v>195408</v>
      </c>
      <c r="K695" s="1">
        <v>74.415581757143997</v>
      </c>
      <c r="L695" s="1">
        <v>10.8552362236961</v>
      </c>
      <c r="M695" s="1">
        <v>1.0649512814214399</v>
      </c>
      <c r="N695" s="1">
        <v>2.1263203144190599</v>
      </c>
      <c r="O695" s="1">
        <v>11.537910423319399</v>
      </c>
      <c r="P695" s="1">
        <v>24.824981577008099</v>
      </c>
      <c r="Q695" s="1">
        <v>8.1255629247523107</v>
      </c>
      <c r="R695" s="1">
        <v>25.347989846884499</v>
      </c>
      <c r="S695" s="1">
        <v>28.529538197003198</v>
      </c>
      <c r="T695" s="1">
        <v>13.1719274543519</v>
      </c>
      <c r="U695" s="1">
        <v>3.7586790271834398</v>
      </c>
      <c r="V695" s="1">
        <v>41.807840405416798</v>
      </c>
      <c r="W695" s="1">
        <v>31.600462371106399</v>
      </c>
      <c r="X695" s="1">
        <v>22.833018196293398</v>
      </c>
      <c r="Y695" s="1">
        <v>15.4892774661828</v>
      </c>
      <c r="Z695" s="1">
        <v>21.482019135598801</v>
      </c>
      <c r="AA695" s="1">
        <v>17.883206862421599</v>
      </c>
      <c r="AB695" s="1">
        <v>24.7733421313098</v>
      </c>
      <c r="AC695" s="1">
        <v>20.372154404486999</v>
      </c>
    </row>
    <row r="696" spans="1:29" ht="15" hidden="1" customHeight="1" x14ac:dyDescent="0.25">
      <c r="A696">
        <v>39580</v>
      </c>
      <c r="B696" s="2" t="s">
        <v>701</v>
      </c>
      <c r="C696" s="2" t="s">
        <v>42</v>
      </c>
      <c r="D696" s="2" t="s">
        <v>959</v>
      </c>
      <c r="E696" s="2" t="s">
        <v>931</v>
      </c>
      <c r="F696" s="2" t="s">
        <v>920</v>
      </c>
      <c r="G696" s="2" t="str">
        <f t="shared" si="10"/>
        <v>Clinton</v>
      </c>
      <c r="H696" s="2" t="s">
        <v>922</v>
      </c>
      <c r="I696" s="2" t="s">
        <v>923</v>
      </c>
      <c r="J696">
        <v>1130490</v>
      </c>
      <c r="K696" s="1">
        <v>63.413475572539298</v>
      </c>
      <c r="L696" s="1">
        <v>19.802917319038599</v>
      </c>
      <c r="M696" s="1">
        <v>4.3817282771187704</v>
      </c>
      <c r="N696" s="1">
        <v>2.2724659218568899</v>
      </c>
      <c r="O696" s="1">
        <v>10.1294129094463</v>
      </c>
      <c r="P696" s="1">
        <v>26.2226998911976</v>
      </c>
      <c r="Q696" s="1">
        <v>9.2624437190952609</v>
      </c>
      <c r="R696" s="1">
        <v>30.798061017788701</v>
      </c>
      <c r="S696" s="1">
        <v>24.739626179798101</v>
      </c>
      <c r="T696" s="1">
        <v>8.9771691921202308</v>
      </c>
      <c r="U696" s="1">
        <v>4.6620430778282902</v>
      </c>
      <c r="V696" s="1">
        <v>25.558766885588</v>
      </c>
      <c r="W696" s="1">
        <v>28.065965137849599</v>
      </c>
      <c r="X696" s="1">
        <v>41.713224898734097</v>
      </c>
      <c r="Y696" s="1">
        <v>13.349844531312501</v>
      </c>
      <c r="Z696" s="1">
        <v>18.483368848873099</v>
      </c>
      <c r="AA696" s="1">
        <v>16.781915769370102</v>
      </c>
      <c r="AB696" s="1">
        <v>23.7474304154142</v>
      </c>
      <c r="AC696" s="1">
        <v>27.637440435030101</v>
      </c>
    </row>
    <row r="697" spans="1:29" ht="15" hidden="1" customHeight="1" x14ac:dyDescent="0.25">
      <c r="A697">
        <v>39660</v>
      </c>
      <c r="B697" s="2" t="s">
        <v>702</v>
      </c>
      <c r="C697" s="2" t="s">
        <v>24</v>
      </c>
      <c r="D697" s="2" t="s">
        <v>974</v>
      </c>
      <c r="E697" s="2" t="s">
        <v>947</v>
      </c>
      <c r="F697" s="2" t="s">
        <v>919</v>
      </c>
      <c r="G697" s="2" t="str">
        <f t="shared" si="10"/>
        <v>Trump</v>
      </c>
      <c r="H697" s="2" t="s">
        <v>922</v>
      </c>
      <c r="I697" s="2" t="s">
        <v>923</v>
      </c>
      <c r="J697">
        <v>134598</v>
      </c>
      <c r="K697" s="1">
        <v>83.963357553604098</v>
      </c>
      <c r="L697" s="1">
        <v>0.991842375072438</v>
      </c>
      <c r="M697" s="1">
        <v>0.91383230062853804</v>
      </c>
      <c r="N697" s="1">
        <v>10.416945274075401</v>
      </c>
      <c r="O697" s="1">
        <v>3.7140224966195601</v>
      </c>
      <c r="P697" s="1">
        <v>24.429783503469601</v>
      </c>
      <c r="Q697" s="1">
        <v>9.3797827605165001</v>
      </c>
      <c r="R697" s="1">
        <v>24.766341253213302</v>
      </c>
      <c r="S697" s="1">
        <v>27.738153612980899</v>
      </c>
      <c r="T697" s="1">
        <v>13.6859388698198</v>
      </c>
      <c r="U697" s="1">
        <v>2.46203431180545</v>
      </c>
      <c r="V697" s="1">
        <v>35.176874783173098</v>
      </c>
      <c r="W697" s="1">
        <v>35.7229987577918</v>
      </c>
      <c r="X697" s="1">
        <v>26.638092147229699</v>
      </c>
      <c r="Y697" s="1">
        <v>16.369443213705502</v>
      </c>
      <c r="Z697" s="1">
        <v>23.521267168808201</v>
      </c>
      <c r="AA697" s="1">
        <v>19.960124058484698</v>
      </c>
      <c r="AB697" s="1">
        <v>24.281863831044198</v>
      </c>
      <c r="AC697" s="1">
        <v>15.8673017279575</v>
      </c>
    </row>
    <row r="698" spans="1:29" ht="15" hidden="1" customHeight="1" x14ac:dyDescent="0.25">
      <c r="A698">
        <v>39700</v>
      </c>
      <c r="B698" s="2" t="s">
        <v>703</v>
      </c>
      <c r="C698" s="2" t="s">
        <v>27</v>
      </c>
      <c r="D698" s="2" t="s">
        <v>976</v>
      </c>
      <c r="E698" s="2" t="s">
        <v>935</v>
      </c>
      <c r="F698" s="2" t="s">
        <v>919</v>
      </c>
      <c r="G698" s="2" t="str">
        <f t="shared" si="10"/>
        <v>Trump</v>
      </c>
      <c r="H698" s="2" t="s">
        <v>922</v>
      </c>
      <c r="I698" s="2" t="s">
        <v>922</v>
      </c>
      <c r="J698">
        <v>22134</v>
      </c>
      <c r="K698" s="1">
        <v>10.097587422065599</v>
      </c>
      <c r="L698" s="1">
        <v>1.7574771844221599</v>
      </c>
      <c r="M698" s="1">
        <v>0.60540345170326204</v>
      </c>
      <c r="N698" s="1">
        <v>0.35691696033252002</v>
      </c>
      <c r="O698" s="1">
        <v>87.182614981476505</v>
      </c>
      <c r="P698" s="1">
        <v>26.7958796421795</v>
      </c>
      <c r="Q698" s="1">
        <v>12.338483780609</v>
      </c>
      <c r="R698" s="1">
        <v>27.785307671455701</v>
      </c>
      <c r="S698" s="1">
        <v>21.3924279389175</v>
      </c>
      <c r="T698" s="1">
        <v>11.687900966838299</v>
      </c>
      <c r="U698" s="1">
        <v>25.654567093127</v>
      </c>
      <c r="V698" s="1">
        <v>45.767628681939897</v>
      </c>
      <c r="W698" s="1">
        <v>20.127938113656601</v>
      </c>
      <c r="X698" s="1">
        <v>8.4498661112764104</v>
      </c>
      <c r="Y698" s="1">
        <v>43.329617242660703</v>
      </c>
      <c r="Z698" s="1">
        <v>21.8320327015979</v>
      </c>
      <c r="AA698" s="1">
        <v>13.1921218877741</v>
      </c>
      <c r="AB698" s="1">
        <v>13.266443701226301</v>
      </c>
      <c r="AC698" s="1">
        <v>8.3797844667409898</v>
      </c>
    </row>
    <row r="699" spans="1:29" ht="15" hidden="1" customHeight="1" x14ac:dyDescent="0.25">
      <c r="A699">
        <v>39740</v>
      </c>
      <c r="B699" s="2" t="s">
        <v>704</v>
      </c>
      <c r="C699" s="2" t="s">
        <v>55</v>
      </c>
      <c r="D699" s="2" t="s">
        <v>970</v>
      </c>
      <c r="E699" s="2" t="s">
        <v>927</v>
      </c>
      <c r="F699" s="2" t="s">
        <v>919</v>
      </c>
      <c r="G699" s="2" t="str">
        <f t="shared" si="10"/>
        <v>Trump</v>
      </c>
      <c r="H699" s="2" t="s">
        <v>922</v>
      </c>
      <c r="I699" s="2" t="s">
        <v>922</v>
      </c>
      <c r="J699">
        <v>411442</v>
      </c>
      <c r="K699" s="1">
        <v>76.901726124216793</v>
      </c>
      <c r="L699" s="1">
        <v>4.0144175849816</v>
      </c>
      <c r="M699" s="1">
        <v>1.2745417337073</v>
      </c>
      <c r="N699" s="1">
        <v>1.43884192668712</v>
      </c>
      <c r="O699" s="1">
        <v>16.3704726304072</v>
      </c>
      <c r="P699" s="1">
        <v>23.8517215063119</v>
      </c>
      <c r="Q699" s="1">
        <v>9.9843963426193696</v>
      </c>
      <c r="R699" s="1">
        <v>24.319345132485299</v>
      </c>
      <c r="S699" s="1">
        <v>27.369106702767301</v>
      </c>
      <c r="T699" s="1">
        <v>14.4754303158161</v>
      </c>
      <c r="U699" s="1">
        <v>5.8991125813711802</v>
      </c>
      <c r="V699" s="1">
        <v>48.696775993802397</v>
      </c>
      <c r="W699" s="1">
        <v>23.0589323806831</v>
      </c>
      <c r="X699" s="1">
        <v>22.3451790441433</v>
      </c>
      <c r="Y699" s="1">
        <v>15.8439247420069</v>
      </c>
      <c r="Z699" s="1">
        <v>20.3920065983881</v>
      </c>
      <c r="AA699" s="1">
        <v>17.909817700046101</v>
      </c>
      <c r="AB699" s="1">
        <v>25.431720321866301</v>
      </c>
      <c r="AC699" s="1">
        <v>20.422530637692599</v>
      </c>
    </row>
    <row r="700" spans="1:29" ht="15" hidden="1" customHeight="1" x14ac:dyDescent="0.25">
      <c r="A700">
        <v>39780</v>
      </c>
      <c r="B700" s="2" t="s">
        <v>705</v>
      </c>
      <c r="C700" s="2" t="s">
        <v>98</v>
      </c>
      <c r="D700" s="2" t="s">
        <v>936</v>
      </c>
      <c r="E700" s="2" t="s">
        <v>935</v>
      </c>
      <c r="F700" s="2" t="s">
        <v>919</v>
      </c>
      <c r="G700" s="2" t="str">
        <f t="shared" si="10"/>
        <v>Trump</v>
      </c>
      <c r="H700" s="2" t="s">
        <v>922</v>
      </c>
      <c r="I700" s="2" t="s">
        <v>923</v>
      </c>
      <c r="J700">
        <v>63463</v>
      </c>
      <c r="K700" s="1">
        <v>71.857617824559199</v>
      </c>
      <c r="L700" s="1">
        <v>0.54992672896018102</v>
      </c>
      <c r="M700" s="1">
        <v>0.98482580401178599</v>
      </c>
      <c r="N700" s="1">
        <v>4.6956494335282004</v>
      </c>
      <c r="O700" s="1">
        <v>21.911980208940601</v>
      </c>
      <c r="P700" s="1">
        <v>25.4636559885287</v>
      </c>
      <c r="Q700" s="1">
        <v>8.3765343586026493</v>
      </c>
      <c r="R700" s="1">
        <v>22.6966894095772</v>
      </c>
      <c r="S700" s="1">
        <v>27.594031167767</v>
      </c>
      <c r="T700" s="1">
        <v>15.8690890755243</v>
      </c>
      <c r="U700" s="1">
        <v>7.5448730189039503</v>
      </c>
      <c r="V700" s="1">
        <v>40.388103876264999</v>
      </c>
      <c r="W700" s="1">
        <v>38.944051938132503</v>
      </c>
      <c r="X700" s="1">
        <v>13.1229711666985</v>
      </c>
      <c r="Y700" s="1">
        <v>22.486413043478301</v>
      </c>
      <c r="Z700" s="1">
        <v>27.0422894021739</v>
      </c>
      <c r="AA700" s="1">
        <v>20.253057065217401</v>
      </c>
      <c r="AB700" s="1">
        <v>17.9602581521739</v>
      </c>
      <c r="AC700" s="1">
        <v>12.2579823369565</v>
      </c>
    </row>
    <row r="701" spans="1:29" ht="15" hidden="1" customHeight="1" x14ac:dyDescent="0.25">
      <c r="A701">
        <v>39860</v>
      </c>
      <c r="B701" s="2" t="s">
        <v>707</v>
      </c>
      <c r="C701" s="2" t="s">
        <v>44</v>
      </c>
      <c r="D701" s="2" t="s">
        <v>955</v>
      </c>
      <c r="E701" s="2" t="s">
        <v>947</v>
      </c>
      <c r="F701" s="2" t="s">
        <v>919</v>
      </c>
      <c r="G701" s="2" t="str">
        <f t="shared" si="10"/>
        <v>Trump</v>
      </c>
      <c r="H701" s="2" t="s">
        <v>922</v>
      </c>
      <c r="I701" s="2" t="s">
        <v>922</v>
      </c>
      <c r="J701">
        <v>46183</v>
      </c>
      <c r="K701" s="1">
        <v>93.166316610007996</v>
      </c>
      <c r="L701" s="1">
        <v>0.92891323647229496</v>
      </c>
      <c r="M701" s="1">
        <v>0.58679600718879199</v>
      </c>
      <c r="N701" s="1">
        <v>2.41214299634064</v>
      </c>
      <c r="O701" s="1">
        <v>2.9058311499902598</v>
      </c>
      <c r="P701" s="1">
        <v>23.710023168698399</v>
      </c>
      <c r="Q701" s="1">
        <v>6.9657666240824501</v>
      </c>
      <c r="R701" s="1">
        <v>23.279128683714799</v>
      </c>
      <c r="S701" s="1">
        <v>29.601801528700999</v>
      </c>
      <c r="T701" s="1">
        <v>16.443279994803301</v>
      </c>
      <c r="U701" s="1">
        <v>3.8872904678508902</v>
      </c>
      <c r="V701" s="1">
        <v>37.606329747310497</v>
      </c>
      <c r="W701" s="1">
        <v>35.998874155616697</v>
      </c>
      <c r="X701" s="1">
        <v>22.5075056292219</v>
      </c>
      <c r="Y701" s="1">
        <v>15.3130016051364</v>
      </c>
      <c r="Z701" s="1">
        <v>20.144462279293698</v>
      </c>
      <c r="AA701" s="1">
        <v>17.661851257356901</v>
      </c>
      <c r="AB701" s="1">
        <v>25.350454788657</v>
      </c>
      <c r="AC701" s="1">
        <v>21.530230069555898</v>
      </c>
    </row>
    <row r="702" spans="1:29" ht="15" hidden="1" customHeight="1" x14ac:dyDescent="0.25">
      <c r="A702">
        <v>39820</v>
      </c>
      <c r="B702" s="2" t="s">
        <v>706</v>
      </c>
      <c r="C702" s="2" t="s">
        <v>98</v>
      </c>
      <c r="D702" s="2" t="s">
        <v>936</v>
      </c>
      <c r="E702" s="2" t="s">
        <v>935</v>
      </c>
      <c r="F702" s="2" t="s">
        <v>919</v>
      </c>
      <c r="G702" s="2" t="str">
        <f t="shared" si="10"/>
        <v>Trump</v>
      </c>
      <c r="H702" s="2" t="s">
        <v>922</v>
      </c>
      <c r="I702" s="2" t="s">
        <v>923</v>
      </c>
      <c r="J702">
        <v>177223</v>
      </c>
      <c r="K702" s="1">
        <v>82.406911066847996</v>
      </c>
      <c r="L702" s="1">
        <v>0.81140709727292704</v>
      </c>
      <c r="M702" s="1">
        <v>2.42462885742821</v>
      </c>
      <c r="N702" s="1">
        <v>5.9619801041625502</v>
      </c>
      <c r="O702" s="1">
        <v>8.3950728742883296</v>
      </c>
      <c r="P702" s="1">
        <v>22.374071085581399</v>
      </c>
      <c r="Q702" s="1">
        <v>9.0219666747544096</v>
      </c>
      <c r="R702" s="1">
        <v>22.301845697228899</v>
      </c>
      <c r="S702" s="1">
        <v>29.3929117552462</v>
      </c>
      <c r="T702" s="1">
        <v>16.909204787189001</v>
      </c>
      <c r="U702" s="1">
        <v>2.81778025911755</v>
      </c>
      <c r="V702" s="1">
        <v>35.0399842361944</v>
      </c>
      <c r="W702" s="1">
        <v>42.876730323978997</v>
      </c>
      <c r="X702" s="1">
        <v>19.265505180708999</v>
      </c>
      <c r="Y702" s="1">
        <v>21.239837398374</v>
      </c>
      <c r="Z702" s="1">
        <v>24.008420441347301</v>
      </c>
      <c r="AA702" s="1">
        <v>18.175087108013901</v>
      </c>
      <c r="AB702" s="1">
        <v>21.402439024390201</v>
      </c>
      <c r="AC702" s="1">
        <v>15.1742160278746</v>
      </c>
    </row>
    <row r="703" spans="1:29" ht="15" hidden="1" customHeight="1" x14ac:dyDescent="0.25">
      <c r="A703">
        <v>39900</v>
      </c>
      <c r="B703" s="2" t="s">
        <v>708</v>
      </c>
      <c r="C703" s="2" t="s">
        <v>195</v>
      </c>
      <c r="D703" s="2" t="s">
        <v>965</v>
      </c>
      <c r="E703" s="2" t="s">
        <v>935</v>
      </c>
      <c r="F703" s="2" t="s">
        <v>920</v>
      </c>
      <c r="G703" s="2" t="str">
        <f t="shared" si="10"/>
        <v>Clinton</v>
      </c>
      <c r="H703" s="2" t="s">
        <v>922</v>
      </c>
      <c r="I703" s="2" t="s">
        <v>922</v>
      </c>
      <c r="J703">
        <v>425417</v>
      </c>
      <c r="K703" s="1">
        <v>66.227959860560304</v>
      </c>
      <c r="L703" s="1">
        <v>2.1456594353305101</v>
      </c>
      <c r="M703" s="1">
        <v>5.0195455282699104</v>
      </c>
      <c r="N703" s="1">
        <v>4.5221512069334304</v>
      </c>
      <c r="O703" s="1">
        <v>22.0846839689058</v>
      </c>
      <c r="P703" s="1">
        <v>23.514104984050899</v>
      </c>
      <c r="Q703" s="1">
        <v>10.564457931864499</v>
      </c>
      <c r="R703" s="1">
        <v>26.4495777084602</v>
      </c>
      <c r="S703" s="1">
        <v>27.3385877856315</v>
      </c>
      <c r="T703" s="1">
        <v>12.1332715899929</v>
      </c>
      <c r="U703" s="1">
        <v>5.5495207667731599</v>
      </c>
      <c r="V703" s="1">
        <v>32.482428115015999</v>
      </c>
      <c r="W703" s="1">
        <v>35.2200922967696</v>
      </c>
      <c r="X703" s="1">
        <v>26.747958821441198</v>
      </c>
      <c r="Y703" s="1">
        <v>16.856917749234999</v>
      </c>
      <c r="Z703" s="1">
        <v>20.425576097379199</v>
      </c>
      <c r="AA703" s="1">
        <v>17.512871722520501</v>
      </c>
      <c r="AB703" s="1">
        <v>23.031069253837099</v>
      </c>
      <c r="AC703" s="1">
        <v>22.173565177028198</v>
      </c>
    </row>
    <row r="704" spans="1:29" ht="15" hidden="1" customHeight="1" x14ac:dyDescent="0.25">
      <c r="A704">
        <v>39940</v>
      </c>
      <c r="B704" s="2" t="s">
        <v>709</v>
      </c>
      <c r="C704" s="2" t="s">
        <v>143</v>
      </c>
      <c r="D704" s="2" t="s">
        <v>946</v>
      </c>
      <c r="E704" s="2" t="s">
        <v>947</v>
      </c>
      <c r="F704" s="2" t="s">
        <v>919</v>
      </c>
      <c r="G704" s="2" t="str">
        <f t="shared" si="10"/>
        <v>Trump</v>
      </c>
      <c r="H704" s="2" t="s">
        <v>922</v>
      </c>
      <c r="I704" s="2" t="s">
        <v>923</v>
      </c>
      <c r="J704">
        <v>50778</v>
      </c>
      <c r="K704" s="1">
        <v>89.588010555752504</v>
      </c>
      <c r="L704" s="1">
        <v>0.39781007522943002</v>
      </c>
      <c r="M704" s="1">
        <v>0.73850880302493205</v>
      </c>
      <c r="N704" s="1">
        <v>1.57154673283706</v>
      </c>
      <c r="O704" s="1">
        <v>7.70412383315609</v>
      </c>
      <c r="P704" s="1">
        <v>27.377998345740298</v>
      </c>
      <c r="Q704" s="1">
        <v>28.9121272992241</v>
      </c>
      <c r="R704" s="1">
        <v>21.402969790066599</v>
      </c>
      <c r="S704" s="1">
        <v>14.5555161684194</v>
      </c>
      <c r="T704" s="1">
        <v>7.7513883965496904</v>
      </c>
      <c r="U704" s="1">
        <v>3.8050258420958798</v>
      </c>
      <c r="V704" s="1">
        <v>25.7485296738549</v>
      </c>
      <c r="W704" s="1">
        <v>43.174122259846698</v>
      </c>
      <c r="X704" s="1">
        <v>27.272322224202501</v>
      </c>
      <c r="Y704" s="1">
        <v>24.488822246455801</v>
      </c>
      <c r="Z704" s="1">
        <v>27.5218102508179</v>
      </c>
      <c r="AA704" s="1">
        <v>17.632224645583399</v>
      </c>
      <c r="AB704" s="1">
        <v>18.709105779716499</v>
      </c>
      <c r="AC704" s="1">
        <v>11.6480370774264</v>
      </c>
    </row>
    <row r="705" spans="1:29" ht="15" hidden="1" customHeight="1" x14ac:dyDescent="0.25">
      <c r="A705">
        <v>40060</v>
      </c>
      <c r="B705" s="2" t="s">
        <v>710</v>
      </c>
      <c r="C705" s="2" t="s">
        <v>135</v>
      </c>
      <c r="D705" s="2" t="s">
        <v>978</v>
      </c>
      <c r="E705" s="2" t="s">
        <v>927</v>
      </c>
      <c r="F705" s="2" t="s">
        <v>920</v>
      </c>
      <c r="G705" s="2" t="str">
        <f t="shared" si="10"/>
        <v>Clinton</v>
      </c>
      <c r="H705" s="2" t="s">
        <v>922</v>
      </c>
      <c r="I705" s="2" t="s">
        <v>923</v>
      </c>
      <c r="J705">
        <v>1202061</v>
      </c>
      <c r="K705" s="1">
        <v>59.421025228850901</v>
      </c>
      <c r="L705" s="1">
        <v>29.7756561744424</v>
      </c>
      <c r="M705" s="1">
        <v>3.2058577883802801</v>
      </c>
      <c r="N705" s="1">
        <v>2.4520300868884299</v>
      </c>
      <c r="O705" s="1">
        <v>5.1454307214380304</v>
      </c>
      <c r="P705" s="1">
        <v>23.383889260914401</v>
      </c>
      <c r="Q705" s="1">
        <v>9.9042215841225207</v>
      </c>
      <c r="R705" s="1">
        <v>27.007675682745099</v>
      </c>
      <c r="S705" s="1">
        <v>27.6817915058426</v>
      </c>
      <c r="T705" s="1">
        <v>12.022421966375299</v>
      </c>
      <c r="U705" s="1">
        <v>4.9607731525021004</v>
      </c>
      <c r="V705" s="1">
        <v>35.340543483641</v>
      </c>
      <c r="W705" s="1">
        <v>27.391971489382801</v>
      </c>
      <c r="X705" s="1">
        <v>32.306711874474097</v>
      </c>
      <c r="Y705" s="1">
        <v>14.273558491556599</v>
      </c>
      <c r="Z705" s="1">
        <v>18.6663312625777</v>
      </c>
      <c r="AA705" s="1">
        <v>17.8646425759034</v>
      </c>
      <c r="AB705" s="1">
        <v>23.906291014087</v>
      </c>
      <c r="AC705" s="1">
        <v>25.289176655875401</v>
      </c>
    </row>
    <row r="706" spans="1:29" ht="15" hidden="1" customHeight="1" x14ac:dyDescent="0.25">
      <c r="A706">
        <v>39980</v>
      </c>
      <c r="B706" s="2" t="s">
        <v>710</v>
      </c>
      <c r="C706" s="2" t="s">
        <v>66</v>
      </c>
      <c r="D706" s="2" t="s">
        <v>425</v>
      </c>
      <c r="E706" s="2" t="s">
        <v>927</v>
      </c>
      <c r="F706" s="2" t="s">
        <v>919</v>
      </c>
      <c r="G706" s="2" t="str">
        <f t="shared" si="10"/>
        <v>Trump</v>
      </c>
      <c r="H706" s="2" t="s">
        <v>922</v>
      </c>
      <c r="I706" s="2" t="s">
        <v>923</v>
      </c>
      <c r="J706">
        <v>68917</v>
      </c>
      <c r="K706" s="1">
        <v>88.979497076193098</v>
      </c>
      <c r="L706" s="1">
        <v>4.8594686361855599</v>
      </c>
      <c r="M706" s="1">
        <v>0.75743285401279803</v>
      </c>
      <c r="N706" s="1">
        <v>2.7859599228056902</v>
      </c>
      <c r="O706" s="1">
        <v>2.6176415108028501</v>
      </c>
      <c r="P706" s="1">
        <v>23.046563257251499</v>
      </c>
      <c r="Q706" s="1">
        <v>9.3315147206059503</v>
      </c>
      <c r="R706" s="1">
        <v>23.783681820160499</v>
      </c>
      <c r="S706" s="1">
        <v>27.399625636635399</v>
      </c>
      <c r="T706" s="1">
        <v>16.4386145653467</v>
      </c>
      <c r="U706" s="1">
        <v>4.9523891408550602</v>
      </c>
      <c r="V706" s="1">
        <v>51.084409861788799</v>
      </c>
      <c r="W706" s="1">
        <v>26.872729617608499</v>
      </c>
      <c r="X706" s="1">
        <v>17.090471379747701</v>
      </c>
      <c r="Y706" s="1">
        <v>24.374157861144599</v>
      </c>
      <c r="Z706" s="1">
        <v>26.526487483157201</v>
      </c>
      <c r="AA706" s="1">
        <v>18.3603999716332</v>
      </c>
      <c r="AB706" s="1">
        <v>20.509183745833599</v>
      </c>
      <c r="AC706" s="1">
        <v>10.229770938231299</v>
      </c>
    </row>
    <row r="707" spans="1:29" ht="15" hidden="1" customHeight="1" x14ac:dyDescent="0.25">
      <c r="A707">
        <v>40080</v>
      </c>
      <c r="B707" s="2" t="s">
        <v>711</v>
      </c>
      <c r="C707" s="2" t="s">
        <v>104</v>
      </c>
      <c r="D707" s="2" t="s">
        <v>950</v>
      </c>
      <c r="E707" s="2" t="s">
        <v>927</v>
      </c>
      <c r="F707" s="2" t="s">
        <v>919</v>
      </c>
      <c r="G707" s="2" t="str">
        <f t="shared" si="10"/>
        <v>Trump</v>
      </c>
      <c r="H707" s="2" t="s">
        <v>922</v>
      </c>
      <c r="I707" s="2" t="s">
        <v>923</v>
      </c>
      <c r="J707">
        <v>99972</v>
      </c>
      <c r="K707" s="1">
        <v>91.733685431920904</v>
      </c>
      <c r="L707" s="1">
        <v>3.5850038010643002</v>
      </c>
      <c r="M707" s="1">
        <v>0.76621454007122003</v>
      </c>
      <c r="N707" s="1">
        <v>1.99855959668707</v>
      </c>
      <c r="O707" s="1">
        <v>1.9165366302564699</v>
      </c>
      <c r="P707" s="1">
        <v>21.813107670147598</v>
      </c>
      <c r="Q707" s="1">
        <v>15.1922538310727</v>
      </c>
      <c r="R707" s="1">
        <v>26.243348137478499</v>
      </c>
      <c r="S707" s="1">
        <v>24.906973952706799</v>
      </c>
      <c r="T707" s="1">
        <v>11.8443164085944</v>
      </c>
      <c r="U707" s="1">
        <v>8.8040025412960592</v>
      </c>
      <c r="V707" s="1">
        <v>40.970457433291003</v>
      </c>
      <c r="W707" s="1">
        <v>26.616899618805601</v>
      </c>
      <c r="X707" s="1">
        <v>23.6086404066074</v>
      </c>
      <c r="Y707" s="1">
        <v>26.3671978400127</v>
      </c>
      <c r="Z707" s="1">
        <v>23.6328021599873</v>
      </c>
      <c r="AA707" s="1">
        <v>16.430197469426599</v>
      </c>
      <c r="AB707" s="1">
        <v>20.877230133940401</v>
      </c>
      <c r="AC707" s="1">
        <v>12.692572396633</v>
      </c>
    </row>
    <row r="708" spans="1:29" ht="15" hidden="1" customHeight="1" x14ac:dyDescent="0.25">
      <c r="A708">
        <v>40100</v>
      </c>
      <c r="B708" s="2" t="s">
        <v>712</v>
      </c>
      <c r="C708" s="2" t="s">
        <v>27</v>
      </c>
      <c r="D708" s="2" t="s">
        <v>976</v>
      </c>
      <c r="E708" s="2" t="s">
        <v>935</v>
      </c>
      <c r="F708" s="2" t="s">
        <v>920</v>
      </c>
      <c r="G708" s="2" t="str">
        <f t="shared" si="10"/>
        <v>Clinton</v>
      </c>
      <c r="H708" s="2" t="s">
        <v>922</v>
      </c>
      <c r="I708" s="2" t="s">
        <v>922</v>
      </c>
      <c r="J708">
        <v>60968</v>
      </c>
      <c r="K708" s="1">
        <v>4.0168613042907797</v>
      </c>
      <c r="L708" s="1">
        <v>2.46030704631938E-2</v>
      </c>
      <c r="M708" s="1">
        <v>0.19518435900800399</v>
      </c>
      <c r="N708" s="1">
        <v>7.8729825482220198E-2</v>
      </c>
      <c r="O708" s="1">
        <v>95.684621440755805</v>
      </c>
      <c r="P708" s="1">
        <v>33.916152735861402</v>
      </c>
      <c r="Q708" s="1">
        <v>10.817149980317501</v>
      </c>
      <c r="R708" s="1">
        <v>25.8627476709093</v>
      </c>
      <c r="S708" s="1">
        <v>19.095263088833502</v>
      </c>
      <c r="T708" s="1">
        <v>10.308686524078199</v>
      </c>
      <c r="U708" s="1">
        <v>38.200137121053999</v>
      </c>
      <c r="V708" s="1">
        <v>37.577130592899501</v>
      </c>
      <c r="W708" s="1">
        <v>15.7480549676573</v>
      </c>
      <c r="X708" s="1">
        <v>8.47467731838913</v>
      </c>
      <c r="Y708" s="1">
        <v>40.795099227873102</v>
      </c>
      <c r="Z708" s="1">
        <v>28.453831918831</v>
      </c>
      <c r="AA708" s="1">
        <v>13.330355433603501</v>
      </c>
      <c r="AB708" s="1">
        <v>10.752345096037301</v>
      </c>
      <c r="AC708" s="1">
        <v>6.6683683236551596</v>
      </c>
    </row>
    <row r="709" spans="1:29" ht="15" hidden="1" customHeight="1" x14ac:dyDescent="0.25">
      <c r="A709">
        <v>40140</v>
      </c>
      <c r="B709" s="2" t="s">
        <v>713</v>
      </c>
      <c r="C709" s="2" t="s">
        <v>98</v>
      </c>
      <c r="D709" s="2" t="s">
        <v>936</v>
      </c>
      <c r="E709" s="2" t="s">
        <v>935</v>
      </c>
      <c r="F709" s="2" t="s">
        <v>920</v>
      </c>
      <c r="G709" s="2" t="str">
        <f t="shared" si="10"/>
        <v>Clinton</v>
      </c>
      <c r="H709" s="2" t="s">
        <v>922</v>
      </c>
      <c r="I709" s="2" t="s">
        <v>923</v>
      </c>
      <c r="J709">
        <v>4224851</v>
      </c>
      <c r="K709" s="1">
        <v>36.608770344800298</v>
      </c>
      <c r="L709" s="1">
        <v>7.1368907447860304</v>
      </c>
      <c r="M709" s="1">
        <v>5.9149778299873796</v>
      </c>
      <c r="N709" s="1">
        <v>3.0855762723939901</v>
      </c>
      <c r="O709" s="1">
        <v>47.2537848080323</v>
      </c>
      <c r="P709" s="1">
        <v>28.7512151316106</v>
      </c>
      <c r="Q709" s="1">
        <v>10.855601771518099</v>
      </c>
      <c r="R709" s="1">
        <v>26.764825552427801</v>
      </c>
      <c r="S709" s="1">
        <v>23.215351263275299</v>
      </c>
      <c r="T709" s="1">
        <v>10.4130062811683</v>
      </c>
      <c r="U709" s="1">
        <v>10.045855676606401</v>
      </c>
      <c r="V709" s="1">
        <v>36.879955873621498</v>
      </c>
      <c r="W709" s="1">
        <v>33.494747501008099</v>
      </c>
      <c r="X709" s="1">
        <v>19.579440948763999</v>
      </c>
      <c r="Y709" s="1">
        <v>15.7220468912088</v>
      </c>
      <c r="Z709" s="1">
        <v>20.126912144014501</v>
      </c>
      <c r="AA709" s="1">
        <v>17.276520861604801</v>
      </c>
      <c r="AB709" s="1">
        <v>23.616956929161699</v>
      </c>
      <c r="AC709" s="1">
        <v>23.257563174010201</v>
      </c>
    </row>
    <row r="710" spans="1:29" ht="15" hidden="1" customHeight="1" x14ac:dyDescent="0.25">
      <c r="A710">
        <v>40180</v>
      </c>
      <c r="B710" s="2" t="s">
        <v>714</v>
      </c>
      <c r="C710" s="2" t="s">
        <v>197</v>
      </c>
      <c r="D710" s="2" t="s">
        <v>982</v>
      </c>
      <c r="E710" s="2" t="s">
        <v>947</v>
      </c>
      <c r="F710" s="2" t="s">
        <v>919</v>
      </c>
      <c r="G710" s="2" t="str">
        <f t="shared" ref="G710:G773" si="11">IF(F710="Republicain","Trump","Clinton")</f>
        <v>Trump</v>
      </c>
      <c r="H710" s="2" t="s">
        <v>922</v>
      </c>
      <c r="I710" s="2" t="s">
        <v>923</v>
      </c>
      <c r="J710">
        <v>40123</v>
      </c>
      <c r="K710" s="1">
        <v>71.4727213817511</v>
      </c>
      <c r="L710" s="1">
        <v>0.214340901727189</v>
      </c>
      <c r="M710" s="1">
        <v>0.37634274605587797</v>
      </c>
      <c r="N710" s="1">
        <v>22.293946115694201</v>
      </c>
      <c r="O710" s="1">
        <v>5.6426488547715801</v>
      </c>
      <c r="P710" s="1">
        <v>25.451735912070401</v>
      </c>
      <c r="Q710" s="1">
        <v>8.7680382822819798</v>
      </c>
      <c r="R710" s="1">
        <v>23.2759265259328</v>
      </c>
      <c r="S710" s="1">
        <v>28.036288413129601</v>
      </c>
      <c r="T710" s="1">
        <v>14.468010866585299</v>
      </c>
      <c r="U710" s="1">
        <v>2.7165517501224499</v>
      </c>
      <c r="V710" s="1">
        <v>34.810293508157201</v>
      </c>
      <c r="W710" s="1">
        <v>40.544817452243699</v>
      </c>
      <c r="X710" s="1">
        <v>21.928337289476701</v>
      </c>
      <c r="Y710" s="1">
        <v>19.365426695842501</v>
      </c>
      <c r="Z710" s="1">
        <v>22.216501480242002</v>
      </c>
      <c r="AA710" s="1">
        <v>19.8738576393358</v>
      </c>
      <c r="AB710" s="1">
        <v>22.744239927918599</v>
      </c>
      <c r="AC710" s="1">
        <v>15.7999742566611</v>
      </c>
    </row>
    <row r="711" spans="1:29" ht="15" hidden="1" customHeight="1" x14ac:dyDescent="0.25">
      <c r="A711">
        <v>40220</v>
      </c>
      <c r="B711" s="2" t="s">
        <v>715</v>
      </c>
      <c r="C711" s="2" t="s">
        <v>135</v>
      </c>
      <c r="D711" s="2" t="s">
        <v>978</v>
      </c>
      <c r="E711" s="2" t="s">
        <v>927</v>
      </c>
      <c r="F711" s="2" t="s">
        <v>920</v>
      </c>
      <c r="G711" s="2" t="str">
        <f t="shared" si="11"/>
        <v>Clinton</v>
      </c>
      <c r="H711" s="2" t="s">
        <v>922</v>
      </c>
      <c r="I711" s="2" t="s">
        <v>923</v>
      </c>
      <c r="J711">
        <v>308707</v>
      </c>
      <c r="K711" s="1">
        <v>80.648640944325805</v>
      </c>
      <c r="L711" s="1">
        <v>12.666055515424</v>
      </c>
      <c r="M711" s="1">
        <v>1.6073493636360701</v>
      </c>
      <c r="N711" s="1">
        <v>1.93160504944818</v>
      </c>
      <c r="O711" s="1">
        <v>3.1463491271658901</v>
      </c>
      <c r="P711" s="1">
        <v>21.5074488106846</v>
      </c>
      <c r="Q711" s="1">
        <v>8.3383272812083895</v>
      </c>
      <c r="R711" s="1">
        <v>24.2602208566699</v>
      </c>
      <c r="S711" s="1">
        <v>29.640403359820201</v>
      </c>
      <c r="T711" s="1">
        <v>16.253599691617001</v>
      </c>
      <c r="U711" s="1">
        <v>5.6271818836698104</v>
      </c>
      <c r="V711" s="1">
        <v>38.742865586730503</v>
      </c>
      <c r="W711" s="1">
        <v>30.3344169637415</v>
      </c>
      <c r="X711" s="1">
        <v>25.295535565858302</v>
      </c>
      <c r="Y711" s="1">
        <v>18.1531182128452</v>
      </c>
      <c r="Z711" s="1">
        <v>22.474402730375399</v>
      </c>
      <c r="AA711" s="1">
        <v>18.894663357120699</v>
      </c>
      <c r="AB711" s="1">
        <v>23.8543282655911</v>
      </c>
      <c r="AC711" s="1">
        <v>16.623487434067599</v>
      </c>
    </row>
    <row r="712" spans="1:29" ht="15" hidden="1" customHeight="1" x14ac:dyDescent="0.25">
      <c r="A712">
        <v>40260</v>
      </c>
      <c r="B712" s="2" t="s">
        <v>716</v>
      </c>
      <c r="C712" s="2" t="s">
        <v>42</v>
      </c>
      <c r="D712" s="2" t="s">
        <v>959</v>
      </c>
      <c r="E712" s="2" t="s">
        <v>931</v>
      </c>
      <c r="F712" s="2" t="s">
        <v>920</v>
      </c>
      <c r="G712" s="2" t="str">
        <f t="shared" si="11"/>
        <v>Clinton</v>
      </c>
      <c r="H712" s="2" t="s">
        <v>922</v>
      </c>
      <c r="I712" s="2" t="s">
        <v>923</v>
      </c>
      <c r="J712">
        <v>76790</v>
      </c>
      <c r="K712" s="1">
        <v>39.282458653470499</v>
      </c>
      <c r="L712" s="1">
        <v>54.477145461648703</v>
      </c>
      <c r="M712" s="1">
        <v>0.51438989451751505</v>
      </c>
      <c r="N712" s="1">
        <v>3.8286235186873299</v>
      </c>
      <c r="O712" s="1">
        <v>1.8973824716759999</v>
      </c>
      <c r="P712" s="1">
        <v>22.422190389373601</v>
      </c>
      <c r="Q712" s="1">
        <v>8.1937752311498908</v>
      </c>
      <c r="R712" s="1">
        <v>22.281547076442202</v>
      </c>
      <c r="S712" s="1">
        <v>29.949212136997001</v>
      </c>
      <c r="T712" s="1">
        <v>17.153275166037201</v>
      </c>
      <c r="U712" s="1">
        <v>9.5529376227156</v>
      </c>
      <c r="V712" s="1">
        <v>51.4027337260233</v>
      </c>
      <c r="W712" s="1">
        <v>28.1981573780396</v>
      </c>
      <c r="X712" s="1">
        <v>10.8461712732216</v>
      </c>
      <c r="Y712" s="1">
        <v>33.808066018900597</v>
      </c>
      <c r="Z712" s="1">
        <v>25.9583388792759</v>
      </c>
      <c r="AA712" s="1">
        <v>16.238519898842</v>
      </c>
      <c r="AB712" s="1">
        <v>15.539731132703301</v>
      </c>
      <c r="AC712" s="1">
        <v>8.4553440702781799</v>
      </c>
    </row>
    <row r="713" spans="1:29" ht="15" hidden="1" customHeight="1" x14ac:dyDescent="0.25">
      <c r="A713">
        <v>40300</v>
      </c>
      <c r="B713" s="2" t="s">
        <v>717</v>
      </c>
      <c r="C713" s="2" t="s">
        <v>146</v>
      </c>
      <c r="D713" s="2" t="s">
        <v>948</v>
      </c>
      <c r="E713" s="2" t="s">
        <v>927</v>
      </c>
      <c r="F713" s="2" t="s">
        <v>919</v>
      </c>
      <c r="G713" s="2" t="str">
        <f t="shared" si="11"/>
        <v>Trump</v>
      </c>
      <c r="H713" s="2" t="s">
        <v>922</v>
      </c>
      <c r="I713" s="2" t="s">
        <v>923</v>
      </c>
      <c r="J713">
        <v>53497</v>
      </c>
      <c r="K713" s="1">
        <v>88.649830831635398</v>
      </c>
      <c r="L713" s="1">
        <v>0.87481541020991804</v>
      </c>
      <c r="M713" s="1">
        <v>0.45049255098416702</v>
      </c>
      <c r="N713" s="1">
        <v>1.1626820195525001</v>
      </c>
      <c r="O713" s="1">
        <v>8.8621791876180005</v>
      </c>
      <c r="P713" s="1">
        <v>24.7565284034619</v>
      </c>
      <c r="Q713" s="1">
        <v>7.6976279043684697</v>
      </c>
      <c r="R713" s="1">
        <v>23.593846383909401</v>
      </c>
      <c r="S713" s="1">
        <v>28.769837560984701</v>
      </c>
      <c r="T713" s="1">
        <v>15.182159747275501</v>
      </c>
      <c r="U713" s="1">
        <v>4.0609701824655096</v>
      </c>
      <c r="V713" s="1">
        <v>43.224299065420603</v>
      </c>
      <c r="W713" s="1">
        <v>33.806186025812202</v>
      </c>
      <c r="X713" s="1">
        <v>18.908544726301699</v>
      </c>
      <c r="Y713" s="1">
        <v>13.426283288305701</v>
      </c>
      <c r="Z713" s="1">
        <v>20.484368969509799</v>
      </c>
      <c r="AA713" s="1">
        <v>19.548436896950999</v>
      </c>
      <c r="AB713" s="1">
        <v>27.0986105750675</v>
      </c>
      <c r="AC713" s="1">
        <v>19.442300270166001</v>
      </c>
    </row>
    <row r="714" spans="1:29" ht="15" hidden="1" customHeight="1" x14ac:dyDescent="0.25">
      <c r="A714">
        <v>40340</v>
      </c>
      <c r="B714" s="2" t="s">
        <v>718</v>
      </c>
      <c r="C714" s="2" t="s">
        <v>44</v>
      </c>
      <c r="D714" s="2" t="s">
        <v>955</v>
      </c>
      <c r="E714" s="2" t="s">
        <v>947</v>
      </c>
      <c r="F714" s="2" t="s">
        <v>920</v>
      </c>
      <c r="G714" s="2" t="str">
        <f t="shared" si="11"/>
        <v>Clinton</v>
      </c>
      <c r="H714" s="2" t="s">
        <v>922</v>
      </c>
      <c r="I714" s="2" t="s">
        <v>922</v>
      </c>
      <c r="J714">
        <v>206877</v>
      </c>
      <c r="K714" s="1">
        <v>87.112148764724907</v>
      </c>
      <c r="L714" s="1">
        <v>3.3536835897658999</v>
      </c>
      <c r="M714" s="1">
        <v>3.8791165765164801</v>
      </c>
      <c r="N714" s="1">
        <v>1.8871116653857101</v>
      </c>
      <c r="O714" s="1">
        <v>3.7679394036069702</v>
      </c>
      <c r="P714" s="1">
        <v>25.320359440633801</v>
      </c>
      <c r="Q714" s="1">
        <v>7.4880242849616003</v>
      </c>
      <c r="R714" s="1">
        <v>26.598413550080501</v>
      </c>
      <c r="S714" s="1">
        <v>26.920827351518</v>
      </c>
      <c r="T714" s="1">
        <v>13.672375372806099</v>
      </c>
      <c r="U714" s="1">
        <v>2.9681004587847601</v>
      </c>
      <c r="V714" s="1">
        <v>30.340821791917101</v>
      </c>
      <c r="W714" s="1">
        <v>32.527767606493299</v>
      </c>
      <c r="X714" s="1">
        <v>34.163310142804796</v>
      </c>
      <c r="Y714" s="1">
        <v>13.3261410584904</v>
      </c>
      <c r="Z714" s="1">
        <v>17.3215314641592</v>
      </c>
      <c r="AA714" s="1">
        <v>17.137638073287601</v>
      </c>
      <c r="AB714" s="1">
        <v>26.213389890767299</v>
      </c>
      <c r="AC714" s="1">
        <v>26.0012995132955</v>
      </c>
    </row>
    <row r="715" spans="1:29" ht="15" customHeight="1" x14ac:dyDescent="0.25">
      <c r="A715">
        <v>40380</v>
      </c>
      <c r="B715" s="2" t="s">
        <v>718</v>
      </c>
      <c r="C715" s="2" t="s">
        <v>40</v>
      </c>
      <c r="D715" s="2" t="s">
        <v>966</v>
      </c>
      <c r="E715" s="2" t="s">
        <v>927</v>
      </c>
      <c r="F715" s="2" t="s">
        <v>920</v>
      </c>
      <c r="G715" s="2" t="str">
        <f t="shared" si="11"/>
        <v>Clinton</v>
      </c>
      <c r="H715" s="2" t="s">
        <v>923</v>
      </c>
      <c r="I715" s="2" t="s">
        <v>922</v>
      </c>
      <c r="J715">
        <v>1079671</v>
      </c>
      <c r="K715" s="1">
        <v>78.616171037288197</v>
      </c>
      <c r="L715" s="1">
        <v>10.7877307068542</v>
      </c>
      <c r="M715" s="1">
        <v>2.4681592818553102</v>
      </c>
      <c r="N715" s="1">
        <v>2.09461956466368</v>
      </c>
      <c r="O715" s="1">
        <v>6.0333194093385902</v>
      </c>
      <c r="P715" s="1">
        <v>22.624484680981499</v>
      </c>
      <c r="Q715" s="1">
        <v>10.8139423954149</v>
      </c>
      <c r="R715" s="1">
        <v>24.117995204094601</v>
      </c>
      <c r="S715" s="1">
        <v>28.277410433363499</v>
      </c>
      <c r="T715" s="1">
        <v>14.1661672861455</v>
      </c>
      <c r="U715" s="1">
        <v>3.5153871180332499</v>
      </c>
      <c r="V715" s="1">
        <v>35.146085162352399</v>
      </c>
      <c r="W715" s="1">
        <v>29.357875974294998</v>
      </c>
      <c r="X715" s="1">
        <v>31.9806517453193</v>
      </c>
      <c r="Y715" s="1">
        <v>17.431361145970399</v>
      </c>
      <c r="Z715" s="1">
        <v>20.5759989451949</v>
      </c>
      <c r="AA715" s="1">
        <v>17.896840999898799</v>
      </c>
      <c r="AB715" s="1">
        <v>24.0990009959432</v>
      </c>
      <c r="AC715" s="1">
        <v>19.996797912992701</v>
      </c>
    </row>
    <row r="716" spans="1:29" ht="15" hidden="1" customHeight="1" x14ac:dyDescent="0.25">
      <c r="A716">
        <v>40540</v>
      </c>
      <c r="B716" s="2" t="s">
        <v>721</v>
      </c>
      <c r="C716" s="2" t="s">
        <v>197</v>
      </c>
      <c r="D716" s="2" t="s">
        <v>982</v>
      </c>
      <c r="E716" s="2" t="s">
        <v>947</v>
      </c>
      <c r="F716" s="2" t="s">
        <v>919</v>
      </c>
      <c r="G716" s="2" t="str">
        <f t="shared" si="11"/>
        <v>Trump</v>
      </c>
      <c r="H716" s="2" t="s">
        <v>922</v>
      </c>
      <c r="I716" s="2" t="s">
        <v>923</v>
      </c>
      <c r="J716">
        <v>43806</v>
      </c>
      <c r="K716" s="1">
        <v>80.883897183034307</v>
      </c>
      <c r="L716" s="1">
        <v>0.94735880929552996</v>
      </c>
      <c r="M716" s="1">
        <v>0.73962470894398002</v>
      </c>
      <c r="N716" s="1">
        <v>2.1595215267315</v>
      </c>
      <c r="O716" s="1">
        <v>15.2695977719947</v>
      </c>
      <c r="P716" s="1">
        <v>27.094461945852199</v>
      </c>
      <c r="Q716" s="1">
        <v>9.8913390859699604</v>
      </c>
      <c r="R716" s="1">
        <v>28.144546409167699</v>
      </c>
      <c r="S716" s="1">
        <v>26.553440168013498</v>
      </c>
      <c r="T716" s="1">
        <v>8.3162123909966699</v>
      </c>
      <c r="U716" s="1">
        <v>3.4150232018561502</v>
      </c>
      <c r="V716" s="1">
        <v>42.303509280742503</v>
      </c>
      <c r="W716" s="1">
        <v>37.275232018561503</v>
      </c>
      <c r="X716" s="1">
        <v>17.006235498839899</v>
      </c>
      <c r="Y716" s="1">
        <v>9.4042939219836708</v>
      </c>
      <c r="Z716" s="1">
        <v>15.179921378893299</v>
      </c>
      <c r="AA716" s="1">
        <v>17.260356818869099</v>
      </c>
      <c r="AB716" s="1">
        <v>27.2754762624735</v>
      </c>
      <c r="AC716" s="1">
        <v>30.879951617780499</v>
      </c>
    </row>
    <row r="717" spans="1:29" ht="15" hidden="1" customHeight="1" x14ac:dyDescent="0.25">
      <c r="A717">
        <v>40420</v>
      </c>
      <c r="B717" s="2" t="s">
        <v>719</v>
      </c>
      <c r="C717" s="2" t="s">
        <v>146</v>
      </c>
      <c r="D717" s="2" t="s">
        <v>948</v>
      </c>
      <c r="E717" s="2" t="s">
        <v>927</v>
      </c>
      <c r="F717" s="2" t="s">
        <v>919</v>
      </c>
      <c r="G717" s="2" t="str">
        <f t="shared" si="11"/>
        <v>Trump</v>
      </c>
      <c r="H717" s="2" t="s">
        <v>922</v>
      </c>
      <c r="I717" s="2" t="s">
        <v>923</v>
      </c>
      <c r="J717">
        <v>349431</v>
      </c>
      <c r="K717" s="1">
        <v>72.962330188220307</v>
      </c>
      <c r="L717" s="1">
        <v>10.398047110874501</v>
      </c>
      <c r="M717" s="1">
        <v>2.1145805609691202</v>
      </c>
      <c r="N717" s="1">
        <v>2.1781124170437098</v>
      </c>
      <c r="O717" s="1">
        <v>12.3469297228924</v>
      </c>
      <c r="P717" s="1">
        <v>25.545529732622501</v>
      </c>
      <c r="Q717" s="1">
        <v>8.4334246246039992</v>
      </c>
      <c r="R717" s="1">
        <v>25.546102091686201</v>
      </c>
      <c r="S717" s="1">
        <v>27.001897370296302</v>
      </c>
      <c r="T717" s="1">
        <v>13.4730461807911</v>
      </c>
      <c r="U717" s="1">
        <v>4.84617088648832</v>
      </c>
      <c r="V717" s="1">
        <v>44.120700364429297</v>
      </c>
      <c r="W717" s="1">
        <v>30.245457664959599</v>
      </c>
      <c r="X717" s="1">
        <v>20.787671084122799</v>
      </c>
      <c r="Y717" s="1">
        <v>19.377323774840999</v>
      </c>
      <c r="Z717" s="1">
        <v>21.4608002565218</v>
      </c>
      <c r="AA717" s="1">
        <v>17.5106693235</v>
      </c>
      <c r="AB717" s="1">
        <v>24.709313422352501</v>
      </c>
      <c r="AC717" s="1">
        <v>16.9418932227846</v>
      </c>
    </row>
    <row r="718" spans="1:29" ht="15" hidden="1" customHeight="1" x14ac:dyDescent="0.25">
      <c r="A718">
        <v>40460</v>
      </c>
      <c r="B718" s="2" t="s">
        <v>720</v>
      </c>
      <c r="C718" s="2" t="s">
        <v>42</v>
      </c>
      <c r="D718" s="2" t="s">
        <v>959</v>
      </c>
      <c r="E718" s="2" t="s">
        <v>931</v>
      </c>
      <c r="F718" s="2" t="s">
        <v>919</v>
      </c>
      <c r="G718" s="2" t="str">
        <f t="shared" si="11"/>
        <v>Trump</v>
      </c>
      <c r="H718" s="2" t="s">
        <v>922</v>
      </c>
      <c r="I718" s="2" t="s">
        <v>923</v>
      </c>
      <c r="J718">
        <v>46639</v>
      </c>
      <c r="K718" s="1">
        <v>58.682647569630603</v>
      </c>
      <c r="L718" s="1">
        <v>30.3587126653659</v>
      </c>
      <c r="M718" s="1">
        <v>0.89838975964321699</v>
      </c>
      <c r="N718" s="1">
        <v>4.1831943223482497</v>
      </c>
      <c r="O718" s="1">
        <v>5.8770556830120704</v>
      </c>
      <c r="P718" s="1">
        <v>24.400180106777601</v>
      </c>
      <c r="Q718" s="1">
        <v>9.1361307060614507</v>
      </c>
      <c r="R718" s="1">
        <v>24.891185488539598</v>
      </c>
      <c r="S718" s="1">
        <v>27.226141212290099</v>
      </c>
      <c r="T718" s="1">
        <v>14.3463624863312</v>
      </c>
      <c r="U718" s="1">
        <v>8.2056287619977208</v>
      </c>
      <c r="V718" s="1">
        <v>49.682772083943398</v>
      </c>
      <c r="W718" s="1">
        <v>30.128517976248599</v>
      </c>
      <c r="X718" s="1">
        <v>11.9830811778103</v>
      </c>
      <c r="Y718" s="1">
        <v>34.005602240896401</v>
      </c>
      <c r="Z718" s="1">
        <v>26.134453781512601</v>
      </c>
      <c r="AA718" s="1">
        <v>16.112044817927199</v>
      </c>
      <c r="AB718" s="1">
        <v>16.661064425770299</v>
      </c>
      <c r="AC718" s="1">
        <v>7.0868347338935598</v>
      </c>
    </row>
    <row r="719" spans="1:29" ht="15" hidden="1" customHeight="1" x14ac:dyDescent="0.25">
      <c r="A719">
        <v>40580</v>
      </c>
      <c r="B719" s="2" t="s">
        <v>722</v>
      </c>
      <c r="C719" s="2" t="s">
        <v>42</v>
      </c>
      <c r="D719" s="2" t="s">
        <v>959</v>
      </c>
      <c r="E719" s="2" t="s">
        <v>931</v>
      </c>
      <c r="F719" s="2" t="s">
        <v>920</v>
      </c>
      <c r="G719" s="2" t="str">
        <f t="shared" si="11"/>
        <v>Clinton</v>
      </c>
      <c r="H719" s="2" t="s">
        <v>922</v>
      </c>
      <c r="I719" s="2" t="s">
        <v>923</v>
      </c>
      <c r="J719">
        <v>152392</v>
      </c>
      <c r="K719" s="1">
        <v>47.9880833639561</v>
      </c>
      <c r="L719" s="1">
        <v>44.468869756942603</v>
      </c>
      <c r="M719" s="1">
        <v>0.54202320331775899</v>
      </c>
      <c r="N719" s="1">
        <v>1.67331618457662</v>
      </c>
      <c r="O719" s="1">
        <v>5.3277074912068896</v>
      </c>
      <c r="P719" s="1">
        <v>24.157436085883798</v>
      </c>
      <c r="Q719" s="1">
        <v>8.4085778781038396</v>
      </c>
      <c r="R719" s="1">
        <v>24.342485169825199</v>
      </c>
      <c r="S719" s="1">
        <v>28.985117328993599</v>
      </c>
      <c r="T719" s="1">
        <v>14.106383537193601</v>
      </c>
      <c r="U719" s="1">
        <v>7.8117808353327103</v>
      </c>
      <c r="V719" s="1">
        <v>46.338931596729203</v>
      </c>
      <c r="W719" s="1">
        <v>30.057288351368602</v>
      </c>
      <c r="X719" s="1">
        <v>15.7919992165696</v>
      </c>
      <c r="Y719" s="1">
        <v>26.3544161867387</v>
      </c>
      <c r="Z719" s="1">
        <v>23.476547236804102</v>
      </c>
      <c r="AA719" s="1">
        <v>18.3001206190646</v>
      </c>
      <c r="AB719" s="1">
        <v>19.975196643052499</v>
      </c>
      <c r="AC719" s="1">
        <v>11.8937193143401</v>
      </c>
    </row>
    <row r="720" spans="1:29" ht="15" hidden="1" customHeight="1" x14ac:dyDescent="0.25">
      <c r="A720">
        <v>40620</v>
      </c>
      <c r="B720" s="2" t="s">
        <v>723</v>
      </c>
      <c r="C720" s="2" t="s">
        <v>162</v>
      </c>
      <c r="D720" s="2" t="s">
        <v>956</v>
      </c>
      <c r="E720" s="2" t="s">
        <v>927</v>
      </c>
      <c r="F720" s="2" t="s">
        <v>919</v>
      </c>
      <c r="G720" s="2" t="str">
        <f t="shared" si="11"/>
        <v>Trump</v>
      </c>
      <c r="H720" s="2" t="s">
        <v>922</v>
      </c>
      <c r="I720" s="2" t="s">
        <v>922</v>
      </c>
      <c r="J720">
        <v>45156</v>
      </c>
      <c r="K720" s="1">
        <v>90.335725042076305</v>
      </c>
      <c r="L720" s="1">
        <v>2.1636105943839099</v>
      </c>
      <c r="M720" s="1">
        <v>2.9076977588803299</v>
      </c>
      <c r="N720" s="1">
        <v>2.5489414474266998</v>
      </c>
      <c r="O720" s="1">
        <v>2.0440251572327002</v>
      </c>
      <c r="P720" s="1">
        <v>21.684825936752599</v>
      </c>
      <c r="Q720" s="1">
        <v>17.231375675436301</v>
      </c>
      <c r="R720" s="1">
        <v>22.887323943662</v>
      </c>
      <c r="S720" s="1">
        <v>24.5615200637789</v>
      </c>
      <c r="T720" s="1">
        <v>13.634954380370299</v>
      </c>
      <c r="U720" s="1">
        <v>5.0941185087526604</v>
      </c>
      <c r="V720" s="1">
        <v>42.617007251153602</v>
      </c>
      <c r="W720" s="1">
        <v>25.895407602724699</v>
      </c>
      <c r="X720" s="1">
        <v>26.393466637369102</v>
      </c>
      <c r="Y720" s="1">
        <v>24.405657538368899</v>
      </c>
      <c r="Z720" s="1">
        <v>23.839903701474601</v>
      </c>
      <c r="AA720" s="1">
        <v>19.464339452302099</v>
      </c>
      <c r="AB720" s="1">
        <v>20.4814926271441</v>
      </c>
      <c r="AC720" s="1">
        <v>11.8086066807102</v>
      </c>
    </row>
    <row r="721" spans="1:29" ht="15" hidden="1" customHeight="1" x14ac:dyDescent="0.25">
      <c r="A721">
        <v>40660</v>
      </c>
      <c r="B721" s="2" t="s">
        <v>724</v>
      </c>
      <c r="C721" s="2" t="s">
        <v>37</v>
      </c>
      <c r="D721" s="2" t="s">
        <v>943</v>
      </c>
      <c r="E721" s="2" t="s">
        <v>931</v>
      </c>
      <c r="F721" s="2" t="s">
        <v>919</v>
      </c>
      <c r="G721" s="2" t="str">
        <f t="shared" si="11"/>
        <v>Trump</v>
      </c>
      <c r="H721" s="2" t="s">
        <v>922</v>
      </c>
      <c r="I721" s="2" t="s">
        <v>923</v>
      </c>
      <c r="J721">
        <v>96317</v>
      </c>
      <c r="K721" s="1">
        <v>73.672352751850696</v>
      </c>
      <c r="L721" s="1">
        <v>14.009987852611699</v>
      </c>
      <c r="M721" s="1">
        <v>1.27184193859859</v>
      </c>
      <c r="N721" s="1">
        <v>1.71516970005295</v>
      </c>
      <c r="O721" s="1">
        <v>9.3306477568861208</v>
      </c>
      <c r="P721" s="1">
        <v>24.3414973473011</v>
      </c>
      <c r="Q721" s="1">
        <v>10.3190506348827</v>
      </c>
      <c r="R721" s="1">
        <v>25.186623337520899</v>
      </c>
      <c r="S721" s="1">
        <v>25.9268872577011</v>
      </c>
      <c r="T721" s="1">
        <v>14.225941422594101</v>
      </c>
      <c r="U721" s="1">
        <v>9.4056650285477996</v>
      </c>
      <c r="V721" s="1">
        <v>44.921036308984199</v>
      </c>
      <c r="W721" s="1">
        <v>27.440876632154801</v>
      </c>
      <c r="X721" s="1">
        <v>18.232422030313099</v>
      </c>
      <c r="Y721" s="1">
        <v>23.599427753934201</v>
      </c>
      <c r="Z721" s="1">
        <v>25.2274678111588</v>
      </c>
      <c r="AA721" s="1">
        <v>18.889842632331899</v>
      </c>
      <c r="AB721" s="1">
        <v>18.546494992846899</v>
      </c>
      <c r="AC721" s="1">
        <v>13.7367668097282</v>
      </c>
    </row>
    <row r="722" spans="1:29" ht="15" hidden="1" customHeight="1" x14ac:dyDescent="0.25">
      <c r="A722">
        <v>40700</v>
      </c>
      <c r="B722" s="2" t="s">
        <v>725</v>
      </c>
      <c r="C722" s="2" t="s">
        <v>38</v>
      </c>
      <c r="D722" t="s">
        <v>969</v>
      </c>
      <c r="E722" s="2" t="s">
        <v>947</v>
      </c>
      <c r="F722" s="2" t="s">
        <v>919</v>
      </c>
      <c r="G722" s="2" t="str">
        <f t="shared" si="11"/>
        <v>Trump</v>
      </c>
      <c r="H722" s="2" t="s">
        <v>922</v>
      </c>
      <c r="I722" s="2" t="s">
        <v>922</v>
      </c>
      <c r="J722">
        <v>107667</v>
      </c>
      <c r="K722" s="1">
        <v>89.482385503450502</v>
      </c>
      <c r="L722" s="1">
        <v>0.25913232466772601</v>
      </c>
      <c r="M722" s="1">
        <v>0.93622001170275004</v>
      </c>
      <c r="N722" s="1">
        <v>4.62723025625308</v>
      </c>
      <c r="O722" s="1">
        <v>4.6950319039259902</v>
      </c>
      <c r="P722" s="1">
        <v>20.520679502540201</v>
      </c>
      <c r="Q722" s="1">
        <v>7.5389859474119296</v>
      </c>
      <c r="R722" s="1">
        <v>20.5123203952929</v>
      </c>
      <c r="S722" s="1">
        <v>30.4652307577995</v>
      </c>
      <c r="T722" s="1">
        <v>20.962783396955398</v>
      </c>
      <c r="U722" s="1">
        <v>3.6686940688800198</v>
      </c>
      <c r="V722" s="1">
        <v>42.228076292307499</v>
      </c>
      <c r="W722" s="1">
        <v>38.939035886310499</v>
      </c>
      <c r="X722" s="1">
        <v>15.164193752501999</v>
      </c>
      <c r="Y722" s="1">
        <v>22.659004533174599</v>
      </c>
      <c r="Z722" s="1">
        <v>27.210494986034199</v>
      </c>
      <c r="AA722" s="1">
        <v>19.730756902788599</v>
      </c>
      <c r="AB722" s="1">
        <v>19.810888776958699</v>
      </c>
      <c r="AC722" s="1">
        <v>10.588854801044</v>
      </c>
    </row>
    <row r="723" spans="1:29" ht="15" hidden="1" customHeight="1" x14ac:dyDescent="0.25">
      <c r="A723">
        <v>40740</v>
      </c>
      <c r="B723" s="2" t="s">
        <v>726</v>
      </c>
      <c r="C723" s="2" t="s">
        <v>35</v>
      </c>
      <c r="D723" s="2" t="s">
        <v>964</v>
      </c>
      <c r="E723" s="2" t="s">
        <v>935</v>
      </c>
      <c r="F723" s="2" t="s">
        <v>919</v>
      </c>
      <c r="G723" s="2" t="str">
        <f t="shared" si="11"/>
        <v>Trump</v>
      </c>
      <c r="H723" s="2" t="s">
        <v>922</v>
      </c>
      <c r="I723" s="2" t="s">
        <v>922</v>
      </c>
      <c r="J723">
        <v>65645</v>
      </c>
      <c r="K723" s="1">
        <v>43.873867011958303</v>
      </c>
      <c r="L723" s="1">
        <v>1.6436895422347499</v>
      </c>
      <c r="M723" s="1">
        <v>0.56820778429430996</v>
      </c>
      <c r="N723" s="1">
        <v>1.90875161855435</v>
      </c>
      <c r="O723" s="1">
        <v>52.005484042958301</v>
      </c>
      <c r="P723" s="1">
        <v>28.0036560286389</v>
      </c>
      <c r="Q723" s="1">
        <v>10.134816056059099</v>
      </c>
      <c r="R723" s="1">
        <v>23.255388833879199</v>
      </c>
      <c r="S723" s="1">
        <v>24.449691522583599</v>
      </c>
      <c r="T723" s="1">
        <v>14.156447558839201</v>
      </c>
      <c r="U723" s="1">
        <v>11.507229154288</v>
      </c>
      <c r="V723" s="1">
        <v>37.660922955040597</v>
      </c>
      <c r="W723" s="1">
        <v>33.536343830461497</v>
      </c>
      <c r="X723" s="1">
        <v>17.2955040602099</v>
      </c>
      <c r="Y723" s="1">
        <v>23.002164410304299</v>
      </c>
      <c r="Z723" s="1">
        <v>29.584518100411699</v>
      </c>
      <c r="AA723" s="1">
        <v>17.137036879854001</v>
      </c>
      <c r="AB723" s="1">
        <v>19.314179009463999</v>
      </c>
      <c r="AC723" s="1">
        <v>10.962101599965999</v>
      </c>
    </row>
    <row r="724" spans="1:29" ht="15" hidden="1" customHeight="1" x14ac:dyDescent="0.25">
      <c r="A724">
        <v>40780</v>
      </c>
      <c r="B724" s="2" t="s">
        <v>727</v>
      </c>
      <c r="C724" s="2" t="s">
        <v>75</v>
      </c>
      <c r="D724" s="2" t="s">
        <v>932</v>
      </c>
      <c r="E724" s="2" t="s">
        <v>931</v>
      </c>
      <c r="F724" s="2" t="s">
        <v>919</v>
      </c>
      <c r="G724" s="2" t="str">
        <f t="shared" si="11"/>
        <v>Trump</v>
      </c>
      <c r="H724" s="2" t="s">
        <v>922</v>
      </c>
      <c r="I724" s="2" t="s">
        <v>923</v>
      </c>
      <c r="J724">
        <v>83939</v>
      </c>
      <c r="K724" s="1">
        <v>84.212344678873905</v>
      </c>
      <c r="L724" s="1">
        <v>2.4255709503329799</v>
      </c>
      <c r="M724" s="1">
        <v>1.0424236648042</v>
      </c>
      <c r="N724" s="1">
        <v>2.3147762065309299</v>
      </c>
      <c r="O724" s="1">
        <v>10.0048844994579</v>
      </c>
      <c r="P724" s="1">
        <v>23.912603199942801</v>
      </c>
      <c r="Q724" s="1">
        <v>13.018978067406101</v>
      </c>
      <c r="R724" s="1">
        <v>24.246178772680199</v>
      </c>
      <c r="S724" s="1">
        <v>25.086074411179499</v>
      </c>
      <c r="T724" s="1">
        <v>13.7361655487914</v>
      </c>
      <c r="U724" s="1">
        <v>8.5567748991213204</v>
      </c>
      <c r="V724" s="1">
        <v>48.417996002564401</v>
      </c>
      <c r="W724" s="1">
        <v>25.8136289927217</v>
      </c>
      <c r="X724" s="1">
        <v>17.211600105592598</v>
      </c>
      <c r="Y724" s="1">
        <v>24.008796113955601</v>
      </c>
      <c r="Z724" s="1">
        <v>25.9157148483655</v>
      </c>
      <c r="AA724" s="1">
        <v>20.578968097676199</v>
      </c>
      <c r="AB724" s="1">
        <v>18.550610476565598</v>
      </c>
      <c r="AC724" s="1">
        <v>10.945910463437</v>
      </c>
    </row>
    <row r="725" spans="1:29" ht="15" hidden="1" customHeight="1" x14ac:dyDescent="0.25">
      <c r="A725">
        <v>40820</v>
      </c>
      <c r="B725" s="2" t="s">
        <v>728</v>
      </c>
      <c r="C725" s="2" t="s">
        <v>49</v>
      </c>
      <c r="D725" s="2" t="s">
        <v>951</v>
      </c>
      <c r="E725" s="2" t="s">
        <v>931</v>
      </c>
      <c r="F725" s="2" t="s">
        <v>919</v>
      </c>
      <c r="G725" s="2" t="str">
        <f t="shared" si="11"/>
        <v>Trump</v>
      </c>
      <c r="H725" s="2" t="s">
        <v>922</v>
      </c>
      <c r="I725" s="2" t="s">
        <v>923</v>
      </c>
      <c r="J725">
        <v>46735</v>
      </c>
      <c r="K725" s="1">
        <v>54.162832994543699</v>
      </c>
      <c r="L725" s="1">
        <v>40.3551941799508</v>
      </c>
      <c r="M725" s="1">
        <v>1.68182304482722</v>
      </c>
      <c r="N725" s="1">
        <v>1.2560179736813999</v>
      </c>
      <c r="O725" s="1">
        <v>2.5441318069969001</v>
      </c>
      <c r="P725" s="1">
        <v>20.552048785706599</v>
      </c>
      <c r="Q725" s="1">
        <v>24.564031239969999</v>
      </c>
      <c r="R725" s="1">
        <v>22.907884882850102</v>
      </c>
      <c r="S725" s="1">
        <v>20.665454156413801</v>
      </c>
      <c r="T725" s="1">
        <v>11.3105809350594</v>
      </c>
      <c r="U725" s="1">
        <v>4.3727654893332799</v>
      </c>
      <c r="V725" s="1">
        <v>37.504419911208899</v>
      </c>
      <c r="W725" s="1">
        <v>24.507916552076399</v>
      </c>
      <c r="X725" s="1">
        <v>33.614898047381402</v>
      </c>
      <c r="Y725" s="1">
        <v>30.0548093718003</v>
      </c>
      <c r="Z725" s="1">
        <v>23.3813166295248</v>
      </c>
      <c r="AA725" s="1">
        <v>15.5092453171114</v>
      </c>
      <c r="AB725" s="1">
        <v>17.490814912967501</v>
      </c>
      <c r="AC725" s="1">
        <v>13.563813768596001</v>
      </c>
    </row>
    <row r="726" spans="1:29" ht="15" hidden="1" customHeight="1" x14ac:dyDescent="0.25">
      <c r="A726">
        <v>40860</v>
      </c>
      <c r="B726" s="2" t="s">
        <v>729</v>
      </c>
      <c r="C726" s="2" t="s">
        <v>108</v>
      </c>
      <c r="D726" s="2" t="s">
        <v>979</v>
      </c>
      <c r="E726" s="2" t="s">
        <v>927</v>
      </c>
      <c r="F726" s="2" t="s">
        <v>920</v>
      </c>
      <c r="G726" s="2" t="str">
        <f t="shared" si="11"/>
        <v>Clinton</v>
      </c>
      <c r="H726" s="2" t="s">
        <v>922</v>
      </c>
      <c r="I726" s="2" t="s">
        <v>923</v>
      </c>
      <c r="J726">
        <v>61642</v>
      </c>
      <c r="K726" s="1">
        <v>96.312579085688299</v>
      </c>
      <c r="L726" s="1">
        <v>0.51101521689757001</v>
      </c>
      <c r="M726" s="1">
        <v>0.60024009603841499</v>
      </c>
      <c r="N726" s="1">
        <v>1.47139937055903</v>
      </c>
      <c r="O726" s="1">
        <v>1.1047662308166499</v>
      </c>
      <c r="P726" s="1">
        <v>19.2758184354823</v>
      </c>
      <c r="Q726" s="1">
        <v>9.7936471886051706</v>
      </c>
      <c r="R726" s="1">
        <v>21.889296259044201</v>
      </c>
      <c r="S726" s="1">
        <v>32.401609292365599</v>
      </c>
      <c r="T726" s="1">
        <v>16.6396288245028</v>
      </c>
      <c r="U726" s="1">
        <v>3.2846380007350202</v>
      </c>
      <c r="V726" s="1">
        <v>43.230889378904799</v>
      </c>
      <c r="W726" s="1">
        <v>26.5711135611907</v>
      </c>
      <c r="X726" s="1">
        <v>26.913359059169402</v>
      </c>
      <c r="Y726" s="1">
        <v>18.9810726763159</v>
      </c>
      <c r="Z726" s="1">
        <v>22.006373094790199</v>
      </c>
      <c r="AA726" s="1">
        <v>18.0635005950781</v>
      </c>
      <c r="AB726" s="1">
        <v>24.505701232387601</v>
      </c>
      <c r="AC726" s="1">
        <v>16.4433524014282</v>
      </c>
    </row>
    <row r="727" spans="1:29" ht="15" hidden="1" customHeight="1" x14ac:dyDescent="0.25">
      <c r="A727">
        <v>40900</v>
      </c>
      <c r="B727" s="2" t="s">
        <v>730</v>
      </c>
      <c r="C727" s="2" t="s">
        <v>98</v>
      </c>
      <c r="D727" s="2" t="s">
        <v>936</v>
      </c>
      <c r="E727" s="2" t="s">
        <v>935</v>
      </c>
      <c r="F727" s="2" t="s">
        <v>920</v>
      </c>
      <c r="G727" s="2" t="str">
        <f t="shared" si="11"/>
        <v>Clinton</v>
      </c>
      <c r="H727" s="2" t="s">
        <v>922</v>
      </c>
      <c r="I727" s="2" t="s">
        <v>923</v>
      </c>
      <c r="J727">
        <v>2149127</v>
      </c>
      <c r="K727" s="1">
        <v>55.715134563941497</v>
      </c>
      <c r="L727" s="1">
        <v>6.9993071605354196</v>
      </c>
      <c r="M727" s="1">
        <v>11.664736425534601</v>
      </c>
      <c r="N727" s="1">
        <v>5.4389526537985002</v>
      </c>
      <c r="O727" s="1">
        <v>20.181869196189901</v>
      </c>
      <c r="P727" s="1">
        <v>24.891223273450102</v>
      </c>
      <c r="Q727" s="1">
        <v>10.3273096471265</v>
      </c>
      <c r="R727" s="1">
        <v>26.743277619237901</v>
      </c>
      <c r="S727" s="1">
        <v>26.0143304700001</v>
      </c>
      <c r="T727" s="1">
        <v>12.0238589901853</v>
      </c>
      <c r="U727" s="1">
        <v>5.8364488924259001</v>
      </c>
      <c r="V727" s="1">
        <v>27.864763742335199</v>
      </c>
      <c r="W727" s="1">
        <v>36.1019346047486</v>
      </c>
      <c r="X727" s="1">
        <v>30.196852760490302</v>
      </c>
      <c r="Y727" s="1">
        <v>14.845047410723801</v>
      </c>
      <c r="Z727" s="1">
        <v>18.9956111361826</v>
      </c>
      <c r="AA727" s="1">
        <v>16.276126396209701</v>
      </c>
      <c r="AB727" s="1">
        <v>23.447885278449299</v>
      </c>
      <c r="AC727" s="1">
        <v>26.4353297784346</v>
      </c>
    </row>
    <row r="728" spans="1:29" ht="15" hidden="1" customHeight="1" x14ac:dyDescent="0.25">
      <c r="A728">
        <v>40940</v>
      </c>
      <c r="B728" s="2" t="s">
        <v>731</v>
      </c>
      <c r="C728" s="2" t="s">
        <v>330</v>
      </c>
      <c r="D728" s="2" t="s">
        <v>934</v>
      </c>
      <c r="E728" s="2" t="s">
        <v>935</v>
      </c>
      <c r="F728" s="2" t="s">
        <v>919</v>
      </c>
      <c r="G728" s="2" t="str">
        <f t="shared" si="11"/>
        <v>Trump</v>
      </c>
      <c r="H728" s="2" t="s">
        <v>922</v>
      </c>
      <c r="I728" s="2" t="s">
        <v>923</v>
      </c>
      <c r="J728">
        <v>37220</v>
      </c>
      <c r="K728" s="1">
        <v>52.345513164965098</v>
      </c>
      <c r="L728" s="1">
        <v>1.7006985491671101</v>
      </c>
      <c r="M728" s="1">
        <v>0.51853842020419105</v>
      </c>
      <c r="N728" s="1">
        <v>15.021493820526601</v>
      </c>
      <c r="O728" s="1">
        <v>30.413756045136999</v>
      </c>
      <c r="P728" s="1">
        <v>28.412144008597501</v>
      </c>
      <c r="Q728" s="1">
        <v>11.947877485223</v>
      </c>
      <c r="R728" s="1">
        <v>26.321869962385801</v>
      </c>
      <c r="S728" s="1">
        <v>21.869962385814102</v>
      </c>
      <c r="T728" s="1">
        <v>11.4481461579796</v>
      </c>
      <c r="U728" s="1">
        <v>5.5137279653757698</v>
      </c>
      <c r="V728" s="1">
        <v>43.866372120283103</v>
      </c>
      <c r="W728" s="1">
        <v>37.712456607005997</v>
      </c>
      <c r="X728" s="1">
        <v>12.9074433073351</v>
      </c>
      <c r="Y728" s="1">
        <v>23.218201754386001</v>
      </c>
      <c r="Z728" s="1">
        <v>22.404970760233901</v>
      </c>
      <c r="AA728" s="1">
        <v>18.1377923976608</v>
      </c>
      <c r="AB728" s="1">
        <v>23.8760964912281</v>
      </c>
      <c r="AC728" s="1">
        <v>12.362938596491199</v>
      </c>
    </row>
    <row r="729" spans="1:29" ht="15" hidden="1" customHeight="1" x14ac:dyDescent="0.25">
      <c r="A729">
        <v>40980</v>
      </c>
      <c r="B729" s="2" t="s">
        <v>732</v>
      </c>
      <c r="C729" s="2" t="s">
        <v>31</v>
      </c>
      <c r="D729" s="2" t="s">
        <v>924</v>
      </c>
      <c r="E729" s="2" t="s">
        <v>927</v>
      </c>
      <c r="F729" s="2" t="s">
        <v>920</v>
      </c>
      <c r="G729" s="2" t="str">
        <f t="shared" si="11"/>
        <v>Clinton</v>
      </c>
      <c r="H729" s="2" t="s">
        <v>922</v>
      </c>
      <c r="I729" s="2" t="s">
        <v>922</v>
      </c>
      <c r="J729">
        <v>200169</v>
      </c>
      <c r="K729" s="1">
        <v>70.5338988554671</v>
      </c>
      <c r="L729" s="1">
        <v>18.5952869824998</v>
      </c>
      <c r="M729" s="1">
        <v>1.0326274298217999</v>
      </c>
      <c r="N729" s="1">
        <v>2.05826076964965</v>
      </c>
      <c r="O729" s="1">
        <v>7.7799259625616397</v>
      </c>
      <c r="P729" s="1">
        <v>23.400726386203701</v>
      </c>
      <c r="Q729" s="1">
        <v>10.600042963695699</v>
      </c>
      <c r="R729" s="1">
        <v>22.919632910190899</v>
      </c>
      <c r="S729" s="1">
        <v>27.792015746693998</v>
      </c>
      <c r="T729" s="1">
        <v>15.287581993215699</v>
      </c>
      <c r="U729" s="1">
        <v>3.45143116421522</v>
      </c>
      <c r="V729" s="1">
        <v>44.764245472076198</v>
      </c>
      <c r="W729" s="1">
        <v>33.031345710288498</v>
      </c>
      <c r="X729" s="1">
        <v>18.75297765342</v>
      </c>
      <c r="Y729" s="1">
        <v>22.290961692454701</v>
      </c>
      <c r="Z729" s="1">
        <v>24.407821661974001</v>
      </c>
      <c r="AA729" s="1">
        <v>19.334590447653198</v>
      </c>
      <c r="AB729" s="1">
        <v>20.444036886833899</v>
      </c>
      <c r="AC729" s="1">
        <v>13.522589311084101</v>
      </c>
    </row>
    <row r="730" spans="1:29" ht="15" hidden="1" customHeight="1" x14ac:dyDescent="0.25">
      <c r="A730">
        <v>41420</v>
      </c>
      <c r="B730" s="2" t="s">
        <v>738</v>
      </c>
      <c r="C730" s="2" t="s">
        <v>38</v>
      </c>
      <c r="D730" t="s">
        <v>969</v>
      </c>
      <c r="E730" s="2" t="s">
        <v>947</v>
      </c>
      <c r="F730" s="2" t="s">
        <v>920</v>
      </c>
      <c r="G730" s="2" t="str">
        <f t="shared" si="11"/>
        <v>Clinton</v>
      </c>
      <c r="H730" s="2" t="s">
        <v>922</v>
      </c>
      <c r="I730" s="2" t="s">
        <v>922</v>
      </c>
      <c r="J730">
        <v>390738</v>
      </c>
      <c r="K730" s="1">
        <v>71.009218453285797</v>
      </c>
      <c r="L730" s="1">
        <v>0.84455568693088501</v>
      </c>
      <c r="M730" s="1">
        <v>1.84087547154359</v>
      </c>
      <c r="N730" s="1">
        <v>4.3771017919936099</v>
      </c>
      <c r="O730" s="1">
        <v>21.9282485962461</v>
      </c>
      <c r="P730" s="1">
        <v>26.031253678935801</v>
      </c>
      <c r="Q730" s="1">
        <v>10.156677876224</v>
      </c>
      <c r="R730" s="1">
        <v>25.596435463149199</v>
      </c>
      <c r="S730" s="1">
        <v>24.984004627141498</v>
      </c>
      <c r="T730" s="1">
        <v>13.231628354549599</v>
      </c>
      <c r="U730" s="1">
        <v>7.3345997851841203</v>
      </c>
      <c r="V730" s="1">
        <v>34.7136055403261</v>
      </c>
      <c r="W730" s="1">
        <v>35.687891758444302</v>
      </c>
      <c r="X730" s="1">
        <v>22.263902916045499</v>
      </c>
      <c r="Y730" s="1">
        <v>17.735835694051001</v>
      </c>
      <c r="Z730" s="1">
        <v>24.2832861189802</v>
      </c>
      <c r="AA730" s="1">
        <v>19.421388101982998</v>
      </c>
      <c r="AB730" s="1">
        <v>23.143059490085001</v>
      </c>
      <c r="AC730" s="1">
        <v>15.4164305949009</v>
      </c>
    </row>
    <row r="731" spans="1:29" ht="15" hidden="1" customHeight="1" x14ac:dyDescent="0.25">
      <c r="A731">
        <v>41400</v>
      </c>
      <c r="B731" s="2" t="s">
        <v>738</v>
      </c>
      <c r="C731" s="2" t="s">
        <v>33</v>
      </c>
      <c r="D731" s="2" t="s">
        <v>967</v>
      </c>
      <c r="E731" s="2" t="s">
        <v>927</v>
      </c>
      <c r="F731" s="2" t="s">
        <v>919</v>
      </c>
      <c r="G731" s="2" t="str">
        <f t="shared" si="11"/>
        <v>Trump</v>
      </c>
      <c r="H731" s="2" t="s">
        <v>922</v>
      </c>
      <c r="I731" s="2" t="s">
        <v>922</v>
      </c>
      <c r="J731">
        <v>107841</v>
      </c>
      <c r="K731" s="1">
        <v>94.885989558702207</v>
      </c>
      <c r="L731" s="1">
        <v>2.1540972357452199</v>
      </c>
      <c r="M731" s="1">
        <v>0.29580586233436301</v>
      </c>
      <c r="N731" s="1">
        <v>1.4141189343570599</v>
      </c>
      <c r="O731" s="1">
        <v>1.2499884088611899</v>
      </c>
      <c r="P731" s="1">
        <v>21.8692334084439</v>
      </c>
      <c r="Q731" s="1">
        <v>7.6251147522741798</v>
      </c>
      <c r="R731" s="1">
        <v>24.0771135282499</v>
      </c>
      <c r="S731" s="1">
        <v>29.9292476887269</v>
      </c>
      <c r="T731" s="1">
        <v>16.4992906223051</v>
      </c>
      <c r="U731" s="1">
        <v>3.2508880410472298</v>
      </c>
      <c r="V731" s="1">
        <v>57.045125641363001</v>
      </c>
      <c r="W731" s="1">
        <v>26.747796342586501</v>
      </c>
      <c r="X731" s="1">
        <v>12.9561899750033</v>
      </c>
      <c r="Y731" s="1">
        <v>21.9441567002543</v>
      </c>
      <c r="Z731" s="1">
        <v>25.965250965250998</v>
      </c>
      <c r="AA731" s="1">
        <v>18.6505320651662</v>
      </c>
      <c r="AB731" s="1">
        <v>22.949430266503398</v>
      </c>
      <c r="AC731" s="1">
        <v>10.4906300028251</v>
      </c>
    </row>
    <row r="732" spans="1:29" ht="15" hidden="1" customHeight="1" x14ac:dyDescent="0.25">
      <c r="A732">
        <v>41460</v>
      </c>
      <c r="B732" s="2" t="s">
        <v>739</v>
      </c>
      <c r="C732" s="2" t="s">
        <v>77</v>
      </c>
      <c r="D732" s="2" t="s">
        <v>949</v>
      </c>
      <c r="E732" s="2" t="s">
        <v>935</v>
      </c>
      <c r="F732" s="2" t="s">
        <v>919</v>
      </c>
      <c r="G732" s="2" t="str">
        <f t="shared" si="11"/>
        <v>Trump</v>
      </c>
      <c r="H732" s="2" t="s">
        <v>922</v>
      </c>
      <c r="I732" s="2" t="s">
        <v>923</v>
      </c>
      <c r="J732">
        <v>61697</v>
      </c>
      <c r="K732" s="1">
        <v>83.470833265799001</v>
      </c>
      <c r="L732" s="1">
        <v>2.9045172374669801</v>
      </c>
      <c r="M732" s="1">
        <v>1.8590855309010199</v>
      </c>
      <c r="N732" s="1">
        <v>2.8121302494448699</v>
      </c>
      <c r="O732" s="1">
        <v>8.9534337163881492</v>
      </c>
      <c r="P732" s="1">
        <v>25.098465079339299</v>
      </c>
      <c r="Q732" s="1">
        <v>8.9161547563090604</v>
      </c>
      <c r="R732" s="1">
        <v>24.341540107298599</v>
      </c>
      <c r="S732" s="1">
        <v>26.946204839781501</v>
      </c>
      <c r="T732" s="1">
        <v>14.6976352172715</v>
      </c>
      <c r="U732" s="1">
        <v>3.2876779698527101</v>
      </c>
      <c r="V732" s="1">
        <v>39.481643593085302</v>
      </c>
      <c r="W732" s="1">
        <v>32.9997295104139</v>
      </c>
      <c r="X732" s="1">
        <v>24.2309489266481</v>
      </c>
      <c r="Y732" s="1">
        <v>16.4054848188051</v>
      </c>
      <c r="Z732" s="1">
        <v>24.808194580476702</v>
      </c>
      <c r="AA732" s="1">
        <v>20.845576232451801</v>
      </c>
      <c r="AB732" s="1">
        <v>24.836761345086501</v>
      </c>
      <c r="AC732" s="1">
        <v>13.1039830231799</v>
      </c>
    </row>
    <row r="733" spans="1:29" ht="15" hidden="1" customHeight="1" x14ac:dyDescent="0.25">
      <c r="A733">
        <v>41500</v>
      </c>
      <c r="B733" s="2" t="s">
        <v>740</v>
      </c>
      <c r="C733" s="2" t="s">
        <v>98</v>
      </c>
      <c r="D733" s="2" t="s">
        <v>936</v>
      </c>
      <c r="E733" s="2" t="s">
        <v>935</v>
      </c>
      <c r="F733" s="2" t="s">
        <v>920</v>
      </c>
      <c r="G733" s="2" t="str">
        <f t="shared" si="11"/>
        <v>Clinton</v>
      </c>
      <c r="H733" s="2" t="s">
        <v>923</v>
      </c>
      <c r="I733" s="2" t="s">
        <v>923</v>
      </c>
      <c r="J733">
        <v>415057</v>
      </c>
      <c r="K733" s="1">
        <v>32.871388749015203</v>
      </c>
      <c r="L733" s="1">
        <v>2.7225176301086398</v>
      </c>
      <c r="M733" s="1">
        <v>5.7286107691232804</v>
      </c>
      <c r="N733" s="1">
        <v>3.2626844023832899</v>
      </c>
      <c r="O733" s="1">
        <v>55.414798449369599</v>
      </c>
      <c r="P733" s="1">
        <v>26.746446873561901</v>
      </c>
      <c r="Q733" s="1">
        <v>11.1437706146385</v>
      </c>
      <c r="R733" s="1">
        <v>28.164083487328199</v>
      </c>
      <c r="S733" s="1">
        <v>23.243072638215999</v>
      </c>
      <c r="T733" s="1">
        <v>10.7026263862554</v>
      </c>
      <c r="U733" s="1">
        <v>19.480469248591099</v>
      </c>
      <c r="V733" s="1">
        <v>30.1979183185646</v>
      </c>
      <c r="W733" s="1">
        <v>27.167837983143901</v>
      </c>
      <c r="X733" s="1">
        <v>23.1537744497004</v>
      </c>
      <c r="Y733" s="1">
        <v>13.4004139926313</v>
      </c>
      <c r="Z733" s="1">
        <v>19.026078338914498</v>
      </c>
      <c r="AA733" s="1">
        <v>17.462816588476901</v>
      </c>
      <c r="AB733" s="1">
        <v>23.645532795729</v>
      </c>
      <c r="AC733" s="1">
        <v>26.4651582842483</v>
      </c>
    </row>
    <row r="734" spans="1:29" ht="15" customHeight="1" x14ac:dyDescent="0.25">
      <c r="A734">
        <v>41540</v>
      </c>
      <c r="B734" s="2" t="s">
        <v>741</v>
      </c>
      <c r="C734" s="2" t="s">
        <v>100</v>
      </c>
      <c r="D734" s="2" t="s">
        <v>953</v>
      </c>
      <c r="E734" s="2" t="s">
        <v>927</v>
      </c>
      <c r="F734" s="2" t="s">
        <v>919</v>
      </c>
      <c r="G734" s="2" t="str">
        <f t="shared" si="11"/>
        <v>Trump</v>
      </c>
      <c r="H734" s="2" t="s">
        <v>923</v>
      </c>
      <c r="I734" s="2" t="s">
        <v>922</v>
      </c>
      <c r="J734">
        <v>373802</v>
      </c>
      <c r="K734" s="1">
        <v>72.209083953536904</v>
      </c>
      <c r="L734" s="1">
        <v>17.691986666738</v>
      </c>
      <c r="M734" s="1">
        <v>1.3702441399457499</v>
      </c>
      <c r="N734" s="1">
        <v>2.3303781146168299</v>
      </c>
      <c r="O734" s="1">
        <v>6.3983071251625203</v>
      </c>
      <c r="P734" s="1">
        <v>20.409200592827201</v>
      </c>
      <c r="Q734" s="1">
        <v>10.0069020497483</v>
      </c>
      <c r="R734" s="1">
        <v>22.281047185408301</v>
      </c>
      <c r="S734" s="1">
        <v>28.699150887368202</v>
      </c>
      <c r="T734" s="1">
        <v>18.603699284647998</v>
      </c>
      <c r="U734" s="1">
        <v>4.7618681884163703</v>
      </c>
      <c r="V734" s="1">
        <v>44.659795239667901</v>
      </c>
      <c r="W734" s="1">
        <v>27.1161511816345</v>
      </c>
      <c r="X734" s="1">
        <v>23.462185390281199</v>
      </c>
      <c r="Y734" s="1">
        <v>16.1539112289211</v>
      </c>
      <c r="Z734" s="1">
        <v>22.304861541932201</v>
      </c>
      <c r="AA734" s="1">
        <v>18.476820258304699</v>
      </c>
      <c r="AB734" s="1">
        <v>24.062376628503799</v>
      </c>
      <c r="AC734" s="1">
        <v>19.002030342338301</v>
      </c>
    </row>
    <row r="735" spans="1:29" ht="15" hidden="1" customHeight="1" x14ac:dyDescent="0.25">
      <c r="A735">
        <v>41620</v>
      </c>
      <c r="B735" s="2" t="s">
        <v>742</v>
      </c>
      <c r="C735" s="2" t="s">
        <v>199</v>
      </c>
      <c r="D735" s="2" t="s">
        <v>977</v>
      </c>
      <c r="E735" s="2" t="s">
        <v>947</v>
      </c>
      <c r="F735" s="2" t="s">
        <v>920</v>
      </c>
      <c r="G735" s="2" t="str">
        <f t="shared" si="11"/>
        <v>Clinton</v>
      </c>
      <c r="H735" s="2" t="s">
        <v>922</v>
      </c>
      <c r="I735" s="2" t="s">
        <v>923</v>
      </c>
      <c r="J735">
        <v>1065979</v>
      </c>
      <c r="K735" s="1">
        <v>74.554566571649403</v>
      </c>
      <c r="L735" s="1">
        <v>1.3782858844736501</v>
      </c>
      <c r="M735" s="1">
        <v>3.1079914659156</v>
      </c>
      <c r="N735" s="1">
        <v>4.1671224490358698</v>
      </c>
      <c r="O735" s="1">
        <v>16.792033628925399</v>
      </c>
      <c r="P735" s="1">
        <v>29.488644354626</v>
      </c>
      <c r="Q735" s="1">
        <v>10.459309128914899</v>
      </c>
      <c r="R735" s="1">
        <v>30.254358734889099</v>
      </c>
      <c r="S735" s="1">
        <v>21.180321600039701</v>
      </c>
      <c r="T735" s="1">
        <v>8.6173661815303806</v>
      </c>
      <c r="U735" s="1">
        <v>3.8905711187200702</v>
      </c>
      <c r="V735" s="1">
        <v>31.070344962043201</v>
      </c>
      <c r="W735" s="1">
        <v>34.767781203163302</v>
      </c>
      <c r="X735" s="1">
        <v>30.2713027160734</v>
      </c>
      <c r="Y735" s="1">
        <v>13.217556011653601</v>
      </c>
      <c r="Z735" s="1">
        <v>18.6005626855599</v>
      </c>
      <c r="AA735" s="1">
        <v>18.361435209229601</v>
      </c>
      <c r="AB735" s="1">
        <v>26.517598504689499</v>
      </c>
      <c r="AC735" s="1">
        <v>23.302847588867401</v>
      </c>
    </row>
    <row r="736" spans="1:29" ht="15" hidden="1" customHeight="1" x14ac:dyDescent="0.25">
      <c r="A736">
        <v>41660</v>
      </c>
      <c r="B736" s="2" t="s">
        <v>743</v>
      </c>
      <c r="C736" s="2" t="s">
        <v>27</v>
      </c>
      <c r="D736" s="2" t="s">
        <v>976</v>
      </c>
      <c r="E736" s="2" t="s">
        <v>935</v>
      </c>
      <c r="F736" s="2" t="s">
        <v>919</v>
      </c>
      <c r="G736" s="2" t="str">
        <f t="shared" si="11"/>
        <v>Trump</v>
      </c>
      <c r="H736" s="2" t="s">
        <v>922</v>
      </c>
      <c r="I736" s="2" t="s">
        <v>922</v>
      </c>
      <c r="J736">
        <v>111823</v>
      </c>
      <c r="K736" s="1">
        <v>58.084651636962001</v>
      </c>
      <c r="L736" s="1">
        <v>3.58423580122157</v>
      </c>
      <c r="M736" s="1">
        <v>0.93808965955125501</v>
      </c>
      <c r="N736" s="1">
        <v>1.8708136966455899</v>
      </c>
      <c r="O736" s="1">
        <v>35.522209205619603</v>
      </c>
      <c r="P736" s="1">
        <v>23.521100310311802</v>
      </c>
      <c r="Q736" s="1">
        <v>13.751196086672699</v>
      </c>
      <c r="R736" s="1">
        <v>24.302692648202999</v>
      </c>
      <c r="S736" s="1">
        <v>24.513740464841799</v>
      </c>
      <c r="T736" s="1">
        <v>13.9112704899708</v>
      </c>
      <c r="U736" s="1">
        <v>7.5551830913894502</v>
      </c>
      <c r="V736" s="1">
        <v>41.318428453737098</v>
      </c>
      <c r="W736" s="1">
        <v>29.840061361893099</v>
      </c>
      <c r="X736" s="1">
        <v>21.286327092980301</v>
      </c>
      <c r="Y736" s="1">
        <v>21.083925158672098</v>
      </c>
      <c r="Z736" s="1">
        <v>24.000188754925301</v>
      </c>
      <c r="AA736" s="1">
        <v>17.662742137177599</v>
      </c>
      <c r="AB736" s="1">
        <v>22.046575277823699</v>
      </c>
      <c r="AC736" s="1">
        <v>15.2065686714013</v>
      </c>
    </row>
    <row r="737" spans="1:29" ht="15" hidden="1" customHeight="1" x14ac:dyDescent="0.25">
      <c r="A737">
        <v>41700</v>
      </c>
      <c r="B737" s="2" t="s">
        <v>744</v>
      </c>
      <c r="C737" s="2" t="s">
        <v>27</v>
      </c>
      <c r="D737" s="2" t="s">
        <v>976</v>
      </c>
      <c r="E737" s="2" t="s">
        <v>935</v>
      </c>
      <c r="F737" s="2" t="s">
        <v>920</v>
      </c>
      <c r="G737" s="2" t="str">
        <f t="shared" si="11"/>
        <v>Clinton</v>
      </c>
      <c r="H737" s="2" t="s">
        <v>922</v>
      </c>
      <c r="I737" s="2" t="s">
        <v>922</v>
      </c>
      <c r="J737">
        <v>2142508</v>
      </c>
      <c r="K737" s="1">
        <v>36.116877976651701</v>
      </c>
      <c r="L737" s="1">
        <v>6.0709224889708704</v>
      </c>
      <c r="M737" s="1">
        <v>2.0034464282047</v>
      </c>
      <c r="N737" s="1">
        <v>1.7530389618148401</v>
      </c>
      <c r="O737" s="1">
        <v>54.0557141443579</v>
      </c>
      <c r="P737" s="1">
        <v>26.864310424978601</v>
      </c>
      <c r="Q737" s="1">
        <v>10.3842786117951</v>
      </c>
      <c r="R737" s="1">
        <v>27.343281798714401</v>
      </c>
      <c r="S737" s="1">
        <v>24.436594869190699</v>
      </c>
      <c r="T737" s="1">
        <v>10.971534295321201</v>
      </c>
      <c r="U737" s="1">
        <v>8.5370186947850897</v>
      </c>
      <c r="V737" s="1">
        <v>34.1021039961269</v>
      </c>
      <c r="W737" s="1">
        <v>31.5186348232013</v>
      </c>
      <c r="X737" s="1">
        <v>25.8422424858867</v>
      </c>
      <c r="Y737" s="1">
        <v>18.257899732320901</v>
      </c>
      <c r="Z737" s="1">
        <v>21.212234320511001</v>
      </c>
      <c r="AA737" s="1">
        <v>17.8394512045559</v>
      </c>
      <c r="AB737" s="1">
        <v>22.688601776706601</v>
      </c>
      <c r="AC737" s="1">
        <v>20.0018129659056</v>
      </c>
    </row>
    <row r="738" spans="1:29" ht="15" hidden="1" customHeight="1" x14ac:dyDescent="0.25">
      <c r="A738">
        <v>41740</v>
      </c>
      <c r="B738" s="2" t="s">
        <v>745</v>
      </c>
      <c r="C738" s="2" t="s">
        <v>98</v>
      </c>
      <c r="D738" s="2" t="s">
        <v>936</v>
      </c>
      <c r="E738" s="2" t="s">
        <v>935</v>
      </c>
      <c r="F738" s="2" t="s">
        <v>920</v>
      </c>
      <c r="G738" s="2" t="str">
        <f t="shared" si="11"/>
        <v>Clinton</v>
      </c>
      <c r="H738" s="2" t="s">
        <v>923</v>
      </c>
      <c r="I738" s="2" t="s">
        <v>923</v>
      </c>
      <c r="J738">
        <v>3095313</v>
      </c>
      <c r="K738" s="1">
        <v>48.461884145480603</v>
      </c>
      <c r="L738" s="1">
        <v>4.7361930764352396</v>
      </c>
      <c r="M738" s="1">
        <v>10.598540438398301</v>
      </c>
      <c r="N738" s="1">
        <v>4.17599124870409</v>
      </c>
      <c r="O738" s="1">
        <v>32.027391090981801</v>
      </c>
      <c r="P738" s="1">
        <v>23.395630748812799</v>
      </c>
      <c r="Q738" s="1">
        <v>11.883935485684299</v>
      </c>
      <c r="R738" s="1">
        <v>28.801126089671701</v>
      </c>
      <c r="S738" s="1">
        <v>24.565851660236</v>
      </c>
      <c r="T738" s="1">
        <v>11.353456015595199</v>
      </c>
      <c r="U738" s="1">
        <v>7.4711689169298801</v>
      </c>
      <c r="V738" s="1">
        <v>26.127783656485501</v>
      </c>
      <c r="W738" s="1">
        <v>31.9911647001726</v>
      </c>
      <c r="X738" s="1">
        <v>34.409882726412</v>
      </c>
      <c r="Y738" s="1">
        <v>14.147576213485801</v>
      </c>
      <c r="Z738" s="1">
        <v>17.550507652731401</v>
      </c>
      <c r="AA738" s="1">
        <v>15.9472655701093</v>
      </c>
      <c r="AB738" s="1">
        <v>22.9780544881223</v>
      </c>
      <c r="AC738" s="1">
        <v>29.376596075551198</v>
      </c>
    </row>
    <row r="739" spans="1:29" ht="15" hidden="1" customHeight="1" x14ac:dyDescent="0.25">
      <c r="A739">
        <v>41860</v>
      </c>
      <c r="B739" s="2" t="s">
        <v>749</v>
      </c>
      <c r="C739" s="2" t="s">
        <v>98</v>
      </c>
      <c r="D739" s="2" t="s">
        <v>936</v>
      </c>
      <c r="E739" s="2" t="s">
        <v>935</v>
      </c>
      <c r="F739" s="2" t="s">
        <v>920</v>
      </c>
      <c r="G739" s="2" t="str">
        <f t="shared" si="11"/>
        <v>Clinton</v>
      </c>
      <c r="H739" s="2" t="s">
        <v>923</v>
      </c>
      <c r="I739" s="2" t="s">
        <v>923</v>
      </c>
      <c r="J739">
        <v>4335391</v>
      </c>
      <c r="K739" s="1">
        <v>42.449965873897</v>
      </c>
      <c r="L739" s="1">
        <v>8.0706676744957893</v>
      </c>
      <c r="M739" s="1">
        <v>22.941783105606898</v>
      </c>
      <c r="N739" s="1">
        <v>4.8833888339021803</v>
      </c>
      <c r="O739" s="1">
        <v>21.654194512098201</v>
      </c>
      <c r="P739" s="1">
        <v>21.235362623578801</v>
      </c>
      <c r="Q739" s="1">
        <v>8.8660515279936707</v>
      </c>
      <c r="R739" s="1">
        <v>30.0904347497146</v>
      </c>
      <c r="S739" s="1">
        <v>27.203059654827001</v>
      </c>
      <c r="T739" s="1">
        <v>12.6050914438859</v>
      </c>
      <c r="U739" s="1">
        <v>6.8718205922880804</v>
      </c>
      <c r="V739" s="1">
        <v>23.0968194270386</v>
      </c>
      <c r="W739" s="1">
        <v>25.970324543304301</v>
      </c>
      <c r="X739" s="1">
        <v>44.061035437369</v>
      </c>
      <c r="Y739" s="1">
        <v>12.927376115769899</v>
      </c>
      <c r="Z739" s="1">
        <v>13.8300311585168</v>
      </c>
      <c r="AA739" s="1">
        <v>13.1859769322866</v>
      </c>
      <c r="AB739" s="1">
        <v>20.687817441332999</v>
      </c>
      <c r="AC739" s="1">
        <v>39.368798352093698</v>
      </c>
    </row>
    <row r="740" spans="1:29" ht="15" hidden="1" customHeight="1" x14ac:dyDescent="0.25">
      <c r="A740">
        <v>41940</v>
      </c>
      <c r="B740" s="2" t="s">
        <v>750</v>
      </c>
      <c r="C740" s="2" t="s">
        <v>98</v>
      </c>
      <c r="D740" s="2" t="s">
        <v>936</v>
      </c>
      <c r="E740" s="2" t="s">
        <v>935</v>
      </c>
      <c r="F740" s="2" t="s">
        <v>920</v>
      </c>
      <c r="G740" s="2" t="str">
        <f t="shared" si="11"/>
        <v>Clinton</v>
      </c>
      <c r="H740" s="2" t="s">
        <v>922</v>
      </c>
      <c r="I740" s="2" t="s">
        <v>923</v>
      </c>
      <c r="J740">
        <v>1836911</v>
      </c>
      <c r="K740" s="1">
        <v>35.280043507823699</v>
      </c>
      <c r="L740" s="1">
        <v>2.32379249729573</v>
      </c>
      <c r="M740" s="1">
        <v>30.854189451748098</v>
      </c>
      <c r="N740" s="1">
        <v>3.7564149814552801</v>
      </c>
      <c r="O740" s="1">
        <v>27.7855595616772</v>
      </c>
      <c r="P740" s="1">
        <v>24.258714766257</v>
      </c>
      <c r="Q740" s="1">
        <v>8.8833917375419897</v>
      </c>
      <c r="R740" s="1">
        <v>30.621352912579901</v>
      </c>
      <c r="S740" s="1">
        <v>25.223268846449301</v>
      </c>
      <c r="T740" s="1">
        <v>11.013271737171801</v>
      </c>
      <c r="U740" s="1">
        <v>7.5690406388182501</v>
      </c>
      <c r="V740" s="1">
        <v>22.154715819822201</v>
      </c>
      <c r="W740" s="1">
        <v>25.009556358217701</v>
      </c>
      <c r="X740" s="1">
        <v>45.266687183141897</v>
      </c>
      <c r="Y740" s="1">
        <v>10.051424846490001</v>
      </c>
      <c r="Z740" s="1">
        <v>12.0778374202271</v>
      </c>
      <c r="AA740" s="1">
        <v>11.9502007902848</v>
      </c>
      <c r="AB740" s="1">
        <v>20.592794083326002</v>
      </c>
      <c r="AC740" s="1">
        <v>45.327742859672099</v>
      </c>
    </row>
    <row r="741" spans="1:29" ht="15" hidden="1" customHeight="1" x14ac:dyDescent="0.25">
      <c r="A741">
        <v>42020</v>
      </c>
      <c r="B741" s="2" t="s">
        <v>751</v>
      </c>
      <c r="C741" s="2" t="s">
        <v>98</v>
      </c>
      <c r="D741" s="2" t="s">
        <v>936</v>
      </c>
      <c r="E741" s="2" t="s">
        <v>935</v>
      </c>
      <c r="F741" s="2" t="s">
        <v>920</v>
      </c>
      <c r="G741" s="2" t="str">
        <f t="shared" si="11"/>
        <v>Clinton</v>
      </c>
      <c r="H741" s="2" t="s">
        <v>923</v>
      </c>
      <c r="I741" s="2" t="s">
        <v>923</v>
      </c>
      <c r="J741">
        <v>269637</v>
      </c>
      <c r="K741" s="1">
        <v>71.094100587085606</v>
      </c>
      <c r="L741" s="1">
        <v>1.90181614541031</v>
      </c>
      <c r="M741" s="1">
        <v>3.0062639771247999</v>
      </c>
      <c r="N741" s="1">
        <v>3.2391696985206</v>
      </c>
      <c r="O741" s="1">
        <v>20.758649591858699</v>
      </c>
      <c r="P741" s="1">
        <v>18.855349970515899</v>
      </c>
      <c r="Q741" s="1">
        <v>14.6660139372564</v>
      </c>
      <c r="R741" s="1">
        <v>22.9419552954528</v>
      </c>
      <c r="S741" s="1">
        <v>28.322893371458701</v>
      </c>
      <c r="T741" s="1">
        <v>15.213787425316299</v>
      </c>
      <c r="U741" s="1">
        <v>4.2704188144690498</v>
      </c>
      <c r="V741" s="1">
        <v>27.397842962763999</v>
      </c>
      <c r="W741" s="1">
        <v>36.800599985448102</v>
      </c>
      <c r="X741" s="1">
        <v>31.531138237318899</v>
      </c>
      <c r="Y741" s="1">
        <v>15.6408542100916</v>
      </c>
      <c r="Z741" s="1">
        <v>18.4095646360168</v>
      </c>
      <c r="AA741" s="1">
        <v>16.202265308530301</v>
      </c>
      <c r="AB741" s="1">
        <v>23.5468203091202</v>
      </c>
      <c r="AC741" s="1">
        <v>26.200495536241</v>
      </c>
    </row>
    <row r="742" spans="1:29" ht="15" hidden="1" customHeight="1" x14ac:dyDescent="0.25">
      <c r="A742">
        <v>41760</v>
      </c>
      <c r="B742" s="2" t="s">
        <v>746</v>
      </c>
      <c r="C742" s="2" t="s">
        <v>143</v>
      </c>
      <c r="D742" s="2" t="s">
        <v>946</v>
      </c>
      <c r="E742" s="2" t="s">
        <v>947</v>
      </c>
      <c r="F742" s="2" t="s">
        <v>919</v>
      </c>
      <c r="G742" s="2" t="str">
        <f t="shared" si="11"/>
        <v>Trump</v>
      </c>
      <c r="H742" s="2" t="s">
        <v>922</v>
      </c>
      <c r="I742" s="2" t="s">
        <v>923</v>
      </c>
      <c r="J742">
        <v>40877</v>
      </c>
      <c r="K742" s="1">
        <v>94.444308535362197</v>
      </c>
      <c r="L742" s="1">
        <v>0.12476453751498399</v>
      </c>
      <c r="M742" s="1">
        <v>0.43300633608141498</v>
      </c>
      <c r="N742" s="1">
        <v>2.7692834601365099</v>
      </c>
      <c r="O742" s="1">
        <v>2.22863713090491</v>
      </c>
      <c r="P742" s="1">
        <v>21.650316804070702</v>
      </c>
      <c r="Q742" s="1">
        <v>6.20642415050028</v>
      </c>
      <c r="R742" s="1">
        <v>21.068082295667502</v>
      </c>
      <c r="S742" s="1">
        <v>33.928615113633597</v>
      </c>
      <c r="T742" s="1">
        <v>17.146561636127899</v>
      </c>
      <c r="U742" s="1">
        <v>1.6923910100189501</v>
      </c>
      <c r="V742" s="1">
        <v>39.882886542106696</v>
      </c>
      <c r="W742" s="1">
        <v>36.907663146493398</v>
      </c>
      <c r="X742" s="1">
        <v>21.517059301381</v>
      </c>
      <c r="Y742" s="1">
        <v>23.191322822319101</v>
      </c>
      <c r="Z742" s="1">
        <v>25.164933467516502</v>
      </c>
      <c r="AA742" s="1">
        <v>19.149055126914899</v>
      </c>
      <c r="AB742" s="1">
        <v>18.662641171866301</v>
      </c>
      <c r="AC742" s="1">
        <v>13.832047411383201</v>
      </c>
    </row>
    <row r="743" spans="1:29" ht="15" hidden="1" customHeight="1" x14ac:dyDescent="0.25">
      <c r="A743">
        <v>41780</v>
      </c>
      <c r="B743" s="2" t="s">
        <v>747</v>
      </c>
      <c r="C743" s="2" t="s">
        <v>33</v>
      </c>
      <c r="D743" s="2" t="s">
        <v>967</v>
      </c>
      <c r="E743" s="2" t="s">
        <v>927</v>
      </c>
      <c r="F743" s="2" t="s">
        <v>919</v>
      </c>
      <c r="G743" s="2" t="str">
        <f t="shared" si="11"/>
        <v>Trump</v>
      </c>
      <c r="H743" s="2" t="s">
        <v>923</v>
      </c>
      <c r="I743" s="2" t="s">
        <v>922</v>
      </c>
      <c r="J743">
        <v>77079</v>
      </c>
      <c r="K743" s="1">
        <v>84.929747402016105</v>
      </c>
      <c r="L743" s="1">
        <v>8.4770170863659402</v>
      </c>
      <c r="M743" s="1">
        <v>0.59160082512746703</v>
      </c>
      <c r="N743" s="1">
        <v>2.62328260615732</v>
      </c>
      <c r="O743" s="1">
        <v>3.3783520803331699</v>
      </c>
      <c r="P743" s="1">
        <v>22.243412602654399</v>
      </c>
      <c r="Q743" s="1">
        <v>7.4287419400874404</v>
      </c>
      <c r="R743" s="1">
        <v>22.382231217322499</v>
      </c>
      <c r="S743" s="1">
        <v>30.6841033225652</v>
      </c>
      <c r="T743" s="1">
        <v>17.261510917370501</v>
      </c>
      <c r="U743" s="1">
        <v>2.95338412440739</v>
      </c>
      <c r="V743" s="1">
        <v>48.082421738087803</v>
      </c>
      <c r="W743" s="1">
        <v>28.703720784371601</v>
      </c>
      <c r="X743" s="1">
        <v>20.2604733531332</v>
      </c>
      <c r="Y743" s="1">
        <v>19.4752774974773</v>
      </c>
      <c r="Z743" s="1">
        <v>22.647578203834499</v>
      </c>
      <c r="AA743" s="1">
        <v>17.9553481331988</v>
      </c>
      <c r="AB743" s="1">
        <v>23.647199798183699</v>
      </c>
      <c r="AC743" s="1">
        <v>16.274596367305801</v>
      </c>
    </row>
    <row r="744" spans="1:29" ht="15" hidden="1" customHeight="1" x14ac:dyDescent="0.25">
      <c r="A744">
        <v>41820</v>
      </c>
      <c r="B744" s="2" t="s">
        <v>748</v>
      </c>
      <c r="C744" s="2" t="s">
        <v>42</v>
      </c>
      <c r="D744" s="2" t="s">
        <v>959</v>
      </c>
      <c r="E744" s="2" t="s">
        <v>931</v>
      </c>
      <c r="F744" s="2" t="s">
        <v>919</v>
      </c>
      <c r="G744" s="2" t="str">
        <f t="shared" si="11"/>
        <v>Trump</v>
      </c>
      <c r="H744" s="2" t="s">
        <v>922</v>
      </c>
      <c r="I744" s="2" t="s">
        <v>923</v>
      </c>
      <c r="J744">
        <v>57866</v>
      </c>
      <c r="K744" s="1">
        <v>59.311167179345397</v>
      </c>
      <c r="L744" s="1">
        <v>19.647115750181499</v>
      </c>
      <c r="M744" s="1">
        <v>0.82086199149759798</v>
      </c>
      <c r="N744" s="1">
        <v>1.944146821968</v>
      </c>
      <c r="O744" s="1">
        <v>18.276708257007598</v>
      </c>
      <c r="P744" s="1">
        <v>25.680019355061699</v>
      </c>
      <c r="Q744" s="1">
        <v>8.3658797912418308</v>
      </c>
      <c r="R744" s="1">
        <v>26.305602599108301</v>
      </c>
      <c r="S744" s="1">
        <v>25.9323264092904</v>
      </c>
      <c r="T744" s="1">
        <v>13.716171845297801</v>
      </c>
      <c r="U744" s="1">
        <v>10.103871576959399</v>
      </c>
      <c r="V744" s="1">
        <v>38.5478963382646</v>
      </c>
      <c r="W744" s="1">
        <v>31.3083621865492</v>
      </c>
      <c r="X744" s="1">
        <v>20.039869898226801</v>
      </c>
      <c r="Y744" s="1">
        <v>20.0728201248345</v>
      </c>
      <c r="Z744" s="1">
        <v>24.267070172120299</v>
      </c>
      <c r="AA744" s="1">
        <v>18.767732173255201</v>
      </c>
      <c r="AB744" s="1">
        <v>22.626253073576699</v>
      </c>
      <c r="AC744" s="1">
        <v>14.266124456213401</v>
      </c>
    </row>
    <row r="745" spans="1:29" ht="15" hidden="1" customHeight="1" x14ac:dyDescent="0.25">
      <c r="A745">
        <v>42100</v>
      </c>
      <c r="B745" s="2" t="s">
        <v>752</v>
      </c>
      <c r="C745" s="2" t="s">
        <v>98</v>
      </c>
      <c r="D745" s="2" t="s">
        <v>936</v>
      </c>
      <c r="E745" s="2" t="s">
        <v>935</v>
      </c>
      <c r="F745" s="2" t="s">
        <v>920</v>
      </c>
      <c r="G745" s="2" t="str">
        <f t="shared" si="11"/>
        <v>Clinton</v>
      </c>
      <c r="H745" s="2" t="s">
        <v>923</v>
      </c>
      <c r="I745" s="2" t="s">
        <v>923</v>
      </c>
      <c r="J745">
        <v>262382</v>
      </c>
      <c r="K745" s="1">
        <v>59.606604111562497</v>
      </c>
      <c r="L745" s="1">
        <v>0.87810901662461605</v>
      </c>
      <c r="M745" s="1">
        <v>4.0620164492991098</v>
      </c>
      <c r="N745" s="1">
        <v>3.4038158105357801</v>
      </c>
      <c r="O745" s="1">
        <v>32.049454611978</v>
      </c>
      <c r="P745" s="1">
        <v>21.121113491016899</v>
      </c>
      <c r="Q745" s="1">
        <v>13.8233567851453</v>
      </c>
      <c r="R745" s="1">
        <v>25.468210471754901</v>
      </c>
      <c r="S745" s="1">
        <v>28.4745142578378</v>
      </c>
      <c r="T745" s="1">
        <v>11.112804994245</v>
      </c>
      <c r="U745" s="1">
        <v>9.2343392950985201</v>
      </c>
      <c r="V745" s="1">
        <v>21.822540550434901</v>
      </c>
      <c r="W745" s="1">
        <v>31.4152943191011</v>
      </c>
      <c r="X745" s="1">
        <v>37.527825835365498</v>
      </c>
      <c r="Y745" s="1">
        <v>14.733683420855201</v>
      </c>
      <c r="Z745" s="1">
        <v>16.5073411209945</v>
      </c>
      <c r="AA745" s="1">
        <v>13.968492123030799</v>
      </c>
      <c r="AB745" s="1">
        <v>22.567784803343699</v>
      </c>
      <c r="AC745" s="1">
        <v>32.222698531775798</v>
      </c>
    </row>
    <row r="746" spans="1:29" ht="15" hidden="1" customHeight="1" x14ac:dyDescent="0.25">
      <c r="A746">
        <v>42140</v>
      </c>
      <c r="B746" s="2" t="s">
        <v>753</v>
      </c>
      <c r="C746" s="2" t="s">
        <v>35</v>
      </c>
      <c r="D746" s="2" t="s">
        <v>964</v>
      </c>
      <c r="E746" s="2" t="s">
        <v>935</v>
      </c>
      <c r="F746" s="2" t="s">
        <v>920</v>
      </c>
      <c r="G746" s="2" t="str">
        <f t="shared" si="11"/>
        <v>Clinton</v>
      </c>
      <c r="H746" s="2" t="s">
        <v>922</v>
      </c>
      <c r="I746" s="2" t="s">
        <v>922</v>
      </c>
      <c r="J746">
        <v>144170</v>
      </c>
      <c r="K746" s="1">
        <v>43.9002566414649</v>
      </c>
      <c r="L746" s="1">
        <v>0.65686342512311902</v>
      </c>
      <c r="M746" s="1">
        <v>1.0882985364500199</v>
      </c>
      <c r="N746" s="1">
        <v>3.7095096067142999</v>
      </c>
      <c r="O746" s="1">
        <v>50.645071790247599</v>
      </c>
      <c r="P746" s="1">
        <v>20.9724630644378</v>
      </c>
      <c r="Q746" s="1">
        <v>7.4217937157522398</v>
      </c>
      <c r="R746" s="1">
        <v>24.1548172296594</v>
      </c>
      <c r="S746" s="1">
        <v>32.327113823957802</v>
      </c>
      <c r="T746" s="1">
        <v>15.1238121661927</v>
      </c>
      <c r="U746" s="1">
        <v>5.6484441033313599</v>
      </c>
      <c r="V746" s="1">
        <v>27.939104837221102</v>
      </c>
      <c r="W746" s="1">
        <v>27.099707571091301</v>
      </c>
      <c r="X746" s="1">
        <v>39.312743488356297</v>
      </c>
      <c r="Y746" s="1">
        <v>18.3794336712931</v>
      </c>
      <c r="Z746" s="1">
        <v>19.773927880040699</v>
      </c>
      <c r="AA746" s="1">
        <v>17.598516914394501</v>
      </c>
      <c r="AB746" s="1">
        <v>21.873872100272301</v>
      </c>
      <c r="AC746" s="1">
        <v>22.374249433999399</v>
      </c>
    </row>
    <row r="747" spans="1:29" ht="15" hidden="1" customHeight="1" x14ac:dyDescent="0.25">
      <c r="A747">
        <v>42200</v>
      </c>
      <c r="B747" s="2" t="s">
        <v>754</v>
      </c>
      <c r="C747" s="2" t="s">
        <v>98</v>
      </c>
      <c r="D747" s="2" t="s">
        <v>936</v>
      </c>
      <c r="E747" s="2" t="s">
        <v>935</v>
      </c>
      <c r="F747" s="2" t="s">
        <v>920</v>
      </c>
      <c r="G747" s="2" t="str">
        <f t="shared" si="11"/>
        <v>Clinton</v>
      </c>
      <c r="H747" s="2" t="s">
        <v>923</v>
      </c>
      <c r="I747" s="2" t="s">
        <v>923</v>
      </c>
      <c r="J747">
        <v>423895</v>
      </c>
      <c r="K747" s="1">
        <v>47.917998560964399</v>
      </c>
      <c r="L747" s="1">
        <v>1.70844194906758</v>
      </c>
      <c r="M747" s="1">
        <v>4.6216633836209402</v>
      </c>
      <c r="N747" s="1">
        <v>2.8905743167529701</v>
      </c>
      <c r="O747" s="1">
        <v>42.861321789594101</v>
      </c>
      <c r="P747" s="1">
        <v>23.130020405996799</v>
      </c>
      <c r="Q747" s="1">
        <v>14.925158352894</v>
      </c>
      <c r="R747" s="1">
        <v>25.518111796553399</v>
      </c>
      <c r="S747" s="1">
        <v>23.5938145059508</v>
      </c>
      <c r="T747" s="1">
        <v>12.832894938605101</v>
      </c>
      <c r="U747" s="1">
        <v>12.5036829558543</v>
      </c>
      <c r="V747" s="1">
        <v>25.652122339184</v>
      </c>
      <c r="W747" s="1">
        <v>30.302786801816801</v>
      </c>
      <c r="X747" s="1">
        <v>31.541407903145</v>
      </c>
      <c r="Y747" s="1">
        <v>14.270037593718801</v>
      </c>
      <c r="Z747" s="1">
        <v>17.746217618781301</v>
      </c>
      <c r="AA747" s="1">
        <v>16.3939765092356</v>
      </c>
      <c r="AB747" s="1">
        <v>22.6157015724228</v>
      </c>
      <c r="AC747" s="1">
        <v>28.974066705841501</v>
      </c>
    </row>
    <row r="748" spans="1:29" ht="15" hidden="1" customHeight="1" x14ac:dyDescent="0.25">
      <c r="A748">
        <v>42220</v>
      </c>
      <c r="B748" s="2" t="s">
        <v>755</v>
      </c>
      <c r="C748" s="2" t="s">
        <v>98</v>
      </c>
      <c r="D748" s="2" t="s">
        <v>936</v>
      </c>
      <c r="E748" s="2" t="s">
        <v>935</v>
      </c>
      <c r="F748" s="2" t="s">
        <v>920</v>
      </c>
      <c r="G748" s="2" t="str">
        <f t="shared" si="11"/>
        <v>Clinton</v>
      </c>
      <c r="H748" s="2" t="s">
        <v>923</v>
      </c>
      <c r="I748" s="2" t="s">
        <v>923</v>
      </c>
      <c r="J748">
        <v>483878</v>
      </c>
      <c r="K748" s="1">
        <v>66.137952128429106</v>
      </c>
      <c r="L748" s="1">
        <v>1.3989063358945899</v>
      </c>
      <c r="M748" s="1">
        <v>3.67385993990221</v>
      </c>
      <c r="N748" s="1">
        <v>3.9007766420461398</v>
      </c>
      <c r="O748" s="1">
        <v>24.888504953727999</v>
      </c>
      <c r="P748" s="1">
        <v>22.003686879750699</v>
      </c>
      <c r="Q748" s="1">
        <v>9.5232682618345894</v>
      </c>
      <c r="R748" s="1">
        <v>25.192300538565501</v>
      </c>
      <c r="S748" s="1">
        <v>29.359053315091799</v>
      </c>
      <c r="T748" s="1">
        <v>13.921691004757401</v>
      </c>
      <c r="U748" s="1">
        <v>6.9406420259889199</v>
      </c>
      <c r="V748" s="1">
        <v>26.553373881284099</v>
      </c>
      <c r="W748" s="1">
        <v>34.4490559773012</v>
      </c>
      <c r="X748" s="1">
        <v>32.056928115425798</v>
      </c>
      <c r="Y748" s="1">
        <v>12.844305210783601</v>
      </c>
      <c r="Z748" s="1">
        <v>17.988422889724799</v>
      </c>
      <c r="AA748" s="1">
        <v>16.814451875860399</v>
      </c>
      <c r="AB748" s="1">
        <v>23.589988184409901</v>
      </c>
      <c r="AC748" s="1">
        <v>28.762831839221299</v>
      </c>
    </row>
    <row r="749" spans="1:29" ht="15" hidden="1" customHeight="1" x14ac:dyDescent="0.25">
      <c r="A749">
        <v>42300</v>
      </c>
      <c r="B749" s="2" t="s">
        <v>756</v>
      </c>
      <c r="C749" s="2" t="s">
        <v>31</v>
      </c>
      <c r="D749" s="2" t="s">
        <v>924</v>
      </c>
      <c r="E749" s="2" t="s">
        <v>927</v>
      </c>
      <c r="F749" s="2" t="s">
        <v>919</v>
      </c>
      <c r="G749" s="2" t="str">
        <f t="shared" si="11"/>
        <v>Trump</v>
      </c>
      <c r="H749" s="2" t="s">
        <v>923</v>
      </c>
      <c r="I749" s="2" t="s">
        <v>922</v>
      </c>
      <c r="J749">
        <v>38520</v>
      </c>
      <c r="K749" s="1">
        <v>71.500519210799595</v>
      </c>
      <c r="L749" s="1">
        <v>6.4979231568016598</v>
      </c>
      <c r="M749" s="1">
        <v>0.59190031152648004</v>
      </c>
      <c r="N749" s="1">
        <v>20.163551401869199</v>
      </c>
      <c r="O749" s="1">
        <v>1.2461059190031201</v>
      </c>
      <c r="P749" s="1">
        <v>20.122014537902398</v>
      </c>
      <c r="Q749" s="1">
        <v>10.9916926272066</v>
      </c>
      <c r="R749" s="1">
        <v>26.529075804776699</v>
      </c>
      <c r="S749" s="1">
        <v>27.7492211838006</v>
      </c>
      <c r="T749" s="1">
        <v>14.607995846313599</v>
      </c>
      <c r="U749" s="1">
        <v>2.6516272189349102</v>
      </c>
      <c r="V749" s="1">
        <v>45.7988165680473</v>
      </c>
      <c r="W749" s="1">
        <v>33.897928994082797</v>
      </c>
      <c r="X749" s="1">
        <v>17.651627218934902</v>
      </c>
      <c r="Y749" s="1">
        <v>23.9598963306507</v>
      </c>
      <c r="Z749" s="1">
        <v>24.676033283317398</v>
      </c>
      <c r="AA749" s="1">
        <v>18.946937661983402</v>
      </c>
      <c r="AB749" s="1">
        <v>22.295730459691701</v>
      </c>
      <c r="AC749" s="1">
        <v>10.121402264356799</v>
      </c>
    </row>
    <row r="750" spans="1:29" ht="15" hidden="1" customHeight="1" x14ac:dyDescent="0.25">
      <c r="A750">
        <v>42340</v>
      </c>
      <c r="B750" s="2" t="s">
        <v>757</v>
      </c>
      <c r="C750" s="2" t="s">
        <v>37</v>
      </c>
      <c r="D750" s="2" t="s">
        <v>943</v>
      </c>
      <c r="E750" s="2" t="s">
        <v>931</v>
      </c>
      <c r="F750" s="2" t="s">
        <v>920</v>
      </c>
      <c r="G750" s="2" t="str">
        <f t="shared" si="11"/>
        <v>Clinton</v>
      </c>
      <c r="H750" s="2" t="s">
        <v>922</v>
      </c>
      <c r="I750" s="2" t="s">
        <v>923</v>
      </c>
      <c r="J750">
        <v>347611</v>
      </c>
      <c r="K750" s="1">
        <v>57.319532465888599</v>
      </c>
      <c r="L750" s="1">
        <v>33.504693464821301</v>
      </c>
      <c r="M750" s="1">
        <v>2.0502803421065501</v>
      </c>
      <c r="N750" s="1">
        <v>2.1754202254819299</v>
      </c>
      <c r="O750" s="1">
        <v>4.9500735017016204</v>
      </c>
      <c r="P750" s="1">
        <v>24.0987770812776</v>
      </c>
      <c r="Q750" s="1">
        <v>11.943810753975001</v>
      </c>
      <c r="R750" s="1">
        <v>27.473814119806299</v>
      </c>
      <c r="S750" s="1">
        <v>24.8780964929188</v>
      </c>
      <c r="T750" s="1">
        <v>11.605501552022201</v>
      </c>
      <c r="U750" s="1">
        <v>3.5021229050279299</v>
      </c>
      <c r="V750" s="1">
        <v>38.307486033519602</v>
      </c>
      <c r="W750" s="1">
        <v>29.921787709497199</v>
      </c>
      <c r="X750" s="1">
        <v>28.268603351955299</v>
      </c>
      <c r="Y750" s="1">
        <v>19.4599641812977</v>
      </c>
      <c r="Z750" s="1">
        <v>21.867011587503299</v>
      </c>
      <c r="AA750" s="1">
        <v>18.217789955456201</v>
      </c>
      <c r="AB750" s="1">
        <v>22.0032451131963</v>
      </c>
      <c r="AC750" s="1">
        <v>18.4519891625465</v>
      </c>
    </row>
    <row r="751" spans="1:29" ht="15" hidden="1" customHeight="1" x14ac:dyDescent="0.25">
      <c r="A751">
        <v>42380</v>
      </c>
      <c r="B751" s="2" t="s">
        <v>758</v>
      </c>
      <c r="C751" s="2" t="s">
        <v>55</v>
      </c>
      <c r="D751" s="2" t="s">
        <v>970</v>
      </c>
      <c r="E751" s="2" t="s">
        <v>927</v>
      </c>
      <c r="F751" s="2" t="s">
        <v>920</v>
      </c>
      <c r="G751" s="2" t="str">
        <f t="shared" si="11"/>
        <v>Clinton</v>
      </c>
      <c r="H751" s="2" t="s">
        <v>922</v>
      </c>
      <c r="I751" s="2" t="s">
        <v>922</v>
      </c>
      <c r="J751">
        <v>62622</v>
      </c>
      <c r="K751" s="1">
        <v>96.745552681166401</v>
      </c>
      <c r="L751" s="1">
        <v>0.42956149595988602</v>
      </c>
      <c r="M751" s="1">
        <v>0.52697135192105005</v>
      </c>
      <c r="N751" s="1">
        <v>1.17690268595701</v>
      </c>
      <c r="O751" s="1">
        <v>1.12101178499569</v>
      </c>
      <c r="P751" s="1">
        <v>22.7364185110664</v>
      </c>
      <c r="Q751" s="1">
        <v>7.1540353230494098</v>
      </c>
      <c r="R751" s="1">
        <v>22.3196320781834</v>
      </c>
      <c r="S751" s="1">
        <v>29.981476158538499</v>
      </c>
      <c r="T751" s="1">
        <v>17.808437929162299</v>
      </c>
      <c r="U751" s="1">
        <v>3.7494002330523002</v>
      </c>
      <c r="V751" s="1">
        <v>57.579911805698401</v>
      </c>
      <c r="W751" s="1">
        <v>22.249640139831399</v>
      </c>
      <c r="X751" s="1">
        <v>16.421047821418</v>
      </c>
      <c r="Y751" s="1">
        <v>20.793618326856201</v>
      </c>
      <c r="Z751" s="1">
        <v>23.563100838617299</v>
      </c>
      <c r="AA751" s="1">
        <v>20.0695438740029</v>
      </c>
      <c r="AB751" s="1">
        <v>22.605849867048502</v>
      </c>
      <c r="AC751" s="1">
        <v>12.967887093475101</v>
      </c>
    </row>
    <row r="752" spans="1:29" ht="15" hidden="1" customHeight="1" x14ac:dyDescent="0.25">
      <c r="A752">
        <v>42420</v>
      </c>
      <c r="B752" s="2" t="s">
        <v>759</v>
      </c>
      <c r="C752" s="2" t="s">
        <v>117</v>
      </c>
      <c r="D752" s="2" t="s">
        <v>961</v>
      </c>
      <c r="E752" s="2" t="s">
        <v>935</v>
      </c>
      <c r="F752" s="2" t="s">
        <v>919</v>
      </c>
      <c r="G752" s="2" t="str">
        <f t="shared" si="11"/>
        <v>Trump</v>
      </c>
      <c r="H752" s="2" t="s">
        <v>922</v>
      </c>
      <c r="I752" s="2" t="s">
        <v>923</v>
      </c>
      <c r="J752">
        <v>38971</v>
      </c>
      <c r="K752" s="1">
        <v>76.536398860691307</v>
      </c>
      <c r="L752" s="1">
        <v>0.40542967847886902</v>
      </c>
      <c r="M752" s="1">
        <v>0.53373020964306805</v>
      </c>
      <c r="N752" s="1">
        <v>2.3478997203048402</v>
      </c>
      <c r="O752" s="1">
        <v>20.176541530881899</v>
      </c>
      <c r="P752" s="1">
        <v>24.6311359729029</v>
      </c>
      <c r="Q752" s="1">
        <v>8.5781735136383492</v>
      </c>
      <c r="R752" s="1">
        <v>22.688665931077001</v>
      </c>
      <c r="S752" s="1">
        <v>27.086808139385699</v>
      </c>
      <c r="T752" s="1">
        <v>17.015216442996099</v>
      </c>
      <c r="U752" s="1">
        <v>4.7670555512632298</v>
      </c>
      <c r="V752" s="1">
        <v>39.681681217646599</v>
      </c>
      <c r="W752" s="1">
        <v>34.914625666383401</v>
      </c>
      <c r="X752" s="1">
        <v>20.636637564706799</v>
      </c>
      <c r="Y752" s="1">
        <v>20.3376920147264</v>
      </c>
      <c r="Z752" s="1">
        <v>27.3454360797258</v>
      </c>
      <c r="AA752" s="1">
        <v>18.674622318141399</v>
      </c>
      <c r="AB752" s="1">
        <v>22.153103973594</v>
      </c>
      <c r="AC752" s="1">
        <v>11.489145613812401</v>
      </c>
    </row>
    <row r="753" spans="1:29" ht="15" hidden="1" customHeight="1" x14ac:dyDescent="0.25">
      <c r="A753">
        <v>42460</v>
      </c>
      <c r="B753" s="2" t="s">
        <v>760</v>
      </c>
      <c r="C753" s="2" t="s">
        <v>46</v>
      </c>
      <c r="D753" s="2" t="s">
        <v>930</v>
      </c>
      <c r="E753" s="2" t="s">
        <v>931</v>
      </c>
      <c r="F753" s="2" t="s">
        <v>919</v>
      </c>
      <c r="G753" s="2" t="str">
        <f t="shared" si="11"/>
        <v>Trump</v>
      </c>
      <c r="H753" s="2" t="s">
        <v>922</v>
      </c>
      <c r="I753" s="2" t="s">
        <v>923</v>
      </c>
      <c r="J753">
        <v>53227</v>
      </c>
      <c r="K753" s="1">
        <v>90.061434986003306</v>
      </c>
      <c r="L753" s="1">
        <v>3.3272587220771399</v>
      </c>
      <c r="M753" s="1">
        <v>0.30999304864072702</v>
      </c>
      <c r="N753" s="1">
        <v>3.78567268491555</v>
      </c>
      <c r="O753" s="1">
        <v>2.51564055836324</v>
      </c>
      <c r="P753" s="1">
        <v>22.516767805812801</v>
      </c>
      <c r="Q753" s="1">
        <v>7.7686136735115596</v>
      </c>
      <c r="R753" s="1">
        <v>24.389877317902599</v>
      </c>
      <c r="S753" s="1">
        <v>28.842504743833</v>
      </c>
      <c r="T753" s="1">
        <v>16.482236458940001</v>
      </c>
      <c r="U753" s="1">
        <v>9.3341580164578097</v>
      </c>
      <c r="V753" s="1">
        <v>52.164793201742597</v>
      </c>
      <c r="W753" s="1">
        <v>25.286398106814399</v>
      </c>
      <c r="X753" s="1">
        <v>13.214650674985201</v>
      </c>
      <c r="Y753" s="1">
        <v>26.9094683209888</v>
      </c>
      <c r="Z753" s="1">
        <v>25.8432797093928</v>
      </c>
      <c r="AA753" s="1">
        <v>17.5071944143039</v>
      </c>
      <c r="AB753" s="1">
        <v>20.271736566495299</v>
      </c>
      <c r="AC753" s="1">
        <v>9.4683209888191708</v>
      </c>
    </row>
    <row r="754" spans="1:29" ht="15" hidden="1" customHeight="1" x14ac:dyDescent="0.25">
      <c r="A754">
        <v>42540</v>
      </c>
      <c r="B754" s="2" t="s">
        <v>761</v>
      </c>
      <c r="C754" s="2" t="s">
        <v>55</v>
      </c>
      <c r="D754" s="2" t="s">
        <v>970</v>
      </c>
      <c r="E754" s="2" t="s">
        <v>927</v>
      </c>
      <c r="F754" s="2" t="s">
        <v>920</v>
      </c>
      <c r="G754" s="2" t="str">
        <f t="shared" si="11"/>
        <v>Clinton</v>
      </c>
      <c r="H754" s="2" t="s">
        <v>922</v>
      </c>
      <c r="I754" s="2" t="s">
        <v>922</v>
      </c>
      <c r="J754">
        <v>563631</v>
      </c>
      <c r="K754" s="1">
        <v>89.167913049495198</v>
      </c>
      <c r="L754" s="1">
        <v>2.5757987051812301</v>
      </c>
      <c r="M754" s="1">
        <v>1.2018501466384901</v>
      </c>
      <c r="N754" s="1">
        <v>1.26873787992499</v>
      </c>
      <c r="O754" s="1">
        <v>5.7857002187601498</v>
      </c>
      <c r="P754" s="1">
        <v>20.3849681795359</v>
      </c>
      <c r="Q754" s="1">
        <v>9.5729298069126791</v>
      </c>
      <c r="R754" s="1">
        <v>23.737693632890998</v>
      </c>
      <c r="S754" s="1">
        <v>28.5591104818578</v>
      </c>
      <c r="T754" s="1">
        <v>17.745297898802601</v>
      </c>
      <c r="U754" s="1">
        <v>3.6433146821277602</v>
      </c>
      <c r="V754" s="1">
        <v>48.235055827024802</v>
      </c>
      <c r="W754" s="1">
        <v>26.0685621692787</v>
      </c>
      <c r="X754" s="1">
        <v>22.053067321568701</v>
      </c>
      <c r="Y754" s="1">
        <v>21.307495442434401</v>
      </c>
      <c r="Z754" s="1">
        <v>24.140635955686399</v>
      </c>
      <c r="AA754" s="1">
        <v>17.866095218062</v>
      </c>
      <c r="AB754" s="1">
        <v>21.3758589258169</v>
      </c>
      <c r="AC754" s="1">
        <v>15.3099144580003</v>
      </c>
    </row>
    <row r="755" spans="1:29" ht="15" hidden="1" customHeight="1" x14ac:dyDescent="0.25">
      <c r="A755">
        <v>42620</v>
      </c>
      <c r="B755" s="2" t="s">
        <v>762</v>
      </c>
      <c r="C755" s="2" t="s">
        <v>75</v>
      </c>
      <c r="D755" s="2" t="s">
        <v>932</v>
      </c>
      <c r="E755" s="2" t="s">
        <v>931</v>
      </c>
      <c r="F755" s="2" t="s">
        <v>919</v>
      </c>
      <c r="G755" s="2" t="str">
        <f t="shared" si="11"/>
        <v>Trump</v>
      </c>
      <c r="H755" s="2" t="s">
        <v>922</v>
      </c>
      <c r="I755" s="2" t="s">
        <v>923</v>
      </c>
      <c r="J755">
        <v>77076</v>
      </c>
      <c r="K755" s="1">
        <v>89.555763142871996</v>
      </c>
      <c r="L755" s="1">
        <v>3.9350770667912198</v>
      </c>
      <c r="M755" s="1">
        <v>0.53323991904094703</v>
      </c>
      <c r="N755" s="1">
        <v>2.2406455965540499</v>
      </c>
      <c r="O755" s="1">
        <v>3.7352742747418102</v>
      </c>
      <c r="P755" s="1">
        <v>23.915356271731799</v>
      </c>
      <c r="Q755" s="1">
        <v>12.8172193678966</v>
      </c>
      <c r="R755" s="1">
        <v>24.4498936115003</v>
      </c>
      <c r="S755" s="1">
        <v>24.743110695936501</v>
      </c>
      <c r="T755" s="1">
        <v>14.0744200529348</v>
      </c>
      <c r="U755" s="1">
        <v>6.0108395541466404</v>
      </c>
      <c r="V755" s="1">
        <v>48.432355046528301</v>
      </c>
      <c r="W755" s="1">
        <v>27.6163206871868</v>
      </c>
      <c r="X755" s="1">
        <v>17.9404847121383</v>
      </c>
      <c r="Y755" s="1">
        <v>24.990721684267299</v>
      </c>
      <c r="Z755" s="1">
        <v>23.6141570228415</v>
      </c>
      <c r="AA755" s="1">
        <v>17.881844866561</v>
      </c>
      <c r="AB755" s="1">
        <v>20.297580890043498</v>
      </c>
      <c r="AC755" s="1">
        <v>13.215695536286701</v>
      </c>
    </row>
    <row r="756" spans="1:29" ht="15" customHeight="1" x14ac:dyDescent="0.25">
      <c r="A756">
        <v>42660</v>
      </c>
      <c r="B756" s="2" t="s">
        <v>763</v>
      </c>
      <c r="C756" s="2" t="s">
        <v>25</v>
      </c>
      <c r="D756" s="2" t="s">
        <v>878</v>
      </c>
      <c r="E756" s="2" t="s">
        <v>927</v>
      </c>
      <c r="F756" s="2" t="s">
        <v>920</v>
      </c>
      <c r="G756" s="2" t="str">
        <f t="shared" si="11"/>
        <v>Clinton</v>
      </c>
      <c r="H756" s="2" t="s">
        <v>923</v>
      </c>
      <c r="I756" s="2" t="s">
        <v>922</v>
      </c>
      <c r="J756">
        <v>3439809</v>
      </c>
      <c r="K756" s="1">
        <v>68.034998454856094</v>
      </c>
      <c r="L756" s="1">
        <v>5.3799789465054602</v>
      </c>
      <c r="M756" s="1">
        <v>11.317750491379</v>
      </c>
      <c r="N756" s="1">
        <v>6.2703772215259601</v>
      </c>
      <c r="O756" s="1">
        <v>8.9968948857334805</v>
      </c>
      <c r="P756" s="1">
        <v>22.8441753597365</v>
      </c>
      <c r="Q756" s="1">
        <v>9.2915042666613203</v>
      </c>
      <c r="R756" s="1">
        <v>30.049953354968299</v>
      </c>
      <c r="S756" s="1">
        <v>26.999580499963798</v>
      </c>
      <c r="T756" s="1">
        <v>10.8147865186701</v>
      </c>
      <c r="U756" s="1">
        <v>3.3090301792927601</v>
      </c>
      <c r="V756" s="1">
        <v>26.5243165776659</v>
      </c>
      <c r="W756" s="1">
        <v>32.649879038220703</v>
      </c>
      <c r="X756" s="1">
        <v>37.516774204820699</v>
      </c>
      <c r="Y756" s="1">
        <v>12.363066030994499</v>
      </c>
      <c r="Z756" s="1">
        <v>16.029492060816398</v>
      </c>
      <c r="AA756" s="1">
        <v>16.059907580793499</v>
      </c>
      <c r="AB756" s="1">
        <v>24.629535302158001</v>
      </c>
      <c r="AC756" s="1">
        <v>30.917999025237599</v>
      </c>
    </row>
    <row r="757" spans="1:29" ht="15" hidden="1" customHeight="1" x14ac:dyDescent="0.25">
      <c r="A757">
        <v>42680</v>
      </c>
      <c r="B757" s="2" t="s">
        <v>764</v>
      </c>
      <c r="C757" s="2" t="s">
        <v>72</v>
      </c>
      <c r="D757" s="2" t="s">
        <v>942</v>
      </c>
      <c r="E757" s="2" t="s">
        <v>931</v>
      </c>
      <c r="F757" s="2" t="s">
        <v>919</v>
      </c>
      <c r="G757" s="2" t="str">
        <f t="shared" si="11"/>
        <v>Trump</v>
      </c>
      <c r="H757" s="2" t="s">
        <v>923</v>
      </c>
      <c r="I757" s="2" t="s">
        <v>923</v>
      </c>
      <c r="J757">
        <v>138028</v>
      </c>
      <c r="K757" s="1">
        <v>77.361115136059396</v>
      </c>
      <c r="L757" s="1">
        <v>8.7475005071434797</v>
      </c>
      <c r="M757" s="1">
        <v>1.1925116643</v>
      </c>
      <c r="N757" s="1">
        <v>1.4946242791317701</v>
      </c>
      <c r="O757" s="1">
        <v>11.2042484133654</v>
      </c>
      <c r="P757" s="1">
        <v>18.8019822065088</v>
      </c>
      <c r="Q757" s="1">
        <v>6.5870692902889303</v>
      </c>
      <c r="R757" s="1">
        <v>19.322166516938601</v>
      </c>
      <c r="S757" s="1">
        <v>28.117483409163398</v>
      </c>
      <c r="T757" s="1">
        <v>27.171298577100298</v>
      </c>
      <c r="U757" s="1">
        <v>4.9160601649684601</v>
      </c>
      <c r="V757" s="1">
        <v>36.502668607472103</v>
      </c>
      <c r="W757" s="1">
        <v>31.737020863658401</v>
      </c>
      <c r="X757" s="1">
        <v>26.844250363901001</v>
      </c>
      <c r="Y757" s="1">
        <v>19.9149636538198</v>
      </c>
      <c r="Z757" s="1">
        <v>24.657111507337799</v>
      </c>
      <c r="AA757" s="1">
        <v>16.9129749005623</v>
      </c>
      <c r="AB757" s="1">
        <v>19.7126594431491</v>
      </c>
      <c r="AC757" s="1">
        <v>18.802290495131</v>
      </c>
    </row>
    <row r="758" spans="1:29" ht="15" hidden="1" customHeight="1" x14ac:dyDescent="0.25">
      <c r="A758">
        <v>42700</v>
      </c>
      <c r="B758" s="2" t="s">
        <v>765</v>
      </c>
      <c r="C758" s="2" t="s">
        <v>72</v>
      </c>
      <c r="D758" s="2" t="s">
        <v>942</v>
      </c>
      <c r="E758" s="2" t="s">
        <v>931</v>
      </c>
      <c r="F758" s="2" t="s">
        <v>919</v>
      </c>
      <c r="G758" s="2" t="str">
        <f t="shared" si="11"/>
        <v>Trump</v>
      </c>
      <c r="H758" s="2" t="s">
        <v>922</v>
      </c>
      <c r="I758" s="2" t="s">
        <v>923</v>
      </c>
      <c r="J758">
        <v>98786</v>
      </c>
      <c r="K758" s="1">
        <v>70.661834672929402</v>
      </c>
      <c r="L758" s="1">
        <v>8.85753041929018</v>
      </c>
      <c r="M758" s="1">
        <v>1.4192294454679799</v>
      </c>
      <c r="N758" s="1">
        <v>1.6935598161682801</v>
      </c>
      <c r="O758" s="1">
        <v>17.3678456461442</v>
      </c>
      <c r="P758" s="1">
        <v>18.192861336626599</v>
      </c>
      <c r="Q758" s="1">
        <v>6.5727937157087002</v>
      </c>
      <c r="R758" s="1">
        <v>17.682667584475499</v>
      </c>
      <c r="S758" s="1">
        <v>25.338610734314599</v>
      </c>
      <c r="T758" s="1">
        <v>32.2130666288745</v>
      </c>
      <c r="U758" s="1">
        <v>7.3115815019549704</v>
      </c>
      <c r="V758" s="1">
        <v>48.533099635971404</v>
      </c>
      <c r="W758" s="1">
        <v>28.973978697586599</v>
      </c>
      <c r="X758" s="1">
        <v>15.181340164487001</v>
      </c>
      <c r="Y758" s="1">
        <v>25.4359334621271</v>
      </c>
      <c r="Z758" s="1">
        <v>31.0861329252076</v>
      </c>
      <c r="AA758" s="1">
        <v>19.6803572772662</v>
      </c>
      <c r="AB758" s="1">
        <v>15.8341069322829</v>
      </c>
      <c r="AC758" s="1">
        <v>7.9634694031161404</v>
      </c>
    </row>
    <row r="759" spans="1:29" ht="15" hidden="1" customHeight="1" x14ac:dyDescent="0.25">
      <c r="A759">
        <v>42740</v>
      </c>
      <c r="B759" s="2" t="s">
        <v>766</v>
      </c>
      <c r="C759" s="2" t="s">
        <v>162</v>
      </c>
      <c r="D759" s="2" t="s">
        <v>956</v>
      </c>
      <c r="E759" s="2" t="s">
        <v>927</v>
      </c>
      <c r="F759" s="2" t="s">
        <v>919</v>
      </c>
      <c r="G759" s="2" t="str">
        <f t="shared" si="11"/>
        <v>Trump</v>
      </c>
      <c r="H759" s="2" t="s">
        <v>922</v>
      </c>
      <c r="I759" s="2" t="s">
        <v>922</v>
      </c>
      <c r="J759">
        <v>42201</v>
      </c>
      <c r="K759" s="1">
        <v>86.967133480249302</v>
      </c>
      <c r="L759" s="1">
        <v>2.9477974455581601</v>
      </c>
      <c r="M759" s="1">
        <v>0.58529418734153205</v>
      </c>
      <c r="N759" s="1">
        <v>2.2819364470036301</v>
      </c>
      <c r="O759" s="1">
        <v>7.2178384398473998</v>
      </c>
      <c r="P759" s="1">
        <v>25.5538968270894</v>
      </c>
      <c r="Q759" s="1">
        <v>9.4239472998270202</v>
      </c>
      <c r="R759" s="1">
        <v>24.380938840311799</v>
      </c>
      <c r="S759" s="1">
        <v>25.9425132105874</v>
      </c>
      <c r="T759" s="1">
        <v>14.698703822184299</v>
      </c>
      <c r="U759" s="1">
        <v>7.8143232205367603</v>
      </c>
      <c r="V759" s="1">
        <v>44.110997666277697</v>
      </c>
      <c r="W759" s="1">
        <v>32.588243873979003</v>
      </c>
      <c r="X759" s="1">
        <v>15.4864352392065</v>
      </c>
      <c r="Y759" s="1">
        <v>23.575240782774099</v>
      </c>
      <c r="Z759" s="1">
        <v>28.347954113244601</v>
      </c>
      <c r="AA759" s="1">
        <v>17.968222808416701</v>
      </c>
      <c r="AB759" s="1">
        <v>20.808539353413899</v>
      </c>
      <c r="AC759" s="1">
        <v>9.3000429421507906</v>
      </c>
    </row>
    <row r="760" spans="1:29" ht="15" hidden="1" customHeight="1" x14ac:dyDescent="0.25">
      <c r="A760">
        <v>42780</v>
      </c>
      <c r="B760" s="2" t="s">
        <v>767</v>
      </c>
      <c r="C760" s="2" t="s">
        <v>55</v>
      </c>
      <c r="D760" s="2" t="s">
        <v>970</v>
      </c>
      <c r="E760" s="2" t="s">
        <v>927</v>
      </c>
      <c r="F760" s="2" t="s">
        <v>919</v>
      </c>
      <c r="G760" s="2" t="str">
        <f t="shared" si="11"/>
        <v>Trump</v>
      </c>
      <c r="H760" s="2" t="s">
        <v>922</v>
      </c>
      <c r="I760" s="2" t="s">
        <v>922</v>
      </c>
      <c r="J760">
        <v>39702</v>
      </c>
      <c r="K760" s="1">
        <v>96.032945443554496</v>
      </c>
      <c r="L760" s="1">
        <v>0.94453679915369504</v>
      </c>
      <c r="M760" s="1">
        <v>0.53145937232381202</v>
      </c>
      <c r="N760" s="1">
        <v>0.836229912850738</v>
      </c>
      <c r="O760" s="1">
        <v>1.6548284721172699</v>
      </c>
      <c r="P760" s="1">
        <v>22.401894111127898</v>
      </c>
      <c r="Q760" s="1">
        <v>12.515742279985901</v>
      </c>
      <c r="R760" s="1">
        <v>22.711702181250299</v>
      </c>
      <c r="S760" s="1">
        <v>26.895370510301699</v>
      </c>
      <c r="T760" s="1">
        <v>15.4752909173341</v>
      </c>
      <c r="U760" s="1">
        <v>7.5920394149823496</v>
      </c>
      <c r="V760" s="1">
        <v>56.647398843930603</v>
      </c>
      <c r="W760" s="1">
        <v>20.0217247934205</v>
      </c>
      <c r="X760" s="1">
        <v>15.738836947666501</v>
      </c>
      <c r="Y760" s="1">
        <v>15.987460815046999</v>
      </c>
      <c r="Z760" s="1">
        <v>25.384883315917801</v>
      </c>
      <c r="AA760" s="1">
        <v>22.1873911529084</v>
      </c>
      <c r="AB760" s="1">
        <v>22.4799721351445</v>
      </c>
      <c r="AC760" s="1">
        <v>13.9602925809822</v>
      </c>
    </row>
    <row r="761" spans="1:29" ht="15" hidden="1" customHeight="1" x14ac:dyDescent="0.25">
      <c r="A761">
        <v>42820</v>
      </c>
      <c r="B761" s="2" t="s">
        <v>768</v>
      </c>
      <c r="C761" s="2" t="s">
        <v>46</v>
      </c>
      <c r="D761" s="2" t="s">
        <v>930</v>
      </c>
      <c r="E761" s="2" t="s">
        <v>931</v>
      </c>
      <c r="F761" s="2" t="s">
        <v>919</v>
      </c>
      <c r="G761" s="2" t="str">
        <f t="shared" si="11"/>
        <v>Trump</v>
      </c>
      <c r="H761" s="2" t="s">
        <v>922</v>
      </c>
      <c r="I761" s="2" t="s">
        <v>923</v>
      </c>
      <c r="J761">
        <v>43820</v>
      </c>
      <c r="K761" s="1">
        <v>28.927430397079</v>
      </c>
      <c r="L761" s="1">
        <v>69.178457325422201</v>
      </c>
      <c r="M761" s="1">
        <v>0.32861706983112698</v>
      </c>
      <c r="N761" s="1">
        <v>0.86033774532177099</v>
      </c>
      <c r="O761" s="1">
        <v>0.70515746234596099</v>
      </c>
      <c r="P761" s="1">
        <v>26.4605203103606</v>
      </c>
      <c r="Q761" s="1">
        <v>9.1693290734824302</v>
      </c>
      <c r="R761" s="1">
        <v>22.843450479233201</v>
      </c>
      <c r="S761" s="1">
        <v>27.457781834778601</v>
      </c>
      <c r="T761" s="1">
        <v>14.0689183021451</v>
      </c>
      <c r="U761" s="1">
        <v>7.9365079365079403</v>
      </c>
      <c r="V761" s="1">
        <v>51.990397362857898</v>
      </c>
      <c r="W761" s="1">
        <v>26.733311834892</v>
      </c>
      <c r="X761" s="1">
        <v>13.339782865742199</v>
      </c>
      <c r="Y761" s="1">
        <v>40.467214634447799</v>
      </c>
      <c r="Z761" s="1">
        <v>22.291576540386899</v>
      </c>
      <c r="AA761" s="1">
        <v>13.596193065941501</v>
      </c>
      <c r="AB761" s="1">
        <v>14.7456893887893</v>
      </c>
      <c r="AC761" s="1">
        <v>8.8993263704344603</v>
      </c>
    </row>
    <row r="762" spans="1:29" ht="15" hidden="1" customHeight="1" x14ac:dyDescent="0.25">
      <c r="A762">
        <v>42860</v>
      </c>
      <c r="B762" s="2" t="s">
        <v>769</v>
      </c>
      <c r="C762" s="2" t="s">
        <v>129</v>
      </c>
      <c r="D762" s="2" t="s">
        <v>973</v>
      </c>
      <c r="E762" s="2" t="s">
        <v>931</v>
      </c>
      <c r="F762" s="2" t="s">
        <v>919</v>
      </c>
      <c r="G762" s="2" t="str">
        <f t="shared" si="11"/>
        <v>Trump</v>
      </c>
      <c r="H762" s="2" t="s">
        <v>922</v>
      </c>
      <c r="I762" s="2" t="s">
        <v>923</v>
      </c>
      <c r="J762">
        <v>74273</v>
      </c>
      <c r="K762" s="1">
        <v>85.9087420731625</v>
      </c>
      <c r="L762" s="1">
        <v>7.4724327817645699</v>
      </c>
      <c r="M762" s="1">
        <v>0.566827783986105</v>
      </c>
      <c r="N762" s="1">
        <v>1.5429563906130099</v>
      </c>
      <c r="O762" s="1">
        <v>4.5090409704737899</v>
      </c>
      <c r="P762" s="1">
        <v>21.147657964536201</v>
      </c>
      <c r="Q762" s="1">
        <v>8.3812421741413399</v>
      </c>
      <c r="R762" s="1">
        <v>22.464421795268802</v>
      </c>
      <c r="S762" s="1">
        <v>29.014581341806601</v>
      </c>
      <c r="T762" s="1">
        <v>18.992096724246998</v>
      </c>
      <c r="U762" s="1">
        <v>5.8263198163733696</v>
      </c>
      <c r="V762" s="1">
        <v>44.569625095638898</v>
      </c>
      <c r="W762" s="1">
        <v>28.039403213465999</v>
      </c>
      <c r="X762" s="1">
        <v>21.5646518745218</v>
      </c>
      <c r="Y762" s="1">
        <v>22.702970297029701</v>
      </c>
      <c r="Z762" s="1">
        <v>25.650165016501699</v>
      </c>
      <c r="AA762" s="1">
        <v>17.8316831683168</v>
      </c>
      <c r="AB762" s="1">
        <v>20.092409240924098</v>
      </c>
      <c r="AC762" s="1">
        <v>13.722772277227699</v>
      </c>
    </row>
    <row r="763" spans="1:29" ht="15" hidden="1" customHeight="1" x14ac:dyDescent="0.25">
      <c r="A763">
        <v>42900</v>
      </c>
      <c r="B763" s="2" t="s">
        <v>770</v>
      </c>
      <c r="C763" s="2" t="s">
        <v>40</v>
      </c>
      <c r="D763" s="2" t="s">
        <v>966</v>
      </c>
      <c r="E763" s="2" t="s">
        <v>927</v>
      </c>
      <c r="F763" s="2" t="s">
        <v>919</v>
      </c>
      <c r="G763" s="2" t="str">
        <f t="shared" si="11"/>
        <v>Trump</v>
      </c>
      <c r="H763" s="2" t="s">
        <v>922</v>
      </c>
      <c r="I763" s="2" t="s">
        <v>922</v>
      </c>
      <c r="J763">
        <v>35251</v>
      </c>
      <c r="K763" s="1">
        <v>90.7747297948994</v>
      </c>
      <c r="L763" s="1">
        <v>4.2920768205157298</v>
      </c>
      <c r="M763" s="1">
        <v>0.67515815154180003</v>
      </c>
      <c r="N763" s="1">
        <v>1.5574026268758301</v>
      </c>
      <c r="O763" s="1">
        <v>2.7006326061672001</v>
      </c>
      <c r="P763" s="1">
        <v>21.329891350600001</v>
      </c>
      <c r="Q763" s="1">
        <v>9.4124989362003895</v>
      </c>
      <c r="R763" s="1">
        <v>24.399307821054698</v>
      </c>
      <c r="S763" s="1">
        <v>29.335338004595599</v>
      </c>
      <c r="T763" s="1">
        <v>15.522963887549301</v>
      </c>
      <c r="U763" s="1">
        <v>5.0364102355477796</v>
      </c>
      <c r="V763" s="1">
        <v>46.312192343680103</v>
      </c>
      <c r="W763" s="1">
        <v>30.035393189862098</v>
      </c>
      <c r="X763" s="1">
        <v>18.6160042309101</v>
      </c>
      <c r="Y763" s="1">
        <v>18.067164179104498</v>
      </c>
      <c r="Z763" s="1">
        <v>22.611940298507498</v>
      </c>
      <c r="AA763" s="1">
        <v>19.4253731343284</v>
      </c>
      <c r="AB763" s="1">
        <v>24.910447761194</v>
      </c>
      <c r="AC763" s="1">
        <v>14.9850746268657</v>
      </c>
    </row>
    <row r="764" spans="1:29" ht="15" hidden="1" customHeight="1" x14ac:dyDescent="0.25">
      <c r="A764">
        <v>42940</v>
      </c>
      <c r="B764" s="2" t="s">
        <v>771</v>
      </c>
      <c r="C764" s="2" t="s">
        <v>84</v>
      </c>
      <c r="D764" s="2" t="s">
        <v>975</v>
      </c>
      <c r="E764" s="2" t="s">
        <v>931</v>
      </c>
      <c r="F764" s="2" t="s">
        <v>919</v>
      </c>
      <c r="G764" s="2" t="str">
        <f t="shared" si="11"/>
        <v>Trump</v>
      </c>
      <c r="H764" s="2" t="s">
        <v>922</v>
      </c>
      <c r="I764" s="2" t="s">
        <v>922</v>
      </c>
      <c r="J764">
        <v>89889</v>
      </c>
      <c r="K764" s="1">
        <v>91.639688949704606</v>
      </c>
      <c r="L764" s="1">
        <v>0.71198923116287904</v>
      </c>
      <c r="M764" s="1">
        <v>0.855499560569146</v>
      </c>
      <c r="N764" s="1">
        <v>1.46736530609975</v>
      </c>
      <c r="O764" s="1">
        <v>5.3254569524635897</v>
      </c>
      <c r="P764" s="1">
        <v>22.129515291081201</v>
      </c>
      <c r="Q764" s="1">
        <v>8.2768748122684599</v>
      </c>
      <c r="R764" s="1">
        <v>25.149907107655</v>
      </c>
      <c r="S764" s="1">
        <v>28.9612744607238</v>
      </c>
      <c r="T764" s="1">
        <v>15.482428328271499</v>
      </c>
      <c r="U764" s="1">
        <v>6.7576410501955104</v>
      </c>
      <c r="V764" s="1">
        <v>49.777352166626798</v>
      </c>
      <c r="W764" s="1">
        <v>28.8261112441146</v>
      </c>
      <c r="X764" s="1">
        <v>14.6388955390631</v>
      </c>
      <c r="Y764" s="1">
        <v>20.876511226252202</v>
      </c>
      <c r="Z764" s="1">
        <v>24.441386010362699</v>
      </c>
      <c r="AA764" s="1">
        <v>21.823726252158899</v>
      </c>
      <c r="AB764" s="1">
        <v>20.9061960276339</v>
      </c>
      <c r="AC764" s="1">
        <v>11.9521804835924</v>
      </c>
    </row>
    <row r="765" spans="1:29" ht="15" hidden="1" customHeight="1" x14ac:dyDescent="0.25">
      <c r="A765">
        <v>42980</v>
      </c>
      <c r="B765" s="2" t="s">
        <v>772</v>
      </c>
      <c r="C765" s="2" t="s">
        <v>66</v>
      </c>
      <c r="D765" s="2" t="s">
        <v>425</v>
      </c>
      <c r="E765" s="2" t="s">
        <v>927</v>
      </c>
      <c r="F765" s="2" t="s">
        <v>919</v>
      </c>
      <c r="G765" s="2" t="str">
        <f t="shared" si="11"/>
        <v>Trump</v>
      </c>
      <c r="H765" s="2" t="s">
        <v>922</v>
      </c>
      <c r="I765" s="2" t="s">
        <v>923</v>
      </c>
      <c r="J765">
        <v>42376</v>
      </c>
      <c r="K765" s="1">
        <v>91.622616575419997</v>
      </c>
      <c r="L765" s="1">
        <v>0.62535397394751702</v>
      </c>
      <c r="M765" s="1">
        <v>0.84009816877477805</v>
      </c>
      <c r="N765" s="1">
        <v>1.2247498584104199</v>
      </c>
      <c r="O765" s="1">
        <v>5.68718142344723</v>
      </c>
      <c r="P765" s="1">
        <v>24.579950915612599</v>
      </c>
      <c r="Q765" s="1">
        <v>7.7001132716632101</v>
      </c>
      <c r="R765" s="1">
        <v>26.408816311119502</v>
      </c>
      <c r="S765" s="1">
        <v>26.991693411364899</v>
      </c>
      <c r="T765" s="1">
        <v>14.3194260902398</v>
      </c>
      <c r="U765" s="1">
        <v>4.9263833647337902</v>
      </c>
      <c r="V765" s="1">
        <v>55.847463540576399</v>
      </c>
      <c r="W765" s="1">
        <v>25.671620961551898</v>
      </c>
      <c r="X765" s="1">
        <v>13.554532133138</v>
      </c>
      <c r="Y765" s="1">
        <v>17.877629063097501</v>
      </c>
      <c r="Z765" s="1">
        <v>24.838671128107102</v>
      </c>
      <c r="AA765" s="1">
        <v>21.671845124282999</v>
      </c>
      <c r="AB765" s="1">
        <v>24.061902485659701</v>
      </c>
      <c r="AC765" s="1">
        <v>11.5499521988528</v>
      </c>
    </row>
    <row r="766" spans="1:29" ht="15" hidden="1" customHeight="1" x14ac:dyDescent="0.25">
      <c r="A766">
        <v>43020</v>
      </c>
      <c r="B766" s="2" t="s">
        <v>773</v>
      </c>
      <c r="C766" s="2" t="s">
        <v>70</v>
      </c>
      <c r="D766" s="2" t="s">
        <v>980</v>
      </c>
      <c r="E766" s="2" t="s">
        <v>927</v>
      </c>
      <c r="F766" s="2" t="s">
        <v>920</v>
      </c>
      <c r="G766" s="2" t="str">
        <f t="shared" si="11"/>
        <v>Clinton</v>
      </c>
      <c r="H766" s="2" t="s">
        <v>922</v>
      </c>
      <c r="I766" s="2" t="s">
        <v>922</v>
      </c>
      <c r="J766">
        <v>46181</v>
      </c>
      <c r="K766" s="1">
        <v>80.981355968904893</v>
      </c>
      <c r="L766" s="1">
        <v>0.32480890409475799</v>
      </c>
      <c r="M766" s="1">
        <v>0.39193607760767402</v>
      </c>
      <c r="N766" s="1">
        <v>15.956778761828501</v>
      </c>
      <c r="O766" s="1">
        <v>2.3451202875641499</v>
      </c>
      <c r="P766" s="1">
        <v>23.691561464671601</v>
      </c>
      <c r="Q766" s="1">
        <v>7.4121391914423702</v>
      </c>
      <c r="R766" s="1">
        <v>22.953162556029501</v>
      </c>
      <c r="S766" s="1">
        <v>28.269201619713701</v>
      </c>
      <c r="T766" s="1">
        <v>17.673935168142702</v>
      </c>
      <c r="U766" s="1">
        <v>3.8756040921358199</v>
      </c>
      <c r="V766" s="1">
        <v>53.213456348459196</v>
      </c>
      <c r="W766" s="1">
        <v>28.2307161237683</v>
      </c>
      <c r="X766" s="1">
        <v>14.6802234356367</v>
      </c>
      <c r="Y766" s="1">
        <v>18.640220504782999</v>
      </c>
      <c r="Z766" s="1">
        <v>25.493163270820901</v>
      </c>
      <c r="AA766" s="1">
        <v>21.304653299464999</v>
      </c>
      <c r="AB766" s="1">
        <v>23.817759282278601</v>
      </c>
      <c r="AC766" s="1">
        <v>10.744203642652501</v>
      </c>
    </row>
    <row r="767" spans="1:29" ht="15" hidden="1" customHeight="1" x14ac:dyDescent="0.25">
      <c r="A767">
        <v>43060</v>
      </c>
      <c r="B767" s="2" t="s">
        <v>774</v>
      </c>
      <c r="C767" s="2" t="s">
        <v>29</v>
      </c>
      <c r="D767" s="2" t="s">
        <v>968</v>
      </c>
      <c r="E767" s="2" t="s">
        <v>935</v>
      </c>
      <c r="F767" s="2" t="s">
        <v>919</v>
      </c>
      <c r="G767" s="2" t="str">
        <f t="shared" si="11"/>
        <v>Trump</v>
      </c>
      <c r="H767" s="2" t="s">
        <v>922</v>
      </c>
      <c r="I767" s="2" t="s">
        <v>922</v>
      </c>
      <c r="J767">
        <v>69442</v>
      </c>
      <c r="K767" s="1">
        <v>74.367097721839798</v>
      </c>
      <c r="L767" s="1">
        <v>2.83545980818525</v>
      </c>
      <c r="M767" s="1">
        <v>0.53713890728953695</v>
      </c>
      <c r="N767" s="1">
        <v>18.115837677486201</v>
      </c>
      <c r="O767" s="1">
        <v>4.1444658851991596</v>
      </c>
      <c r="P767" s="1">
        <v>24.992079721206199</v>
      </c>
      <c r="Q767" s="1">
        <v>10.2301201002275</v>
      </c>
      <c r="R767" s="1">
        <v>24.606146136344002</v>
      </c>
      <c r="S767" s="1">
        <v>25.864750439215499</v>
      </c>
      <c r="T767" s="1">
        <v>14.3069036030068</v>
      </c>
      <c r="U767" s="1">
        <v>3.5589316561101998</v>
      </c>
      <c r="V767" s="1">
        <v>48.068831111308</v>
      </c>
      <c r="W767" s="1">
        <v>31.687115205740401</v>
      </c>
      <c r="X767" s="1">
        <v>16.685122026841501</v>
      </c>
      <c r="Y767" s="1">
        <v>23.132747528636401</v>
      </c>
      <c r="Z767" s="1">
        <v>23.893770594696399</v>
      </c>
      <c r="AA767" s="1">
        <v>19.931743292013198</v>
      </c>
      <c r="AB767" s="1">
        <v>20.763376745645701</v>
      </c>
      <c r="AC767" s="1">
        <v>12.2783618390083</v>
      </c>
    </row>
    <row r="768" spans="1:29" ht="15" customHeight="1" x14ac:dyDescent="0.25">
      <c r="A768">
        <v>43100</v>
      </c>
      <c r="B768" s="2" t="s">
        <v>775</v>
      </c>
      <c r="C768" s="2" t="s">
        <v>70</v>
      </c>
      <c r="D768" s="2" t="s">
        <v>980</v>
      </c>
      <c r="E768" s="2" t="s">
        <v>927</v>
      </c>
      <c r="F768" s="2" t="s">
        <v>919</v>
      </c>
      <c r="G768" s="2" t="str">
        <f t="shared" si="11"/>
        <v>Trump</v>
      </c>
      <c r="H768" s="2" t="s">
        <v>923</v>
      </c>
      <c r="I768" s="2" t="s">
        <v>922</v>
      </c>
      <c r="J768">
        <v>115507</v>
      </c>
      <c r="K768" s="1">
        <v>87.0250287861342</v>
      </c>
      <c r="L768" s="1">
        <v>1.38952617590276</v>
      </c>
      <c r="M768" s="1">
        <v>4.5702857835455903</v>
      </c>
      <c r="N768" s="1">
        <v>1.53583765486074</v>
      </c>
      <c r="O768" s="1">
        <v>5.4793215995567399</v>
      </c>
      <c r="P768" s="1">
        <v>23.8790722640186</v>
      </c>
      <c r="Q768" s="1">
        <v>7.6982347390201502</v>
      </c>
      <c r="R768" s="1">
        <v>25.037443618135701</v>
      </c>
      <c r="S768" s="1">
        <v>28.8224956063269</v>
      </c>
      <c r="T768" s="1">
        <v>14.562753772498599</v>
      </c>
      <c r="U768" s="1">
        <v>3.7826589008590599</v>
      </c>
      <c r="V768" s="1">
        <v>43.366706003273798</v>
      </c>
      <c r="W768" s="1">
        <v>30.5835776009745</v>
      </c>
      <c r="X768" s="1">
        <v>22.267057494892601</v>
      </c>
      <c r="Y768" s="1">
        <v>14.394841055160001</v>
      </c>
      <c r="Z768" s="1">
        <v>22.349657008071699</v>
      </c>
      <c r="AA768" s="1">
        <v>19.7095929540586</v>
      </c>
      <c r="AB768" s="1">
        <v>27.0563285797754</v>
      </c>
      <c r="AC768" s="1">
        <v>16.489580402934401</v>
      </c>
    </row>
    <row r="769" spans="1:29" ht="15" hidden="1" customHeight="1" x14ac:dyDescent="0.25">
      <c r="A769">
        <v>43140</v>
      </c>
      <c r="B769" s="2" t="s">
        <v>776</v>
      </c>
      <c r="C769" s="2" t="s">
        <v>42</v>
      </c>
      <c r="D769" s="2" t="s">
        <v>959</v>
      </c>
      <c r="E769" s="2" t="s">
        <v>931</v>
      </c>
      <c r="F769" s="2" t="s">
        <v>919</v>
      </c>
      <c r="G769" s="2" t="str">
        <f t="shared" si="11"/>
        <v>Trump</v>
      </c>
      <c r="H769" s="2" t="s">
        <v>922</v>
      </c>
      <c r="I769" s="2" t="s">
        <v>923</v>
      </c>
      <c r="J769">
        <v>98078</v>
      </c>
      <c r="K769" s="1">
        <v>74.219498766288098</v>
      </c>
      <c r="L769" s="1">
        <v>20.633577356797701</v>
      </c>
      <c r="M769" s="1">
        <v>0.74940353596117404</v>
      </c>
      <c r="N769" s="1">
        <v>1.5875119802606099</v>
      </c>
      <c r="O769" s="1">
        <v>2.8100083606925099</v>
      </c>
      <c r="P769" s="1">
        <v>23.448683700728001</v>
      </c>
      <c r="Q769" s="1">
        <v>9.1141744325944707</v>
      </c>
      <c r="R769" s="1">
        <v>24.030873386488299</v>
      </c>
      <c r="S769" s="1">
        <v>28.441648483859801</v>
      </c>
      <c r="T769" s="1">
        <v>14.9646199963294</v>
      </c>
      <c r="U769" s="1">
        <v>6.7234145676506696</v>
      </c>
      <c r="V769" s="1">
        <v>46.620117231873699</v>
      </c>
      <c r="W769" s="1">
        <v>30.784726534692499</v>
      </c>
      <c r="X769" s="1">
        <v>15.8717416657831</v>
      </c>
      <c r="Y769" s="1">
        <v>27.8078412647886</v>
      </c>
      <c r="Z769" s="1">
        <v>24.070242453180501</v>
      </c>
      <c r="AA769" s="1">
        <v>18.764921215979601</v>
      </c>
      <c r="AB769" s="1">
        <v>19.507666189187798</v>
      </c>
      <c r="AC769" s="1">
        <v>9.8493288768635008</v>
      </c>
    </row>
    <row r="770" spans="1:29" ht="15" hidden="1" customHeight="1" x14ac:dyDescent="0.25">
      <c r="A770">
        <v>43180</v>
      </c>
      <c r="B770" s="2" t="s">
        <v>777</v>
      </c>
      <c r="C770" s="2" t="s">
        <v>84</v>
      </c>
      <c r="D770" s="2" t="s">
        <v>975</v>
      </c>
      <c r="E770" s="2" t="s">
        <v>931</v>
      </c>
      <c r="F770" s="2" t="s">
        <v>919</v>
      </c>
      <c r="G770" s="2" t="str">
        <f t="shared" si="11"/>
        <v>Trump</v>
      </c>
      <c r="H770" s="2" t="s">
        <v>922</v>
      </c>
      <c r="I770" s="2" t="s">
        <v>922</v>
      </c>
      <c r="J770">
        <v>45058</v>
      </c>
      <c r="K770" s="1">
        <v>78.540991610812696</v>
      </c>
      <c r="L770" s="1">
        <v>7.6279462026721099</v>
      </c>
      <c r="M770" s="1">
        <v>0.75236362022282399</v>
      </c>
      <c r="N770" s="1">
        <v>1.7976829863731201</v>
      </c>
      <c r="O770" s="1">
        <v>11.281015579919201</v>
      </c>
      <c r="P770" s="1">
        <v>26.7854764969595</v>
      </c>
      <c r="Q770" s="1">
        <v>8.5267876958586708</v>
      </c>
      <c r="R770" s="1">
        <v>26.6123662834569</v>
      </c>
      <c r="S770" s="1">
        <v>25.127613298415401</v>
      </c>
      <c r="T770" s="1">
        <v>12.9477562253096</v>
      </c>
      <c r="U770" s="1">
        <v>9.8256735340728998</v>
      </c>
      <c r="V770" s="1">
        <v>55.529525253221202</v>
      </c>
      <c r="W770" s="1">
        <v>21.925170536760099</v>
      </c>
      <c r="X770" s="1">
        <v>12.7196306759457</v>
      </c>
      <c r="Y770" s="1">
        <v>23.491512823689799</v>
      </c>
      <c r="Z770" s="1">
        <v>26.948333539834</v>
      </c>
      <c r="AA770" s="1">
        <v>17.761120059472201</v>
      </c>
      <c r="AB770" s="1">
        <v>20.660389047205999</v>
      </c>
      <c r="AC770" s="1">
        <v>11.138644529798</v>
      </c>
    </row>
    <row r="771" spans="1:29" ht="15" hidden="1" customHeight="1" x14ac:dyDescent="0.25">
      <c r="A771">
        <v>43220</v>
      </c>
      <c r="B771" s="2" t="s">
        <v>778</v>
      </c>
      <c r="C771" s="2" t="s">
        <v>25</v>
      </c>
      <c r="D771" s="2" t="s">
        <v>878</v>
      </c>
      <c r="E771" s="2" t="s">
        <v>927</v>
      </c>
      <c r="F771" s="2" t="s">
        <v>919</v>
      </c>
      <c r="G771" s="2" t="str">
        <f t="shared" si="11"/>
        <v>Trump</v>
      </c>
      <c r="H771" s="2" t="s">
        <v>922</v>
      </c>
      <c r="I771" s="2" t="s">
        <v>922</v>
      </c>
      <c r="J771">
        <v>60699</v>
      </c>
      <c r="K771" s="1">
        <v>82.948648247911805</v>
      </c>
      <c r="L771" s="1">
        <v>1.0033114219344601</v>
      </c>
      <c r="M771" s="1">
        <v>1.1400517306710201</v>
      </c>
      <c r="N771" s="1">
        <v>6.9276264847855797</v>
      </c>
      <c r="O771" s="1">
        <v>7.98036211469711</v>
      </c>
      <c r="P771" s="1">
        <v>20.385838316941001</v>
      </c>
      <c r="Q771" s="1">
        <v>7.5553139260943301</v>
      </c>
      <c r="R771" s="1">
        <v>22.824099243809599</v>
      </c>
      <c r="S771" s="1">
        <v>30.9280218784494</v>
      </c>
      <c r="T771" s="1">
        <v>18.306726634705701</v>
      </c>
      <c r="U771" s="1">
        <v>3.8826061077789502</v>
      </c>
      <c r="V771" s="1">
        <v>38.610869465683798</v>
      </c>
      <c r="W771" s="1">
        <v>39.2381301222471</v>
      </c>
      <c r="X771" s="1">
        <v>18.268394304290101</v>
      </c>
      <c r="Y771" s="1">
        <v>19.3091002835782</v>
      </c>
      <c r="Z771" s="1">
        <v>22.0718398212598</v>
      </c>
      <c r="AA771" s="1">
        <v>19.4036263641832</v>
      </c>
      <c r="AB771" s="1">
        <v>23.8248689524792</v>
      </c>
      <c r="AC771" s="1">
        <v>15.3905645784996</v>
      </c>
    </row>
    <row r="772" spans="1:29" ht="15" hidden="1" customHeight="1" x14ac:dyDescent="0.25">
      <c r="A772">
        <v>43260</v>
      </c>
      <c r="B772" s="2" t="s">
        <v>779</v>
      </c>
      <c r="C772" s="2" t="s">
        <v>197</v>
      </c>
      <c r="D772" s="2" t="s">
        <v>982</v>
      </c>
      <c r="E772" s="2" t="s">
        <v>947</v>
      </c>
      <c r="F772" s="2" t="s">
        <v>919</v>
      </c>
      <c r="G772" s="2" t="str">
        <f t="shared" si="11"/>
        <v>Trump</v>
      </c>
      <c r="H772" s="2" t="s">
        <v>922</v>
      </c>
      <c r="I772" s="2" t="s">
        <v>923</v>
      </c>
      <c r="J772">
        <v>29116</v>
      </c>
      <c r="K772" s="1">
        <v>93.141228190685496</v>
      </c>
      <c r="L772" s="1">
        <v>0.32284654485506298</v>
      </c>
      <c r="M772" s="1">
        <v>0.659431240555021</v>
      </c>
      <c r="N772" s="1">
        <v>2.3973073224344001</v>
      </c>
      <c r="O772" s="1">
        <v>3.4791867014699802</v>
      </c>
      <c r="P772" s="1">
        <v>22.272977057288099</v>
      </c>
      <c r="Q772" s="1">
        <v>7.9440857260612701</v>
      </c>
      <c r="R772" s="1">
        <v>23.1590877867839</v>
      </c>
      <c r="S772" s="1">
        <v>31.003571919219699</v>
      </c>
      <c r="T772" s="1">
        <v>15.620277510647099</v>
      </c>
      <c r="U772" s="1">
        <v>1.52795519308244</v>
      </c>
      <c r="V772" s="1">
        <v>34.725361108381598</v>
      </c>
      <c r="W772" s="1">
        <v>38.439618748157599</v>
      </c>
      <c r="X772" s="1">
        <v>25.307064950378301</v>
      </c>
      <c r="Y772" s="1">
        <v>14.719588622850701</v>
      </c>
      <c r="Z772" s="1">
        <v>22.8748192190262</v>
      </c>
      <c r="AA772" s="1">
        <v>18.7369435963362</v>
      </c>
      <c r="AB772" s="1">
        <v>26.128876747549398</v>
      </c>
      <c r="AC772" s="1">
        <v>17.539771814237501</v>
      </c>
    </row>
    <row r="773" spans="1:29" ht="15" hidden="1" customHeight="1" x14ac:dyDescent="0.25">
      <c r="A773">
        <v>43300</v>
      </c>
      <c r="B773" s="2" t="s">
        <v>780</v>
      </c>
      <c r="C773" s="2" t="s">
        <v>27</v>
      </c>
      <c r="D773" s="2" t="s">
        <v>976</v>
      </c>
      <c r="E773" s="2" t="s">
        <v>935</v>
      </c>
      <c r="F773" s="2" t="s">
        <v>919</v>
      </c>
      <c r="G773" s="2" t="str">
        <f t="shared" si="11"/>
        <v>Trump</v>
      </c>
      <c r="H773" s="2" t="s">
        <v>922</v>
      </c>
      <c r="I773" s="2" t="s">
        <v>922</v>
      </c>
      <c r="J773">
        <v>120877</v>
      </c>
      <c r="K773" s="1">
        <v>78.677498614293896</v>
      </c>
      <c r="L773" s="1">
        <v>5.7397188877950303</v>
      </c>
      <c r="M773" s="1">
        <v>0.85541500864515196</v>
      </c>
      <c r="N773" s="1">
        <v>3.4034597152477302</v>
      </c>
      <c r="O773" s="1">
        <v>11.323907774018201</v>
      </c>
      <c r="P773" s="1">
        <v>24.1005319456969</v>
      </c>
      <c r="Q773" s="1">
        <v>9.2838174342513504</v>
      </c>
      <c r="R773" s="1">
        <v>23.524740024984101</v>
      </c>
      <c r="S773" s="1">
        <v>27.558592618943202</v>
      </c>
      <c r="T773" s="1">
        <v>15.532317976124499</v>
      </c>
      <c r="U773" s="1">
        <v>5.0621735886595403</v>
      </c>
      <c r="V773" s="1">
        <v>41.248445660283501</v>
      </c>
      <c r="W773" s="1">
        <v>34.428002984332302</v>
      </c>
      <c r="X773" s="1">
        <v>19.261377766724699</v>
      </c>
      <c r="Y773" s="1">
        <v>19.5064377682403</v>
      </c>
      <c r="Z773" s="1">
        <v>24.3605150214592</v>
      </c>
      <c r="AA773" s="1">
        <v>17.791845493562199</v>
      </c>
      <c r="AB773" s="1">
        <v>22.8776824034335</v>
      </c>
      <c r="AC773" s="1">
        <v>15.463519313304699</v>
      </c>
    </row>
    <row r="774" spans="1:29" ht="15" hidden="1" customHeight="1" x14ac:dyDescent="0.25">
      <c r="A774">
        <v>43320</v>
      </c>
      <c r="B774" s="2" t="s">
        <v>781</v>
      </c>
      <c r="C774" s="2" t="s">
        <v>330</v>
      </c>
      <c r="D774" s="2" t="s">
        <v>934</v>
      </c>
      <c r="E774" s="2" t="s">
        <v>935</v>
      </c>
      <c r="F774" s="2" t="s">
        <v>919</v>
      </c>
      <c r="G774" s="2" t="str">
        <f t="shared" ref="G774:G837" si="12">IF(F774="Republicain","Trump","Clinton")</f>
        <v>Trump</v>
      </c>
      <c r="H774" s="2" t="s">
        <v>922</v>
      </c>
      <c r="I774" s="2" t="s">
        <v>923</v>
      </c>
      <c r="J774">
        <v>107449</v>
      </c>
      <c r="K774" s="1">
        <v>43.910134110135999</v>
      </c>
      <c r="L774" s="1">
        <v>0.78362758145724898</v>
      </c>
      <c r="M774" s="1">
        <v>0.50442535528483301</v>
      </c>
      <c r="N774" s="1">
        <v>44.0329830896518</v>
      </c>
      <c r="O774" s="1">
        <v>10.768829863470099</v>
      </c>
      <c r="P774" s="1">
        <v>29.756442591368899</v>
      </c>
      <c r="Q774" s="1">
        <v>9.4798462526407903</v>
      </c>
      <c r="R774" s="1">
        <v>22.103509571983</v>
      </c>
      <c r="S774" s="1">
        <v>25.4064719076027</v>
      </c>
      <c r="T774" s="1">
        <v>13.2537296764046</v>
      </c>
      <c r="U774" s="1">
        <v>7.8701290737958702</v>
      </c>
      <c r="V774" s="1">
        <v>39.715485789618903</v>
      </c>
      <c r="W774" s="1">
        <v>37.822301253947302</v>
      </c>
      <c r="X774" s="1">
        <v>14.592083882637899</v>
      </c>
      <c r="Y774" s="1">
        <v>27.656523360197301</v>
      </c>
      <c r="Z774" s="1">
        <v>24.501677804227501</v>
      </c>
      <c r="AA774" s="1">
        <v>17.1049989961855</v>
      </c>
      <c r="AB774" s="1">
        <v>20.609745604726498</v>
      </c>
      <c r="AC774" s="1">
        <v>10.127054234663101</v>
      </c>
    </row>
    <row r="775" spans="1:29" ht="15" hidden="1" customHeight="1" x14ac:dyDescent="0.25">
      <c r="A775">
        <v>43340</v>
      </c>
      <c r="B775" s="2" t="s">
        <v>782</v>
      </c>
      <c r="C775" s="2" t="s">
        <v>49</v>
      </c>
      <c r="D775" s="2" t="s">
        <v>951</v>
      </c>
      <c r="E775" s="2" t="s">
        <v>931</v>
      </c>
      <c r="F775" s="2" t="s">
        <v>920</v>
      </c>
      <c r="G775" s="2" t="str">
        <f t="shared" si="12"/>
        <v>Clinton</v>
      </c>
      <c r="H775" s="2" t="s">
        <v>922</v>
      </c>
      <c r="I775" s="2" t="s">
        <v>923</v>
      </c>
      <c r="J775">
        <v>439811</v>
      </c>
      <c r="K775" s="1">
        <v>55.5054330155453</v>
      </c>
      <c r="L775" s="1">
        <v>38.2209630955115</v>
      </c>
      <c r="M775" s="1">
        <v>1.06386606974359</v>
      </c>
      <c r="N775" s="1">
        <v>1.9160503034257901</v>
      </c>
      <c r="O775" s="1">
        <v>3.2936875157738199</v>
      </c>
      <c r="P775" s="1">
        <v>24.7942866367599</v>
      </c>
      <c r="Q775" s="1">
        <v>9.7132631971460501</v>
      </c>
      <c r="R775" s="1">
        <v>25.8815718570022</v>
      </c>
      <c r="S775" s="1">
        <v>26.102575879184499</v>
      </c>
      <c r="T775" s="1">
        <v>13.508302429907401</v>
      </c>
      <c r="U775" s="1">
        <v>4.3529856727956604</v>
      </c>
      <c r="V775" s="1">
        <v>45.497288275565303</v>
      </c>
      <c r="W775" s="1">
        <v>29.234228451072699</v>
      </c>
      <c r="X775" s="1">
        <v>20.915497600566301</v>
      </c>
      <c r="Y775" s="1">
        <v>23.400431344356601</v>
      </c>
      <c r="Z775" s="1">
        <v>23.337379641960599</v>
      </c>
      <c r="AA775" s="1">
        <v>17.145938173975601</v>
      </c>
      <c r="AB775" s="1">
        <v>19.960283320173001</v>
      </c>
      <c r="AC775" s="1">
        <v>16.155967519534201</v>
      </c>
    </row>
    <row r="776" spans="1:29" ht="15" hidden="1" customHeight="1" x14ac:dyDescent="0.25">
      <c r="A776">
        <v>43380</v>
      </c>
      <c r="B776" s="2" t="s">
        <v>783</v>
      </c>
      <c r="C776" s="2" t="s">
        <v>33</v>
      </c>
      <c r="D776" s="2" t="s">
        <v>967</v>
      </c>
      <c r="E776" s="2" t="s">
        <v>927</v>
      </c>
      <c r="F776" s="2" t="s">
        <v>919</v>
      </c>
      <c r="G776" s="2" t="str">
        <f t="shared" si="12"/>
        <v>Trump</v>
      </c>
      <c r="H776" s="2" t="s">
        <v>922</v>
      </c>
      <c r="I776" s="2" t="s">
        <v>922</v>
      </c>
      <c r="J776">
        <v>49423</v>
      </c>
      <c r="K776" s="1">
        <v>93.929951641948094</v>
      </c>
      <c r="L776" s="1">
        <v>1.8776682920907299</v>
      </c>
      <c r="M776" s="1">
        <v>0.85183011957995303</v>
      </c>
      <c r="N776" s="1">
        <v>2.0031159581571298</v>
      </c>
      <c r="O776" s="1">
        <v>1.33743398822411</v>
      </c>
      <c r="P776" s="1">
        <v>27.319264310139001</v>
      </c>
      <c r="Q776" s="1">
        <v>7.6098172915444202</v>
      </c>
      <c r="R776" s="1">
        <v>24.658559779859601</v>
      </c>
      <c r="S776" s="1">
        <v>27.539809400481602</v>
      </c>
      <c r="T776" s="1">
        <v>12.872549217975401</v>
      </c>
      <c r="U776" s="1">
        <v>3.02259185700099</v>
      </c>
      <c r="V776" s="1">
        <v>56.138282025819301</v>
      </c>
      <c r="W776" s="1">
        <v>27.0885054617676</v>
      </c>
      <c r="X776" s="1">
        <v>13.750620655412099</v>
      </c>
      <c r="Y776" s="1">
        <v>14.359927817575301</v>
      </c>
      <c r="Z776" s="1">
        <v>23.382730901733499</v>
      </c>
      <c r="AA776" s="1">
        <v>21.293815278613199</v>
      </c>
      <c r="AB776" s="1">
        <v>27.216055121124299</v>
      </c>
      <c r="AC776" s="1">
        <v>13.747470880953699</v>
      </c>
    </row>
    <row r="777" spans="1:29" ht="15" hidden="1" customHeight="1" x14ac:dyDescent="0.25">
      <c r="A777">
        <v>43420</v>
      </c>
      <c r="B777" s="2" t="s">
        <v>784</v>
      </c>
      <c r="C777" s="2" t="s">
        <v>330</v>
      </c>
      <c r="D777" s="2" t="s">
        <v>934</v>
      </c>
      <c r="E777" s="2" t="s">
        <v>935</v>
      </c>
      <c r="F777" s="2" t="s">
        <v>919</v>
      </c>
      <c r="G777" s="2" t="str">
        <f t="shared" si="12"/>
        <v>Trump</v>
      </c>
      <c r="H777" s="2" t="s">
        <v>922</v>
      </c>
      <c r="I777" s="2" t="s">
        <v>923</v>
      </c>
      <c r="J777">
        <v>131346</v>
      </c>
      <c r="K777" s="1">
        <v>58.4753247148752</v>
      </c>
      <c r="L777" s="1">
        <v>3.75801318654546</v>
      </c>
      <c r="M777" s="1">
        <v>1.83484841563504</v>
      </c>
      <c r="N777" s="1">
        <v>3.5417903856988402</v>
      </c>
      <c r="O777" s="1">
        <v>32.390023297245399</v>
      </c>
      <c r="P777" s="1">
        <v>23.0307736817261</v>
      </c>
      <c r="Q777" s="1">
        <v>9.2222069952644201</v>
      </c>
      <c r="R777" s="1">
        <v>23.728929697135801</v>
      </c>
      <c r="S777" s="1">
        <v>26.744628690633899</v>
      </c>
      <c r="T777" s="1">
        <v>17.273460935239701</v>
      </c>
      <c r="U777" s="1">
        <v>6.8611001632790902</v>
      </c>
      <c r="V777" s="1">
        <v>32.446371262879303</v>
      </c>
      <c r="W777" s="1">
        <v>38.301897415686099</v>
      </c>
      <c r="X777" s="1">
        <v>22.3906311581555</v>
      </c>
      <c r="Y777" s="1">
        <v>20.648110524177198</v>
      </c>
      <c r="Z777" s="1">
        <v>23.203982121088998</v>
      </c>
      <c r="AA777" s="1">
        <v>18.949613978057702</v>
      </c>
      <c r="AB777" s="1">
        <v>21.182446160097498</v>
      </c>
      <c r="AC777" s="1">
        <v>16.015847216578599</v>
      </c>
    </row>
    <row r="778" spans="1:29" ht="15" hidden="1" customHeight="1" x14ac:dyDescent="0.25">
      <c r="A778">
        <v>43460</v>
      </c>
      <c r="B778" s="2" t="s">
        <v>785</v>
      </c>
      <c r="C778" s="2" t="s">
        <v>162</v>
      </c>
      <c r="D778" s="2" t="s">
        <v>956</v>
      </c>
      <c r="E778" s="2" t="s">
        <v>927</v>
      </c>
      <c r="F778" s="2" t="s">
        <v>919</v>
      </c>
      <c r="G778" s="2" t="str">
        <f t="shared" si="12"/>
        <v>Trump</v>
      </c>
      <c r="H778" s="2" t="s">
        <v>922</v>
      </c>
      <c r="I778" s="2" t="s">
        <v>922</v>
      </c>
      <c r="J778">
        <v>39191</v>
      </c>
      <c r="K778" s="1">
        <v>84.858768594830494</v>
      </c>
      <c r="L778" s="1">
        <v>11.3189252634533</v>
      </c>
      <c r="M778" s="1">
        <v>0.33936362940470999</v>
      </c>
      <c r="N778" s="1">
        <v>1.68406011584292</v>
      </c>
      <c r="O778" s="1">
        <v>1.7988823964685801</v>
      </c>
      <c r="P778" s="1">
        <v>25.1333214258376</v>
      </c>
      <c r="Q778" s="1">
        <v>8.2876170549360797</v>
      </c>
      <c r="R778" s="1">
        <v>24.4163200734863</v>
      </c>
      <c r="S778" s="1">
        <v>27.1797096272103</v>
      </c>
      <c r="T778" s="1">
        <v>14.983031818529801</v>
      </c>
      <c r="U778" s="1">
        <v>8.1920146996899295</v>
      </c>
      <c r="V778" s="1">
        <v>54.247215097806503</v>
      </c>
      <c r="W778" s="1">
        <v>22.5165562913907</v>
      </c>
      <c r="X778" s="1">
        <v>15.0442139111128</v>
      </c>
      <c r="Y778" s="1">
        <v>26.295472389426799</v>
      </c>
      <c r="Z778" s="1">
        <v>24.509290761580701</v>
      </c>
      <c r="AA778" s="1">
        <v>19.1180319288144</v>
      </c>
      <c r="AB778" s="1">
        <v>18.0908139230568</v>
      </c>
      <c r="AC778" s="1">
        <v>11.9863909971212</v>
      </c>
    </row>
    <row r="779" spans="1:29" ht="15" hidden="1" customHeight="1" x14ac:dyDescent="0.25">
      <c r="A779">
        <v>43500</v>
      </c>
      <c r="B779" s="2" t="s">
        <v>786</v>
      </c>
      <c r="C779" s="2" t="s">
        <v>35</v>
      </c>
      <c r="D779" s="2" t="s">
        <v>964</v>
      </c>
      <c r="E779" s="2" t="s">
        <v>935</v>
      </c>
      <c r="F779" s="2" t="s">
        <v>920</v>
      </c>
      <c r="G779" s="2" t="str">
        <f t="shared" si="12"/>
        <v>Clinton</v>
      </c>
      <c r="H779" s="2" t="s">
        <v>922</v>
      </c>
      <c r="I779" s="2" t="s">
        <v>922</v>
      </c>
      <c r="J779">
        <v>29514</v>
      </c>
      <c r="K779" s="1">
        <v>48.641322762079</v>
      </c>
      <c r="L779" s="1">
        <v>0.62682116961442003</v>
      </c>
      <c r="M779" s="1">
        <v>0.36931625669174001</v>
      </c>
      <c r="N779" s="1">
        <v>2.0735921935352701</v>
      </c>
      <c r="O779" s="1">
        <v>48.288947618079597</v>
      </c>
      <c r="P779" s="1">
        <v>21.931964491427799</v>
      </c>
      <c r="Q779" s="1">
        <v>7.6573829369112998</v>
      </c>
      <c r="R779" s="1">
        <v>19.384021142508601</v>
      </c>
      <c r="S779" s="1">
        <v>29.6842176594159</v>
      </c>
      <c r="T779" s="1">
        <v>21.3424137697364</v>
      </c>
      <c r="U779" s="1">
        <v>6.6288516079411597</v>
      </c>
      <c r="V779" s="1">
        <v>37.061962216987901</v>
      </c>
      <c r="W779" s="1">
        <v>32.134788251694502</v>
      </c>
      <c r="X779" s="1">
        <v>24.1743979233764</v>
      </c>
      <c r="Y779" s="1">
        <v>25.392053302998299</v>
      </c>
      <c r="Z779" s="1">
        <v>27.382790281953401</v>
      </c>
      <c r="AA779" s="1">
        <v>17.908507353538599</v>
      </c>
      <c r="AB779" s="1">
        <v>18.7698058015763</v>
      </c>
      <c r="AC779" s="1">
        <v>10.5468432599334</v>
      </c>
    </row>
    <row r="780" spans="1:29" ht="15" hidden="1" customHeight="1" x14ac:dyDescent="0.25">
      <c r="A780">
        <v>43580</v>
      </c>
      <c r="B780" s="2" t="s">
        <v>787</v>
      </c>
      <c r="C780" s="2" t="s">
        <v>60</v>
      </c>
      <c r="D780" s="2" t="s">
        <v>945</v>
      </c>
      <c r="E780" s="2" t="s">
        <v>927</v>
      </c>
      <c r="F780" s="2" t="s">
        <v>919</v>
      </c>
      <c r="G780" s="2" t="str">
        <f t="shared" si="12"/>
        <v>Trump</v>
      </c>
      <c r="H780" s="2" t="s">
        <v>922</v>
      </c>
      <c r="I780" s="2" t="s">
        <v>923</v>
      </c>
      <c r="J780">
        <v>168563</v>
      </c>
      <c r="K780" s="1">
        <v>79.235063448087701</v>
      </c>
      <c r="L780" s="1">
        <v>1.8989932547474799</v>
      </c>
      <c r="M780" s="1">
        <v>1.9387410048468501</v>
      </c>
      <c r="N780" s="1">
        <v>3.2343990080860001</v>
      </c>
      <c r="O780" s="1">
        <v>13.692803284231999</v>
      </c>
      <c r="P780" s="1">
        <v>26.8860900672152</v>
      </c>
      <c r="Q780" s="1">
        <v>9.1817302729543293</v>
      </c>
      <c r="R780" s="1">
        <v>24.4632570611581</v>
      </c>
      <c r="S780" s="1">
        <v>25.968332314920801</v>
      </c>
      <c r="T780" s="1">
        <v>13.500590283751499</v>
      </c>
      <c r="U780" s="1">
        <v>7.1975838204912002</v>
      </c>
      <c r="V780" s="1">
        <v>41.219577724455498</v>
      </c>
      <c r="W780" s="1">
        <v>31.3667905020428</v>
      </c>
      <c r="X780" s="1">
        <v>20.216047953010499</v>
      </c>
      <c r="Y780" s="1">
        <v>17.795524160780101</v>
      </c>
      <c r="Z780" s="1">
        <v>22.833968869163002</v>
      </c>
      <c r="AA780" s="1">
        <v>19.481777833343799</v>
      </c>
      <c r="AB780" s="1">
        <v>24.2889291742202</v>
      </c>
      <c r="AC780" s="1">
        <v>15.599799962493</v>
      </c>
    </row>
    <row r="781" spans="1:29" ht="15" hidden="1" customHeight="1" x14ac:dyDescent="0.25">
      <c r="A781">
        <v>43620</v>
      </c>
      <c r="B781" s="2" t="s">
        <v>788</v>
      </c>
      <c r="C781" s="2" t="s">
        <v>24</v>
      </c>
      <c r="D781" s="2" t="s">
        <v>974</v>
      </c>
      <c r="E781" s="2" t="s">
        <v>947</v>
      </c>
      <c r="F781" s="2" t="s">
        <v>919</v>
      </c>
      <c r="G781" s="2" t="str">
        <f t="shared" si="12"/>
        <v>Trump</v>
      </c>
      <c r="H781" s="2" t="s">
        <v>922</v>
      </c>
      <c r="I781" s="2" t="s">
        <v>923</v>
      </c>
      <c r="J781">
        <v>228261</v>
      </c>
      <c r="K781" s="1">
        <v>88.665168381808499</v>
      </c>
      <c r="L781" s="1">
        <v>2.92165547333973</v>
      </c>
      <c r="M781" s="1">
        <v>1.3037706835596099</v>
      </c>
      <c r="N781" s="1">
        <v>3.71592168613999</v>
      </c>
      <c r="O781" s="1">
        <v>3.3934837751521298</v>
      </c>
      <c r="P781" s="1">
        <v>25.979032773886001</v>
      </c>
      <c r="Q781" s="1">
        <v>9.1482995343050302</v>
      </c>
      <c r="R781" s="1">
        <v>28.6566693390461</v>
      </c>
      <c r="S781" s="1">
        <v>25.034061885298001</v>
      </c>
      <c r="T781" s="1">
        <v>11.181936467464901</v>
      </c>
      <c r="U781" s="1">
        <v>3.5750670241286899</v>
      </c>
      <c r="V781" s="1">
        <v>33.821045576407499</v>
      </c>
      <c r="W781" s="1">
        <v>32.596514745308298</v>
      </c>
      <c r="X781" s="1">
        <v>30.0073726541555</v>
      </c>
      <c r="Y781" s="1">
        <v>13.363312974025099</v>
      </c>
      <c r="Z781" s="1">
        <v>21.552900642101299</v>
      </c>
      <c r="AA781" s="1">
        <v>18.116428395641801</v>
      </c>
      <c r="AB781" s="1">
        <v>28.282658791417798</v>
      </c>
      <c r="AC781" s="1">
        <v>18.684699196814101</v>
      </c>
    </row>
    <row r="782" spans="1:29" ht="15" hidden="1" customHeight="1" x14ac:dyDescent="0.25">
      <c r="A782">
        <v>43660</v>
      </c>
      <c r="B782" s="2" t="s">
        <v>789</v>
      </c>
      <c r="C782" s="2" t="s">
        <v>27</v>
      </c>
      <c r="D782" s="2" t="s">
        <v>976</v>
      </c>
      <c r="E782" s="2" t="s">
        <v>935</v>
      </c>
      <c r="F782" s="2" t="s">
        <v>919</v>
      </c>
      <c r="G782" s="2" t="str">
        <f t="shared" si="12"/>
        <v>Trump</v>
      </c>
      <c r="H782" s="2" t="s">
        <v>922</v>
      </c>
      <c r="I782" s="2" t="s">
        <v>922</v>
      </c>
      <c r="J782">
        <v>16921</v>
      </c>
      <c r="K782" s="1">
        <v>57.756633768689802</v>
      </c>
      <c r="L782" s="1">
        <v>4.5150995804030503</v>
      </c>
      <c r="M782" s="1">
        <v>0.28367117782637002</v>
      </c>
      <c r="N782" s="1">
        <v>1.1051356302819</v>
      </c>
      <c r="O782" s="1">
        <v>36.339459842798902</v>
      </c>
      <c r="P782" s="1">
        <v>25.022161810767699</v>
      </c>
      <c r="Q782" s="1">
        <v>9.7157378405531603</v>
      </c>
      <c r="R782" s="1">
        <v>25.394480231664801</v>
      </c>
      <c r="S782" s="1">
        <v>25.7845281011761</v>
      </c>
      <c r="T782" s="1">
        <v>14.0830920158383</v>
      </c>
      <c r="U782" s="1">
        <v>10.553445469343499</v>
      </c>
      <c r="V782" s="1">
        <v>41.924398625429603</v>
      </c>
      <c r="W782" s="1">
        <v>32.736480376198202</v>
      </c>
      <c r="X782" s="1">
        <v>14.785675529028801</v>
      </c>
      <c r="Y782" s="1">
        <v>22.462589459987001</v>
      </c>
      <c r="Z782" s="1">
        <v>19.925178919974002</v>
      </c>
      <c r="AA782" s="1">
        <v>18.867924528301899</v>
      </c>
      <c r="AB782" s="1">
        <v>21.616785946649301</v>
      </c>
      <c r="AC782" s="1">
        <v>17.127521145087801</v>
      </c>
    </row>
    <row r="783" spans="1:29" ht="15" hidden="1" customHeight="1" x14ac:dyDescent="0.25">
      <c r="A783">
        <v>43700</v>
      </c>
      <c r="B783" s="2" t="s">
        <v>790</v>
      </c>
      <c r="C783" s="2" t="s">
        <v>104</v>
      </c>
      <c r="D783" s="2" t="s">
        <v>950</v>
      </c>
      <c r="E783" s="2" t="s">
        <v>927</v>
      </c>
      <c r="F783" s="2" t="s">
        <v>919</v>
      </c>
      <c r="G783" s="2" t="str">
        <f t="shared" si="12"/>
        <v>Trump</v>
      </c>
      <c r="H783" s="2" t="s">
        <v>922</v>
      </c>
      <c r="I783" s="2" t="s">
        <v>923</v>
      </c>
      <c r="J783">
        <v>63063</v>
      </c>
      <c r="K783" s="1">
        <v>95.052566481137902</v>
      </c>
      <c r="L783" s="1">
        <v>1.11792968935826</v>
      </c>
      <c r="M783" s="1">
        <v>0.45827188684331499</v>
      </c>
      <c r="N783" s="1">
        <v>1.28125842411557</v>
      </c>
      <c r="O783" s="1">
        <v>2.0899735185449502</v>
      </c>
      <c r="P783" s="1">
        <v>22.767708481994202</v>
      </c>
      <c r="Q783" s="1">
        <v>7.6463219320362201</v>
      </c>
      <c r="R783" s="1">
        <v>24.946482089339199</v>
      </c>
      <c r="S783" s="1">
        <v>28.400171257314099</v>
      </c>
      <c r="T783" s="1">
        <v>16.239316239316199</v>
      </c>
      <c r="U783" s="1">
        <v>11.347065257017899</v>
      </c>
      <c r="V783" s="1">
        <v>48.737695953335802</v>
      </c>
      <c r="W783" s="1">
        <v>25.8886255924171</v>
      </c>
      <c r="X783" s="1">
        <v>14.026613197229301</v>
      </c>
      <c r="Y783" s="1">
        <v>31.764928909952602</v>
      </c>
      <c r="Z783" s="1">
        <v>25.994312796208501</v>
      </c>
      <c r="AA783" s="1">
        <v>16.580094786729902</v>
      </c>
      <c r="AB783" s="1">
        <v>15.7497630331754</v>
      </c>
      <c r="AC783" s="1">
        <v>9.9109004739336495</v>
      </c>
    </row>
    <row r="784" spans="1:29" ht="15" hidden="1" customHeight="1" x14ac:dyDescent="0.25">
      <c r="A784">
        <v>43740</v>
      </c>
      <c r="B784" s="2" t="s">
        <v>790</v>
      </c>
      <c r="C784" s="2" t="s">
        <v>55</v>
      </c>
      <c r="D784" s="2" t="s">
        <v>970</v>
      </c>
      <c r="E784" s="2" t="s">
        <v>927</v>
      </c>
      <c r="F784" s="2" t="s">
        <v>919</v>
      </c>
      <c r="G784" s="2" t="str">
        <f t="shared" si="12"/>
        <v>Trump</v>
      </c>
      <c r="H784" s="2" t="s">
        <v>922</v>
      </c>
      <c r="I784" s="2" t="s">
        <v>922</v>
      </c>
      <c r="J784">
        <v>77742</v>
      </c>
      <c r="K784" s="1">
        <v>95.527514085050498</v>
      </c>
      <c r="L784" s="1">
        <v>2.3873839108847199</v>
      </c>
      <c r="M784" s="1">
        <v>0.30614082477939902</v>
      </c>
      <c r="N784" s="1">
        <v>0.69846415065215695</v>
      </c>
      <c r="O784" s="1">
        <v>1.0804970286331701</v>
      </c>
      <c r="P784" s="1">
        <v>19.463095881248201</v>
      </c>
      <c r="Q784" s="1">
        <v>7.3846826683131397</v>
      </c>
      <c r="R784" s="1">
        <v>24.186411463559001</v>
      </c>
      <c r="S784" s="1">
        <v>30.4031282961591</v>
      </c>
      <c r="T784" s="1">
        <v>18.562681690720598</v>
      </c>
      <c r="U784" s="1">
        <v>5.7896497684492303</v>
      </c>
      <c r="V784" s="1">
        <v>59.174869257452798</v>
      </c>
      <c r="W784" s="1">
        <v>21.006849676885398</v>
      </c>
      <c r="X784" s="1">
        <v>14.0286312972126</v>
      </c>
      <c r="Y784" s="1">
        <v>21.088957055214699</v>
      </c>
      <c r="Z784" s="1">
        <v>26.053614297145899</v>
      </c>
      <c r="AA784" s="1">
        <v>20.1287009869299</v>
      </c>
      <c r="AB784" s="1">
        <v>22.222592691384399</v>
      </c>
      <c r="AC784" s="1">
        <v>10.506134969325201</v>
      </c>
    </row>
    <row r="785" spans="1:29" ht="15" hidden="1" customHeight="1" x14ac:dyDescent="0.25">
      <c r="A785">
        <v>43760</v>
      </c>
      <c r="B785" s="2" t="s">
        <v>791</v>
      </c>
      <c r="C785" s="2" t="s">
        <v>98</v>
      </c>
      <c r="D785" s="2" t="s">
        <v>936</v>
      </c>
      <c r="E785" s="2" t="s">
        <v>935</v>
      </c>
      <c r="F785" s="2" t="s">
        <v>919</v>
      </c>
      <c r="G785" s="2" t="str">
        <f t="shared" si="12"/>
        <v>Trump</v>
      </c>
      <c r="H785" s="2" t="s">
        <v>922</v>
      </c>
      <c r="I785" s="2" t="s">
        <v>923</v>
      </c>
      <c r="J785">
        <v>55365</v>
      </c>
      <c r="K785" s="1">
        <v>81.865799692946794</v>
      </c>
      <c r="L785" s="1">
        <v>2.0121015081730298</v>
      </c>
      <c r="M785" s="1">
        <v>0.95728348234444105</v>
      </c>
      <c r="N785" s="1">
        <v>4.4757518287726903</v>
      </c>
      <c r="O785" s="1">
        <v>10.689063487763001</v>
      </c>
      <c r="P785" s="1">
        <v>17.487582407658302</v>
      </c>
      <c r="Q785" s="1">
        <v>7.6365935157590501</v>
      </c>
      <c r="R785" s="1">
        <v>21.845931545199999</v>
      </c>
      <c r="S785" s="1">
        <v>32.630723381197498</v>
      </c>
      <c r="T785" s="1">
        <v>20.399169150185099</v>
      </c>
      <c r="U785" s="1">
        <v>2.3180815208166599</v>
      </c>
      <c r="V785" s="1">
        <v>38.587813098615499</v>
      </c>
      <c r="W785" s="1">
        <v>41.6721224024636</v>
      </c>
      <c r="X785" s="1">
        <v>17.4219829781043</v>
      </c>
      <c r="Y785" s="1">
        <v>18.190454648269601</v>
      </c>
      <c r="Z785" s="1">
        <v>24.116715675186601</v>
      </c>
      <c r="AA785" s="1">
        <v>18.936892105858401</v>
      </c>
      <c r="AB785" s="1">
        <v>21.3797783306944</v>
      </c>
      <c r="AC785" s="1">
        <v>17.376159239991001</v>
      </c>
    </row>
    <row r="786" spans="1:29" ht="15" hidden="1" customHeight="1" x14ac:dyDescent="0.25">
      <c r="A786">
        <v>43780</v>
      </c>
      <c r="B786" s="2" t="s">
        <v>792</v>
      </c>
      <c r="C786" s="2" t="s">
        <v>66</v>
      </c>
      <c r="D786" s="2" t="s">
        <v>425</v>
      </c>
      <c r="E786" s="2" t="s">
        <v>927</v>
      </c>
      <c r="F786" s="2" t="s">
        <v>919</v>
      </c>
      <c r="G786" s="2" t="str">
        <f t="shared" si="12"/>
        <v>Trump</v>
      </c>
      <c r="H786" s="2" t="s">
        <v>922</v>
      </c>
      <c r="I786" s="2" t="s">
        <v>923</v>
      </c>
      <c r="J786">
        <v>319224</v>
      </c>
      <c r="K786" s="1">
        <v>77.5020048617898</v>
      </c>
      <c r="L786" s="1">
        <v>11.334674084655299</v>
      </c>
      <c r="M786" s="1">
        <v>1.66622810315014</v>
      </c>
      <c r="N786" s="1">
        <v>2.9296042904042299</v>
      </c>
      <c r="O786" s="1">
        <v>6.5674886600004996</v>
      </c>
      <c r="P786" s="1">
        <v>24.468398366037601</v>
      </c>
      <c r="Q786" s="1">
        <v>10.668370799188001</v>
      </c>
      <c r="R786" s="1">
        <v>24.425168533694201</v>
      </c>
      <c r="S786" s="1">
        <v>26.679698268300601</v>
      </c>
      <c r="T786" s="1">
        <v>13.7583640327795</v>
      </c>
      <c r="U786" s="1">
        <v>3.22909322696851</v>
      </c>
      <c r="V786" s="1">
        <v>42.202756342775501</v>
      </c>
      <c r="W786" s="1">
        <v>29.7712061655544</v>
      </c>
      <c r="X786" s="1">
        <v>24.796944264701601</v>
      </c>
      <c r="Y786" s="1">
        <v>19.8699195054627</v>
      </c>
      <c r="Z786" s="1">
        <v>24.728516884018401</v>
      </c>
      <c r="AA786" s="1">
        <v>18.707955240409198</v>
      </c>
      <c r="AB786" s="1">
        <v>21.370721145105001</v>
      </c>
      <c r="AC786" s="1">
        <v>15.3228872250045</v>
      </c>
    </row>
    <row r="787" spans="1:29" ht="15" hidden="1" customHeight="1" x14ac:dyDescent="0.25">
      <c r="A787">
        <v>43900</v>
      </c>
      <c r="B787" s="2" t="s">
        <v>793</v>
      </c>
      <c r="C787" s="2" t="s">
        <v>129</v>
      </c>
      <c r="D787" s="2" t="s">
        <v>973</v>
      </c>
      <c r="E787" s="2" t="s">
        <v>931</v>
      </c>
      <c r="F787" s="2" t="s">
        <v>919</v>
      </c>
      <c r="G787" s="2" t="str">
        <f t="shared" si="12"/>
        <v>Trump</v>
      </c>
      <c r="H787" s="2" t="s">
        <v>922</v>
      </c>
      <c r="I787" s="2" t="s">
        <v>923</v>
      </c>
      <c r="J787">
        <v>313268</v>
      </c>
      <c r="K787" s="1">
        <v>69.694319241033199</v>
      </c>
      <c r="L787" s="1">
        <v>21.431170754753101</v>
      </c>
      <c r="M787" s="1">
        <v>1.8383620414469399</v>
      </c>
      <c r="N787" s="1">
        <v>1.6286374605768901</v>
      </c>
      <c r="O787" s="1">
        <v>5.4075105021898198</v>
      </c>
      <c r="P787" s="1">
        <v>24.2763384705747</v>
      </c>
      <c r="Q787" s="1">
        <v>9.6090248605028297</v>
      </c>
      <c r="R787" s="1">
        <v>25.369013113372599</v>
      </c>
      <c r="S787" s="1">
        <v>27.0206340896613</v>
      </c>
      <c r="T787" s="1">
        <v>13.7249894658886</v>
      </c>
      <c r="U787" s="1">
        <v>7.6153764509499302</v>
      </c>
      <c r="V787" s="1">
        <v>42.982371501075903</v>
      </c>
      <c r="W787" s="1">
        <v>29.371665106764802</v>
      </c>
      <c r="X787" s="1">
        <v>20.0305869412094</v>
      </c>
      <c r="Y787" s="1">
        <v>24.089775140747701</v>
      </c>
      <c r="Z787" s="1">
        <v>23.619492296800701</v>
      </c>
      <c r="AA787" s="1">
        <v>18.030880221150898</v>
      </c>
      <c r="AB787" s="1">
        <v>20.696659137646201</v>
      </c>
      <c r="AC787" s="1">
        <v>13.5631932036544</v>
      </c>
    </row>
    <row r="788" spans="1:29" ht="15" hidden="1" customHeight="1" x14ac:dyDescent="0.25">
      <c r="A788">
        <v>43940</v>
      </c>
      <c r="B788" s="2" t="s">
        <v>794</v>
      </c>
      <c r="C788" s="2" t="s">
        <v>24</v>
      </c>
      <c r="D788" s="2" t="s">
        <v>974</v>
      </c>
      <c r="E788" s="2" t="s">
        <v>947</v>
      </c>
      <c r="F788" s="2" t="s">
        <v>919</v>
      </c>
      <c r="G788" s="2" t="str">
        <f t="shared" si="12"/>
        <v>Trump</v>
      </c>
      <c r="H788" s="2" t="s">
        <v>922</v>
      </c>
      <c r="I788" s="2" t="s">
        <v>923</v>
      </c>
      <c r="J788">
        <v>24097</v>
      </c>
      <c r="K788" s="1">
        <v>92.745984977383102</v>
      </c>
      <c r="L788" s="1">
        <v>0.36104079345976697</v>
      </c>
      <c r="M788" s="1">
        <v>0.65153338589865994</v>
      </c>
      <c r="N788" s="1">
        <v>3.70170560650703</v>
      </c>
      <c r="O788" s="1">
        <v>2.5397352367514601</v>
      </c>
      <c r="P788" s="1">
        <v>19.5875005187368</v>
      </c>
      <c r="Q788" s="1">
        <v>13.304560733701299</v>
      </c>
      <c r="R788" s="1">
        <v>21.376104909324798</v>
      </c>
      <c r="S788" s="1">
        <v>29.161306386687102</v>
      </c>
      <c r="T788" s="1">
        <v>16.570527451549999</v>
      </c>
      <c r="U788" s="1">
        <v>2.83170520588599</v>
      </c>
      <c r="V788" s="1">
        <v>37.1954989489304</v>
      </c>
      <c r="W788" s="1">
        <v>29.652528749845398</v>
      </c>
      <c r="X788" s="1">
        <v>30.320267095338199</v>
      </c>
      <c r="Y788" s="1">
        <v>22.1539607186075</v>
      </c>
      <c r="Z788" s="1">
        <v>24.378665177324802</v>
      </c>
      <c r="AA788" s="1">
        <v>16.261751838406401</v>
      </c>
      <c r="AB788" s="1">
        <v>23.280275528251</v>
      </c>
      <c r="AC788" s="1">
        <v>13.925346737410401</v>
      </c>
    </row>
    <row r="789" spans="1:29" ht="15" hidden="1" customHeight="1" x14ac:dyDescent="0.25">
      <c r="A789">
        <v>43980</v>
      </c>
      <c r="B789" s="2" t="s">
        <v>795</v>
      </c>
      <c r="C789" s="2" t="s">
        <v>60</v>
      </c>
      <c r="D789" s="2" t="s">
        <v>945</v>
      </c>
      <c r="E789" s="2" t="s">
        <v>927</v>
      </c>
      <c r="F789" s="2" t="s">
        <v>919</v>
      </c>
      <c r="G789" s="2" t="str">
        <f t="shared" si="12"/>
        <v>Trump</v>
      </c>
      <c r="H789" s="2" t="s">
        <v>922</v>
      </c>
      <c r="I789" s="2" t="s">
        <v>923</v>
      </c>
      <c r="J789">
        <v>16667</v>
      </c>
      <c r="K789" s="1">
        <v>95.056098878022397</v>
      </c>
      <c r="L789" s="1">
        <v>0.40799184016319701</v>
      </c>
      <c r="M789" s="1">
        <v>0.58798824023519503</v>
      </c>
      <c r="N789" s="1">
        <v>1.08597828043439</v>
      </c>
      <c r="O789" s="1">
        <v>2.8619427611447801</v>
      </c>
      <c r="P789" s="1">
        <v>22.979540409191799</v>
      </c>
      <c r="Q789" s="1">
        <v>7.0618587628247402</v>
      </c>
      <c r="R789" s="1">
        <v>22.817543649127</v>
      </c>
      <c r="S789" s="1">
        <v>28.745425091498198</v>
      </c>
      <c r="T789" s="1">
        <v>18.395632087358301</v>
      </c>
      <c r="U789" s="1">
        <v>2.3886986301369899</v>
      </c>
      <c r="V789" s="1">
        <v>42.140410958904098</v>
      </c>
      <c r="W789" s="1">
        <v>36.7979452054795</v>
      </c>
      <c r="X789" s="1">
        <v>18.6729452054795</v>
      </c>
      <c r="Y789" s="1">
        <v>19.311294765840199</v>
      </c>
      <c r="Z789" s="1">
        <v>22.052341597796101</v>
      </c>
      <c r="AA789" s="1">
        <v>18.911845730027501</v>
      </c>
      <c r="AB789" s="1">
        <v>26.446280991735499</v>
      </c>
      <c r="AC789" s="1">
        <v>13.2782369146005</v>
      </c>
    </row>
    <row r="790" spans="1:29" ht="15" hidden="1" customHeight="1" x14ac:dyDescent="0.25">
      <c r="A790">
        <v>44020</v>
      </c>
      <c r="B790" s="2" t="s">
        <v>796</v>
      </c>
      <c r="C790" s="2" t="s">
        <v>60</v>
      </c>
      <c r="D790" s="2" t="s">
        <v>945</v>
      </c>
      <c r="E790" s="2" t="s">
        <v>927</v>
      </c>
      <c r="F790" s="2" t="s">
        <v>919</v>
      </c>
      <c r="G790" s="2" t="str">
        <f t="shared" si="12"/>
        <v>Trump</v>
      </c>
      <c r="H790" s="2" t="s">
        <v>922</v>
      </c>
      <c r="I790" s="2" t="s">
        <v>923</v>
      </c>
      <c r="J790">
        <v>16667</v>
      </c>
      <c r="K790" s="1">
        <v>97.528049439011198</v>
      </c>
      <c r="L790" s="1">
        <v>0.17399652006959901</v>
      </c>
      <c r="M790" s="1">
        <v>0.43199136017279599</v>
      </c>
      <c r="N790" s="1">
        <v>0.79798404031919401</v>
      </c>
      <c r="O790" s="1">
        <v>1.06797864042719</v>
      </c>
      <c r="P790" s="1">
        <v>19.361612767744599</v>
      </c>
      <c r="Q790" s="1">
        <v>5.5258894822103599</v>
      </c>
      <c r="R790" s="1">
        <v>21.071578568428599</v>
      </c>
      <c r="S790" s="1">
        <v>31.769364612707701</v>
      </c>
      <c r="T790" s="1">
        <v>22.271554568908599</v>
      </c>
      <c r="U790" s="1">
        <v>2.0474565510673801</v>
      </c>
      <c r="V790" s="1">
        <v>35.719387350210297</v>
      </c>
      <c r="W790" s="1">
        <v>35.1400682485517</v>
      </c>
      <c r="X790" s="1">
        <v>27.093087850170601</v>
      </c>
      <c r="Y790" s="1">
        <v>16.0391379737429</v>
      </c>
      <c r="Z790" s="1">
        <v>22.392865989596199</v>
      </c>
      <c r="AA790" s="1">
        <v>19.5813723061679</v>
      </c>
      <c r="AB790" s="1">
        <v>25.229130542482</v>
      </c>
      <c r="AC790" s="1">
        <v>16.757493188010901</v>
      </c>
    </row>
    <row r="791" spans="1:29" ht="15" hidden="1" customHeight="1" x14ac:dyDescent="0.25">
      <c r="A791">
        <v>44060</v>
      </c>
      <c r="B791" s="2" t="s">
        <v>797</v>
      </c>
      <c r="C791" s="2" t="s">
        <v>25</v>
      </c>
      <c r="D791" s="2" t="s">
        <v>878</v>
      </c>
      <c r="E791" s="2" t="s">
        <v>927</v>
      </c>
      <c r="F791" s="2" t="s">
        <v>919</v>
      </c>
      <c r="G791" s="2" t="str">
        <f t="shared" si="12"/>
        <v>Trump</v>
      </c>
      <c r="H791" s="2" t="s">
        <v>922</v>
      </c>
      <c r="I791" s="2" t="s">
        <v>922</v>
      </c>
      <c r="J791">
        <v>527753</v>
      </c>
      <c r="K791" s="1">
        <v>86.890458225722995</v>
      </c>
      <c r="L791" s="1">
        <v>1.4986177245794901</v>
      </c>
      <c r="M791" s="1">
        <v>1.91491095266157</v>
      </c>
      <c r="N791" s="1">
        <v>5.3689889020052899</v>
      </c>
      <c r="O791" s="1">
        <v>4.3270241950306296</v>
      </c>
      <c r="P791" s="1">
        <v>23.269408226954699</v>
      </c>
      <c r="Q791" s="1">
        <v>10.8368877107283</v>
      </c>
      <c r="R791" s="1">
        <v>24.825628655829501</v>
      </c>
      <c r="S791" s="1">
        <v>27.620496709634999</v>
      </c>
      <c r="T791" s="1">
        <v>13.447578696852499</v>
      </c>
      <c r="U791" s="1">
        <v>2.0627086409680402</v>
      </c>
      <c r="V791" s="1">
        <v>31.479864171497798</v>
      </c>
      <c r="W791" s="1">
        <v>38.972265474624102</v>
      </c>
      <c r="X791" s="1">
        <v>27.485161712909999</v>
      </c>
      <c r="Y791" s="1">
        <v>19.174209488513501</v>
      </c>
      <c r="Z791" s="1">
        <v>22.388045518257201</v>
      </c>
      <c r="AA791" s="1">
        <v>18.539899745801002</v>
      </c>
      <c r="AB791" s="1">
        <v>23.295559831801</v>
      </c>
      <c r="AC791" s="1">
        <v>16.6022854156273</v>
      </c>
    </row>
    <row r="792" spans="1:29" ht="15" customHeight="1" x14ac:dyDescent="0.25">
      <c r="A792">
        <v>44140</v>
      </c>
      <c r="B792" s="2" t="s">
        <v>798</v>
      </c>
      <c r="C792" s="2" t="s">
        <v>106</v>
      </c>
      <c r="D792" s="2" t="s">
        <v>952</v>
      </c>
      <c r="E792" s="2" t="s">
        <v>927</v>
      </c>
      <c r="F792" s="2" t="s">
        <v>920</v>
      </c>
      <c r="G792" s="2" t="str">
        <f t="shared" si="12"/>
        <v>Clinton</v>
      </c>
      <c r="H792" s="2" t="s">
        <v>923</v>
      </c>
      <c r="I792" s="2" t="s">
        <v>923</v>
      </c>
      <c r="J792">
        <v>621570</v>
      </c>
      <c r="K792" s="1">
        <v>72.412600350724802</v>
      </c>
      <c r="L792" s="1">
        <v>6.3128851135029</v>
      </c>
      <c r="M792" s="1">
        <v>2.5837797834515799</v>
      </c>
      <c r="N792" s="1">
        <v>1.92174654503918</v>
      </c>
      <c r="O792" s="1">
        <v>16.768988207281598</v>
      </c>
      <c r="P792" s="1">
        <v>21.984812651833298</v>
      </c>
      <c r="Q792" s="1">
        <v>13.278633138665001</v>
      </c>
      <c r="R792" s="1">
        <v>23.554225590038101</v>
      </c>
      <c r="S792" s="1">
        <v>27.383882748523899</v>
      </c>
      <c r="T792" s="1">
        <v>13.7984458709397</v>
      </c>
      <c r="U792" s="1">
        <v>5.5251732124549102</v>
      </c>
      <c r="V792" s="1">
        <v>38.344806357039801</v>
      </c>
      <c r="W792" s="1">
        <v>27.5508962860171</v>
      </c>
      <c r="X792" s="1">
        <v>28.579124144488102</v>
      </c>
      <c r="Y792" s="1">
        <v>20.942760089231399</v>
      </c>
      <c r="Z792" s="1">
        <v>18.833231934022798</v>
      </c>
      <c r="AA792" s="1">
        <v>15.8934969242209</v>
      </c>
      <c r="AB792" s="1">
        <v>22.972858784560302</v>
      </c>
      <c r="AC792" s="1">
        <v>21.3576522679646</v>
      </c>
    </row>
    <row r="793" spans="1:29" ht="15" hidden="1" customHeight="1" x14ac:dyDescent="0.25">
      <c r="A793">
        <v>44220</v>
      </c>
      <c r="B793" s="2" t="s">
        <v>798</v>
      </c>
      <c r="C793" s="2" t="s">
        <v>33</v>
      </c>
      <c r="D793" s="2" t="s">
        <v>967</v>
      </c>
      <c r="E793" s="2" t="s">
        <v>927</v>
      </c>
      <c r="F793" s="2" t="s">
        <v>920</v>
      </c>
      <c r="G793" s="2" t="str">
        <f t="shared" si="12"/>
        <v>Clinton</v>
      </c>
      <c r="H793" s="2" t="s">
        <v>922</v>
      </c>
      <c r="I793" s="2" t="s">
        <v>922</v>
      </c>
      <c r="J793">
        <v>138333</v>
      </c>
      <c r="K793" s="1">
        <v>85.284060925448003</v>
      </c>
      <c r="L793" s="1">
        <v>8.6739968048115799</v>
      </c>
      <c r="M793" s="1">
        <v>0.61373641864197304</v>
      </c>
      <c r="N793" s="1">
        <v>2.6775968134863</v>
      </c>
      <c r="O793" s="1">
        <v>2.7506090376121399</v>
      </c>
      <c r="P793" s="1">
        <v>23.597406258810299</v>
      </c>
      <c r="Q793" s="1">
        <v>9.0368892455162495</v>
      </c>
      <c r="R793" s="1">
        <v>23.144152154583502</v>
      </c>
      <c r="S793" s="1">
        <v>28.012838585153201</v>
      </c>
      <c r="T793" s="1">
        <v>16.208713755936799</v>
      </c>
      <c r="U793" s="1">
        <v>3.85655421066186</v>
      </c>
      <c r="V793" s="1">
        <v>47.685423641514298</v>
      </c>
      <c r="W793" s="1">
        <v>31.493046613443202</v>
      </c>
      <c r="X793" s="1">
        <v>16.964975534380599</v>
      </c>
      <c r="Y793" s="1">
        <v>20.9810949980895</v>
      </c>
      <c r="Z793" s="1">
        <v>24.463691115195001</v>
      </c>
      <c r="AA793" s="1">
        <v>19.727433177459599</v>
      </c>
      <c r="AB793" s="1">
        <v>21.6215724449135</v>
      </c>
      <c r="AC793" s="1">
        <v>13.2062082643425</v>
      </c>
    </row>
    <row r="794" spans="1:29" ht="15" hidden="1" customHeight="1" x14ac:dyDescent="0.25">
      <c r="A794">
        <v>44100</v>
      </c>
      <c r="B794" s="2" t="s">
        <v>798</v>
      </c>
      <c r="C794" s="2" t="s">
        <v>146</v>
      </c>
      <c r="D794" s="2" t="s">
        <v>948</v>
      </c>
      <c r="E794" s="2" t="s">
        <v>927</v>
      </c>
      <c r="F794" s="2" t="s">
        <v>919</v>
      </c>
      <c r="G794" s="2" t="str">
        <f t="shared" si="12"/>
        <v>Trump</v>
      </c>
      <c r="H794" s="2" t="s">
        <v>922</v>
      </c>
      <c r="I794" s="2" t="s">
        <v>923</v>
      </c>
      <c r="J794">
        <v>210170</v>
      </c>
      <c r="K794" s="1">
        <v>83.411999809677894</v>
      </c>
      <c r="L794" s="1">
        <v>11.048199076937699</v>
      </c>
      <c r="M794" s="1">
        <v>1.5354237046200701</v>
      </c>
      <c r="N794" s="1">
        <v>2.2910025217680898</v>
      </c>
      <c r="O794" s="1">
        <v>1.71337488699624</v>
      </c>
      <c r="P794" s="1">
        <v>23.703192653566202</v>
      </c>
      <c r="Q794" s="1">
        <v>8.2880525289051707</v>
      </c>
      <c r="R794" s="1">
        <v>25.281438835228599</v>
      </c>
      <c r="S794" s="1">
        <v>28.767188466479499</v>
      </c>
      <c r="T794" s="1">
        <v>13.960127515820499</v>
      </c>
      <c r="U794" s="1">
        <v>2.1551483323090701</v>
      </c>
      <c r="V794" s="1">
        <v>35.326694228727902</v>
      </c>
      <c r="W794" s="1">
        <v>31.539471478853599</v>
      </c>
      <c r="X794" s="1">
        <v>30.978685960109502</v>
      </c>
      <c r="Y794" s="1">
        <v>16.678862160431699</v>
      </c>
      <c r="Z794" s="1">
        <v>19.391978413975998</v>
      </c>
      <c r="AA794" s="1">
        <v>17.2253727247782</v>
      </c>
      <c r="AB794" s="1">
        <v>24.526662398243801</v>
      </c>
      <c r="AC794" s="1">
        <v>22.177124302570199</v>
      </c>
    </row>
    <row r="795" spans="1:29" ht="15" hidden="1" customHeight="1" x14ac:dyDescent="0.25">
      <c r="A795">
        <v>44180</v>
      </c>
      <c r="B795" s="2" t="s">
        <v>798</v>
      </c>
      <c r="C795" s="2" t="s">
        <v>162</v>
      </c>
      <c r="D795" s="2" t="s">
        <v>956</v>
      </c>
      <c r="E795" s="2" t="s">
        <v>927</v>
      </c>
      <c r="F795" s="2" t="s">
        <v>919</v>
      </c>
      <c r="G795" s="2" t="str">
        <f t="shared" si="12"/>
        <v>Trump</v>
      </c>
      <c r="H795" s="2" t="s">
        <v>922</v>
      </c>
      <c r="I795" s="2" t="s">
        <v>922</v>
      </c>
      <c r="J795">
        <v>436712</v>
      </c>
      <c r="K795" s="1">
        <v>91.4632526699518</v>
      </c>
      <c r="L795" s="1">
        <v>2.0026928502079202</v>
      </c>
      <c r="M795" s="1">
        <v>1.1650698858744399</v>
      </c>
      <c r="N795" s="1">
        <v>2.714603674733</v>
      </c>
      <c r="O795" s="1">
        <v>2.6543809192328101</v>
      </c>
      <c r="P795" s="1">
        <v>23.226519994870799</v>
      </c>
      <c r="Q795" s="1">
        <v>11.7601531444064</v>
      </c>
      <c r="R795" s="1">
        <v>25.716032534027001</v>
      </c>
      <c r="S795" s="1">
        <v>25.400950740991799</v>
      </c>
      <c r="T795" s="1">
        <v>13.8963435857041</v>
      </c>
      <c r="U795" s="1">
        <v>3.1305418719211802</v>
      </c>
      <c r="V795" s="1">
        <v>39.203729767769197</v>
      </c>
      <c r="W795" s="1">
        <v>32.3733286418015</v>
      </c>
      <c r="X795" s="1">
        <v>25.292399718508101</v>
      </c>
      <c r="Y795" s="1">
        <v>20.900030202355801</v>
      </c>
      <c r="Z795" s="1">
        <v>25.159702079403701</v>
      </c>
      <c r="AA795" s="1">
        <v>19.7631679421938</v>
      </c>
      <c r="AB795" s="1">
        <v>21.441393183385301</v>
      </c>
      <c r="AC795" s="1">
        <v>12.735706592661399</v>
      </c>
    </row>
    <row r="796" spans="1:29" ht="15" hidden="1" customHeight="1" x14ac:dyDescent="0.25">
      <c r="A796">
        <v>41060</v>
      </c>
      <c r="B796" s="2" t="s">
        <v>733</v>
      </c>
      <c r="C796" s="2" t="s">
        <v>44</v>
      </c>
      <c r="D796" s="2" t="s">
        <v>955</v>
      </c>
      <c r="E796" s="2" t="s">
        <v>947</v>
      </c>
      <c r="F796" s="2" t="s">
        <v>919</v>
      </c>
      <c r="G796" s="2" t="str">
        <f t="shared" si="12"/>
        <v>Trump</v>
      </c>
      <c r="H796" s="2" t="s">
        <v>922</v>
      </c>
      <c r="I796" s="2" t="s">
        <v>922</v>
      </c>
      <c r="J796">
        <v>189093</v>
      </c>
      <c r="K796" s="1">
        <v>91.147213276007093</v>
      </c>
      <c r="L796" s="1">
        <v>2.8203053523927402</v>
      </c>
      <c r="M796" s="1">
        <v>1.78166299122654</v>
      </c>
      <c r="N796" s="1">
        <v>1.7007504243943501</v>
      </c>
      <c r="O796" s="1">
        <v>2.5500679559793298</v>
      </c>
      <c r="P796" s="1">
        <v>23.480509590518899</v>
      </c>
      <c r="Q796" s="1">
        <v>14.5949347675482</v>
      </c>
      <c r="R796" s="1">
        <v>25.467891460815601</v>
      </c>
      <c r="S796" s="1">
        <v>24.406508966487401</v>
      </c>
      <c r="T796" s="1">
        <v>12.0501552146298</v>
      </c>
      <c r="U796" s="1">
        <v>4.60957696324322</v>
      </c>
      <c r="V796" s="1">
        <v>36.494838301004897</v>
      </c>
      <c r="W796" s="1">
        <v>35.543818801253202</v>
      </c>
      <c r="X796" s="1">
        <v>23.351765934498601</v>
      </c>
      <c r="Y796" s="1">
        <v>16.093089249944398</v>
      </c>
      <c r="Z796" s="1">
        <v>21.167649677275801</v>
      </c>
      <c r="AA796" s="1">
        <v>18.8751947473848</v>
      </c>
      <c r="AB796" s="1">
        <v>26.1976964166481</v>
      </c>
      <c r="AC796" s="1">
        <v>17.666369908746901</v>
      </c>
    </row>
    <row r="797" spans="1:29" ht="15" hidden="1" customHeight="1" x14ac:dyDescent="0.25">
      <c r="A797">
        <v>41100</v>
      </c>
      <c r="B797" s="2" t="s">
        <v>734</v>
      </c>
      <c r="C797" s="2" t="s">
        <v>199</v>
      </c>
      <c r="D797" s="2" t="s">
        <v>977</v>
      </c>
      <c r="E797" s="2" t="s">
        <v>947</v>
      </c>
      <c r="F797" s="2" t="s">
        <v>919</v>
      </c>
      <c r="G797" s="2" t="str">
        <f t="shared" si="12"/>
        <v>Trump</v>
      </c>
      <c r="H797" s="2" t="s">
        <v>922</v>
      </c>
      <c r="I797" s="2" t="s">
        <v>923</v>
      </c>
      <c r="J797">
        <v>23530</v>
      </c>
      <c r="K797" s="1">
        <v>85.6402273467762</v>
      </c>
      <c r="L797" s="1">
        <v>0.45758968975129399</v>
      </c>
      <c r="M797" s="1">
        <v>0.69072874054230204</v>
      </c>
      <c r="N797" s="1">
        <v>3.4471273938384699</v>
      </c>
      <c r="O797" s="1">
        <v>9.7643268290917007</v>
      </c>
      <c r="P797" s="1">
        <v>30.182094631285501</v>
      </c>
      <c r="Q797" s="1">
        <v>9.6969916374036096</v>
      </c>
      <c r="R797" s="1">
        <v>22.9975020815987</v>
      </c>
      <c r="S797" s="1">
        <v>19.872569959816101</v>
      </c>
      <c r="T797" s="1">
        <v>17.250841689896099</v>
      </c>
      <c r="U797" s="1">
        <v>3.0637356888946998</v>
      </c>
      <c r="V797" s="1">
        <v>32.056875869366202</v>
      </c>
      <c r="W797" s="1">
        <v>39.524211477417303</v>
      </c>
      <c r="X797" s="1">
        <v>25.355176964321799</v>
      </c>
      <c r="Y797" s="1">
        <v>15.9480720457379</v>
      </c>
      <c r="Z797" s="1">
        <v>23.427760821905999</v>
      </c>
      <c r="AA797" s="1">
        <v>22.5680264798177</v>
      </c>
      <c r="AB797" s="1">
        <v>23.980140136697798</v>
      </c>
      <c r="AC797" s="1">
        <v>14.076000515840599</v>
      </c>
    </row>
    <row r="798" spans="1:29" ht="15" hidden="1" customHeight="1" x14ac:dyDescent="0.25">
      <c r="A798">
        <v>41140</v>
      </c>
      <c r="B798" s="2" t="s">
        <v>735</v>
      </c>
      <c r="C798" s="2" t="s">
        <v>162</v>
      </c>
      <c r="D798" s="2" t="s">
        <v>956</v>
      </c>
      <c r="E798" s="2" t="s">
        <v>927</v>
      </c>
      <c r="F798" s="2" t="s">
        <v>919</v>
      </c>
      <c r="G798" s="2" t="str">
        <f t="shared" si="12"/>
        <v>Trump</v>
      </c>
      <c r="H798" s="2" t="s">
        <v>922</v>
      </c>
      <c r="I798" s="2" t="s">
        <v>922</v>
      </c>
      <c r="J798">
        <v>127329</v>
      </c>
      <c r="K798" s="1">
        <v>87.886498755193202</v>
      </c>
      <c r="L798" s="1">
        <v>4.9776563076753897</v>
      </c>
      <c r="M798" s="1">
        <v>0.64871317610285195</v>
      </c>
      <c r="N798" s="1">
        <v>2.286988824227</v>
      </c>
      <c r="O798" s="1">
        <v>4.2001429368015097</v>
      </c>
      <c r="P798" s="1">
        <v>22.942142010068402</v>
      </c>
      <c r="Q798" s="1">
        <v>10.3291473270033</v>
      </c>
      <c r="R798" s="1">
        <v>25.6461607332187</v>
      </c>
      <c r="S798" s="1">
        <v>26.7582404636807</v>
      </c>
      <c r="T798" s="1">
        <v>14.3243094660289</v>
      </c>
      <c r="U798" s="1">
        <v>4.5957116111484</v>
      </c>
      <c r="V798" s="1">
        <v>48.0024020629482</v>
      </c>
      <c r="W798" s="1">
        <v>28.321970633603001</v>
      </c>
      <c r="X798" s="1">
        <v>19.0799156923004</v>
      </c>
      <c r="Y798" s="1">
        <v>19.69308921579</v>
      </c>
      <c r="Z798" s="1">
        <v>23.915758281299599</v>
      </c>
      <c r="AA798" s="1">
        <v>19.824320033866002</v>
      </c>
      <c r="AB798" s="1">
        <v>23.2172716689597</v>
      </c>
      <c r="AC798" s="1">
        <v>13.349560800084699</v>
      </c>
    </row>
    <row r="799" spans="1:29" ht="15" hidden="1" customHeight="1" x14ac:dyDescent="0.25">
      <c r="A799">
        <v>41180</v>
      </c>
      <c r="B799" s="2" t="s">
        <v>736</v>
      </c>
      <c r="C799" s="2" t="s">
        <v>162</v>
      </c>
      <c r="D799" s="2" t="s">
        <v>956</v>
      </c>
      <c r="E799" s="2" t="s">
        <v>927</v>
      </c>
      <c r="F799" s="2" t="s">
        <v>920</v>
      </c>
      <c r="G799" s="2" t="str">
        <f t="shared" si="12"/>
        <v>Clinton</v>
      </c>
      <c r="H799" s="2" t="s">
        <v>922</v>
      </c>
      <c r="I799" s="2" t="s">
        <v>922</v>
      </c>
      <c r="J799">
        <v>2787701</v>
      </c>
      <c r="K799" s="1">
        <v>74.9357624795486</v>
      </c>
      <c r="L799" s="1">
        <v>18.403300784409801</v>
      </c>
      <c r="M799" s="1">
        <v>2.1391103278292798</v>
      </c>
      <c r="N799" s="1">
        <v>1.9475187618758301</v>
      </c>
      <c r="O799" s="1">
        <v>2.5743076463365302</v>
      </c>
      <c r="P799" s="1">
        <v>23.846926194739002</v>
      </c>
      <c r="Q799" s="1">
        <v>9.2026009963048399</v>
      </c>
      <c r="R799" s="1">
        <v>26.000672238522</v>
      </c>
      <c r="S799" s="1">
        <v>27.615192590597101</v>
      </c>
      <c r="T799" s="1">
        <v>13.3346079798371</v>
      </c>
      <c r="U799" s="1">
        <v>3.3770253634484799</v>
      </c>
      <c r="V799" s="1">
        <v>34.735485364026999</v>
      </c>
      <c r="W799" s="1">
        <v>31.587098529920699</v>
      </c>
      <c r="X799" s="1">
        <v>30.300390742603799</v>
      </c>
      <c r="Y799" s="1">
        <v>16.928676653899299</v>
      </c>
      <c r="Z799" s="1">
        <v>20.113047616889201</v>
      </c>
      <c r="AA799" s="1">
        <v>17.472429345239401</v>
      </c>
      <c r="AB799" s="1">
        <v>23.311107585612898</v>
      </c>
      <c r="AC799" s="1">
        <v>22.174738798359101</v>
      </c>
    </row>
    <row r="800" spans="1:29" ht="15" hidden="1" customHeight="1" x14ac:dyDescent="0.25">
      <c r="A800">
        <v>41220</v>
      </c>
      <c r="B800" s="2" t="s">
        <v>737</v>
      </c>
      <c r="C800" s="2" t="s">
        <v>37</v>
      </c>
      <c r="D800" s="2" t="s">
        <v>943</v>
      </c>
      <c r="E800" s="2" t="s">
        <v>931</v>
      </c>
      <c r="F800" s="2" t="s">
        <v>920</v>
      </c>
      <c r="G800" s="2" t="str">
        <f t="shared" si="12"/>
        <v>Clinton</v>
      </c>
      <c r="H800" s="2" t="s">
        <v>922</v>
      </c>
      <c r="I800" s="2" t="s">
        <v>923</v>
      </c>
      <c r="J800">
        <v>50513</v>
      </c>
      <c r="K800" s="1">
        <v>71.223249460534902</v>
      </c>
      <c r="L800" s="1">
        <v>19.046582067982499</v>
      </c>
      <c r="M800" s="1">
        <v>1.39766000831469</v>
      </c>
      <c r="N800" s="1">
        <v>3.2051155148179702</v>
      </c>
      <c r="O800" s="1">
        <v>5.1273929483499296</v>
      </c>
      <c r="P800" s="1">
        <v>27.026705996476199</v>
      </c>
      <c r="Q800" s="1">
        <v>12.984776196226701</v>
      </c>
      <c r="R800" s="1">
        <v>27.3988874151209</v>
      </c>
      <c r="S800" s="1">
        <v>23.570170055233302</v>
      </c>
      <c r="T800" s="1">
        <v>9.0194603369429593</v>
      </c>
      <c r="U800" s="1">
        <v>2.60204751279695</v>
      </c>
      <c r="V800" s="1">
        <v>40.175876099225597</v>
      </c>
      <c r="W800" s="1">
        <v>38.377739860874101</v>
      </c>
      <c r="X800" s="1">
        <v>18.844336527103302</v>
      </c>
      <c r="Y800" s="1">
        <v>18.9180255619215</v>
      </c>
      <c r="Z800" s="1">
        <v>17.6564565888056</v>
      </c>
      <c r="AA800" s="1">
        <v>18.207360070515598</v>
      </c>
      <c r="AB800" s="1">
        <v>30.3547818422212</v>
      </c>
      <c r="AC800" s="1">
        <v>14.863375936535901</v>
      </c>
    </row>
    <row r="801" spans="1:29" ht="15" hidden="1" customHeight="1" x14ac:dyDescent="0.25">
      <c r="A801">
        <v>44260</v>
      </c>
      <c r="B801" s="2" t="s">
        <v>799</v>
      </c>
      <c r="C801" s="2" t="s">
        <v>170</v>
      </c>
      <c r="D801" s="2" t="s">
        <v>957</v>
      </c>
      <c r="E801" s="2" t="s">
        <v>931</v>
      </c>
      <c r="F801" s="2" t="s">
        <v>919</v>
      </c>
      <c r="G801" s="2" t="str">
        <f t="shared" si="12"/>
        <v>Trump</v>
      </c>
      <c r="H801" s="2" t="s">
        <v>922</v>
      </c>
      <c r="I801" s="2" t="s">
        <v>922</v>
      </c>
      <c r="J801">
        <v>47671</v>
      </c>
      <c r="K801" s="1">
        <v>58.368819617797001</v>
      </c>
      <c r="L801" s="1">
        <v>36.407879004006602</v>
      </c>
      <c r="M801" s="1">
        <v>2.4144658177927898</v>
      </c>
      <c r="N801" s="1">
        <v>1.3760986763441101</v>
      </c>
      <c r="O801" s="1">
        <v>1.4327368840594901</v>
      </c>
      <c r="P801" s="1">
        <v>18.262675421115599</v>
      </c>
      <c r="Q801" s="1">
        <v>30.750351366659</v>
      </c>
      <c r="R801" s="1">
        <v>22.955255815904799</v>
      </c>
      <c r="S801" s="1">
        <v>18.820666652681901</v>
      </c>
      <c r="T801" s="1">
        <v>9.2110507436386904</v>
      </c>
      <c r="U801" s="1">
        <v>4.2471685542971302</v>
      </c>
      <c r="V801" s="1">
        <v>27.5816122584943</v>
      </c>
      <c r="W801" s="1">
        <v>25.024983344437</v>
      </c>
      <c r="X801" s="1">
        <v>43.146235842771503</v>
      </c>
      <c r="Y801" s="1">
        <v>37.972080943620803</v>
      </c>
      <c r="Z801" s="1">
        <v>22.048479601774702</v>
      </c>
      <c r="AA801" s="1">
        <v>12.790823503949801</v>
      </c>
      <c r="AB801" s="1">
        <v>15.144464884752701</v>
      </c>
      <c r="AC801" s="1">
        <v>12.044151065902</v>
      </c>
    </row>
    <row r="802" spans="1:29" ht="15" hidden="1" customHeight="1" x14ac:dyDescent="0.25">
      <c r="A802">
        <v>44300</v>
      </c>
      <c r="B802" s="2" t="s">
        <v>800</v>
      </c>
      <c r="C802" s="2" t="s">
        <v>55</v>
      </c>
      <c r="D802" s="2" t="s">
        <v>970</v>
      </c>
      <c r="E802" s="2" t="s">
        <v>927</v>
      </c>
      <c r="F802" s="2" t="s">
        <v>919</v>
      </c>
      <c r="G802" s="2" t="str">
        <f t="shared" si="12"/>
        <v>Trump</v>
      </c>
      <c r="H802" s="2" t="s">
        <v>922</v>
      </c>
      <c r="I802" s="2" t="s">
        <v>922</v>
      </c>
      <c r="J802">
        <v>153990</v>
      </c>
      <c r="K802" s="1">
        <v>87.945321124748403</v>
      </c>
      <c r="L802" s="1">
        <v>2.8936943957399799</v>
      </c>
      <c r="M802" s="1">
        <v>5.1522826157542703</v>
      </c>
      <c r="N802" s="1">
        <v>1.6124423663874301</v>
      </c>
      <c r="O802" s="1">
        <v>2.39625949736996</v>
      </c>
      <c r="P802" s="1">
        <v>15.917916747840801</v>
      </c>
      <c r="Q802" s="1">
        <v>28.866809533086599</v>
      </c>
      <c r="R802" s="1">
        <v>22.586531592960601</v>
      </c>
      <c r="S802" s="1">
        <v>21.3513864536658</v>
      </c>
      <c r="T802" s="1">
        <v>11.2773556724463</v>
      </c>
      <c r="U802" s="1">
        <v>2.3253350906715902</v>
      </c>
      <c r="V802" s="1">
        <v>37.350106499405697</v>
      </c>
      <c r="W802" s="1">
        <v>20.404344705037801</v>
      </c>
      <c r="X802" s="1">
        <v>39.920213704884901</v>
      </c>
      <c r="Y802" s="1">
        <v>20.590524714290801</v>
      </c>
      <c r="Z802" s="1">
        <v>20.3039309344373</v>
      </c>
      <c r="AA802" s="1">
        <v>17.220394154902198</v>
      </c>
      <c r="AB802" s="1">
        <v>22.3419311467289</v>
      </c>
      <c r="AC802" s="1">
        <v>19.5432190496409</v>
      </c>
    </row>
    <row r="803" spans="1:29" ht="15" hidden="1" customHeight="1" x14ac:dyDescent="0.25">
      <c r="A803">
        <v>44340</v>
      </c>
      <c r="B803" s="2" t="s">
        <v>801</v>
      </c>
      <c r="C803" s="2" t="s">
        <v>37</v>
      </c>
      <c r="D803" s="2" t="s">
        <v>943</v>
      </c>
      <c r="E803" s="2" t="s">
        <v>931</v>
      </c>
      <c r="F803" s="2" t="s">
        <v>919</v>
      </c>
      <c r="G803" s="2" t="str">
        <f t="shared" si="12"/>
        <v>Trump</v>
      </c>
      <c r="H803" s="2" t="s">
        <v>922</v>
      </c>
      <c r="I803" s="2" t="s">
        <v>923</v>
      </c>
      <c r="J803">
        <v>70217</v>
      </c>
      <c r="K803" s="1">
        <v>65.868664283578099</v>
      </c>
      <c r="L803" s="1">
        <v>27.417861771365899</v>
      </c>
      <c r="M803" s="1">
        <v>1.44267057834997</v>
      </c>
      <c r="N803" s="1">
        <v>1.7972855576284901</v>
      </c>
      <c r="O803" s="1">
        <v>3.47351780907757</v>
      </c>
      <c r="P803" s="1">
        <v>20.497885127533198</v>
      </c>
      <c r="Q803" s="1">
        <v>27.883560961020802</v>
      </c>
      <c r="R803" s="1">
        <v>22.780808066422701</v>
      </c>
      <c r="S803" s="1">
        <v>19.721719811441702</v>
      </c>
      <c r="T803" s="1">
        <v>9.1160260335816101</v>
      </c>
      <c r="U803" s="1">
        <v>4.91618266398745</v>
      </c>
      <c r="V803" s="1">
        <v>39.175314487048901</v>
      </c>
      <c r="W803" s="1">
        <v>28.9740978281813</v>
      </c>
      <c r="X803" s="1">
        <v>26.9344050207823</v>
      </c>
      <c r="Y803" s="1">
        <v>31.114551083591302</v>
      </c>
      <c r="Z803" s="1">
        <v>23.791378899738</v>
      </c>
      <c r="AA803" s="1">
        <v>14.7138207509725</v>
      </c>
      <c r="AB803" s="1">
        <v>18.5440978010637</v>
      </c>
      <c r="AC803" s="1">
        <v>11.836151464634399</v>
      </c>
    </row>
    <row r="804" spans="1:29" ht="15" hidden="1" customHeight="1" x14ac:dyDescent="0.25">
      <c r="A804">
        <v>44420</v>
      </c>
      <c r="B804" s="2" t="s">
        <v>802</v>
      </c>
      <c r="C804" s="2" t="s">
        <v>135</v>
      </c>
      <c r="D804" s="2" t="s">
        <v>978</v>
      </c>
      <c r="E804" s="2" t="s">
        <v>927</v>
      </c>
      <c r="F804" s="2" t="s">
        <v>920</v>
      </c>
      <c r="G804" s="2" t="str">
        <f t="shared" si="12"/>
        <v>Clinton</v>
      </c>
      <c r="H804" s="2" t="s">
        <v>922</v>
      </c>
      <c r="I804" s="2" t="s">
        <v>923</v>
      </c>
      <c r="J804">
        <v>118502</v>
      </c>
      <c r="K804" s="1">
        <v>88.014548277666194</v>
      </c>
      <c r="L804" s="1">
        <v>6.6800560328095697</v>
      </c>
      <c r="M804" s="1">
        <v>0.59155119744814399</v>
      </c>
      <c r="N804" s="1">
        <v>1.8657912946616899</v>
      </c>
      <c r="O804" s="1">
        <v>2.8480531974143899</v>
      </c>
      <c r="P804" s="1">
        <v>21.321159136554702</v>
      </c>
      <c r="Q804" s="1">
        <v>8.0302442152875102</v>
      </c>
      <c r="R804" s="1">
        <v>24.440937705692701</v>
      </c>
      <c r="S804" s="1">
        <v>29.249295370542299</v>
      </c>
      <c r="T804" s="1">
        <v>16.958363571922799</v>
      </c>
      <c r="U804" s="1">
        <v>6.2143189158909697</v>
      </c>
      <c r="V804" s="1">
        <v>48.987521304363398</v>
      </c>
      <c r="W804" s="1">
        <v>22.5283958857252</v>
      </c>
      <c r="X804" s="1">
        <v>22.2697638940205</v>
      </c>
      <c r="Y804" s="1">
        <v>19.3644530266141</v>
      </c>
      <c r="Z804" s="1">
        <v>22.6954076064142</v>
      </c>
      <c r="AA804" s="1">
        <v>18.617244563848502</v>
      </c>
      <c r="AB804" s="1">
        <v>24.8677692888926</v>
      </c>
      <c r="AC804" s="1">
        <v>14.455125514230501</v>
      </c>
    </row>
    <row r="805" spans="1:29" ht="15" hidden="1" customHeight="1" x14ac:dyDescent="0.25">
      <c r="A805">
        <v>44460</v>
      </c>
      <c r="B805" s="2" t="s">
        <v>803</v>
      </c>
      <c r="C805" s="2" t="s">
        <v>156</v>
      </c>
      <c r="D805" s="2" t="s">
        <v>937</v>
      </c>
      <c r="E805" s="2" t="s">
        <v>935</v>
      </c>
      <c r="F805" s="2" t="s">
        <v>919</v>
      </c>
      <c r="G805" s="2" t="str">
        <f t="shared" si="12"/>
        <v>Trump</v>
      </c>
      <c r="H805" s="2" t="s">
        <v>922</v>
      </c>
      <c r="I805" s="2" t="s">
        <v>922</v>
      </c>
      <c r="J805">
        <v>23509</v>
      </c>
      <c r="K805" s="1">
        <v>90.6461355225658</v>
      </c>
      <c r="L805" s="1">
        <v>0.38708579692883599</v>
      </c>
      <c r="M805" s="1">
        <v>0.61678506104045305</v>
      </c>
      <c r="N805" s="1">
        <v>1.5440894976391999</v>
      </c>
      <c r="O805" s="1">
        <v>6.8059041218256802</v>
      </c>
      <c r="P805" s="1">
        <v>20.881364583776399</v>
      </c>
      <c r="Q805" s="1">
        <v>8.0820111446679999</v>
      </c>
      <c r="R805" s="1">
        <v>30.392615594027799</v>
      </c>
      <c r="S805" s="1">
        <v>32.523714322174499</v>
      </c>
      <c r="T805" s="1">
        <v>8.1202943553532698</v>
      </c>
      <c r="U805" s="1">
        <v>0.57873895826987498</v>
      </c>
      <c r="V805" s="1">
        <v>20.469083155650299</v>
      </c>
      <c r="W805" s="1">
        <v>33.164788303381101</v>
      </c>
      <c r="X805" s="1">
        <v>45.7873895826988</v>
      </c>
      <c r="Y805" s="1">
        <v>11.471575307637501</v>
      </c>
      <c r="Z805" s="1">
        <v>12.600427133123199</v>
      </c>
      <c r="AA805" s="1">
        <v>22.516017492118401</v>
      </c>
      <c r="AB805" s="1">
        <v>28.739957286687702</v>
      </c>
      <c r="AC805" s="1">
        <v>24.672022780433199</v>
      </c>
    </row>
    <row r="806" spans="1:29" ht="15" hidden="1" customHeight="1" x14ac:dyDescent="0.25">
      <c r="A806">
        <v>44500</v>
      </c>
      <c r="B806" s="2" t="s">
        <v>804</v>
      </c>
      <c r="C806" s="2" t="s">
        <v>27</v>
      </c>
      <c r="D806" s="2" t="s">
        <v>976</v>
      </c>
      <c r="E806" s="2" t="s">
        <v>935</v>
      </c>
      <c r="F806" s="2" t="s">
        <v>919</v>
      </c>
      <c r="G806" s="2" t="str">
        <f t="shared" si="12"/>
        <v>Trump</v>
      </c>
      <c r="H806" s="2" t="s">
        <v>922</v>
      </c>
      <c r="I806" s="2" t="s">
        <v>922</v>
      </c>
      <c r="J806">
        <v>37890</v>
      </c>
      <c r="K806" s="1">
        <v>77.545526524148897</v>
      </c>
      <c r="L806" s="1">
        <v>1.1375032990234899</v>
      </c>
      <c r="M806" s="1">
        <v>0.63341250989706999</v>
      </c>
      <c r="N806" s="1">
        <v>1.47268408551069</v>
      </c>
      <c r="O806" s="1">
        <v>19.2108735814199</v>
      </c>
      <c r="P806" s="1">
        <v>22.296120348376899</v>
      </c>
      <c r="Q806" s="1">
        <v>19.445764053840101</v>
      </c>
      <c r="R806" s="1">
        <v>23.072050673000799</v>
      </c>
      <c r="S806" s="1">
        <v>22.573238321456799</v>
      </c>
      <c r="T806" s="1">
        <v>12.6128266033254</v>
      </c>
      <c r="U806" s="1">
        <v>8.8556537502832509</v>
      </c>
      <c r="V806" s="1">
        <v>36.8819397235441</v>
      </c>
      <c r="W806" s="1">
        <v>29.7167459777929</v>
      </c>
      <c r="X806" s="1">
        <v>24.5456605483798</v>
      </c>
      <c r="Y806" s="1">
        <v>26.168881389298999</v>
      </c>
      <c r="Z806" s="1">
        <v>23.602615481965799</v>
      </c>
      <c r="AA806" s="1">
        <v>20.080151866694798</v>
      </c>
      <c r="AB806" s="1">
        <v>17.113126625887599</v>
      </c>
      <c r="AC806" s="1">
        <v>13.0352246361527</v>
      </c>
    </row>
    <row r="807" spans="1:29" ht="15" hidden="1" customHeight="1" x14ac:dyDescent="0.25">
      <c r="A807">
        <v>44540</v>
      </c>
      <c r="B807" s="2" t="s">
        <v>805</v>
      </c>
      <c r="C807" s="2" t="s">
        <v>156</v>
      </c>
      <c r="D807" s="2" t="s">
        <v>937</v>
      </c>
      <c r="E807" s="2" t="s">
        <v>935</v>
      </c>
      <c r="F807" s="2" t="s">
        <v>920</v>
      </c>
      <c r="G807" s="2" t="str">
        <f t="shared" si="12"/>
        <v>Clinton</v>
      </c>
      <c r="H807" s="2" t="s">
        <v>922</v>
      </c>
      <c r="I807" s="2" t="s">
        <v>922</v>
      </c>
      <c r="J807">
        <v>22709</v>
      </c>
      <c r="K807" s="1">
        <v>78.180457087498297</v>
      </c>
      <c r="L807" s="1">
        <v>3.8795191333832402</v>
      </c>
      <c r="M807" s="1">
        <v>0.515214232242723</v>
      </c>
      <c r="N807" s="1">
        <v>1.7878374212867101</v>
      </c>
      <c r="O807" s="1">
        <v>15.636972125589001</v>
      </c>
      <c r="P807" s="1">
        <v>20.000880708089301</v>
      </c>
      <c r="Q807" s="1">
        <v>11.23343167907</v>
      </c>
      <c r="R807" s="1">
        <v>27.134616231450099</v>
      </c>
      <c r="S807" s="1">
        <v>27.006913558501001</v>
      </c>
      <c r="T807" s="1">
        <v>14.6241578228896</v>
      </c>
      <c r="U807" s="1">
        <v>4.5869098712446403</v>
      </c>
      <c r="V807" s="1">
        <v>41.040772532188797</v>
      </c>
      <c r="W807" s="1">
        <v>38.666845493562199</v>
      </c>
      <c r="X807" s="1">
        <v>15.705472103004301</v>
      </c>
      <c r="Y807" s="1">
        <v>17.743142144638401</v>
      </c>
      <c r="Z807" s="1">
        <v>30.7481296758105</v>
      </c>
      <c r="AA807" s="1">
        <v>19.3266832917706</v>
      </c>
      <c r="AB807" s="1">
        <v>19.201995012468799</v>
      </c>
      <c r="AC807" s="1">
        <v>12.9800498753117</v>
      </c>
    </row>
    <row r="808" spans="1:29" ht="15" hidden="1" customHeight="1" x14ac:dyDescent="0.25">
      <c r="A808">
        <v>44580</v>
      </c>
      <c r="B808" s="2" t="s">
        <v>805</v>
      </c>
      <c r="C808" s="2" t="s">
        <v>146</v>
      </c>
      <c r="D808" s="2" t="s">
        <v>948</v>
      </c>
      <c r="E808" s="2" t="s">
        <v>927</v>
      </c>
      <c r="F808" s="2" t="s">
        <v>920</v>
      </c>
      <c r="G808" s="2" t="str">
        <f t="shared" si="12"/>
        <v>Clinton</v>
      </c>
      <c r="H808" s="2" t="s">
        <v>923</v>
      </c>
      <c r="I808" s="2" t="s">
        <v>923</v>
      </c>
      <c r="J808">
        <v>58498</v>
      </c>
      <c r="K808" s="1">
        <v>85.922595644295498</v>
      </c>
      <c r="L808" s="1">
        <v>1.2051694075011099</v>
      </c>
      <c r="M808" s="1">
        <v>0.45984478101815401</v>
      </c>
      <c r="N808" s="1">
        <v>1.3778248829019799</v>
      </c>
      <c r="O808" s="1">
        <v>11.0345652842832</v>
      </c>
      <c r="P808" s="1">
        <v>23.487982495128001</v>
      </c>
      <c r="Q808" s="1">
        <v>7.7712058531915602</v>
      </c>
      <c r="R808" s="1">
        <v>22.640090259496102</v>
      </c>
      <c r="S808" s="1">
        <v>28.583883209682401</v>
      </c>
      <c r="T808" s="1">
        <v>17.516838182501999</v>
      </c>
      <c r="U808" s="1">
        <v>5.1352761422076503</v>
      </c>
      <c r="V808" s="1">
        <v>46.242329383120897</v>
      </c>
      <c r="W808" s="1">
        <v>33.261285433902302</v>
      </c>
      <c r="X808" s="1">
        <v>15.3611090407692</v>
      </c>
      <c r="Y808" s="1">
        <v>17.327917913638299</v>
      </c>
      <c r="Z808" s="1">
        <v>25.630611372381399</v>
      </c>
      <c r="AA808" s="1">
        <v>20.2522445489525</v>
      </c>
      <c r="AB808" s="1">
        <v>23.988884138520699</v>
      </c>
      <c r="AC808" s="1">
        <v>12.800342026507099</v>
      </c>
    </row>
    <row r="809" spans="1:29" ht="15" hidden="1" customHeight="1" x14ac:dyDescent="0.25">
      <c r="A809">
        <v>44620</v>
      </c>
      <c r="B809" s="2" t="s">
        <v>806</v>
      </c>
      <c r="C809" s="2" t="s">
        <v>70</v>
      </c>
      <c r="D809" s="2" t="s">
        <v>980</v>
      </c>
      <c r="E809" s="2" t="s">
        <v>927</v>
      </c>
      <c r="F809" s="2" t="s">
        <v>919</v>
      </c>
      <c r="G809" s="2" t="str">
        <f t="shared" si="12"/>
        <v>Trump</v>
      </c>
      <c r="H809" s="2" t="s">
        <v>922</v>
      </c>
      <c r="I809" s="2" t="s">
        <v>922</v>
      </c>
      <c r="J809">
        <v>70019</v>
      </c>
      <c r="K809" s="1">
        <v>92.684842685556802</v>
      </c>
      <c r="L809" s="1">
        <v>0.517002527885288</v>
      </c>
      <c r="M809" s="1">
        <v>2.7920992873362902</v>
      </c>
      <c r="N809" s="1">
        <v>1.3596309573115899</v>
      </c>
      <c r="O809" s="1">
        <v>2.6464245419100498</v>
      </c>
      <c r="P809" s="1">
        <v>20.7757894285837</v>
      </c>
      <c r="Q809" s="1">
        <v>16.391265228009502</v>
      </c>
      <c r="R809" s="1">
        <v>23.4536340136249</v>
      </c>
      <c r="S809" s="1">
        <v>26.5899255916251</v>
      </c>
      <c r="T809" s="1">
        <v>12.789385738156801</v>
      </c>
      <c r="U809" s="1">
        <v>3.6671078453744701</v>
      </c>
      <c r="V809" s="1">
        <v>41.280635297339202</v>
      </c>
      <c r="W809" s="1">
        <v>27.901510656747799</v>
      </c>
      <c r="X809" s="1">
        <v>27.150746200538499</v>
      </c>
      <c r="Y809" s="1">
        <v>18.033021227932199</v>
      </c>
      <c r="Z809" s="1">
        <v>20.584661568150999</v>
      </c>
      <c r="AA809" s="1">
        <v>19.1587449074405</v>
      </c>
      <c r="AB809" s="1">
        <v>26.517046672861099</v>
      </c>
      <c r="AC809" s="1">
        <v>15.7065256236152</v>
      </c>
    </row>
    <row r="810" spans="1:29" ht="15" hidden="1" customHeight="1" x14ac:dyDescent="0.25">
      <c r="A810">
        <v>44660</v>
      </c>
      <c r="B810" s="2" t="s">
        <v>807</v>
      </c>
      <c r="C810" s="2" t="s">
        <v>29</v>
      </c>
      <c r="D810" s="2" t="s">
        <v>968</v>
      </c>
      <c r="E810" s="2" t="s">
        <v>935</v>
      </c>
      <c r="F810" s="2" t="s">
        <v>919</v>
      </c>
      <c r="G810" s="2" t="str">
        <f t="shared" si="12"/>
        <v>Trump</v>
      </c>
      <c r="H810" s="2" t="s">
        <v>922</v>
      </c>
      <c r="I810" s="2" t="s">
        <v>922</v>
      </c>
      <c r="J810">
        <v>77350</v>
      </c>
      <c r="K810" s="1">
        <v>79.709114414996804</v>
      </c>
      <c r="L810" s="1">
        <v>3.56431803490627</v>
      </c>
      <c r="M810" s="1">
        <v>3.4634776987718201</v>
      </c>
      <c r="N810" s="1">
        <v>9.3975436328377508</v>
      </c>
      <c r="O810" s="1">
        <v>3.8655462184873901</v>
      </c>
      <c r="P810" s="1">
        <v>18.9088558500323</v>
      </c>
      <c r="Q810" s="1">
        <v>26.460245636716198</v>
      </c>
      <c r="R810" s="1">
        <v>24.241758241758198</v>
      </c>
      <c r="S810" s="1">
        <v>19.9676793794441</v>
      </c>
      <c r="T810" s="1">
        <v>10.421460892049099</v>
      </c>
      <c r="U810" s="1">
        <v>3.3641129226181898</v>
      </c>
      <c r="V810" s="1">
        <v>34.410618958303303</v>
      </c>
      <c r="W810" s="1">
        <v>26.362237291396099</v>
      </c>
      <c r="X810" s="1">
        <v>35.863030827682401</v>
      </c>
      <c r="Y810" s="1">
        <v>28.883747443248499</v>
      </c>
      <c r="Z810" s="1">
        <v>24.1256748147403</v>
      </c>
      <c r="AA810" s="1">
        <v>15.6154645743218</v>
      </c>
      <c r="AB810" s="1">
        <v>18.328136002414201</v>
      </c>
      <c r="AC810" s="1">
        <v>13.0469771652751</v>
      </c>
    </row>
    <row r="811" spans="1:29" ht="15" hidden="1" customHeight="1" x14ac:dyDescent="0.25">
      <c r="A811">
        <v>44700</v>
      </c>
      <c r="B811" s="2" t="s">
        <v>808</v>
      </c>
      <c r="C811" s="2" t="s">
        <v>98</v>
      </c>
      <c r="D811" s="2" t="s">
        <v>936</v>
      </c>
      <c r="E811" s="2" t="s">
        <v>935</v>
      </c>
      <c r="F811" s="2" t="s">
        <v>920</v>
      </c>
      <c r="G811" s="2" t="str">
        <f t="shared" si="12"/>
        <v>Clinton</v>
      </c>
      <c r="H811" s="2" t="s">
        <v>922</v>
      </c>
      <c r="I811" s="2" t="s">
        <v>923</v>
      </c>
      <c r="J811">
        <v>685306</v>
      </c>
      <c r="K811" s="1">
        <v>35.884553761385398</v>
      </c>
      <c r="L811" s="1">
        <v>7.0829673167898699</v>
      </c>
      <c r="M811" s="1">
        <v>13.796318724774</v>
      </c>
      <c r="N811" s="1">
        <v>4.3716237709869796</v>
      </c>
      <c r="O811" s="1">
        <v>38.864536426063701</v>
      </c>
      <c r="P811" s="1">
        <v>29.289689569331099</v>
      </c>
      <c r="Q811" s="1">
        <v>10.4058624906246</v>
      </c>
      <c r="R811" s="1">
        <v>26.4922530956974</v>
      </c>
      <c r="S811" s="1">
        <v>23.425447902104999</v>
      </c>
      <c r="T811" s="1">
        <v>10.386746942241899</v>
      </c>
      <c r="U811" s="1">
        <v>12.2882285841069</v>
      </c>
      <c r="V811" s="1">
        <v>36.569743185331497</v>
      </c>
      <c r="W811" s="1">
        <v>33.246514589166502</v>
      </c>
      <c r="X811" s="1">
        <v>17.895513641395201</v>
      </c>
      <c r="Y811" s="1">
        <v>16.8167690233673</v>
      </c>
      <c r="Z811" s="1">
        <v>20.566207309766298</v>
      </c>
      <c r="AA811" s="1">
        <v>17.140222438586001</v>
      </c>
      <c r="AB811" s="1">
        <v>22.839743109646498</v>
      </c>
      <c r="AC811" s="1">
        <v>22.637058118633899</v>
      </c>
    </row>
    <row r="812" spans="1:29" ht="15" hidden="1" customHeight="1" x14ac:dyDescent="0.25">
      <c r="A812">
        <v>44740</v>
      </c>
      <c r="B812" s="2" t="s">
        <v>809</v>
      </c>
      <c r="C812" s="2" t="s">
        <v>60</v>
      </c>
      <c r="D812" s="2" t="s">
        <v>945</v>
      </c>
      <c r="E812" s="2" t="s">
        <v>927</v>
      </c>
      <c r="F812" s="2" t="s">
        <v>919</v>
      </c>
      <c r="G812" s="2" t="str">
        <f t="shared" si="12"/>
        <v>Trump</v>
      </c>
      <c r="H812" s="2" t="s">
        <v>922</v>
      </c>
      <c r="I812" s="2" t="s">
        <v>923</v>
      </c>
      <c r="J812">
        <v>20260</v>
      </c>
      <c r="K812" s="1">
        <v>67.897334649555802</v>
      </c>
      <c r="L812" s="1">
        <v>2.4531095755182601</v>
      </c>
      <c r="M812" s="1">
        <v>5.5231984205330704</v>
      </c>
      <c r="N812" s="1">
        <v>1.38203356367226</v>
      </c>
      <c r="O812" s="1">
        <v>22.7443237907206</v>
      </c>
      <c r="P812" s="1">
        <v>24.955577492596198</v>
      </c>
      <c r="Q812" s="1">
        <v>11.6831194471866</v>
      </c>
      <c r="R812" s="1">
        <v>21.934846989141199</v>
      </c>
      <c r="S812" s="1">
        <v>26.347482724580502</v>
      </c>
      <c r="T812" s="1">
        <v>15.0789733464956</v>
      </c>
      <c r="U812" s="1">
        <v>11.7365738925911</v>
      </c>
      <c r="V812" s="1">
        <v>40.854566836534701</v>
      </c>
      <c r="W812" s="1">
        <v>26.577812622501</v>
      </c>
      <c r="X812" s="1">
        <v>20.831046648373199</v>
      </c>
      <c r="Y812" s="1">
        <v>18.587311968606901</v>
      </c>
      <c r="Z812" s="1">
        <v>22.7207325049052</v>
      </c>
      <c r="AA812" s="1">
        <v>22.733812949640299</v>
      </c>
      <c r="AB812" s="1">
        <v>23.217789404839799</v>
      </c>
      <c r="AC812" s="1">
        <v>12.740353172007801</v>
      </c>
    </row>
    <row r="813" spans="1:29" ht="15" hidden="1" customHeight="1" x14ac:dyDescent="0.25">
      <c r="A813">
        <v>44780</v>
      </c>
      <c r="B813" s="2" t="s">
        <v>810</v>
      </c>
      <c r="C813" s="2" t="s">
        <v>31</v>
      </c>
      <c r="D813" s="2" t="s">
        <v>924</v>
      </c>
      <c r="E813" s="2" t="s">
        <v>927</v>
      </c>
      <c r="F813" s="2" t="s">
        <v>919</v>
      </c>
      <c r="G813" s="2" t="str">
        <f t="shared" si="12"/>
        <v>Trump</v>
      </c>
      <c r="H813" s="2" t="s">
        <v>922</v>
      </c>
      <c r="I813" s="2" t="s">
        <v>922</v>
      </c>
      <c r="J813">
        <v>61295</v>
      </c>
      <c r="K813" s="1">
        <v>87.984338037360303</v>
      </c>
      <c r="L813" s="1">
        <v>2.53691165674199</v>
      </c>
      <c r="M813" s="1">
        <v>0.67868504772004201</v>
      </c>
      <c r="N813" s="1">
        <v>2.2187780406232198</v>
      </c>
      <c r="O813" s="1">
        <v>6.5812872175544497</v>
      </c>
      <c r="P813" s="1">
        <v>25.899339260951098</v>
      </c>
      <c r="Q813" s="1">
        <v>8.0528591239089593</v>
      </c>
      <c r="R813" s="1">
        <v>23.830655028958301</v>
      </c>
      <c r="S813" s="1">
        <v>27.366016803980699</v>
      </c>
      <c r="T813" s="1">
        <v>14.8511297822008</v>
      </c>
      <c r="U813" s="1">
        <v>5.6384004748126699</v>
      </c>
      <c r="V813" s="1">
        <v>49.551153646412899</v>
      </c>
      <c r="W813" s="1">
        <v>30.4968222172763</v>
      </c>
      <c r="X813" s="1">
        <v>14.313623661498101</v>
      </c>
      <c r="Y813" s="1">
        <v>20.567885704016501</v>
      </c>
      <c r="Z813" s="1">
        <v>24.018330487914501</v>
      </c>
      <c r="AA813" s="1">
        <v>22.180788929822999</v>
      </c>
      <c r="AB813" s="1">
        <v>22.3874561955252</v>
      </c>
      <c r="AC813" s="1">
        <v>10.8455386827208</v>
      </c>
    </row>
    <row r="814" spans="1:29" ht="15" hidden="1" customHeight="1" x14ac:dyDescent="0.25">
      <c r="A814">
        <v>44860</v>
      </c>
      <c r="B814" s="2" t="s">
        <v>811</v>
      </c>
      <c r="C814" s="2" t="s">
        <v>27</v>
      </c>
      <c r="D814" s="2" t="s">
        <v>976</v>
      </c>
      <c r="E814" s="2" t="s">
        <v>935</v>
      </c>
      <c r="F814" s="2" t="s">
        <v>919</v>
      </c>
      <c r="G814" s="2" t="str">
        <f t="shared" si="12"/>
        <v>Trump</v>
      </c>
      <c r="H814" s="2" t="s">
        <v>922</v>
      </c>
      <c r="I814" s="2" t="s">
        <v>922</v>
      </c>
      <c r="J814">
        <v>35161</v>
      </c>
      <c r="K814" s="1">
        <v>75.370438838485796</v>
      </c>
      <c r="L814" s="1">
        <v>6.9622593214072399</v>
      </c>
      <c r="M814" s="1">
        <v>0.489178351013907</v>
      </c>
      <c r="N814" s="1">
        <v>1.9112084411706201</v>
      </c>
      <c r="O814" s="1">
        <v>15.266915047922399</v>
      </c>
      <c r="P814" s="1">
        <v>25.579477261738901</v>
      </c>
      <c r="Q814" s="1">
        <v>8.3814453513836398</v>
      </c>
      <c r="R814" s="1">
        <v>23.9213901766161</v>
      </c>
      <c r="S814" s="1">
        <v>26.6232473479139</v>
      </c>
      <c r="T814" s="1">
        <v>15.4944398623475</v>
      </c>
      <c r="U814" s="1">
        <v>8.08543423361726</v>
      </c>
      <c r="V814" s="1">
        <v>47.930488379060897</v>
      </c>
      <c r="W814" s="1">
        <v>28.823353165261299</v>
      </c>
      <c r="X814" s="1">
        <v>15.1607242220605</v>
      </c>
      <c r="Y814" s="1">
        <v>22.545619061981601</v>
      </c>
      <c r="Z814" s="1">
        <v>24.581511084300999</v>
      </c>
      <c r="AA814" s="1">
        <v>18.850852058512999</v>
      </c>
      <c r="AB814" s="1">
        <v>21.407027597647399</v>
      </c>
      <c r="AC814" s="1">
        <v>12.614990197556899</v>
      </c>
    </row>
    <row r="815" spans="1:29" ht="15" hidden="1" customHeight="1" x14ac:dyDescent="0.25">
      <c r="A815">
        <v>44900</v>
      </c>
      <c r="B815" s="2" t="s">
        <v>812</v>
      </c>
      <c r="C815" s="2" t="s">
        <v>37</v>
      </c>
      <c r="D815" s="2" t="s">
        <v>943</v>
      </c>
      <c r="E815" s="2" t="s">
        <v>931</v>
      </c>
      <c r="F815" s="2" t="s">
        <v>919</v>
      </c>
      <c r="G815" s="2" t="str">
        <f t="shared" si="12"/>
        <v>Trump</v>
      </c>
      <c r="H815" s="2" t="s">
        <v>922</v>
      </c>
      <c r="I815" s="2" t="s">
        <v>923</v>
      </c>
      <c r="J815">
        <v>26015</v>
      </c>
      <c r="K815" s="1">
        <v>82.986738420142203</v>
      </c>
      <c r="L815" s="1">
        <v>11.093599846242601</v>
      </c>
      <c r="M815" s="1">
        <v>0.41514510859119702</v>
      </c>
      <c r="N815" s="1">
        <v>1.49529117816644</v>
      </c>
      <c r="O815" s="1">
        <v>4.0092254468575801</v>
      </c>
      <c r="P815" s="1">
        <v>22.5177782048818</v>
      </c>
      <c r="Q815" s="1">
        <v>8.5373822794541603</v>
      </c>
      <c r="R815" s="1">
        <v>26.896021526042698</v>
      </c>
      <c r="S815" s="1">
        <v>27.438016528925601</v>
      </c>
      <c r="T815" s="1">
        <v>14.6108014606958</v>
      </c>
      <c r="U815" s="1">
        <v>12.521622677306</v>
      </c>
      <c r="V815" s="1">
        <v>56.397522459684197</v>
      </c>
      <c r="W815" s="1">
        <v>22.8837676468947</v>
      </c>
      <c r="X815" s="1">
        <v>8.19708721611517</v>
      </c>
      <c r="Y815" s="1">
        <v>28.595890410958901</v>
      </c>
      <c r="Z815" s="1">
        <v>29.2915239726027</v>
      </c>
      <c r="AA815" s="1">
        <v>20.601455479452099</v>
      </c>
      <c r="AB815" s="1">
        <v>14.7795376712329</v>
      </c>
      <c r="AC815" s="1">
        <v>6.7315924657534296</v>
      </c>
    </row>
    <row r="816" spans="1:29" ht="15" hidden="1" customHeight="1" x14ac:dyDescent="0.25">
      <c r="A816">
        <v>44920</v>
      </c>
      <c r="B816" s="2" t="s">
        <v>813</v>
      </c>
      <c r="C816" s="2" t="s">
        <v>199</v>
      </c>
      <c r="D816" s="2" t="s">
        <v>977</v>
      </c>
      <c r="E816" s="2" t="s">
        <v>947</v>
      </c>
      <c r="F816" s="2" t="s">
        <v>920</v>
      </c>
      <c r="G816" s="2" t="str">
        <f t="shared" si="12"/>
        <v>Clinton</v>
      </c>
      <c r="H816" s="2" t="s">
        <v>922</v>
      </c>
      <c r="I816" s="2" t="s">
        <v>923</v>
      </c>
      <c r="J816">
        <v>20802</v>
      </c>
      <c r="K816" s="1">
        <v>85.376059905296799</v>
      </c>
      <c r="L816" s="1">
        <v>0.30283008479242401</v>
      </c>
      <c r="M816" s="1">
        <v>1.2113203391696901</v>
      </c>
      <c r="N816" s="1">
        <v>1.5747164409206</v>
      </c>
      <c r="O816" s="1">
        <v>11.535073229820499</v>
      </c>
      <c r="P816" s="1">
        <v>27.722717762361</v>
      </c>
      <c r="Q816" s="1">
        <v>7.2293800242264101</v>
      </c>
      <c r="R816" s="1">
        <v>27.205153617442999</v>
      </c>
      <c r="S816" s="1">
        <v>30.222442462283901</v>
      </c>
      <c r="T816" s="1">
        <v>7.6203061336857196</v>
      </c>
      <c r="U816" s="1">
        <v>3.5820024185813799</v>
      </c>
      <c r="V816" s="1">
        <v>21.375255410533299</v>
      </c>
      <c r="W816" s="1">
        <v>26.7253242150035</v>
      </c>
      <c r="X816" s="1">
        <v>48.317417955881702</v>
      </c>
      <c r="Y816" s="1">
        <v>8.1253758268190008</v>
      </c>
      <c r="Z816" s="1">
        <v>12.7480457005412</v>
      </c>
      <c r="AA816" s="1">
        <v>15.8147925435959</v>
      </c>
      <c r="AB816" s="1">
        <v>21.136500300661499</v>
      </c>
      <c r="AC816" s="1">
        <v>42.175285628382397</v>
      </c>
    </row>
    <row r="817" spans="1:29" ht="15" hidden="1" customHeight="1" x14ac:dyDescent="0.25">
      <c r="A817">
        <v>44940</v>
      </c>
      <c r="B817" s="2" t="s">
        <v>814</v>
      </c>
      <c r="C817" s="2" t="s">
        <v>129</v>
      </c>
      <c r="D817" s="2" t="s">
        <v>973</v>
      </c>
      <c r="E817" s="2" t="s">
        <v>931</v>
      </c>
      <c r="F817" s="2" t="s">
        <v>920</v>
      </c>
      <c r="G817" s="2" t="str">
        <f t="shared" si="12"/>
        <v>Clinton</v>
      </c>
      <c r="H817" s="2" t="s">
        <v>922</v>
      </c>
      <c r="I817" s="2" t="s">
        <v>923</v>
      </c>
      <c r="J817">
        <v>107456</v>
      </c>
      <c r="K817" s="1">
        <v>46.924322513400803</v>
      </c>
      <c r="L817" s="1">
        <v>46.633040500297803</v>
      </c>
      <c r="M817" s="1">
        <v>1.08602590827874</v>
      </c>
      <c r="N817" s="1">
        <v>2.0696843359142298</v>
      </c>
      <c r="O817" s="1">
        <v>3.2869267421083999</v>
      </c>
      <c r="P817" s="1">
        <v>25.527657832042902</v>
      </c>
      <c r="Q817" s="1">
        <v>10.775573257891599</v>
      </c>
      <c r="R817" s="1">
        <v>25.3071024419297</v>
      </c>
      <c r="S817" s="1">
        <v>25.434596486003599</v>
      </c>
      <c r="T817" s="1">
        <v>12.9550699821322</v>
      </c>
      <c r="U817" s="1">
        <v>5.6466807858029604</v>
      </c>
      <c r="V817" s="1">
        <v>42.7736799824728</v>
      </c>
      <c r="W817" s="1">
        <v>33.053384941210801</v>
      </c>
      <c r="X817" s="1">
        <v>18.5262542905134</v>
      </c>
      <c r="Y817" s="1">
        <v>22.273616794164699</v>
      </c>
      <c r="Z817" s="1">
        <v>26.934709126489899</v>
      </c>
      <c r="AA817" s="1">
        <v>19.876991892647499</v>
      </c>
      <c r="AB817" s="1">
        <v>19.5084758685541</v>
      </c>
      <c r="AC817" s="1">
        <v>11.406206318143701</v>
      </c>
    </row>
    <row r="818" spans="1:29" ht="15" hidden="1" customHeight="1" x14ac:dyDescent="0.25">
      <c r="A818">
        <v>44980</v>
      </c>
      <c r="B818" s="2" t="s">
        <v>815</v>
      </c>
      <c r="C818" s="2" t="s">
        <v>55</v>
      </c>
      <c r="D818" s="2" t="s">
        <v>970</v>
      </c>
      <c r="E818" s="2" t="s">
        <v>927</v>
      </c>
      <c r="F818" s="2" t="s">
        <v>920</v>
      </c>
      <c r="G818" s="2" t="str">
        <f t="shared" si="12"/>
        <v>Clinton</v>
      </c>
      <c r="H818" s="2" t="s">
        <v>922</v>
      </c>
      <c r="I818" s="2" t="s">
        <v>922</v>
      </c>
      <c r="J818">
        <v>94528</v>
      </c>
      <c r="K818" s="1">
        <v>94.327606635071106</v>
      </c>
      <c r="L818" s="1">
        <v>1.91900812457684</v>
      </c>
      <c r="M818" s="1">
        <v>0.343813473256601</v>
      </c>
      <c r="N818" s="1">
        <v>1.0261509817197001</v>
      </c>
      <c r="O818" s="1">
        <v>2.3834207853757601</v>
      </c>
      <c r="P818" s="1">
        <v>20.568508801624901</v>
      </c>
      <c r="Q818" s="1">
        <v>7.6633378469871403</v>
      </c>
      <c r="R818" s="1">
        <v>23.856423493567998</v>
      </c>
      <c r="S818" s="1">
        <v>29.381770480704098</v>
      </c>
      <c r="T818" s="1">
        <v>18.529959377115802</v>
      </c>
      <c r="U818" s="1">
        <v>4.3957499411349197</v>
      </c>
      <c r="V818" s="1">
        <v>62.104132328702597</v>
      </c>
      <c r="W818" s="1">
        <v>19.705085943018599</v>
      </c>
      <c r="X818" s="1">
        <v>13.7950317871439</v>
      </c>
      <c r="Y818" s="1">
        <v>21.4558898521163</v>
      </c>
      <c r="Z818" s="1">
        <v>27.404385517593099</v>
      </c>
      <c r="AA818" s="1">
        <v>19.747577766445701</v>
      </c>
      <c r="AB818" s="1">
        <v>20.5991840897501</v>
      </c>
      <c r="AC818" s="1">
        <v>10.7929627740948</v>
      </c>
    </row>
    <row r="819" spans="1:29" ht="15" hidden="1" customHeight="1" x14ac:dyDescent="0.25">
      <c r="A819">
        <v>45000</v>
      </c>
      <c r="B819" s="2" t="s">
        <v>816</v>
      </c>
      <c r="C819" s="2" t="s">
        <v>98</v>
      </c>
      <c r="D819" s="2" t="s">
        <v>936</v>
      </c>
      <c r="E819" s="2" t="s">
        <v>935</v>
      </c>
      <c r="F819" s="2" t="s">
        <v>919</v>
      </c>
      <c r="G819" s="2" t="str">
        <f t="shared" si="12"/>
        <v>Trump</v>
      </c>
      <c r="H819" s="2" t="s">
        <v>922</v>
      </c>
      <c r="I819" s="2" t="s">
        <v>923</v>
      </c>
      <c r="J819">
        <v>34895</v>
      </c>
      <c r="K819" s="1">
        <v>66.685771600515807</v>
      </c>
      <c r="L819" s="1">
        <v>7.9954148158761997</v>
      </c>
      <c r="M819" s="1">
        <v>0.965754406075369</v>
      </c>
      <c r="N819" s="1">
        <v>6.8233271242298299</v>
      </c>
      <c r="O819" s="1">
        <v>17.529732053302801</v>
      </c>
      <c r="P819" s="1">
        <v>18.034102306920801</v>
      </c>
      <c r="Q819" s="1">
        <v>10.6548216076802</v>
      </c>
      <c r="R819" s="1">
        <v>33.959019916893503</v>
      </c>
      <c r="S819" s="1">
        <v>27.396475139704801</v>
      </c>
      <c r="T819" s="1">
        <v>9.9555810288006903</v>
      </c>
      <c r="U819" s="1">
        <v>4.52530625402966</v>
      </c>
      <c r="V819" s="1">
        <v>40.582688588007699</v>
      </c>
      <c r="W819" s="1">
        <v>41.372501611863299</v>
      </c>
      <c r="X819" s="1">
        <v>13.519503546099299</v>
      </c>
      <c r="Y819" s="1">
        <v>17.7051446627827</v>
      </c>
      <c r="Z819" s="1">
        <v>20.233040387083999</v>
      </c>
      <c r="AA819" s="1">
        <v>18.001382442974201</v>
      </c>
      <c r="AB819" s="1">
        <v>26.375037029722499</v>
      </c>
      <c r="AC819" s="1">
        <v>17.6853954774366</v>
      </c>
    </row>
    <row r="820" spans="1:29" ht="15" hidden="1" customHeight="1" x14ac:dyDescent="0.25">
      <c r="A820">
        <v>45020</v>
      </c>
      <c r="B820" s="2" t="s">
        <v>817</v>
      </c>
      <c r="C820" s="2" t="s">
        <v>27</v>
      </c>
      <c r="D820" s="2" t="s">
        <v>976</v>
      </c>
      <c r="E820" s="2" t="s">
        <v>935</v>
      </c>
      <c r="F820" s="2" t="s">
        <v>919</v>
      </c>
      <c r="G820" s="2" t="str">
        <f t="shared" si="12"/>
        <v>Trump</v>
      </c>
      <c r="H820" s="2" t="s">
        <v>922</v>
      </c>
      <c r="I820" s="2" t="s">
        <v>922</v>
      </c>
      <c r="J820">
        <v>15216</v>
      </c>
      <c r="K820" s="1">
        <v>60.403522607781298</v>
      </c>
      <c r="L820" s="1">
        <v>4.3769716088328101</v>
      </c>
      <c r="M820" s="1">
        <v>0.38117770767613002</v>
      </c>
      <c r="N820" s="1">
        <v>1.3012618296530001</v>
      </c>
      <c r="O820" s="1">
        <v>33.537066246056803</v>
      </c>
      <c r="P820" s="1">
        <v>25.860935856992601</v>
      </c>
      <c r="Q820" s="1">
        <v>8.7407991587802307</v>
      </c>
      <c r="R820" s="1">
        <v>22.647213459516301</v>
      </c>
      <c r="S820" s="1">
        <v>26.196109358569899</v>
      </c>
      <c r="T820" s="1">
        <v>16.554942166140901</v>
      </c>
      <c r="U820" s="1">
        <v>11.967213114754101</v>
      </c>
      <c r="V820" s="1">
        <v>44.569672131147499</v>
      </c>
      <c r="W820" s="1">
        <v>29.743852459016399</v>
      </c>
      <c r="X820" s="1">
        <v>13.719262295082</v>
      </c>
      <c r="Y820" s="1">
        <v>24.715361709581401</v>
      </c>
      <c r="Z820" s="1">
        <v>29.217025748817701</v>
      </c>
      <c r="AA820" s="1">
        <v>16.955684007707099</v>
      </c>
      <c r="AB820" s="1">
        <v>17.095813627605501</v>
      </c>
      <c r="AC820" s="1">
        <v>12.016114906288299</v>
      </c>
    </row>
    <row r="821" spans="1:29" ht="15" hidden="1" customHeight="1" x14ac:dyDescent="0.25">
      <c r="A821">
        <v>45060</v>
      </c>
      <c r="B821" s="2" t="s">
        <v>818</v>
      </c>
      <c r="C821" s="2" t="s">
        <v>40</v>
      </c>
      <c r="D821" s="2" t="s">
        <v>966</v>
      </c>
      <c r="E821" s="2" t="s">
        <v>927</v>
      </c>
      <c r="F821" s="2" t="s">
        <v>920</v>
      </c>
      <c r="G821" s="2" t="str">
        <f t="shared" si="12"/>
        <v>Clinton</v>
      </c>
      <c r="H821" s="2" t="s">
        <v>922</v>
      </c>
      <c r="I821" s="2" t="s">
        <v>922</v>
      </c>
      <c r="J821">
        <v>662577</v>
      </c>
      <c r="K821" s="1">
        <v>83.7709428489066</v>
      </c>
      <c r="L821" s="1">
        <v>7.6697500818772797</v>
      </c>
      <c r="M821" s="1">
        <v>2.3627442546300301</v>
      </c>
      <c r="N821" s="1">
        <v>2.7709986914728399</v>
      </c>
      <c r="O821" s="1">
        <v>3.4255641231132401</v>
      </c>
      <c r="P821" s="1">
        <v>22.862701240761499</v>
      </c>
      <c r="Q821" s="1">
        <v>11.6652102321692</v>
      </c>
      <c r="R821" s="1">
        <v>23.859717436614901</v>
      </c>
      <c r="S821" s="1">
        <v>27.845367406354299</v>
      </c>
      <c r="T821" s="1">
        <v>13.7670036841001</v>
      </c>
      <c r="U821" s="1">
        <v>3.1621855787931001</v>
      </c>
      <c r="V821" s="1">
        <v>38.216981740757497</v>
      </c>
      <c r="W821" s="1">
        <v>29.726572221249299</v>
      </c>
      <c r="X821" s="1">
        <v>28.894260459200101</v>
      </c>
      <c r="Y821" s="1">
        <v>18.5243315902751</v>
      </c>
      <c r="Z821" s="1">
        <v>20.499063721338601</v>
      </c>
      <c r="AA821" s="1">
        <v>17.242290269694902</v>
      </c>
      <c r="AB821" s="1">
        <v>23.192515986666798</v>
      </c>
      <c r="AC821" s="1">
        <v>20.541798432024599</v>
      </c>
    </row>
    <row r="822" spans="1:29" ht="15" hidden="1" customHeight="1" x14ac:dyDescent="0.25">
      <c r="A822">
        <v>45140</v>
      </c>
      <c r="B822" s="2" t="s">
        <v>819</v>
      </c>
      <c r="C822" s="2" t="s">
        <v>29</v>
      </c>
      <c r="D822" s="2" t="s">
        <v>968</v>
      </c>
      <c r="E822" s="2" t="s">
        <v>935</v>
      </c>
      <c r="F822" s="2" t="s">
        <v>919</v>
      </c>
      <c r="G822" s="2" t="str">
        <f t="shared" si="12"/>
        <v>Trump</v>
      </c>
      <c r="H822" s="2" t="s">
        <v>922</v>
      </c>
      <c r="I822" s="2" t="s">
        <v>922</v>
      </c>
      <c r="J822">
        <v>46987</v>
      </c>
      <c r="K822" s="1">
        <v>50.207504203290299</v>
      </c>
      <c r="L822" s="1">
        <v>1.23864047502501</v>
      </c>
      <c r="M822" s="1">
        <v>0.53206205971864595</v>
      </c>
      <c r="N822" s="1">
        <v>41.739204460808303</v>
      </c>
      <c r="O822" s="1">
        <v>6.28258880115777</v>
      </c>
      <c r="P822" s="1">
        <v>24.1194372911656</v>
      </c>
      <c r="Q822" s="1">
        <v>13.865537276267901</v>
      </c>
      <c r="R822" s="1">
        <v>23.702300636346202</v>
      </c>
      <c r="S822" s="1">
        <v>24.823887458233099</v>
      </c>
      <c r="T822" s="1">
        <v>13.4888373379871</v>
      </c>
      <c r="U822" s="1">
        <v>5.2095479799711901</v>
      </c>
      <c r="V822" s="1">
        <v>40.088483435077897</v>
      </c>
      <c r="W822" s="1">
        <v>30.135811784072999</v>
      </c>
      <c r="X822" s="1">
        <v>24.566156800878002</v>
      </c>
      <c r="Y822" s="1">
        <v>30.2898636985894</v>
      </c>
      <c r="Z822" s="1">
        <v>25.5818106065115</v>
      </c>
      <c r="AA822" s="1">
        <v>17.9156002618892</v>
      </c>
      <c r="AB822" s="1">
        <v>17.195405035414598</v>
      </c>
      <c r="AC822" s="1">
        <v>9.0173203975953804</v>
      </c>
    </row>
    <row r="823" spans="1:29" ht="15" hidden="1" customHeight="1" x14ac:dyDescent="0.25">
      <c r="A823">
        <v>45180</v>
      </c>
      <c r="B823" s="2" t="s">
        <v>820</v>
      </c>
      <c r="C823" s="2" t="s">
        <v>46</v>
      </c>
      <c r="D823" s="2" t="s">
        <v>930</v>
      </c>
      <c r="E823" s="2" t="s">
        <v>931</v>
      </c>
      <c r="F823" s="2" t="s">
        <v>919</v>
      </c>
      <c r="G823" s="2" t="str">
        <f t="shared" si="12"/>
        <v>Trump</v>
      </c>
      <c r="H823" s="2" t="s">
        <v>922</v>
      </c>
      <c r="I823" s="2" t="s">
        <v>923</v>
      </c>
      <c r="J823">
        <v>93830</v>
      </c>
      <c r="K823" s="1">
        <v>64.673345411915193</v>
      </c>
      <c r="L823" s="1">
        <v>31.449429819887001</v>
      </c>
      <c r="M823" s="1">
        <v>0.36555472663327299</v>
      </c>
      <c r="N823" s="1">
        <v>1.4856655653842099</v>
      </c>
      <c r="O823" s="1">
        <v>2.0260044761803302</v>
      </c>
      <c r="P823" s="1">
        <v>23.078972610039401</v>
      </c>
      <c r="Q823" s="1">
        <v>8.4791644463391194</v>
      </c>
      <c r="R823" s="1">
        <v>25.469466055632498</v>
      </c>
      <c r="S823" s="1">
        <v>28.5196632207183</v>
      </c>
      <c r="T823" s="1">
        <v>14.4527336672706</v>
      </c>
      <c r="U823" s="1">
        <v>7.0808909730363396</v>
      </c>
      <c r="V823" s="1">
        <v>53.631887456037497</v>
      </c>
      <c r="W823" s="1">
        <v>27.330988667448199</v>
      </c>
      <c r="X823" s="1">
        <v>11.9562329034779</v>
      </c>
      <c r="Y823" s="1">
        <v>29.8715677590788</v>
      </c>
      <c r="Z823" s="1">
        <v>25.274025686448201</v>
      </c>
      <c r="AA823" s="1">
        <v>17.3051372896368</v>
      </c>
      <c r="AB823" s="1">
        <v>17.662201062887501</v>
      </c>
      <c r="AC823" s="1">
        <v>9.8870682019486296</v>
      </c>
    </row>
    <row r="824" spans="1:29" ht="15" hidden="1" customHeight="1" x14ac:dyDescent="0.25">
      <c r="A824">
        <v>45220</v>
      </c>
      <c r="B824" s="2" t="s">
        <v>821</v>
      </c>
      <c r="C824" s="2" t="s">
        <v>72</v>
      </c>
      <c r="D824" s="2" t="s">
        <v>942</v>
      </c>
      <c r="E824" s="2" t="s">
        <v>931</v>
      </c>
      <c r="F824" s="2" t="s">
        <v>920</v>
      </c>
      <c r="G824" s="2" t="str">
        <f t="shared" si="12"/>
        <v>Clinton</v>
      </c>
      <c r="H824" s="2" t="s">
        <v>922</v>
      </c>
      <c r="I824" s="2" t="s">
        <v>923</v>
      </c>
      <c r="J824">
        <v>367413</v>
      </c>
      <c r="K824" s="1">
        <v>57.689303318064397</v>
      </c>
      <c r="L824" s="1">
        <v>32.107192723175302</v>
      </c>
      <c r="M824" s="1">
        <v>2.2824450958458198</v>
      </c>
      <c r="N824" s="1">
        <v>2.1123367980991401</v>
      </c>
      <c r="O824" s="1">
        <v>5.8087220648153401</v>
      </c>
      <c r="P824" s="1">
        <v>20.372441911418498</v>
      </c>
      <c r="Q824" s="1">
        <v>18.891274941278599</v>
      </c>
      <c r="R824" s="1">
        <v>25.7783475271697</v>
      </c>
      <c r="S824" s="1">
        <v>24.595210294682001</v>
      </c>
      <c r="T824" s="1">
        <v>10.3627253254512</v>
      </c>
      <c r="U824" s="1">
        <v>3.26202465238699</v>
      </c>
      <c r="V824" s="1">
        <v>33.147551127472298</v>
      </c>
      <c r="W824" s="1">
        <v>28.2305253765341</v>
      </c>
      <c r="X824" s="1">
        <v>35.3598988436067</v>
      </c>
      <c r="Y824" s="1">
        <v>23.2879024431411</v>
      </c>
      <c r="Z824" s="1">
        <v>21.224524241529199</v>
      </c>
      <c r="AA824" s="1">
        <v>17.274287241374498</v>
      </c>
      <c r="AB824" s="1">
        <v>20.725206408146601</v>
      </c>
      <c r="AC824" s="1">
        <v>17.488079665808701</v>
      </c>
    </row>
    <row r="825" spans="1:29" ht="15" hidden="1" customHeight="1" x14ac:dyDescent="0.25">
      <c r="A825">
        <v>45300</v>
      </c>
      <c r="B825" s="2" t="s">
        <v>822</v>
      </c>
      <c r="C825" s="2" t="s">
        <v>72</v>
      </c>
      <c r="D825" s="2" t="s">
        <v>942</v>
      </c>
      <c r="E825" s="2" t="s">
        <v>931</v>
      </c>
      <c r="F825" s="2" t="s">
        <v>920</v>
      </c>
      <c r="G825" s="2" t="str">
        <f t="shared" si="12"/>
        <v>Clinton</v>
      </c>
      <c r="H825" s="2" t="s">
        <v>923</v>
      </c>
      <c r="I825" s="2" t="s">
        <v>923</v>
      </c>
      <c r="J825">
        <v>2783243</v>
      </c>
      <c r="K825" s="1">
        <v>67.526874225498801</v>
      </c>
      <c r="L825" s="1">
        <v>11.1509128020802</v>
      </c>
      <c r="M825" s="1">
        <v>2.8564160585331599</v>
      </c>
      <c r="N825" s="1">
        <v>2.2182755871477999</v>
      </c>
      <c r="O825" s="1">
        <v>16.247521326740099</v>
      </c>
      <c r="P825" s="1">
        <v>21.1920770123198</v>
      </c>
      <c r="Q825" s="1">
        <v>8.6133693680357801</v>
      </c>
      <c r="R825" s="1">
        <v>25.270197392035101</v>
      </c>
      <c r="S825" s="1">
        <v>27.674550874645199</v>
      </c>
      <c r="T825" s="1">
        <v>17.249805352964199</v>
      </c>
      <c r="U825" s="1">
        <v>4.2395892128156696</v>
      </c>
      <c r="V825" s="1">
        <v>39.125759041700199</v>
      </c>
      <c r="W825" s="1">
        <v>30.669076395565401</v>
      </c>
      <c r="X825" s="1">
        <v>25.965575349918801</v>
      </c>
      <c r="Y825" s="1">
        <v>19.180851158685002</v>
      </c>
      <c r="Z825" s="1">
        <v>23.817106987775599</v>
      </c>
      <c r="AA825" s="1">
        <v>18.939930273822402</v>
      </c>
      <c r="AB825" s="1">
        <v>20.994355924495999</v>
      </c>
      <c r="AC825" s="1">
        <v>17.067755655220999</v>
      </c>
    </row>
    <row r="826" spans="1:29" ht="15" hidden="1" customHeight="1" x14ac:dyDescent="0.25">
      <c r="A826">
        <v>45340</v>
      </c>
      <c r="B826" s="2" t="s">
        <v>823</v>
      </c>
      <c r="C826" s="2" t="s">
        <v>35</v>
      </c>
      <c r="D826" s="2" t="s">
        <v>964</v>
      </c>
      <c r="E826" s="2" t="s">
        <v>935</v>
      </c>
      <c r="F826" s="2" t="s">
        <v>920</v>
      </c>
      <c r="G826" s="2" t="str">
        <f t="shared" si="12"/>
        <v>Clinton</v>
      </c>
      <c r="H826" s="2" t="s">
        <v>922</v>
      </c>
      <c r="I826" s="2" t="s">
        <v>922</v>
      </c>
      <c r="J826">
        <v>32937</v>
      </c>
      <c r="K826" s="1">
        <v>36.305674469441698</v>
      </c>
      <c r="L826" s="1">
        <v>0.31575431885114003</v>
      </c>
      <c r="M826" s="1">
        <v>0.61025594316422305</v>
      </c>
      <c r="N826" s="1">
        <v>6.9617755108236903</v>
      </c>
      <c r="O826" s="1">
        <v>55.8065397577193</v>
      </c>
      <c r="P826" s="1">
        <v>20.590824908158002</v>
      </c>
      <c r="Q826" s="1">
        <v>6.8646203357925701</v>
      </c>
      <c r="R826" s="1">
        <v>22.218174089929299</v>
      </c>
      <c r="S826" s="1">
        <v>33.2422503567417</v>
      </c>
      <c r="T826" s="1">
        <v>17.084130309378502</v>
      </c>
      <c r="U826" s="1">
        <v>4.8745759872691501</v>
      </c>
      <c r="V826" s="1">
        <v>33.477113781984201</v>
      </c>
      <c r="W826" s="1">
        <v>32.8280078730265</v>
      </c>
      <c r="X826" s="1">
        <v>28.820302357720202</v>
      </c>
      <c r="Y826" s="1">
        <v>29.873625962760801</v>
      </c>
      <c r="Z826" s="1">
        <v>26.531070066552001</v>
      </c>
      <c r="AA826" s="1">
        <v>17.512899125102798</v>
      </c>
      <c r="AB826" s="1">
        <v>14.461975622522999</v>
      </c>
      <c r="AC826" s="1">
        <v>11.6204292230614</v>
      </c>
    </row>
    <row r="827" spans="1:29" ht="15" hidden="1" customHeight="1" x14ac:dyDescent="0.25">
      <c r="A827">
        <v>45380</v>
      </c>
      <c r="B827" s="2" t="s">
        <v>824</v>
      </c>
      <c r="C827" s="2" t="s">
        <v>146</v>
      </c>
      <c r="D827" s="2" t="s">
        <v>948</v>
      </c>
      <c r="E827" s="2" t="s">
        <v>927</v>
      </c>
      <c r="F827" s="2" t="s">
        <v>919</v>
      </c>
      <c r="G827" s="2" t="str">
        <f t="shared" si="12"/>
        <v>Trump</v>
      </c>
      <c r="H827" s="2" t="s">
        <v>922</v>
      </c>
      <c r="I827" s="2" t="s">
        <v>923</v>
      </c>
      <c r="J827">
        <v>34800</v>
      </c>
      <c r="K827" s="1">
        <v>95.778735632183896</v>
      </c>
      <c r="L827" s="1">
        <v>1.41379310344828</v>
      </c>
      <c r="M827" s="1">
        <v>0.47413793103448298</v>
      </c>
      <c r="N827" s="1">
        <v>0.97988505747126398</v>
      </c>
      <c r="O827" s="1">
        <v>1.3534482758620701</v>
      </c>
      <c r="P827" s="1">
        <v>22.3448275862069</v>
      </c>
      <c r="Q827" s="1">
        <v>8.1091954022988499</v>
      </c>
      <c r="R827" s="1">
        <v>23.939655172413801</v>
      </c>
      <c r="S827" s="1">
        <v>28.089080459770098</v>
      </c>
      <c r="T827" s="1">
        <v>17.517241379310299</v>
      </c>
      <c r="U827" s="1">
        <v>4.1878539832155104</v>
      </c>
      <c r="V827" s="1">
        <v>51.771466369010703</v>
      </c>
      <c r="W827" s="1">
        <v>31.043036090785101</v>
      </c>
      <c r="X827" s="1">
        <v>12.997643556988701</v>
      </c>
      <c r="Y827" s="1">
        <v>21.153846153846199</v>
      </c>
      <c r="Z827" s="1">
        <v>23.520710059171599</v>
      </c>
      <c r="AA827" s="1">
        <v>19.3223443223443</v>
      </c>
      <c r="AB827" s="1">
        <v>22.985347985348</v>
      </c>
      <c r="AC827" s="1">
        <v>13.017751479289901</v>
      </c>
    </row>
    <row r="828" spans="1:29" ht="15" hidden="1" customHeight="1" x14ac:dyDescent="0.25">
      <c r="A828">
        <v>45460</v>
      </c>
      <c r="B828" s="2" t="s">
        <v>825</v>
      </c>
      <c r="C828" s="2" t="s">
        <v>66</v>
      </c>
      <c r="D828" s="2" t="s">
        <v>425</v>
      </c>
      <c r="E828" s="2" t="s">
        <v>927</v>
      </c>
      <c r="F828" s="2" t="s">
        <v>919</v>
      </c>
      <c r="G828" s="2" t="str">
        <f t="shared" si="12"/>
        <v>Trump</v>
      </c>
      <c r="H828" s="2" t="s">
        <v>922</v>
      </c>
      <c r="I828" s="2" t="s">
        <v>923</v>
      </c>
      <c r="J828">
        <v>172425</v>
      </c>
      <c r="K828" s="1">
        <v>90.177178483398606</v>
      </c>
      <c r="L828" s="1">
        <v>4.8850224735392196</v>
      </c>
      <c r="M828" s="1">
        <v>1.1059881107728</v>
      </c>
      <c r="N828" s="1">
        <v>1.97593156444831</v>
      </c>
      <c r="O828" s="1">
        <v>1.8558793678410901</v>
      </c>
      <c r="P828" s="1">
        <v>21.936494127881701</v>
      </c>
      <c r="Q828" s="1">
        <v>11.9414238074525</v>
      </c>
      <c r="R828" s="1">
        <v>25.361751486153398</v>
      </c>
      <c r="S828" s="1">
        <v>26.560533565318298</v>
      </c>
      <c r="T828" s="1">
        <v>14.1997970131941</v>
      </c>
      <c r="U828" s="1">
        <v>3.3453816320607901</v>
      </c>
      <c r="V828" s="1">
        <v>48.390188991196801</v>
      </c>
      <c r="W828" s="1">
        <v>30.009058209992201</v>
      </c>
      <c r="X828" s="1">
        <v>18.255371166750201</v>
      </c>
      <c r="Y828" s="1">
        <v>22.474865378030898</v>
      </c>
      <c r="Z828" s="1">
        <v>25.1221713823264</v>
      </c>
      <c r="AA828" s="1">
        <v>18.061132380863398</v>
      </c>
      <c r="AB828" s="1">
        <v>21.885018831512401</v>
      </c>
      <c r="AC828" s="1">
        <v>12.4568120272668</v>
      </c>
    </row>
    <row r="829" spans="1:29" ht="15" hidden="1" customHeight="1" x14ac:dyDescent="0.25">
      <c r="A829">
        <v>45500</v>
      </c>
      <c r="B829" s="2" t="s">
        <v>826</v>
      </c>
      <c r="C829" s="2" t="s">
        <v>27</v>
      </c>
      <c r="D829" s="2" t="s">
        <v>976</v>
      </c>
      <c r="E829" s="2" t="s">
        <v>935</v>
      </c>
      <c r="F829" s="2" t="s">
        <v>919</v>
      </c>
      <c r="G829" s="2" t="str">
        <f t="shared" si="12"/>
        <v>Trump</v>
      </c>
      <c r="H829" s="2" t="s">
        <v>922</v>
      </c>
      <c r="I829" s="2" t="s">
        <v>922</v>
      </c>
      <c r="J829">
        <v>149198</v>
      </c>
      <c r="K829" s="1">
        <v>68.275043901392806</v>
      </c>
      <c r="L829" s="1">
        <v>23.6779313395622</v>
      </c>
      <c r="M829" s="1">
        <v>0.64075925950750001</v>
      </c>
      <c r="N829" s="1">
        <v>2.40820922532474</v>
      </c>
      <c r="O829" s="1">
        <v>4.9980562742127903</v>
      </c>
      <c r="P829" s="1">
        <v>24.2215043097092</v>
      </c>
      <c r="Q829" s="1">
        <v>8.7279990348396108</v>
      </c>
      <c r="R829" s="1">
        <v>26.251692381935399</v>
      </c>
      <c r="S829" s="1">
        <v>26.4970039812866</v>
      </c>
      <c r="T829" s="1">
        <v>14.3018002922291</v>
      </c>
      <c r="U829" s="1">
        <v>5.1476852455072999</v>
      </c>
      <c r="V829" s="1">
        <v>45.763884016717903</v>
      </c>
      <c r="W829" s="1">
        <v>32.938771010193101</v>
      </c>
      <c r="X829" s="1">
        <v>16.1496597275816</v>
      </c>
      <c r="Y829" s="1">
        <v>24.945428520307701</v>
      </c>
      <c r="Z829" s="1">
        <v>23.161567364465899</v>
      </c>
      <c r="AA829" s="1">
        <v>18.675970656646999</v>
      </c>
      <c r="AB829" s="1">
        <v>20.7622114868492</v>
      </c>
      <c r="AC829" s="1">
        <v>12.454821971730199</v>
      </c>
    </row>
    <row r="830" spans="1:29" ht="15" hidden="1" customHeight="1" x14ac:dyDescent="0.25">
      <c r="A830">
        <v>45520</v>
      </c>
      <c r="B830" s="2" t="s">
        <v>827</v>
      </c>
      <c r="C830" s="2" t="s">
        <v>38</v>
      </c>
      <c r="D830" t="s">
        <v>969</v>
      </c>
      <c r="E830" s="2" t="s">
        <v>947</v>
      </c>
      <c r="F830" s="2" t="s">
        <v>919</v>
      </c>
      <c r="G830" s="2" t="str">
        <f t="shared" si="12"/>
        <v>Trump</v>
      </c>
      <c r="H830" s="2" t="s">
        <v>922</v>
      </c>
      <c r="I830" s="2" t="s">
        <v>922</v>
      </c>
      <c r="J830">
        <v>25213</v>
      </c>
      <c r="K830" s="1">
        <v>77.563161860944703</v>
      </c>
      <c r="L830" s="1">
        <v>0.337127672232578</v>
      </c>
      <c r="M830" s="1">
        <v>0.75754571054614706</v>
      </c>
      <c r="N830" s="1">
        <v>6.4966485543172201</v>
      </c>
      <c r="O830" s="1">
        <v>14.845516201959301</v>
      </c>
      <c r="P830" s="1">
        <v>23.194383849601401</v>
      </c>
      <c r="Q830" s="1">
        <v>7.9482806488716102</v>
      </c>
      <c r="R830" s="1">
        <v>22.4566691785983</v>
      </c>
      <c r="S830" s="1">
        <v>28.751041129575999</v>
      </c>
      <c r="T830" s="1">
        <v>17.649625193352598</v>
      </c>
      <c r="U830" s="1">
        <v>7.6843556168159903</v>
      </c>
      <c r="V830" s="1">
        <v>35.561681598897302</v>
      </c>
      <c r="W830" s="1">
        <v>36.158970824718601</v>
      </c>
      <c r="X830" s="1">
        <v>20.594991959568102</v>
      </c>
      <c r="Y830" s="1">
        <v>17.716454657365599</v>
      </c>
      <c r="Z830" s="1">
        <v>26.692654903569998</v>
      </c>
      <c r="AA830" s="1">
        <v>20.322117357406601</v>
      </c>
      <c r="AB830" s="1">
        <v>21.942962659007001</v>
      </c>
      <c r="AC830" s="1">
        <v>13.3258104226508</v>
      </c>
    </row>
    <row r="831" spans="1:29" ht="15" hidden="1" customHeight="1" x14ac:dyDescent="0.25">
      <c r="A831">
        <v>45540</v>
      </c>
      <c r="B831" s="2" t="s">
        <v>828</v>
      </c>
      <c r="C831" s="2" t="s">
        <v>72</v>
      </c>
      <c r="D831" s="2" t="s">
        <v>942</v>
      </c>
      <c r="E831" s="2" t="s">
        <v>931</v>
      </c>
      <c r="F831" s="2" t="s">
        <v>919</v>
      </c>
      <c r="G831" s="2" t="str">
        <f t="shared" si="12"/>
        <v>Trump</v>
      </c>
      <c r="H831" s="2" t="s">
        <v>922</v>
      </c>
      <c r="I831" s="2" t="s">
        <v>923</v>
      </c>
      <c r="J831">
        <v>93420</v>
      </c>
      <c r="K831" s="1">
        <v>82.785270819952899</v>
      </c>
      <c r="L831" s="1">
        <v>9.3513166345536298</v>
      </c>
      <c r="M831" s="1">
        <v>0.65189466923571004</v>
      </c>
      <c r="N831" s="1">
        <v>1.23635195889531</v>
      </c>
      <c r="O831" s="1">
        <v>5.9751659173624496</v>
      </c>
      <c r="P831" s="1">
        <v>9.1115392849496892</v>
      </c>
      <c r="Q831" s="1">
        <v>3.6758724041961002</v>
      </c>
      <c r="R831" s="1">
        <v>14.9058017555127</v>
      </c>
      <c r="S831" s="1">
        <v>28.922072361378699</v>
      </c>
      <c r="T831" s="1">
        <v>43.3847141939628</v>
      </c>
      <c r="U831" s="1">
        <v>3.8296166739542299</v>
      </c>
      <c r="V831" s="1">
        <v>43.990186075887898</v>
      </c>
      <c r="W831" s="1">
        <v>29.6008842248457</v>
      </c>
      <c r="X831" s="1">
        <v>22.5793130253121</v>
      </c>
      <c r="Y831" s="1">
        <v>17.290859520734699</v>
      </c>
      <c r="Z831" s="1">
        <v>24.7716075955422</v>
      </c>
      <c r="AA831" s="1">
        <v>20.7609891423925</v>
      </c>
      <c r="AB831" s="1">
        <v>24.8122638350792</v>
      </c>
      <c r="AC831" s="1">
        <v>12.3642799062515</v>
      </c>
    </row>
    <row r="832" spans="1:29" ht="15" hidden="1" customHeight="1" x14ac:dyDescent="0.25">
      <c r="A832">
        <v>45580</v>
      </c>
      <c r="B832" s="2" t="s">
        <v>829</v>
      </c>
      <c r="C832" s="2" t="s">
        <v>37</v>
      </c>
      <c r="D832" s="2" t="s">
        <v>943</v>
      </c>
      <c r="E832" s="2" t="s">
        <v>931</v>
      </c>
      <c r="F832" s="2" t="s">
        <v>919</v>
      </c>
      <c r="G832" s="2" t="str">
        <f t="shared" si="12"/>
        <v>Trump</v>
      </c>
      <c r="H832" s="2" t="s">
        <v>922</v>
      </c>
      <c r="I832" s="2" t="s">
        <v>923</v>
      </c>
      <c r="J832">
        <v>27153</v>
      </c>
      <c r="K832" s="1">
        <v>68.213457076566101</v>
      </c>
      <c r="L832" s="1">
        <v>27.7833020292417</v>
      </c>
      <c r="M832" s="1">
        <v>0.45667145435126899</v>
      </c>
      <c r="N832" s="1">
        <v>1.3810628659816599</v>
      </c>
      <c r="O832" s="1">
        <v>2.1655065738592398</v>
      </c>
      <c r="P832" s="1">
        <v>23.6327477626782</v>
      </c>
      <c r="Q832" s="1">
        <v>8.6583434611276804</v>
      </c>
      <c r="R832" s="1">
        <v>23.960520016204502</v>
      </c>
      <c r="S832" s="1">
        <v>28.088977276912299</v>
      </c>
      <c r="T832" s="1">
        <v>15.659411483077401</v>
      </c>
      <c r="U832" s="1">
        <v>7.7784520328791302</v>
      </c>
      <c r="V832" s="1">
        <v>52.601092293264202</v>
      </c>
      <c r="W832" s="1">
        <v>28.603740276935</v>
      </c>
      <c r="X832" s="1">
        <v>11.0167153969217</v>
      </c>
      <c r="Y832" s="1">
        <v>27.0831293449525</v>
      </c>
      <c r="Z832" s="1">
        <v>29.5701556839322</v>
      </c>
      <c r="AA832" s="1">
        <v>17.507098795652599</v>
      </c>
      <c r="AB832" s="1">
        <v>19.4360129247038</v>
      </c>
      <c r="AC832" s="1">
        <v>6.4036032507588398</v>
      </c>
    </row>
    <row r="833" spans="1:29" ht="15" hidden="1" customHeight="1" x14ac:dyDescent="0.25">
      <c r="A833">
        <v>45620</v>
      </c>
      <c r="B833" s="2" t="s">
        <v>830</v>
      </c>
      <c r="C833" s="2" t="s">
        <v>37</v>
      </c>
      <c r="D833" s="2" t="s">
        <v>943</v>
      </c>
      <c r="E833" s="2" t="s">
        <v>931</v>
      </c>
      <c r="F833" s="2" t="s">
        <v>919</v>
      </c>
      <c r="G833" s="2" t="str">
        <f t="shared" si="12"/>
        <v>Trump</v>
      </c>
      <c r="H833" s="2" t="s">
        <v>922</v>
      </c>
      <c r="I833" s="2" t="s">
        <v>923</v>
      </c>
      <c r="J833">
        <v>44720</v>
      </c>
      <c r="K833" s="1">
        <v>58.320661896243301</v>
      </c>
      <c r="L833" s="1">
        <v>36.708407871198602</v>
      </c>
      <c r="M833" s="1">
        <v>0.68425760286225401</v>
      </c>
      <c r="N833" s="1">
        <v>1.43559928443649</v>
      </c>
      <c r="O833" s="1">
        <v>2.8510733452593899</v>
      </c>
      <c r="P833" s="1">
        <v>24.903846153846199</v>
      </c>
      <c r="Q833" s="1">
        <v>8.2289803220035793</v>
      </c>
      <c r="R833" s="1">
        <v>24.045169946332699</v>
      </c>
      <c r="S833" s="1">
        <v>27.750447227191401</v>
      </c>
      <c r="T833" s="1">
        <v>15.0715563506261</v>
      </c>
      <c r="U833" s="1">
        <v>5.2758516731986704</v>
      </c>
      <c r="V833" s="1">
        <v>50.303152112015503</v>
      </c>
      <c r="W833" s="1">
        <v>27.756004421666201</v>
      </c>
      <c r="X833" s="1">
        <v>16.664991793119601</v>
      </c>
      <c r="Y833" s="1">
        <v>32.292979040201601</v>
      </c>
      <c r="Z833" s="1">
        <v>25.655709540717002</v>
      </c>
      <c r="AA833" s="1">
        <v>16.298247623410798</v>
      </c>
      <c r="AB833" s="1">
        <v>15.456419654106099</v>
      </c>
      <c r="AC833" s="1">
        <v>10.296644141564499</v>
      </c>
    </row>
    <row r="834" spans="1:29" ht="15" hidden="1" customHeight="1" x14ac:dyDescent="0.25">
      <c r="A834">
        <v>45660</v>
      </c>
      <c r="B834" s="2" t="s">
        <v>831</v>
      </c>
      <c r="C834" s="2" t="s">
        <v>33</v>
      </c>
      <c r="D834" s="2" t="s">
        <v>967</v>
      </c>
      <c r="E834" s="2" t="s">
        <v>927</v>
      </c>
      <c r="F834" s="2" t="s">
        <v>919</v>
      </c>
      <c r="G834" s="2" t="str">
        <f t="shared" si="12"/>
        <v>Trump</v>
      </c>
      <c r="H834" s="2" t="s">
        <v>922</v>
      </c>
      <c r="I834" s="2" t="s">
        <v>922</v>
      </c>
      <c r="J834">
        <v>56745</v>
      </c>
      <c r="K834" s="1">
        <v>91.178077363644405</v>
      </c>
      <c r="L834" s="1">
        <v>2.16230504890299</v>
      </c>
      <c r="M834" s="1">
        <v>0.56568860692571998</v>
      </c>
      <c r="N834" s="1">
        <v>1.6459599964754601</v>
      </c>
      <c r="O834" s="1">
        <v>4.4479689840514602</v>
      </c>
      <c r="P834" s="1">
        <v>23.558022733280499</v>
      </c>
      <c r="Q834" s="1">
        <v>10.765706229623801</v>
      </c>
      <c r="R834" s="1">
        <v>22.8460657326637</v>
      </c>
      <c r="S834" s="1">
        <v>27.983082209886302</v>
      </c>
      <c r="T834" s="1">
        <v>14.8471230945458</v>
      </c>
      <c r="U834" s="1">
        <v>2.4628825641850201</v>
      </c>
      <c r="V834" s="1">
        <v>53.652784477675901</v>
      </c>
      <c r="W834" s="1">
        <v>28.158331993353698</v>
      </c>
      <c r="X834" s="1">
        <v>15.7260009647853</v>
      </c>
      <c r="Y834" s="1">
        <v>19.176830661002199</v>
      </c>
      <c r="Z834" s="1">
        <v>28.175962724407299</v>
      </c>
      <c r="AA834" s="1">
        <v>19.131149787583901</v>
      </c>
      <c r="AB834" s="1">
        <v>22.662281302818499</v>
      </c>
      <c r="AC834" s="1">
        <v>10.853775524188</v>
      </c>
    </row>
    <row r="835" spans="1:29" ht="15" hidden="1" customHeight="1" x14ac:dyDescent="0.25">
      <c r="A835">
        <v>45700</v>
      </c>
      <c r="B835" s="2" t="s">
        <v>832</v>
      </c>
      <c r="C835" s="2" t="s">
        <v>37</v>
      </c>
      <c r="D835" s="2" t="s">
        <v>943</v>
      </c>
      <c r="E835" s="2" t="s">
        <v>931</v>
      </c>
      <c r="F835" s="2" t="s">
        <v>919</v>
      </c>
      <c r="G835" s="2" t="str">
        <f t="shared" si="12"/>
        <v>Trump</v>
      </c>
      <c r="H835" s="2" t="s">
        <v>922</v>
      </c>
      <c r="I835" s="2" t="s">
        <v>923</v>
      </c>
      <c r="J835">
        <v>40118</v>
      </c>
      <c r="K835" s="1">
        <v>58.714292836133403</v>
      </c>
      <c r="L835" s="1">
        <v>28.7875766488858</v>
      </c>
      <c r="M835" s="1">
        <v>1.26377187297472</v>
      </c>
      <c r="N835" s="1">
        <v>1.17154394536118</v>
      </c>
      <c r="O835" s="1">
        <v>10.062814696644899</v>
      </c>
      <c r="P835" s="1">
        <v>25.8238197317912</v>
      </c>
      <c r="Q835" s="1">
        <v>12.027020290144099</v>
      </c>
      <c r="R835" s="1">
        <v>25.008724263422899</v>
      </c>
      <c r="S835" s="1">
        <v>24.3706067102049</v>
      </c>
      <c r="T835" s="1">
        <v>12.7698290044369</v>
      </c>
      <c r="U835" s="1">
        <v>9.3192544596432292</v>
      </c>
      <c r="V835" s="1">
        <v>44.952403807695397</v>
      </c>
      <c r="W835" s="1">
        <v>28.585713142948599</v>
      </c>
      <c r="X835" s="1">
        <v>17.1426285897128</v>
      </c>
      <c r="Y835" s="1">
        <v>29.646049858274601</v>
      </c>
      <c r="Z835" s="1">
        <v>23.373791699978199</v>
      </c>
      <c r="AA835" s="1">
        <v>14.7394432734937</v>
      </c>
      <c r="AB835" s="1">
        <v>19.986917653899301</v>
      </c>
      <c r="AC835" s="1">
        <v>12.253797514354201</v>
      </c>
    </row>
    <row r="836" spans="1:29" ht="15" hidden="1" customHeight="1" x14ac:dyDescent="0.25">
      <c r="A836">
        <v>45740</v>
      </c>
      <c r="B836" s="2" t="s">
        <v>833</v>
      </c>
      <c r="C836" s="2" t="s">
        <v>37</v>
      </c>
      <c r="D836" s="2" t="s">
        <v>943</v>
      </c>
      <c r="E836" s="2" t="s">
        <v>931</v>
      </c>
      <c r="F836" s="2" t="s">
        <v>919</v>
      </c>
      <c r="G836" s="2" t="str">
        <f t="shared" si="12"/>
        <v>Trump</v>
      </c>
      <c r="H836" s="2" t="s">
        <v>922</v>
      </c>
      <c r="I836" s="2" t="s">
        <v>923</v>
      </c>
      <c r="J836">
        <v>26175</v>
      </c>
      <c r="K836" s="1">
        <v>84.072588347660002</v>
      </c>
      <c r="L836" s="1">
        <v>10.7774594078319</v>
      </c>
      <c r="M836" s="1">
        <v>0.66857688634192902</v>
      </c>
      <c r="N836" s="1">
        <v>2.0630372492836702</v>
      </c>
      <c r="O836" s="1">
        <v>2.4183381088825202</v>
      </c>
      <c r="P836" s="1">
        <v>22.739255014326599</v>
      </c>
      <c r="Q836" s="1">
        <v>9.7115568290353398</v>
      </c>
      <c r="R836" s="1">
        <v>22.8347659980898</v>
      </c>
      <c r="S836" s="1">
        <v>28.103151862464198</v>
      </c>
      <c r="T836" s="1">
        <v>16.611270296084101</v>
      </c>
      <c r="U836" s="1">
        <v>7.0441988950276198</v>
      </c>
      <c r="V836" s="1">
        <v>54.615561694291003</v>
      </c>
      <c r="W836" s="1">
        <v>23.682090239410702</v>
      </c>
      <c r="X836" s="1">
        <v>14.658149171270701</v>
      </c>
      <c r="Y836" s="1">
        <v>25.411940937299399</v>
      </c>
      <c r="Z836" s="1">
        <v>28.332976674513201</v>
      </c>
      <c r="AA836" s="1">
        <v>18.328696768671101</v>
      </c>
      <c r="AB836" s="1">
        <v>18.467793708538402</v>
      </c>
      <c r="AC836" s="1">
        <v>9.4585919109779599</v>
      </c>
    </row>
    <row r="837" spans="1:29" ht="15" customHeight="1" x14ac:dyDescent="0.25">
      <c r="A837">
        <v>45780</v>
      </c>
      <c r="B837" s="2" t="s">
        <v>834</v>
      </c>
      <c r="C837" s="2" t="s">
        <v>33</v>
      </c>
      <c r="D837" s="2" t="s">
        <v>967</v>
      </c>
      <c r="E837" s="2" t="s">
        <v>927</v>
      </c>
      <c r="F837" s="2" t="s">
        <v>920</v>
      </c>
      <c r="G837" s="2" t="str">
        <f t="shared" si="12"/>
        <v>Clinton</v>
      </c>
      <c r="H837" s="2" t="s">
        <v>923</v>
      </c>
      <c r="I837" s="2" t="s">
        <v>922</v>
      </c>
      <c r="J837">
        <v>610001</v>
      </c>
      <c r="K837" s="1">
        <v>76.2598749838115</v>
      </c>
      <c r="L837" s="1">
        <v>14.030304868352699</v>
      </c>
      <c r="M837" s="1">
        <v>1.43868616608825</v>
      </c>
      <c r="N837" s="1">
        <v>2.3731108637526801</v>
      </c>
      <c r="O837" s="1">
        <v>5.8980231179948897</v>
      </c>
      <c r="P837" s="1">
        <v>23.675534958139401</v>
      </c>
      <c r="Q837" s="1">
        <v>11.817685544777801</v>
      </c>
      <c r="R837" s="1">
        <v>24.6291399522296</v>
      </c>
      <c r="S837" s="1">
        <v>26.894382140357099</v>
      </c>
      <c r="T837" s="1">
        <v>12.983257404496101</v>
      </c>
      <c r="U837" s="1">
        <v>2.88491777667313</v>
      </c>
      <c r="V837" s="1">
        <v>41.564627230580399</v>
      </c>
      <c r="W837" s="1">
        <v>31.8185507187567</v>
      </c>
      <c r="X837" s="1">
        <v>23.731904273989802</v>
      </c>
      <c r="Y837" s="1">
        <v>22.5387878340348</v>
      </c>
      <c r="Z837" s="1">
        <v>23.0749665657486</v>
      </c>
      <c r="AA837" s="1">
        <v>17.214332012372701</v>
      </c>
      <c r="AB837" s="1">
        <v>21.395869741797299</v>
      </c>
      <c r="AC837" s="1">
        <v>15.776043846046599</v>
      </c>
    </row>
    <row r="838" spans="1:29" ht="15" hidden="1" customHeight="1" x14ac:dyDescent="0.25">
      <c r="A838">
        <v>45820</v>
      </c>
      <c r="B838" s="2" t="s">
        <v>835</v>
      </c>
      <c r="C838" s="2" t="s">
        <v>77</v>
      </c>
      <c r="D838" s="2" t="s">
        <v>949</v>
      </c>
      <c r="E838" s="2" t="s">
        <v>935</v>
      </c>
      <c r="F838" s="2" t="s">
        <v>920</v>
      </c>
      <c r="G838" s="2" t="str">
        <f t="shared" ref="G838:G901" si="13">IF(F838="Republicain","Trump","Clinton")</f>
        <v>Clinton</v>
      </c>
      <c r="H838" s="2" t="s">
        <v>922</v>
      </c>
      <c r="I838" s="2" t="s">
        <v>923</v>
      </c>
      <c r="J838">
        <v>216660</v>
      </c>
      <c r="K838" s="1">
        <v>79.746012742121707</v>
      </c>
      <c r="L838" s="1">
        <v>6.3449779792192196</v>
      </c>
      <c r="M838" s="1">
        <v>0.93171420019669005</v>
      </c>
      <c r="N838" s="1">
        <v>4.1625689485611703</v>
      </c>
      <c r="O838" s="1">
        <v>8.8147261299012296</v>
      </c>
      <c r="P838" s="1">
        <v>24.932227305768201</v>
      </c>
      <c r="Q838" s="1">
        <v>8.1446957711549093</v>
      </c>
      <c r="R838" s="1">
        <v>24.0821824090307</v>
      </c>
      <c r="S838" s="1">
        <v>28.080129986744801</v>
      </c>
      <c r="T838" s="1">
        <v>14.7607645273015</v>
      </c>
      <c r="U838" s="1">
        <v>3.3286462993736401</v>
      </c>
      <c r="V838" s="1">
        <v>39.364693851463599</v>
      </c>
      <c r="W838" s="1">
        <v>30.568196344113499</v>
      </c>
      <c r="X838" s="1">
        <v>26.7384635050492</v>
      </c>
      <c r="Y838" s="1">
        <v>17.302523831520599</v>
      </c>
      <c r="Z838" s="1">
        <v>22.696636291101498</v>
      </c>
      <c r="AA838" s="1">
        <v>19.0127241422752</v>
      </c>
      <c r="AB838" s="1">
        <v>24.286104228782602</v>
      </c>
      <c r="AC838" s="1">
        <v>16.702011506320101</v>
      </c>
    </row>
    <row r="839" spans="1:29" ht="15" hidden="1" customHeight="1" x14ac:dyDescent="0.25">
      <c r="A839">
        <v>45860</v>
      </c>
      <c r="B839" s="2" t="s">
        <v>836</v>
      </c>
      <c r="C839" s="2" t="s">
        <v>168</v>
      </c>
      <c r="D839" s="2" t="s">
        <v>938</v>
      </c>
      <c r="E839" s="2" t="s">
        <v>927</v>
      </c>
      <c r="F839" s="2" t="s">
        <v>919</v>
      </c>
      <c r="G839" s="2" t="str">
        <f t="shared" si="13"/>
        <v>Trump</v>
      </c>
      <c r="H839" s="2" t="s">
        <v>922</v>
      </c>
      <c r="I839" s="2" t="s">
        <v>922</v>
      </c>
      <c r="J839">
        <v>189927</v>
      </c>
      <c r="K839" s="1">
        <v>91.299815192152806</v>
      </c>
      <c r="L839" s="1">
        <v>1.16149889167943</v>
      </c>
      <c r="M839" s="1">
        <v>1.51479252554929</v>
      </c>
      <c r="N839" s="1">
        <v>1.5300615499639301</v>
      </c>
      <c r="O839" s="1">
        <v>4.4938318406545701</v>
      </c>
      <c r="P839" s="1">
        <v>21.561968545809702</v>
      </c>
      <c r="Q839" s="1">
        <v>6.7225828871092599</v>
      </c>
      <c r="R839" s="1">
        <v>22.641857134583301</v>
      </c>
      <c r="S839" s="1">
        <v>33.097979750114497</v>
      </c>
      <c r="T839" s="1">
        <v>15.9756116823832</v>
      </c>
      <c r="U839" s="1">
        <v>2.7629844061903799</v>
      </c>
      <c r="V839" s="1">
        <v>36.292253183950997</v>
      </c>
      <c r="W839" s="1">
        <v>28.3104619214932</v>
      </c>
      <c r="X839" s="1">
        <v>32.634300488365398</v>
      </c>
      <c r="Y839" s="1">
        <v>11.4669923439572</v>
      </c>
      <c r="Z839" s="1">
        <v>14.585877687166001</v>
      </c>
      <c r="AA839" s="1">
        <v>15.9673797423472</v>
      </c>
      <c r="AB839" s="1">
        <v>25.183521779668801</v>
      </c>
      <c r="AC839" s="1">
        <v>32.796228446860802</v>
      </c>
    </row>
    <row r="840" spans="1:29" ht="15" hidden="1" customHeight="1" x14ac:dyDescent="0.25">
      <c r="A840">
        <v>45900</v>
      </c>
      <c r="B840" s="2" t="s">
        <v>837</v>
      </c>
      <c r="C840" s="2" t="s">
        <v>31</v>
      </c>
      <c r="D840" s="2" t="s">
        <v>924</v>
      </c>
      <c r="E840" s="2" t="s">
        <v>927</v>
      </c>
      <c r="F840" s="2" t="s">
        <v>919</v>
      </c>
      <c r="G840" s="2" t="str">
        <f t="shared" si="13"/>
        <v>Trump</v>
      </c>
      <c r="H840" s="2" t="s">
        <v>922</v>
      </c>
      <c r="I840" s="2" t="s">
        <v>922</v>
      </c>
      <c r="J840">
        <v>143372</v>
      </c>
      <c r="K840" s="1">
        <v>93.533604887983699</v>
      </c>
      <c r="L840" s="1">
        <v>0.83698351142482497</v>
      </c>
      <c r="M840" s="1">
        <v>0.53357698853332602</v>
      </c>
      <c r="N840" s="1">
        <v>2.8750383617442701</v>
      </c>
      <c r="O840" s="1">
        <v>2.2207962503138701</v>
      </c>
      <c r="P840" s="1">
        <v>21.626258962698401</v>
      </c>
      <c r="Q840" s="1">
        <v>7.32500069748626</v>
      </c>
      <c r="R840" s="1">
        <v>22.8601121557905</v>
      </c>
      <c r="S840" s="1">
        <v>31.055575705158599</v>
      </c>
      <c r="T840" s="1">
        <v>17.133052478866201</v>
      </c>
      <c r="U840" s="1">
        <v>1.8476901430469801</v>
      </c>
      <c r="V840" s="1">
        <v>36.095911826780302</v>
      </c>
      <c r="W840" s="1">
        <v>33.804619713906</v>
      </c>
      <c r="X840" s="1">
        <v>28.251778316266702</v>
      </c>
      <c r="Y840" s="1">
        <v>16.863905325443799</v>
      </c>
      <c r="Z840" s="1">
        <v>22.132913773643001</v>
      </c>
      <c r="AA840" s="1">
        <v>21.074323631015499</v>
      </c>
      <c r="AB840" s="1">
        <v>23.470260286623098</v>
      </c>
      <c r="AC840" s="1">
        <v>16.4585969832746</v>
      </c>
    </row>
    <row r="841" spans="1:29" ht="15" hidden="1" customHeight="1" x14ac:dyDescent="0.25">
      <c r="A841">
        <v>45940</v>
      </c>
      <c r="B841" s="2" t="s">
        <v>838</v>
      </c>
      <c r="C841" s="2" t="s">
        <v>88</v>
      </c>
      <c r="D841" s="2" t="s">
        <v>963</v>
      </c>
      <c r="E841" s="2" t="s">
        <v>947</v>
      </c>
      <c r="F841" s="2" t="s">
        <v>920</v>
      </c>
      <c r="G841" s="2" t="str">
        <f t="shared" si="13"/>
        <v>Clinton</v>
      </c>
      <c r="H841" s="2" t="s">
        <v>923</v>
      </c>
      <c r="I841" s="2" t="s">
        <v>922</v>
      </c>
      <c r="J841">
        <v>366513</v>
      </c>
      <c r="K841" s="1">
        <v>54.543495046560402</v>
      </c>
      <c r="L841" s="1">
        <v>19.4748890216718</v>
      </c>
      <c r="M841" s="1">
        <v>8.8796304633123508</v>
      </c>
      <c r="N841" s="1">
        <v>2.00893283457886</v>
      </c>
      <c r="O841" s="1">
        <v>15.093052633876599</v>
      </c>
      <c r="P841" s="1">
        <v>22.640943158905699</v>
      </c>
      <c r="Q841" s="1">
        <v>10.9259425995804</v>
      </c>
      <c r="R841" s="1">
        <v>26.918281206942201</v>
      </c>
      <c r="S841" s="1">
        <v>26.869442557289901</v>
      </c>
      <c r="T841" s="1">
        <v>12.645390477281801</v>
      </c>
      <c r="U841" s="1">
        <v>5.4965987511648802</v>
      </c>
      <c r="V841" s="1">
        <v>33.342912388592197</v>
      </c>
      <c r="W841" s="1">
        <v>22.923226608973401</v>
      </c>
      <c r="X841" s="1">
        <v>38.237262251269598</v>
      </c>
      <c r="Y841" s="1">
        <v>13.1650446688976</v>
      </c>
      <c r="Z841" s="1">
        <v>14.865072299143501</v>
      </c>
      <c r="AA841" s="1">
        <v>13.4167869094035</v>
      </c>
      <c r="AB841" s="1">
        <v>21.872409664446</v>
      </c>
      <c r="AC841" s="1">
        <v>36.680686458109498</v>
      </c>
    </row>
    <row r="842" spans="1:29" ht="15" hidden="1" customHeight="1" x14ac:dyDescent="0.25">
      <c r="A842">
        <v>45980</v>
      </c>
      <c r="B842" s="2" t="s">
        <v>839</v>
      </c>
      <c r="C842" s="2" t="s">
        <v>46</v>
      </c>
      <c r="D842" s="2" t="s">
        <v>930</v>
      </c>
      <c r="E842" s="2" t="s">
        <v>931</v>
      </c>
      <c r="F842" s="2" t="s">
        <v>919</v>
      </c>
      <c r="G842" s="2" t="str">
        <f t="shared" si="13"/>
        <v>Trump</v>
      </c>
      <c r="H842" s="2" t="s">
        <v>922</v>
      </c>
      <c r="I842" s="2" t="s">
        <v>923</v>
      </c>
      <c r="J842">
        <v>32899</v>
      </c>
      <c r="K842" s="1">
        <v>57.409039788443401</v>
      </c>
      <c r="L842" s="1">
        <v>36.444876743974</v>
      </c>
      <c r="M842" s="1">
        <v>1.9605459132496399</v>
      </c>
      <c r="N842" s="1">
        <v>1.9666251253837499</v>
      </c>
      <c r="O842" s="1">
        <v>2.2189124289492099</v>
      </c>
      <c r="P842" s="1">
        <v>20.3106477400529</v>
      </c>
      <c r="Q842" s="1">
        <v>21.237727590504299</v>
      </c>
      <c r="R842" s="1">
        <v>22.718015745159398</v>
      </c>
      <c r="S842" s="1">
        <v>22.9338277759202</v>
      </c>
      <c r="T842" s="1">
        <v>12.7997811483632</v>
      </c>
      <c r="U842" s="1">
        <v>5.4578850695355596</v>
      </c>
      <c r="V842" s="1">
        <v>48.947782734190497</v>
      </c>
      <c r="W842" s="1">
        <v>23.127787982156899</v>
      </c>
      <c r="X842" s="1">
        <v>22.466544214117</v>
      </c>
      <c r="Y842" s="1">
        <v>32.6326326326326</v>
      </c>
      <c r="Z842" s="1">
        <v>26.626626626626599</v>
      </c>
      <c r="AA842" s="1">
        <v>14.168014168014199</v>
      </c>
      <c r="AB842" s="1">
        <v>16.524216524216499</v>
      </c>
      <c r="AC842" s="1">
        <v>10.04851004851</v>
      </c>
    </row>
    <row r="843" spans="1:29" ht="15" hidden="1" customHeight="1" x14ac:dyDescent="0.25">
      <c r="A843">
        <v>46020</v>
      </c>
      <c r="B843" s="2" t="s">
        <v>840</v>
      </c>
      <c r="C843" s="2" t="s">
        <v>98</v>
      </c>
      <c r="D843" s="2" t="s">
        <v>936</v>
      </c>
      <c r="E843" s="2" t="s">
        <v>935</v>
      </c>
      <c r="F843" s="2" t="s">
        <v>919</v>
      </c>
      <c r="G843" s="2" t="str">
        <f t="shared" si="13"/>
        <v>Trump</v>
      </c>
      <c r="H843" s="2" t="s">
        <v>922</v>
      </c>
      <c r="I843" s="2" t="s">
        <v>923</v>
      </c>
      <c r="J843">
        <v>98764</v>
      </c>
      <c r="K843" s="1">
        <v>86.546717427402697</v>
      </c>
      <c r="L843" s="1">
        <v>0.34526750637884202</v>
      </c>
      <c r="M843" s="1">
        <v>1.1380665019642799</v>
      </c>
      <c r="N843" s="1">
        <v>3.4253371673889301</v>
      </c>
      <c r="O843" s="1">
        <v>8.5446113968652604</v>
      </c>
      <c r="P843" s="1">
        <v>19.345105504029799</v>
      </c>
      <c r="Q843" s="1">
        <v>6.6188084727228604</v>
      </c>
      <c r="R843" s="1">
        <v>20.391033169981</v>
      </c>
      <c r="S843" s="1">
        <v>34.231096350897097</v>
      </c>
      <c r="T843" s="1">
        <v>19.413956502369299</v>
      </c>
      <c r="U843" s="1">
        <v>1.55883361921098</v>
      </c>
      <c r="V843" s="1">
        <v>25.321440823327599</v>
      </c>
      <c r="W843" s="1">
        <v>40.402058319039497</v>
      </c>
      <c r="X843" s="1">
        <v>32.717667238422003</v>
      </c>
      <c r="Y843" s="1">
        <v>15.1756113967232</v>
      </c>
      <c r="Z843" s="1">
        <v>20.122039110171499</v>
      </c>
      <c r="AA843" s="1">
        <v>16.741940133570399</v>
      </c>
      <c r="AB843" s="1">
        <v>23.624657665881902</v>
      </c>
      <c r="AC843" s="1">
        <v>24.335751693652998</v>
      </c>
    </row>
    <row r="844" spans="1:29" ht="15" hidden="1" customHeight="1" x14ac:dyDescent="0.25">
      <c r="A844">
        <v>46060</v>
      </c>
      <c r="B844" s="2" t="s">
        <v>841</v>
      </c>
      <c r="C844" s="2" t="s">
        <v>330</v>
      </c>
      <c r="D844" s="2" t="s">
        <v>934</v>
      </c>
      <c r="E844" s="2" t="s">
        <v>935</v>
      </c>
      <c r="F844" s="2" t="s">
        <v>920</v>
      </c>
      <c r="G844" s="2" t="str">
        <f t="shared" si="13"/>
        <v>Clinton</v>
      </c>
      <c r="H844" s="2" t="s">
        <v>922</v>
      </c>
      <c r="I844" s="2" t="s">
        <v>923</v>
      </c>
      <c r="J844">
        <v>980263</v>
      </c>
      <c r="K844" s="1">
        <v>55.260680041988699</v>
      </c>
      <c r="L844" s="1">
        <v>3.1700676247088801</v>
      </c>
      <c r="M844" s="1">
        <v>2.5087144980479699</v>
      </c>
      <c r="N844" s="1">
        <v>4.4981805903109704</v>
      </c>
      <c r="O844" s="1">
        <v>34.562357244943399</v>
      </c>
      <c r="P844" s="1">
        <v>22.9852600781627</v>
      </c>
      <c r="Q844" s="1">
        <v>10.996130630249199</v>
      </c>
      <c r="R844" s="1">
        <v>24.6839878685618</v>
      </c>
      <c r="S844" s="1">
        <v>25.900702158502401</v>
      </c>
      <c r="T844" s="1">
        <v>15.433919264523899</v>
      </c>
      <c r="U844" s="1">
        <v>5.3705605167511496</v>
      </c>
      <c r="V844" s="1">
        <v>30.474278668158899</v>
      </c>
      <c r="W844" s="1">
        <v>34.766016468672099</v>
      </c>
      <c r="X844" s="1">
        <v>29.389144346417901</v>
      </c>
      <c r="Y844" s="1">
        <v>20.560376579748901</v>
      </c>
      <c r="Z844" s="1">
        <v>23.4570835967337</v>
      </c>
      <c r="AA844" s="1">
        <v>17.217499882449399</v>
      </c>
      <c r="AB844" s="1">
        <v>21.4986912704342</v>
      </c>
      <c r="AC844" s="1">
        <v>17.2663486706338</v>
      </c>
    </row>
    <row r="845" spans="1:29" ht="15" hidden="1" customHeight="1" x14ac:dyDescent="0.25">
      <c r="A845">
        <v>46100</v>
      </c>
      <c r="B845" s="2" t="s">
        <v>842</v>
      </c>
      <c r="C845" s="2" t="s">
        <v>84</v>
      </c>
      <c r="D845" s="2" t="s">
        <v>975</v>
      </c>
      <c r="E845" s="2" t="s">
        <v>931</v>
      </c>
      <c r="F845" s="2" t="s">
        <v>919</v>
      </c>
      <c r="G845" s="2" t="str">
        <f t="shared" si="13"/>
        <v>Trump</v>
      </c>
      <c r="H845" s="2" t="s">
        <v>922</v>
      </c>
      <c r="I845" s="2" t="s">
        <v>922</v>
      </c>
      <c r="J845">
        <v>100210</v>
      </c>
      <c r="K845" s="1">
        <v>90.225526394571403</v>
      </c>
      <c r="L845" s="1">
        <v>4.04251072747231</v>
      </c>
      <c r="M845" s="1">
        <v>0.77038219738548996</v>
      </c>
      <c r="N845" s="1">
        <v>1.8620896118151899</v>
      </c>
      <c r="O845" s="1">
        <v>3.0994910687556101</v>
      </c>
      <c r="P845" s="1">
        <v>23.181319229617799</v>
      </c>
      <c r="Q845" s="1">
        <v>8.83045604231115</v>
      </c>
      <c r="R845" s="1">
        <v>23.561520806306799</v>
      </c>
      <c r="S845" s="1">
        <v>27.8624887735755</v>
      </c>
      <c r="T845" s="1">
        <v>16.564215148188801</v>
      </c>
      <c r="U845" s="1">
        <v>8.3180005004636595</v>
      </c>
      <c r="V845" s="1">
        <v>49.041023300999498</v>
      </c>
      <c r="W845" s="1">
        <v>24.664026966159799</v>
      </c>
      <c r="X845" s="1">
        <v>17.976949232377098</v>
      </c>
      <c r="Y845" s="1">
        <v>24.0563765874927</v>
      </c>
      <c r="Z845" s="1">
        <v>25.671119673502499</v>
      </c>
      <c r="AA845" s="1">
        <v>18.8547238206292</v>
      </c>
      <c r="AB845" s="1">
        <v>20.682400060837999</v>
      </c>
      <c r="AC845" s="1">
        <v>10.7353798575376</v>
      </c>
    </row>
    <row r="846" spans="1:29" ht="15" hidden="1" customHeight="1" x14ac:dyDescent="0.25">
      <c r="A846">
        <v>46140</v>
      </c>
      <c r="B846" s="2" t="s">
        <v>843</v>
      </c>
      <c r="C846" s="2" t="s">
        <v>29</v>
      </c>
      <c r="D846" s="2" t="s">
        <v>968</v>
      </c>
      <c r="E846" s="2" t="s">
        <v>935</v>
      </c>
      <c r="F846" s="2" t="s">
        <v>919</v>
      </c>
      <c r="G846" s="2" t="str">
        <f t="shared" si="13"/>
        <v>Trump</v>
      </c>
      <c r="H846" s="2" t="s">
        <v>922</v>
      </c>
      <c r="I846" s="2" t="s">
        <v>922</v>
      </c>
      <c r="J846">
        <v>937478</v>
      </c>
      <c r="K846" s="1">
        <v>67.801911084846793</v>
      </c>
      <c r="L846" s="1">
        <v>8.2863811204102902</v>
      </c>
      <c r="M846" s="1">
        <v>1.74052084422248</v>
      </c>
      <c r="N846" s="1">
        <v>13.8034172535249</v>
      </c>
      <c r="O846" s="1">
        <v>8.3677696969955608</v>
      </c>
      <c r="P846" s="1">
        <v>25.536599258862601</v>
      </c>
      <c r="Q846" s="1">
        <v>9.1418678624991703</v>
      </c>
      <c r="R846" s="1">
        <v>26.3346979875794</v>
      </c>
      <c r="S846" s="1">
        <v>26.142373474364199</v>
      </c>
      <c r="T846" s="1">
        <v>12.8444614166946</v>
      </c>
      <c r="U846" s="1">
        <v>3.9173292909580102</v>
      </c>
      <c r="V846" s="1">
        <v>37.8858464104066</v>
      </c>
      <c r="W846" s="1">
        <v>32.5423723282222</v>
      </c>
      <c r="X846" s="1">
        <v>25.654451970413199</v>
      </c>
      <c r="Y846" s="1">
        <v>18.8221557801008</v>
      </c>
      <c r="Z846" s="1">
        <v>23.141136160275899</v>
      </c>
      <c r="AA846" s="1">
        <v>18.100325178411602</v>
      </c>
      <c r="AB846" s="1">
        <v>22.2310730887584</v>
      </c>
      <c r="AC846" s="1">
        <v>17.7053097924532</v>
      </c>
    </row>
    <row r="847" spans="1:29" ht="15" hidden="1" customHeight="1" x14ac:dyDescent="0.25">
      <c r="A847">
        <v>46180</v>
      </c>
      <c r="B847" s="2" t="s">
        <v>844</v>
      </c>
      <c r="C847" s="2" t="s">
        <v>170</v>
      </c>
      <c r="D847" s="2" t="s">
        <v>957</v>
      </c>
      <c r="E847" s="2" t="s">
        <v>931</v>
      </c>
      <c r="F847" s="2" t="s">
        <v>919</v>
      </c>
      <c r="G847" s="2" t="str">
        <f t="shared" si="13"/>
        <v>Trump</v>
      </c>
      <c r="H847" s="2" t="s">
        <v>922</v>
      </c>
      <c r="I847" s="2" t="s">
        <v>922</v>
      </c>
      <c r="J847">
        <v>136268</v>
      </c>
      <c r="K847" s="1">
        <v>74.760765550239199</v>
      </c>
      <c r="L847" s="1">
        <v>20.533067191123401</v>
      </c>
      <c r="M847" s="1">
        <v>0.455719611354096</v>
      </c>
      <c r="N847" s="1">
        <v>1.2123169049226501</v>
      </c>
      <c r="O847" s="1">
        <v>3.0381307423606398</v>
      </c>
      <c r="P847" s="1">
        <v>26.114715120204298</v>
      </c>
      <c r="Q847" s="1">
        <v>8.8480054011213198</v>
      </c>
      <c r="R847" s="1">
        <v>26.133795168344701</v>
      </c>
      <c r="S847" s="1">
        <v>25.4880089235917</v>
      </c>
      <c r="T847" s="1">
        <v>13.415475386737899</v>
      </c>
      <c r="U847" s="1">
        <v>6.7945409261492298</v>
      </c>
      <c r="V847" s="1">
        <v>43.749225203701002</v>
      </c>
      <c r="W847" s="1">
        <v>31.509134144004999</v>
      </c>
      <c r="X847" s="1">
        <v>17.9470997261447</v>
      </c>
      <c r="Y847" s="1">
        <v>24.104073649689798</v>
      </c>
      <c r="Z847" s="1">
        <v>25.783318187206099</v>
      </c>
      <c r="AA847" s="1">
        <v>17.728871152554401</v>
      </c>
      <c r="AB847" s="1">
        <v>21.549646370856198</v>
      </c>
      <c r="AC847" s="1">
        <v>10.8340906396934</v>
      </c>
    </row>
    <row r="848" spans="1:29" ht="15" hidden="1" customHeight="1" x14ac:dyDescent="0.25">
      <c r="A848">
        <v>46220</v>
      </c>
      <c r="B848" s="2" t="s">
        <v>845</v>
      </c>
      <c r="C848" s="2" t="s">
        <v>46</v>
      </c>
      <c r="D848" s="2" t="s">
        <v>930</v>
      </c>
      <c r="E848" s="2" t="s">
        <v>931</v>
      </c>
      <c r="F848" s="2" t="s">
        <v>919</v>
      </c>
      <c r="G848" s="2" t="str">
        <f t="shared" si="13"/>
        <v>Trump</v>
      </c>
      <c r="H848" s="2" t="s">
        <v>922</v>
      </c>
      <c r="I848" s="2" t="s">
        <v>923</v>
      </c>
      <c r="J848">
        <v>230162</v>
      </c>
      <c r="K848" s="1">
        <v>62.499891380853498</v>
      </c>
      <c r="L848" s="1">
        <v>32.514055317558899</v>
      </c>
      <c r="M848" s="1">
        <v>1.0253647430939901</v>
      </c>
      <c r="N848" s="1">
        <v>1.17916945455809</v>
      </c>
      <c r="O848" s="1">
        <v>2.7815191039354898</v>
      </c>
      <c r="P848" s="1">
        <v>21.855041231828</v>
      </c>
      <c r="Q848" s="1">
        <v>17.948227770005499</v>
      </c>
      <c r="R848" s="1">
        <v>24.714331644667698</v>
      </c>
      <c r="S848" s="1">
        <v>23.857543816963702</v>
      </c>
      <c r="T848" s="1">
        <v>11.624855536535099</v>
      </c>
      <c r="U848" s="1">
        <v>4.8416364832527199</v>
      </c>
      <c r="V848" s="1">
        <v>44.348291293440603</v>
      </c>
      <c r="W848" s="1">
        <v>26.9865024110583</v>
      </c>
      <c r="X848" s="1">
        <v>23.823569812248302</v>
      </c>
      <c r="Y848" s="1">
        <v>25.9797817009743</v>
      </c>
      <c r="Z848" s="1">
        <v>22.877444875833302</v>
      </c>
      <c r="AA848" s="1">
        <v>16.9792200815569</v>
      </c>
      <c r="AB848" s="1">
        <v>19.6859814909775</v>
      </c>
      <c r="AC848" s="1">
        <v>14.4775718506581</v>
      </c>
    </row>
    <row r="849" spans="1:29" ht="15" hidden="1" customHeight="1" x14ac:dyDescent="0.25">
      <c r="A849">
        <v>46300</v>
      </c>
      <c r="B849" s="2" t="s">
        <v>846</v>
      </c>
      <c r="C849" s="2" t="s">
        <v>143</v>
      </c>
      <c r="D849" s="2" t="s">
        <v>946</v>
      </c>
      <c r="E849" s="2" t="s">
        <v>947</v>
      </c>
      <c r="F849" s="2" t="s">
        <v>919</v>
      </c>
      <c r="G849" s="2" t="str">
        <f t="shared" si="13"/>
        <v>Trump</v>
      </c>
      <c r="H849" s="2" t="s">
        <v>922</v>
      </c>
      <c r="I849" s="2" t="s">
        <v>923</v>
      </c>
      <c r="J849">
        <v>99604</v>
      </c>
      <c r="K849" s="1">
        <v>79.112284647202898</v>
      </c>
      <c r="L849" s="1">
        <v>0.34737560740532503</v>
      </c>
      <c r="M849" s="1">
        <v>0.96080478695634697</v>
      </c>
      <c r="N849" s="1">
        <v>2.0109634151238902</v>
      </c>
      <c r="O849" s="1">
        <v>17.568571543311499</v>
      </c>
      <c r="P849" s="1">
        <v>28.2036865989318</v>
      </c>
      <c r="Q849" s="1">
        <v>9.7315368860688292</v>
      </c>
      <c r="R849" s="1">
        <v>25.0160636119031</v>
      </c>
      <c r="S849" s="1">
        <v>23.783181398337401</v>
      </c>
      <c r="T849" s="1">
        <v>13.265531504758799</v>
      </c>
      <c r="U849" s="1">
        <v>8.7403807209396494</v>
      </c>
      <c r="V849" s="1">
        <v>39.223977318752503</v>
      </c>
      <c r="W849" s="1">
        <v>36.314297286350801</v>
      </c>
      <c r="X849" s="1">
        <v>15.7213446739571</v>
      </c>
      <c r="Y849" s="1">
        <v>19.497917370257799</v>
      </c>
      <c r="Z849" s="1">
        <v>27.372509287402899</v>
      </c>
      <c r="AA849" s="1">
        <v>21.937971406056501</v>
      </c>
      <c r="AB849" s="1">
        <v>21.135877518856201</v>
      </c>
      <c r="AC849" s="1">
        <v>10.0557244174265</v>
      </c>
    </row>
    <row r="850" spans="1:29" ht="15" hidden="1" customHeight="1" x14ac:dyDescent="0.25">
      <c r="A850">
        <v>46340</v>
      </c>
      <c r="B850" s="2" t="s">
        <v>847</v>
      </c>
      <c r="C850" s="2" t="s">
        <v>27</v>
      </c>
      <c r="D850" s="2" t="s">
        <v>976</v>
      </c>
      <c r="E850" s="2" t="s">
        <v>935</v>
      </c>
      <c r="F850" s="2" t="s">
        <v>919</v>
      </c>
      <c r="G850" s="2" t="str">
        <f t="shared" si="13"/>
        <v>Trump</v>
      </c>
      <c r="H850" s="2" t="s">
        <v>922</v>
      </c>
      <c r="I850" s="2" t="s">
        <v>922</v>
      </c>
      <c r="J850">
        <v>209714</v>
      </c>
      <c r="K850" s="1">
        <v>62.106487883498502</v>
      </c>
      <c r="L850" s="1">
        <v>17.736059585912201</v>
      </c>
      <c r="M850" s="1">
        <v>1.2159417110922499</v>
      </c>
      <c r="N850" s="1">
        <v>1.7333129881648299</v>
      </c>
      <c r="O850" s="1">
        <v>17.2081978313322</v>
      </c>
      <c r="P850" s="1">
        <v>25.6520785450661</v>
      </c>
      <c r="Q850" s="1">
        <v>10.756077324355999</v>
      </c>
      <c r="R850" s="1">
        <v>25.0059604985838</v>
      </c>
      <c r="S850" s="1">
        <v>24.351736174027501</v>
      </c>
      <c r="T850" s="1">
        <v>14.2341474579666</v>
      </c>
      <c r="U850" s="1">
        <v>6.6292581562305397</v>
      </c>
      <c r="V850" s="1">
        <v>34.534856679894702</v>
      </c>
      <c r="W850" s="1">
        <v>34.059998649692801</v>
      </c>
      <c r="X850" s="1">
        <v>24.775886514182002</v>
      </c>
      <c r="Y850" s="1">
        <v>19.230966682067901</v>
      </c>
      <c r="Z850" s="1">
        <v>23.8731454386776</v>
      </c>
      <c r="AA850" s="1">
        <v>17.3456029570306</v>
      </c>
      <c r="AB850" s="1">
        <v>21.434621900508201</v>
      </c>
      <c r="AC850" s="1">
        <v>18.115663021715701</v>
      </c>
    </row>
    <row r="851" spans="1:29" ht="15" hidden="1" customHeight="1" x14ac:dyDescent="0.25">
      <c r="A851">
        <v>46380</v>
      </c>
      <c r="B851" s="2" t="s">
        <v>848</v>
      </c>
      <c r="C851" s="2" t="s">
        <v>98</v>
      </c>
      <c r="D851" s="2" t="s">
        <v>936</v>
      </c>
      <c r="E851" s="2" t="s">
        <v>935</v>
      </c>
      <c r="F851" s="2" t="s">
        <v>920</v>
      </c>
      <c r="G851" s="2" t="str">
        <f t="shared" si="13"/>
        <v>Clinton</v>
      </c>
      <c r="H851" s="2" t="s">
        <v>923</v>
      </c>
      <c r="I851" s="2" t="s">
        <v>923</v>
      </c>
      <c r="J851">
        <v>87841</v>
      </c>
      <c r="K851" s="1">
        <v>68.588700037567904</v>
      </c>
      <c r="L851" s="1">
        <v>0.61930078209492201</v>
      </c>
      <c r="M851" s="1">
        <v>1.59606561856081</v>
      </c>
      <c r="N851" s="1">
        <v>6.9910406302296204</v>
      </c>
      <c r="O851" s="1">
        <v>22.204892931546802</v>
      </c>
      <c r="P851" s="1">
        <v>22.1548024271126</v>
      </c>
      <c r="Q851" s="1">
        <v>7.9939891394679004</v>
      </c>
      <c r="R851" s="1">
        <v>23.874955886203502</v>
      </c>
      <c r="S851" s="1">
        <v>30.615543994262399</v>
      </c>
      <c r="T851" s="1">
        <v>15.3607085529536</v>
      </c>
      <c r="U851" s="1">
        <v>6.9890795631825302</v>
      </c>
      <c r="V851" s="1">
        <v>34.245832991214399</v>
      </c>
      <c r="W851" s="1">
        <v>37.333114377206698</v>
      </c>
      <c r="X851" s="1">
        <v>21.431973068396399</v>
      </c>
      <c r="Y851" s="1">
        <v>22.361809045226099</v>
      </c>
      <c r="Z851" s="1">
        <v>24.506252191188501</v>
      </c>
      <c r="AA851" s="1">
        <v>17.958980951268</v>
      </c>
      <c r="AB851" s="1">
        <v>20.118032020567998</v>
      </c>
      <c r="AC851" s="1">
        <v>15.054925791749399</v>
      </c>
    </row>
    <row r="852" spans="1:29" ht="15" hidden="1" customHeight="1" x14ac:dyDescent="0.25">
      <c r="A852">
        <v>46460</v>
      </c>
      <c r="B852" s="2" t="s">
        <v>849</v>
      </c>
      <c r="C852" s="2" t="s">
        <v>84</v>
      </c>
      <c r="D852" s="2" t="s">
        <v>975</v>
      </c>
      <c r="E852" s="2" t="s">
        <v>931</v>
      </c>
      <c r="F852" s="2" t="s">
        <v>919</v>
      </c>
      <c r="G852" s="2" t="str">
        <f t="shared" si="13"/>
        <v>Trump</v>
      </c>
      <c r="H852" s="2" t="s">
        <v>922</v>
      </c>
      <c r="I852" s="2" t="s">
        <v>922</v>
      </c>
      <c r="J852">
        <v>38620</v>
      </c>
      <c r="K852" s="1">
        <v>82.757638529259495</v>
      </c>
      <c r="L852" s="1">
        <v>12.8430864836872</v>
      </c>
      <c r="M852" s="1">
        <v>0.31071983428275501</v>
      </c>
      <c r="N852" s="1">
        <v>1.36457793889177</v>
      </c>
      <c r="O852" s="1">
        <v>2.7239772138788201</v>
      </c>
      <c r="P852" s="1">
        <v>22.364060072501299</v>
      </c>
      <c r="Q852" s="1">
        <v>7.6644225789746203</v>
      </c>
      <c r="R852" s="1">
        <v>24.510616261004699</v>
      </c>
      <c r="S852" s="1">
        <v>28.495598135681</v>
      </c>
      <c r="T852" s="1">
        <v>16.9653029518384</v>
      </c>
      <c r="U852" s="1">
        <v>6.9425851554365599</v>
      </c>
      <c r="V852" s="1">
        <v>54.9866131191432</v>
      </c>
      <c r="W852" s="1">
        <v>24.304625911051598</v>
      </c>
      <c r="X852" s="1">
        <v>13.7661758143686</v>
      </c>
      <c r="Y852" s="1">
        <v>26.3314374353671</v>
      </c>
      <c r="Z852" s="1">
        <v>24.0369700103413</v>
      </c>
      <c r="AA852" s="1">
        <v>19.305842812823201</v>
      </c>
      <c r="AB852" s="1">
        <v>21.244829369183002</v>
      </c>
      <c r="AC852" s="1">
        <v>9.0809203722854193</v>
      </c>
    </row>
    <row r="853" spans="1:29" ht="15" hidden="1" customHeight="1" x14ac:dyDescent="0.25">
      <c r="A853">
        <v>46520</v>
      </c>
      <c r="B853" s="2" t="s">
        <v>851</v>
      </c>
      <c r="C853" s="2" t="s">
        <v>406</v>
      </c>
      <c r="D853" s="2" t="s">
        <v>944</v>
      </c>
      <c r="E853" s="2" t="s">
        <v>929</v>
      </c>
      <c r="F853" s="2" t="s">
        <v>920</v>
      </c>
      <c r="G853" s="2" t="str">
        <f t="shared" si="13"/>
        <v>Clinton</v>
      </c>
      <c r="H853" s="2" t="s">
        <v>923</v>
      </c>
      <c r="I853" s="2" t="s">
        <v>923</v>
      </c>
      <c r="J853">
        <v>953207</v>
      </c>
      <c r="K853" s="1">
        <v>19.060288059151901</v>
      </c>
      <c r="L853" s="1">
        <v>1.88091358959806</v>
      </c>
      <c r="M853" s="1">
        <v>43.014686211914103</v>
      </c>
      <c r="N853" s="1">
        <v>27.920692986937802</v>
      </c>
      <c r="O853" s="1">
        <v>8.1234191523981707</v>
      </c>
      <c r="P853" s="1">
        <v>22.083346009838401</v>
      </c>
      <c r="Q853" s="1">
        <v>10.3097228618758</v>
      </c>
      <c r="R853" s="1">
        <v>27.249275341033002</v>
      </c>
      <c r="S853" s="1">
        <v>25.828807383915599</v>
      </c>
      <c r="T853" s="1">
        <v>14.528848403337401</v>
      </c>
      <c r="U853" s="1">
        <v>4.7132679452275301</v>
      </c>
      <c r="V853" s="1">
        <v>32.095169256343098</v>
      </c>
      <c r="W853" s="1">
        <v>31.706524313138601</v>
      </c>
      <c r="X853" s="1">
        <v>31.485038485290801</v>
      </c>
      <c r="Y853" s="1">
        <v>11.4386203766735</v>
      </c>
      <c r="Z853" s="1">
        <v>14.5622224383286</v>
      </c>
      <c r="AA853" s="1">
        <v>15.399526726960399</v>
      </c>
      <c r="AB853" s="1">
        <v>25.2996855651723</v>
      </c>
      <c r="AC853" s="1">
        <v>33.299944892865199</v>
      </c>
    </row>
    <row r="854" spans="1:29" ht="15" hidden="1" customHeight="1" x14ac:dyDescent="0.25">
      <c r="A854">
        <v>46500</v>
      </c>
      <c r="B854" s="2" t="s">
        <v>850</v>
      </c>
      <c r="C854" s="2" t="s">
        <v>33</v>
      </c>
      <c r="D854" s="2" t="s">
        <v>967</v>
      </c>
      <c r="E854" s="2" t="s">
        <v>927</v>
      </c>
      <c r="F854" s="2" t="s">
        <v>919</v>
      </c>
      <c r="G854" s="2" t="str">
        <f t="shared" si="13"/>
        <v>Trump</v>
      </c>
      <c r="H854" s="2" t="s">
        <v>922</v>
      </c>
      <c r="I854" s="2" t="s">
        <v>922</v>
      </c>
      <c r="J854">
        <v>40097</v>
      </c>
      <c r="K854" s="1">
        <v>94.129236601241999</v>
      </c>
      <c r="L854" s="1">
        <v>2.17971419308178</v>
      </c>
      <c r="M854" s="1">
        <v>0.376586777065616</v>
      </c>
      <c r="N854" s="1">
        <v>2.1896900017457699</v>
      </c>
      <c r="O854" s="1">
        <v>1.12477242686485</v>
      </c>
      <c r="P854" s="1">
        <v>25.039279746614501</v>
      </c>
      <c r="Q854" s="1">
        <v>8.40212484724543</v>
      </c>
      <c r="R854" s="1">
        <v>24.201311818839301</v>
      </c>
      <c r="S854" s="1">
        <v>27.997107015487401</v>
      </c>
      <c r="T854" s="1">
        <v>14.360176571813399</v>
      </c>
      <c r="U854" s="1">
        <v>3.2572924457741199</v>
      </c>
      <c r="V854" s="1">
        <v>54.869109947643999</v>
      </c>
      <c r="W854" s="1">
        <v>26.716529543754699</v>
      </c>
      <c r="X854" s="1">
        <v>15.1570680628272</v>
      </c>
      <c r="Y854" s="1">
        <v>16.706036745406799</v>
      </c>
      <c r="Z854" s="1">
        <v>23.667979002624701</v>
      </c>
      <c r="AA854" s="1">
        <v>18.910761154855599</v>
      </c>
      <c r="AB854" s="1">
        <v>25.570866141732299</v>
      </c>
      <c r="AC854" s="1">
        <v>15.1443569553806</v>
      </c>
    </row>
    <row r="855" spans="1:29" ht="15" hidden="1" customHeight="1" x14ac:dyDescent="0.25">
      <c r="A855">
        <v>46540</v>
      </c>
      <c r="B855" s="2" t="s">
        <v>852</v>
      </c>
      <c r="C855" s="2" t="s">
        <v>40</v>
      </c>
      <c r="D855" s="2" t="s">
        <v>966</v>
      </c>
      <c r="E855" s="2" t="s">
        <v>927</v>
      </c>
      <c r="F855" s="2" t="s">
        <v>919</v>
      </c>
      <c r="G855" s="2" t="str">
        <f t="shared" si="13"/>
        <v>Trump</v>
      </c>
      <c r="H855" s="2" t="s">
        <v>922</v>
      </c>
      <c r="I855" s="2" t="s">
        <v>922</v>
      </c>
      <c r="J855">
        <v>299397</v>
      </c>
      <c r="K855" s="1">
        <v>87.156517934381398</v>
      </c>
      <c r="L855" s="1">
        <v>4.7836150662832297</v>
      </c>
      <c r="M855" s="1">
        <v>2.2869300627594802</v>
      </c>
      <c r="N855" s="1">
        <v>1.8119754038951601</v>
      </c>
      <c r="O855" s="1">
        <v>3.96096153268069</v>
      </c>
      <c r="P855" s="1">
        <v>21.935757539320701</v>
      </c>
      <c r="Q855" s="1">
        <v>9.8157296165292305</v>
      </c>
      <c r="R855" s="1">
        <v>23.478859173605599</v>
      </c>
      <c r="S855" s="1">
        <v>28.395408103621602</v>
      </c>
      <c r="T855" s="1">
        <v>16.374245566922799</v>
      </c>
      <c r="U855" s="1">
        <v>4.8429562783231699</v>
      </c>
      <c r="V855" s="1">
        <v>41.625639871193798</v>
      </c>
      <c r="W855" s="1">
        <v>31.605966584776201</v>
      </c>
      <c r="X855" s="1">
        <v>21.925437265706801</v>
      </c>
      <c r="Y855" s="1">
        <v>20.352568167406499</v>
      </c>
      <c r="Z855" s="1">
        <v>22.169520186007201</v>
      </c>
      <c r="AA855" s="1">
        <v>18.2380046501797</v>
      </c>
      <c r="AB855" s="1">
        <v>22.927076727964501</v>
      </c>
      <c r="AC855" s="1">
        <v>16.312830268442202</v>
      </c>
    </row>
    <row r="856" spans="1:29" ht="15" hidden="1" customHeight="1" x14ac:dyDescent="0.25">
      <c r="A856">
        <v>46620</v>
      </c>
      <c r="B856" s="2" t="s">
        <v>853</v>
      </c>
      <c r="C856" s="2" t="s">
        <v>27</v>
      </c>
      <c r="D856" s="2" t="s">
        <v>976</v>
      </c>
      <c r="E856" s="2" t="s">
        <v>935</v>
      </c>
      <c r="F856" s="2" t="s">
        <v>919</v>
      </c>
      <c r="G856" s="2" t="str">
        <f t="shared" si="13"/>
        <v>Trump</v>
      </c>
      <c r="H856" s="2" t="s">
        <v>922</v>
      </c>
      <c r="I856" s="2" t="s">
        <v>922</v>
      </c>
      <c r="J856">
        <v>26405</v>
      </c>
      <c r="K856" s="1">
        <v>29.032380231016901</v>
      </c>
      <c r="L856" s="1">
        <v>0.41658776746828302</v>
      </c>
      <c r="M856" s="1">
        <v>0.43931073660291597</v>
      </c>
      <c r="N856" s="1">
        <v>0.81045256580193104</v>
      </c>
      <c r="O856" s="1">
        <v>69.301268699109997</v>
      </c>
      <c r="P856" s="1">
        <v>28.907403900776401</v>
      </c>
      <c r="Q856" s="1">
        <v>9.7633024048475701</v>
      </c>
      <c r="R856" s="1">
        <v>22.7419049422458</v>
      </c>
      <c r="S856" s="1">
        <v>23.8326074607082</v>
      </c>
      <c r="T856" s="1">
        <v>14.7547812914221</v>
      </c>
      <c r="U856" s="1">
        <v>18.0304618610101</v>
      </c>
      <c r="V856" s="1">
        <v>35.345624961460203</v>
      </c>
      <c r="W856" s="1">
        <v>30.4063636924215</v>
      </c>
      <c r="X856" s="1">
        <v>16.217549485108201</v>
      </c>
      <c r="Y856" s="1">
        <v>30.946882217090099</v>
      </c>
      <c r="Z856" s="1">
        <v>27.1939953810624</v>
      </c>
      <c r="AA856" s="1">
        <v>12.933025404157</v>
      </c>
      <c r="AB856" s="1">
        <v>17.898383371824501</v>
      </c>
      <c r="AC856" s="1">
        <v>11.027713625866101</v>
      </c>
    </row>
    <row r="857" spans="1:29" ht="15" hidden="1" customHeight="1" x14ac:dyDescent="0.25">
      <c r="A857">
        <v>46660</v>
      </c>
      <c r="B857" s="2" t="s">
        <v>854</v>
      </c>
      <c r="C857" s="2" t="s">
        <v>37</v>
      </c>
      <c r="D857" s="2" t="s">
        <v>943</v>
      </c>
      <c r="E857" s="2" t="s">
        <v>931</v>
      </c>
      <c r="F857" s="2" t="s">
        <v>920</v>
      </c>
      <c r="G857" s="2" t="str">
        <f t="shared" si="13"/>
        <v>Clinton</v>
      </c>
      <c r="H857" s="2" t="s">
        <v>922</v>
      </c>
      <c r="I857" s="2" t="s">
        <v>923</v>
      </c>
      <c r="J857">
        <v>139588</v>
      </c>
      <c r="K857" s="1">
        <v>57.392469266699102</v>
      </c>
      <c r="L857" s="1">
        <v>33.699171848582999</v>
      </c>
      <c r="M857" s="1">
        <v>1.2357795799065801</v>
      </c>
      <c r="N857" s="1">
        <v>2.1312720291142502</v>
      </c>
      <c r="O857" s="1">
        <v>5.5413072756970498</v>
      </c>
      <c r="P857" s="1">
        <v>24.909734361119899</v>
      </c>
      <c r="Q857" s="1">
        <v>15.605926010831899</v>
      </c>
      <c r="R857" s="1">
        <v>26.3059861879245</v>
      </c>
      <c r="S857" s="1">
        <v>22.6079605696765</v>
      </c>
      <c r="T857" s="1">
        <v>10.5703928704473</v>
      </c>
      <c r="U857" s="1">
        <v>5.4976521834087597</v>
      </c>
      <c r="V857" s="1">
        <v>44.777169758666297</v>
      </c>
      <c r="W857" s="1">
        <v>29.845784243541999</v>
      </c>
      <c r="X857" s="1">
        <v>19.879393814383</v>
      </c>
      <c r="Y857" s="1">
        <v>26.381612636388699</v>
      </c>
      <c r="Z857" s="1">
        <v>25.544570055540198</v>
      </c>
      <c r="AA857" s="1">
        <v>17.627131996691201</v>
      </c>
      <c r="AB857" s="1">
        <v>18.842320872887701</v>
      </c>
      <c r="AC857" s="1">
        <v>11.6043644384921</v>
      </c>
    </row>
    <row r="858" spans="1:29" ht="15" hidden="1" customHeight="1" x14ac:dyDescent="0.25">
      <c r="A858">
        <v>46700</v>
      </c>
      <c r="B858" s="2" t="s">
        <v>855</v>
      </c>
      <c r="C858" s="2" t="s">
        <v>98</v>
      </c>
      <c r="D858" s="2" t="s">
        <v>936</v>
      </c>
      <c r="E858" s="2" t="s">
        <v>935</v>
      </c>
      <c r="F858" s="2" t="s">
        <v>920</v>
      </c>
      <c r="G858" s="2" t="str">
        <f t="shared" si="13"/>
        <v>Clinton</v>
      </c>
      <c r="H858" s="2" t="s">
        <v>922</v>
      </c>
      <c r="I858" s="2" t="s">
        <v>923</v>
      </c>
      <c r="J858">
        <v>413344</v>
      </c>
      <c r="K858" s="1">
        <v>40.796043973058801</v>
      </c>
      <c r="L858" s="1">
        <v>14.2116493767903</v>
      </c>
      <c r="M858" s="1">
        <v>14.2803572811024</v>
      </c>
      <c r="N858" s="1">
        <v>6.6748277463807399</v>
      </c>
      <c r="O858" s="1">
        <v>24.037121622667801</v>
      </c>
      <c r="P858" s="1">
        <v>24.564285437795199</v>
      </c>
      <c r="Q858" s="1">
        <v>9.7855539211891305</v>
      </c>
      <c r="R858" s="1">
        <v>26.451817372454901</v>
      </c>
      <c r="S858" s="1">
        <v>27.864684137183598</v>
      </c>
      <c r="T858" s="1">
        <v>11.333659131377299</v>
      </c>
      <c r="U858" s="1">
        <v>6.0855819425042297</v>
      </c>
      <c r="V858" s="1">
        <v>31.2035879714727</v>
      </c>
      <c r="W858" s="1">
        <v>38.476582604220297</v>
      </c>
      <c r="X858" s="1">
        <v>24.2342474818028</v>
      </c>
      <c r="Y858" s="1">
        <v>12.2427741544602</v>
      </c>
      <c r="Z858" s="1">
        <v>15.478812502227401</v>
      </c>
      <c r="AA858" s="1">
        <v>15.5465269610464</v>
      </c>
      <c r="AB858" s="1">
        <v>26.137068320325</v>
      </c>
      <c r="AC858" s="1">
        <v>30.594818061940899</v>
      </c>
    </row>
    <row r="859" spans="1:29" ht="15" hidden="1" customHeight="1" x14ac:dyDescent="0.25">
      <c r="A859">
        <v>46740</v>
      </c>
      <c r="B859" s="2" t="s">
        <v>856</v>
      </c>
      <c r="C859" s="2" t="s">
        <v>46</v>
      </c>
      <c r="D859" s="2" t="s">
        <v>930</v>
      </c>
      <c r="E859" s="2" t="s">
        <v>931</v>
      </c>
      <c r="F859" s="2" t="s">
        <v>920</v>
      </c>
      <c r="G859" s="2" t="str">
        <f t="shared" si="13"/>
        <v>Clinton</v>
      </c>
      <c r="H859" s="2" t="s">
        <v>922</v>
      </c>
      <c r="I859" s="2" t="s">
        <v>923</v>
      </c>
      <c r="J859">
        <v>34215</v>
      </c>
      <c r="K859" s="1">
        <v>58.141166155195101</v>
      </c>
      <c r="L859" s="1">
        <v>38.597106532222703</v>
      </c>
      <c r="M859" s="1">
        <v>0.48516732427297998</v>
      </c>
      <c r="N859" s="1">
        <v>1.2099956159579099</v>
      </c>
      <c r="O859" s="1">
        <v>1.5665643723513101</v>
      </c>
      <c r="P859" s="1">
        <v>22.513517463101</v>
      </c>
      <c r="Q859" s="1">
        <v>8.0520239660967405</v>
      </c>
      <c r="R859" s="1">
        <v>24.062545667105098</v>
      </c>
      <c r="S859" s="1">
        <v>28.695016805494699</v>
      </c>
      <c r="T859" s="1">
        <v>16.676896098202501</v>
      </c>
      <c r="U859" s="1">
        <v>7.6880741712882603</v>
      </c>
      <c r="V859" s="1">
        <v>53.5752085009102</v>
      </c>
      <c r="W859" s="1">
        <v>27.712628593201</v>
      </c>
      <c r="X859" s="1">
        <v>11.0240887346006</v>
      </c>
      <c r="Y859" s="1">
        <v>32.616986944403699</v>
      </c>
      <c r="Z859" s="1">
        <v>26.316561537333101</v>
      </c>
      <c r="AA859" s="1">
        <v>16.722898635763499</v>
      </c>
      <c r="AB859" s="1">
        <v>16.524864309813701</v>
      </c>
      <c r="AC859" s="1">
        <v>7.8186885726859296</v>
      </c>
    </row>
    <row r="860" spans="1:29" ht="15" hidden="1" customHeight="1" x14ac:dyDescent="0.25">
      <c r="A860">
        <v>46780</v>
      </c>
      <c r="B860" s="2" t="s">
        <v>857</v>
      </c>
      <c r="C860" s="2" t="s">
        <v>33</v>
      </c>
      <c r="D860" s="2" t="s">
        <v>967</v>
      </c>
      <c r="E860" s="2" t="s">
        <v>927</v>
      </c>
      <c r="F860" s="2" t="s">
        <v>919</v>
      </c>
      <c r="G860" s="2" t="str">
        <f t="shared" si="13"/>
        <v>Trump</v>
      </c>
      <c r="H860" s="2" t="s">
        <v>922</v>
      </c>
      <c r="I860" s="2" t="s">
        <v>922</v>
      </c>
      <c r="J860">
        <v>28744</v>
      </c>
      <c r="K860" s="1">
        <v>95.153771221820193</v>
      </c>
      <c r="L860" s="1">
        <v>0.82451989980517704</v>
      </c>
      <c r="M860" s="1">
        <v>0.22613414973559701</v>
      </c>
      <c r="N860" s="1">
        <v>1.2211244085722199</v>
      </c>
      <c r="O860" s="1">
        <v>2.5744503200667999</v>
      </c>
      <c r="P860" s="1">
        <v>24.923462287781799</v>
      </c>
      <c r="Q860" s="1">
        <v>7.36501530754244</v>
      </c>
      <c r="R860" s="1">
        <v>23.3683551349847</v>
      </c>
      <c r="S860" s="1">
        <v>28.033676593376001</v>
      </c>
      <c r="T860" s="1">
        <v>16.3094906763151</v>
      </c>
      <c r="U860" s="1">
        <v>2.33203205259914</v>
      </c>
      <c r="V860" s="1">
        <v>55.742757345387297</v>
      </c>
      <c r="W860" s="1">
        <v>26.9313745633861</v>
      </c>
      <c r="X860" s="1">
        <v>14.993836038627499</v>
      </c>
      <c r="Y860" s="1">
        <v>16.572237960339901</v>
      </c>
      <c r="Z860" s="1">
        <v>27.770892351274799</v>
      </c>
      <c r="AA860" s="1">
        <v>22.078611898017002</v>
      </c>
      <c r="AB860" s="1">
        <v>22.884206798866899</v>
      </c>
      <c r="AC860" s="1">
        <v>10.694050991501401</v>
      </c>
    </row>
    <row r="861" spans="1:29" ht="15" hidden="1" customHeight="1" x14ac:dyDescent="0.25">
      <c r="A861">
        <v>46820</v>
      </c>
      <c r="B861" s="2" t="s">
        <v>858</v>
      </c>
      <c r="C861" s="2" t="s">
        <v>24</v>
      </c>
      <c r="D861" s="2" t="s">
        <v>974</v>
      </c>
      <c r="E861" s="2" t="s">
        <v>947</v>
      </c>
      <c r="F861" s="2" t="s">
        <v>920</v>
      </c>
      <c r="G861" s="2" t="str">
        <f t="shared" si="13"/>
        <v>Clinton</v>
      </c>
      <c r="H861" s="2" t="s">
        <v>922</v>
      </c>
      <c r="I861" s="2" t="s">
        <v>923</v>
      </c>
      <c r="J861">
        <v>13864</v>
      </c>
      <c r="K861" s="1">
        <v>90.046162723600702</v>
      </c>
      <c r="L861" s="1">
        <v>1.29111367570687</v>
      </c>
      <c r="M861" s="1">
        <v>1.6589728793998799</v>
      </c>
      <c r="N861" s="1">
        <v>5.0057703404500904</v>
      </c>
      <c r="O861" s="1">
        <v>1.9979803808424701</v>
      </c>
      <c r="P861" s="1">
        <v>17.4841315637623</v>
      </c>
      <c r="Q861" s="1">
        <v>32.566358915175996</v>
      </c>
      <c r="R861" s="1">
        <v>20.953548759376801</v>
      </c>
      <c r="S861" s="1">
        <v>18.746393537218701</v>
      </c>
      <c r="T861" s="1">
        <v>10.249567224466199</v>
      </c>
      <c r="U861" s="1">
        <v>2.3512946116165101</v>
      </c>
      <c r="V861" s="1">
        <v>29.643107067879601</v>
      </c>
      <c r="W861" s="1">
        <v>26.662001399580099</v>
      </c>
      <c r="X861" s="1">
        <v>41.343596920923702</v>
      </c>
      <c r="Y861" s="1">
        <v>28.0046674445741</v>
      </c>
      <c r="Z861" s="1">
        <v>24.6207701283547</v>
      </c>
      <c r="AA861" s="1">
        <v>16.1610268378063</v>
      </c>
      <c r="AB861" s="1">
        <v>17.269544924154001</v>
      </c>
      <c r="AC861" s="1">
        <v>13.943990665110899</v>
      </c>
    </row>
    <row r="862" spans="1:29" ht="15" hidden="1" customHeight="1" x14ac:dyDescent="0.25">
      <c r="A862">
        <v>46860</v>
      </c>
      <c r="B862" s="2" t="s">
        <v>859</v>
      </c>
      <c r="C862" s="2" t="s">
        <v>199</v>
      </c>
      <c r="D862" s="2" t="s">
        <v>977</v>
      </c>
      <c r="E862" s="2" t="s">
        <v>947</v>
      </c>
      <c r="F862" s="2" t="s">
        <v>919</v>
      </c>
      <c r="G862" s="2" t="str">
        <f t="shared" si="13"/>
        <v>Trump</v>
      </c>
      <c r="H862" s="2" t="s">
        <v>922</v>
      </c>
      <c r="I862" s="2" t="s">
        <v>923</v>
      </c>
      <c r="J862">
        <v>58218</v>
      </c>
      <c r="K862" s="1">
        <v>82.849515158954205</v>
      </c>
      <c r="L862" s="1">
        <v>0.29458696452681998</v>
      </c>
      <c r="M862" s="1">
        <v>0.48790965999754499</v>
      </c>
      <c r="N862" s="1">
        <v>9.2181170983184</v>
      </c>
      <c r="O862" s="1">
        <v>7.1498711182030199</v>
      </c>
      <c r="P862" s="1">
        <v>33.315944519455002</v>
      </c>
      <c r="Q862" s="1">
        <v>9.6477230882533505</v>
      </c>
      <c r="R862" s="1">
        <v>27.307597888793399</v>
      </c>
      <c r="S862" s="1">
        <v>20.532097704676598</v>
      </c>
      <c r="T862" s="1">
        <v>9.1966367988216504</v>
      </c>
      <c r="U862" s="1">
        <v>2.4555820737205001</v>
      </c>
      <c r="V862" s="1">
        <v>48.013789445770399</v>
      </c>
      <c r="W862" s="1">
        <v>32.903739061256999</v>
      </c>
      <c r="X862" s="1">
        <v>16.626889419252201</v>
      </c>
      <c r="Y862" s="1">
        <v>11.4812448662955</v>
      </c>
      <c r="Z862" s="1">
        <v>17.951994158985102</v>
      </c>
      <c r="AA862" s="1">
        <v>18.0615131879164</v>
      </c>
      <c r="AB862" s="1">
        <v>31.4410878890207</v>
      </c>
      <c r="AC862" s="1">
        <v>21.064159897782201</v>
      </c>
    </row>
    <row r="863" spans="1:29" ht="15" hidden="1" customHeight="1" x14ac:dyDescent="0.25">
      <c r="A863">
        <v>46900</v>
      </c>
      <c r="B863" s="2" t="s">
        <v>860</v>
      </c>
      <c r="C863" s="2" t="s">
        <v>27</v>
      </c>
      <c r="D863" s="2" t="s">
        <v>976</v>
      </c>
      <c r="E863" s="2" t="s">
        <v>935</v>
      </c>
      <c r="F863" s="2" t="s">
        <v>919</v>
      </c>
      <c r="G863" s="2" t="str">
        <f t="shared" si="13"/>
        <v>Trump</v>
      </c>
      <c r="H863" s="2" t="s">
        <v>922</v>
      </c>
      <c r="I863" s="2" t="s">
        <v>922</v>
      </c>
      <c r="J863">
        <v>13535</v>
      </c>
      <c r="K863" s="1">
        <v>63.428149242704102</v>
      </c>
      <c r="L863" s="1">
        <v>7.7502770594754304</v>
      </c>
      <c r="M863" s="1">
        <v>0.71666050978943496</v>
      </c>
      <c r="N863" s="1">
        <v>2.1869227927595101</v>
      </c>
      <c r="O863" s="1">
        <v>25.917990395271499</v>
      </c>
      <c r="P863" s="1">
        <v>25.615072035463601</v>
      </c>
      <c r="Q863" s="1">
        <v>9.4865164388622105</v>
      </c>
      <c r="R863" s="1">
        <v>22.711488732914699</v>
      </c>
      <c r="S863" s="1">
        <v>26.6124861470262</v>
      </c>
      <c r="T863" s="1">
        <v>15.5744366457333</v>
      </c>
      <c r="U863" s="1">
        <v>8.5548859742408094</v>
      </c>
      <c r="V863" s="1">
        <v>46.437433534207699</v>
      </c>
      <c r="W863" s="1">
        <v>26.810823585017101</v>
      </c>
      <c r="X863" s="1">
        <v>18.1968569065343</v>
      </c>
      <c r="Y863" s="1">
        <v>23.024390243902399</v>
      </c>
      <c r="Z863" s="1">
        <v>25.9121951219512</v>
      </c>
      <c r="AA863" s="1">
        <v>17.541463414634102</v>
      </c>
      <c r="AB863" s="1">
        <v>23.9414634146341</v>
      </c>
      <c r="AC863" s="1">
        <v>9.5804878048780502</v>
      </c>
    </row>
    <row r="864" spans="1:29" ht="15" hidden="1" customHeight="1" x14ac:dyDescent="0.25">
      <c r="A864">
        <v>46980</v>
      </c>
      <c r="B864" s="2" t="s">
        <v>861</v>
      </c>
      <c r="C864" s="2" t="s">
        <v>170</v>
      </c>
      <c r="D864" s="2" t="s">
        <v>957</v>
      </c>
      <c r="E864" s="2" t="s">
        <v>931</v>
      </c>
      <c r="F864" s="2" t="s">
        <v>920</v>
      </c>
      <c r="G864" s="2" t="str">
        <f t="shared" si="13"/>
        <v>Clinton</v>
      </c>
      <c r="H864" s="2" t="s">
        <v>922</v>
      </c>
      <c r="I864" s="2" t="s">
        <v>922</v>
      </c>
      <c r="J864">
        <v>58377</v>
      </c>
      <c r="K864" s="1">
        <v>43.674734912722499</v>
      </c>
      <c r="L864" s="1">
        <v>52.945509361563602</v>
      </c>
      <c r="M864" s="1">
        <v>0.77427754081230604</v>
      </c>
      <c r="N864" s="1">
        <v>0.94386487829110799</v>
      </c>
      <c r="O864" s="1">
        <v>1.6616133066104799</v>
      </c>
      <c r="P864" s="1">
        <v>25.535741816126201</v>
      </c>
      <c r="Q864" s="1">
        <v>9.6373571783407801</v>
      </c>
      <c r="R864" s="1">
        <v>24.238998235606498</v>
      </c>
      <c r="S864" s="1">
        <v>27.8722784658341</v>
      </c>
      <c r="T864" s="1">
        <v>12.715624304092399</v>
      </c>
      <c r="U864" s="1">
        <v>5.7072616246794796</v>
      </c>
      <c r="V864" s="1">
        <v>39.239736709931499</v>
      </c>
      <c r="W864" s="1">
        <v>32.2080943191731</v>
      </c>
      <c r="X864" s="1">
        <v>22.844907346215901</v>
      </c>
      <c r="Y864" s="1">
        <v>29.418461678582801</v>
      </c>
      <c r="Z864" s="1">
        <v>22.915433307527699</v>
      </c>
      <c r="AA864" s="1">
        <v>16.1847078646569</v>
      </c>
      <c r="AB864" s="1">
        <v>18.224873628125099</v>
      </c>
      <c r="AC864" s="1">
        <v>13.2565235211075</v>
      </c>
    </row>
    <row r="865" spans="1:29" ht="15" hidden="1" customHeight="1" x14ac:dyDescent="0.25">
      <c r="A865">
        <v>47020</v>
      </c>
      <c r="B865" s="2" t="s">
        <v>862</v>
      </c>
      <c r="C865" s="2" t="s">
        <v>27</v>
      </c>
      <c r="D865" s="2" t="s">
        <v>976</v>
      </c>
      <c r="E865" s="2" t="s">
        <v>935</v>
      </c>
      <c r="F865" s="2" t="s">
        <v>919</v>
      </c>
      <c r="G865" s="2" t="str">
        <f t="shared" si="13"/>
        <v>Trump</v>
      </c>
      <c r="H865" s="2" t="s">
        <v>922</v>
      </c>
      <c r="I865" s="2" t="s">
        <v>922</v>
      </c>
      <c r="J865">
        <v>94003</v>
      </c>
      <c r="K865" s="1">
        <v>48.829292682148399</v>
      </c>
      <c r="L865" s="1">
        <v>5.8508770996670298</v>
      </c>
      <c r="M865" s="1">
        <v>0.92656617341999703</v>
      </c>
      <c r="N865" s="1">
        <v>1.2297479867663801</v>
      </c>
      <c r="O865" s="1">
        <v>43.163516057998102</v>
      </c>
      <c r="P865" s="1">
        <v>26.408731636224399</v>
      </c>
      <c r="Q865" s="1">
        <v>8.7146154909949693</v>
      </c>
      <c r="R865" s="1">
        <v>24.192844909205</v>
      </c>
      <c r="S865" s="1">
        <v>26.816165441528501</v>
      </c>
      <c r="T865" s="1">
        <v>13.8676425220472</v>
      </c>
      <c r="U865" s="1">
        <v>8.4515299060398306</v>
      </c>
      <c r="V865" s="1">
        <v>41.072155547232498</v>
      </c>
      <c r="W865" s="1">
        <v>34.053640345877596</v>
      </c>
      <c r="X865" s="1">
        <v>16.42267420085</v>
      </c>
      <c r="Y865" s="1">
        <v>19.4665980619158</v>
      </c>
      <c r="Z865" s="1">
        <v>21.6362233084641</v>
      </c>
      <c r="AA865" s="1">
        <v>17.685733070348501</v>
      </c>
      <c r="AB865" s="1">
        <v>22.9797330131778</v>
      </c>
      <c r="AC865" s="1">
        <v>18.231712546093799</v>
      </c>
    </row>
    <row r="866" spans="1:29" ht="15" hidden="1" customHeight="1" x14ac:dyDescent="0.25">
      <c r="A866">
        <v>47080</v>
      </c>
      <c r="B866" s="2" t="s">
        <v>863</v>
      </c>
      <c r="C866" s="2" t="s">
        <v>37</v>
      </c>
      <c r="D866" s="2" t="s">
        <v>943</v>
      </c>
      <c r="E866" s="2" t="s">
        <v>931</v>
      </c>
      <c r="F866" s="2" t="s">
        <v>919</v>
      </c>
      <c r="G866" s="2" t="str">
        <f t="shared" si="13"/>
        <v>Trump</v>
      </c>
      <c r="H866" s="2" t="s">
        <v>922</v>
      </c>
      <c r="I866" s="2" t="s">
        <v>923</v>
      </c>
      <c r="J866">
        <v>36346</v>
      </c>
      <c r="K866" s="1">
        <v>63.365982501513201</v>
      </c>
      <c r="L866" s="1">
        <v>25.004127001595801</v>
      </c>
      <c r="M866" s="1">
        <v>0.61905023936609305</v>
      </c>
      <c r="N866" s="1">
        <v>1.28487316348429</v>
      </c>
      <c r="O866" s="1">
        <v>9.7259670940406107</v>
      </c>
      <c r="P866" s="1">
        <v>26.6851923182744</v>
      </c>
      <c r="Q866" s="1">
        <v>9.56638969900402</v>
      </c>
      <c r="R866" s="1">
        <v>24.803279590601399</v>
      </c>
      <c r="S866" s="1">
        <v>25.422329829967499</v>
      </c>
      <c r="T866" s="1">
        <v>13.5228085621526</v>
      </c>
      <c r="U866" s="1">
        <v>6.9805829460058204</v>
      </c>
      <c r="V866" s="1">
        <v>53.655358151253203</v>
      </c>
      <c r="W866" s="1">
        <v>24.403805221319701</v>
      </c>
      <c r="X866" s="1">
        <v>14.9602536814213</v>
      </c>
      <c r="Y866" s="1">
        <v>32.868672046955197</v>
      </c>
      <c r="Z866" s="1">
        <v>23.506969919295699</v>
      </c>
      <c r="AA866" s="1">
        <v>14.8716067498166</v>
      </c>
      <c r="AB866" s="1">
        <v>17.945707997065298</v>
      </c>
      <c r="AC866" s="1">
        <v>10.8070432868672</v>
      </c>
    </row>
    <row r="867" spans="1:29" ht="15" hidden="1" customHeight="1" x14ac:dyDescent="0.25">
      <c r="A867">
        <v>47180</v>
      </c>
      <c r="B867" s="2" t="s">
        <v>864</v>
      </c>
      <c r="C867" s="2" t="s">
        <v>66</v>
      </c>
      <c r="D867" s="2" t="s">
        <v>425</v>
      </c>
      <c r="E867" s="2" t="s">
        <v>927</v>
      </c>
      <c r="F867" s="2" t="s">
        <v>919</v>
      </c>
      <c r="G867" s="2" t="str">
        <f t="shared" si="13"/>
        <v>Trump</v>
      </c>
      <c r="H867" s="2" t="s">
        <v>922</v>
      </c>
      <c r="I867" s="2" t="s">
        <v>923</v>
      </c>
      <c r="J867">
        <v>38440</v>
      </c>
      <c r="K867" s="1">
        <v>94.053069719042696</v>
      </c>
      <c r="L867" s="1">
        <v>2.5858480749219601</v>
      </c>
      <c r="M867" s="1">
        <v>0.55671175858480704</v>
      </c>
      <c r="N867" s="1">
        <v>1.2695109261186299</v>
      </c>
      <c r="O867" s="1">
        <v>1.53485952133195</v>
      </c>
      <c r="P867" s="1">
        <v>21.3111342351717</v>
      </c>
      <c r="Q867" s="1">
        <v>13.9438085327784</v>
      </c>
      <c r="R867" s="1">
        <v>21.9927159209157</v>
      </c>
      <c r="S867" s="1">
        <v>26.982310093652401</v>
      </c>
      <c r="T867" s="1">
        <v>15.770031217481799</v>
      </c>
      <c r="U867" s="1">
        <v>3.6415351334027699</v>
      </c>
      <c r="V867" s="1">
        <v>47.408060251582398</v>
      </c>
      <c r="W867" s="1">
        <v>34.344203188846997</v>
      </c>
      <c r="X867" s="1">
        <v>14.6062014261678</v>
      </c>
      <c r="Y867" s="1">
        <v>24.881056087918001</v>
      </c>
      <c r="Z867" s="1">
        <v>23.581049386852499</v>
      </c>
      <c r="AA867" s="1">
        <v>18.340816189774198</v>
      </c>
      <c r="AB867" s="1">
        <v>22.669704483012801</v>
      </c>
      <c r="AC867" s="1">
        <v>10.5273738524425</v>
      </c>
    </row>
    <row r="868" spans="1:29" ht="15" hidden="1" customHeight="1" x14ac:dyDescent="0.25">
      <c r="A868">
        <v>47220</v>
      </c>
      <c r="B868" s="2" t="s">
        <v>865</v>
      </c>
      <c r="C868" s="2" t="s">
        <v>88</v>
      </c>
      <c r="D868" s="2" t="s">
        <v>963</v>
      </c>
      <c r="E868" s="2" t="s">
        <v>947</v>
      </c>
      <c r="F868" s="2" t="s">
        <v>920</v>
      </c>
      <c r="G868" s="2" t="str">
        <f t="shared" si="13"/>
        <v>Clinton</v>
      </c>
      <c r="H868" s="2" t="s">
        <v>923</v>
      </c>
      <c r="I868" s="2" t="s">
        <v>922</v>
      </c>
      <c r="J868">
        <v>156898</v>
      </c>
      <c r="K868" s="1">
        <v>50.307205955461498</v>
      </c>
      <c r="L868" s="1">
        <v>18.722992007546299</v>
      </c>
      <c r="M868" s="1">
        <v>1.1816594220448999</v>
      </c>
      <c r="N868" s="1">
        <v>2.72788690741756</v>
      </c>
      <c r="O868" s="1">
        <v>27.060255707529699</v>
      </c>
      <c r="P868" s="1">
        <v>24.0315364121914</v>
      </c>
      <c r="Q868" s="1">
        <v>9.5399558949126195</v>
      </c>
      <c r="R868" s="1">
        <v>28.472638274547801</v>
      </c>
      <c r="S868" s="1">
        <v>25.339392471541998</v>
      </c>
      <c r="T868" s="1">
        <v>12.6164769468062</v>
      </c>
      <c r="U868" s="1">
        <v>9.9295605922660393</v>
      </c>
      <c r="V868" s="1">
        <v>52.621591834778897</v>
      </c>
      <c r="W868" s="1">
        <v>23.416550864919301</v>
      </c>
      <c r="X868" s="1">
        <v>14.032296708035799</v>
      </c>
      <c r="Y868" s="1">
        <v>19.259653479983399</v>
      </c>
      <c r="Z868" s="1">
        <v>19.8766089133306</v>
      </c>
      <c r="AA868" s="1">
        <v>17.4620069777068</v>
      </c>
      <c r="AB868" s="1">
        <v>23.7281453886031</v>
      </c>
      <c r="AC868" s="1">
        <v>19.673585240376099</v>
      </c>
    </row>
    <row r="869" spans="1:29" ht="15" hidden="1" customHeight="1" x14ac:dyDescent="0.25">
      <c r="A869">
        <v>47240</v>
      </c>
      <c r="B869" s="2" t="s">
        <v>866</v>
      </c>
      <c r="C869" s="2" t="s">
        <v>106</v>
      </c>
      <c r="D869" s="2" t="s">
        <v>952</v>
      </c>
      <c r="E869" s="2" t="s">
        <v>927</v>
      </c>
      <c r="F869" s="2" t="s">
        <v>920</v>
      </c>
      <c r="G869" s="2" t="str">
        <f t="shared" si="13"/>
        <v>Clinton</v>
      </c>
      <c r="H869" s="2" t="s">
        <v>923</v>
      </c>
      <c r="I869" s="2" t="s">
        <v>923</v>
      </c>
      <c r="J869">
        <v>16535</v>
      </c>
      <c r="K869" s="1">
        <v>86.332022981554303</v>
      </c>
      <c r="L869" s="1">
        <v>2.8847898397338998</v>
      </c>
      <c r="M869" s="1">
        <v>0.74387662534018695</v>
      </c>
      <c r="N869" s="1">
        <v>7.7169640157242201</v>
      </c>
      <c r="O869" s="1">
        <v>2.3223465376474102</v>
      </c>
      <c r="P869" s="1">
        <v>19.189597822800099</v>
      </c>
      <c r="Q869" s="1">
        <v>5.9570607801632898</v>
      </c>
      <c r="R869" s="1">
        <v>24.390686422739599</v>
      </c>
      <c r="S869" s="1">
        <v>34.139703658905397</v>
      </c>
      <c r="T869" s="1">
        <v>16.322951315391599</v>
      </c>
      <c r="U869" s="1">
        <v>1.2991204712337601</v>
      </c>
      <c r="V869" s="1">
        <v>30.6463326071169</v>
      </c>
      <c r="W869" s="1">
        <v>27.894779310901299</v>
      </c>
      <c r="X869" s="1">
        <v>40.159767610747998</v>
      </c>
      <c r="Y869" s="1">
        <v>14.043583535109001</v>
      </c>
      <c r="Z869" s="1">
        <v>18.004150812867501</v>
      </c>
      <c r="AA869" s="1">
        <v>13.9225181598063</v>
      </c>
      <c r="AB869" s="1">
        <v>27.2742995503286</v>
      </c>
      <c r="AC869" s="1">
        <v>26.755447941888601</v>
      </c>
    </row>
    <row r="870" spans="1:29" ht="15" customHeight="1" x14ac:dyDescent="0.25">
      <c r="A870">
        <v>47260</v>
      </c>
      <c r="B870" s="2" t="s">
        <v>867</v>
      </c>
      <c r="C870" s="2" t="s">
        <v>135</v>
      </c>
      <c r="D870" s="2" t="s">
        <v>978</v>
      </c>
      <c r="E870" s="2" t="s">
        <v>927</v>
      </c>
      <c r="F870" s="2" t="s">
        <v>920</v>
      </c>
      <c r="G870" s="2" t="str">
        <f t="shared" si="13"/>
        <v>Clinton</v>
      </c>
      <c r="H870" s="2" t="s">
        <v>923</v>
      </c>
      <c r="I870" s="2" t="s">
        <v>923</v>
      </c>
      <c r="J870">
        <v>1676822</v>
      </c>
      <c r="K870" s="1">
        <v>57.250978338786098</v>
      </c>
      <c r="L870" s="1">
        <v>30.5842838416958</v>
      </c>
      <c r="M870" s="1">
        <v>3.40232892936758</v>
      </c>
      <c r="N870" s="1">
        <v>3.4157471693477301</v>
      </c>
      <c r="O870" s="1">
        <v>5.3466617208027998</v>
      </c>
      <c r="P870" s="1">
        <v>23.598509561539601</v>
      </c>
      <c r="Q870" s="1">
        <v>11.8670914384473</v>
      </c>
      <c r="R870" s="1">
        <v>26.894923849997198</v>
      </c>
      <c r="S870" s="1">
        <v>26.0634700642048</v>
      </c>
      <c r="T870" s="1">
        <v>11.576005085811101</v>
      </c>
      <c r="U870" s="1">
        <v>3.1090817818069101</v>
      </c>
      <c r="V870" s="1">
        <v>33.766278108343499</v>
      </c>
      <c r="W870" s="1">
        <v>34.819833453911897</v>
      </c>
      <c r="X870" s="1">
        <v>28.3048066559376</v>
      </c>
      <c r="Y870" s="1">
        <v>14.011527414556401</v>
      </c>
      <c r="Z870" s="1">
        <v>18.4960707837228</v>
      </c>
      <c r="AA870" s="1">
        <v>18.134955567407101</v>
      </c>
      <c r="AB870" s="1">
        <v>25.373002460980899</v>
      </c>
      <c r="AC870" s="1">
        <v>23.9844437733327</v>
      </c>
    </row>
    <row r="871" spans="1:29" ht="15" hidden="1" customHeight="1" x14ac:dyDescent="0.25">
      <c r="A871">
        <v>47300</v>
      </c>
      <c r="B871" s="2" t="s">
        <v>868</v>
      </c>
      <c r="C871" s="2" t="s">
        <v>98</v>
      </c>
      <c r="D871" s="2" t="s">
        <v>936</v>
      </c>
      <c r="E871" s="2" t="s">
        <v>935</v>
      </c>
      <c r="F871" s="2" t="s">
        <v>919</v>
      </c>
      <c r="G871" s="2" t="str">
        <f t="shared" si="13"/>
        <v>Trump</v>
      </c>
      <c r="H871" s="2" t="s">
        <v>922</v>
      </c>
      <c r="I871" s="2" t="s">
        <v>923</v>
      </c>
      <c r="J871">
        <v>442179</v>
      </c>
      <c r="K871" s="1">
        <v>32.551297099138601</v>
      </c>
      <c r="L871" s="1">
        <v>1.2431617060059399</v>
      </c>
      <c r="M871" s="1">
        <v>3.2122737624355699</v>
      </c>
      <c r="N871" s="1">
        <v>2.36962858932695</v>
      </c>
      <c r="O871" s="1">
        <v>60.623638843092998</v>
      </c>
      <c r="P871" s="1">
        <v>32.594039970238299</v>
      </c>
      <c r="Q871" s="1">
        <v>10.702905384471</v>
      </c>
      <c r="R871" s="1">
        <v>26.356746928280199</v>
      </c>
      <c r="S871" s="1">
        <v>20.897871676402499</v>
      </c>
      <c r="T871" s="1">
        <v>9.4484360406079908</v>
      </c>
      <c r="U871" s="1">
        <v>20.631423790932999</v>
      </c>
      <c r="V871" s="1">
        <v>35.070512309776099</v>
      </c>
      <c r="W871" s="1">
        <v>31.004700820651699</v>
      </c>
      <c r="X871" s="1">
        <v>13.293363078639199</v>
      </c>
      <c r="Y871" s="1">
        <v>20.6790978183944</v>
      </c>
      <c r="Z871" s="1">
        <v>25.311548047632201</v>
      </c>
      <c r="AA871" s="1">
        <v>18.068248253792401</v>
      </c>
      <c r="AB871" s="1">
        <v>19.966768208252599</v>
      </c>
      <c r="AC871" s="1">
        <v>15.974337671928399</v>
      </c>
    </row>
    <row r="872" spans="1:29" ht="15" hidden="1" customHeight="1" x14ac:dyDescent="0.25">
      <c r="A872">
        <v>47340</v>
      </c>
      <c r="B872" s="2" t="s">
        <v>869</v>
      </c>
      <c r="C872" s="2" t="s">
        <v>66</v>
      </c>
      <c r="D872" s="2" t="s">
        <v>425</v>
      </c>
      <c r="E872" s="2" t="s">
        <v>927</v>
      </c>
      <c r="F872" s="2" t="s">
        <v>919</v>
      </c>
      <c r="G872" s="2" t="str">
        <f t="shared" si="13"/>
        <v>Trump</v>
      </c>
      <c r="H872" s="2" t="s">
        <v>922</v>
      </c>
      <c r="I872" s="2" t="s">
        <v>923</v>
      </c>
      <c r="J872">
        <v>32888</v>
      </c>
      <c r="K872" s="1">
        <v>95.381294089029396</v>
      </c>
      <c r="L872" s="1">
        <v>0.47129652152760898</v>
      </c>
      <c r="M872" s="1">
        <v>0.40744344441741698</v>
      </c>
      <c r="N872" s="1">
        <v>1.6206519095110701</v>
      </c>
      <c r="O872" s="1">
        <v>2.1193140355144702</v>
      </c>
      <c r="P872" s="1">
        <v>22.680004864996299</v>
      </c>
      <c r="Q872" s="1">
        <v>10.018851860861099</v>
      </c>
      <c r="R872" s="1">
        <v>21.852955485283399</v>
      </c>
      <c r="S872" s="1">
        <v>27.350401362199001</v>
      </c>
      <c r="T872" s="1">
        <v>18.0977864266602</v>
      </c>
      <c r="U872" s="1">
        <v>4.36950412473937</v>
      </c>
      <c r="V872" s="1">
        <v>53.3587163448463</v>
      </c>
      <c r="W872" s="1">
        <v>26.253286193454802</v>
      </c>
      <c r="X872" s="1">
        <v>16.018493336959502</v>
      </c>
      <c r="Y872" s="1">
        <v>21.541702426464902</v>
      </c>
      <c r="Z872" s="1">
        <v>23.367402668331099</v>
      </c>
      <c r="AA872" s="1">
        <v>21.026761332605101</v>
      </c>
      <c r="AB872" s="1">
        <v>24.951236638838999</v>
      </c>
      <c r="AC872" s="1">
        <v>9.1128969337598509</v>
      </c>
    </row>
    <row r="873" spans="1:29" ht="15" hidden="1" customHeight="1" x14ac:dyDescent="0.25">
      <c r="A873">
        <v>47380</v>
      </c>
      <c r="B873" s="2" t="s">
        <v>870</v>
      </c>
      <c r="C873" s="2" t="s">
        <v>27</v>
      </c>
      <c r="D873" s="2" t="s">
        <v>976</v>
      </c>
      <c r="E873" s="2" t="s">
        <v>935</v>
      </c>
      <c r="F873" s="2" t="s">
        <v>919</v>
      </c>
      <c r="G873" s="2" t="str">
        <f t="shared" si="13"/>
        <v>Trump</v>
      </c>
      <c r="H873" s="2" t="s">
        <v>922</v>
      </c>
      <c r="I873" s="2" t="s">
        <v>922</v>
      </c>
      <c r="J873">
        <v>252772</v>
      </c>
      <c r="K873" s="1">
        <v>58.422610099219902</v>
      </c>
      <c r="L873" s="1">
        <v>15.173753422056199</v>
      </c>
      <c r="M873" s="1">
        <v>1.25567705283813</v>
      </c>
      <c r="N873" s="1">
        <v>1.7327868593040401</v>
      </c>
      <c r="O873" s="1">
        <v>23.415172566581699</v>
      </c>
      <c r="P873" s="1">
        <v>25.169718164986602</v>
      </c>
      <c r="Q873" s="1">
        <v>13.903834285443001</v>
      </c>
      <c r="R873" s="1">
        <v>24.459196429984299</v>
      </c>
      <c r="S873" s="1">
        <v>23.754608896554998</v>
      </c>
      <c r="T873" s="1">
        <v>12.712642223031001</v>
      </c>
      <c r="U873" s="1">
        <v>7.6018394703369099</v>
      </c>
      <c r="V873" s="1">
        <v>39.7651739995434</v>
      </c>
      <c r="W873" s="1">
        <v>31.623234728156302</v>
      </c>
      <c r="X873" s="1">
        <v>21.0097518019634</v>
      </c>
      <c r="Y873" s="1">
        <v>24.399134932667401</v>
      </c>
      <c r="Z873" s="1">
        <v>24.706813520021399</v>
      </c>
      <c r="AA873" s="1">
        <v>16.349326674395801</v>
      </c>
      <c r="AB873" s="1">
        <v>19.753857130116799</v>
      </c>
      <c r="AC873" s="1">
        <v>14.7908677427985</v>
      </c>
    </row>
    <row r="874" spans="1:29" ht="15" hidden="1" customHeight="1" x14ac:dyDescent="0.25">
      <c r="A874">
        <v>47420</v>
      </c>
      <c r="B874" s="2" t="s">
        <v>871</v>
      </c>
      <c r="C874" s="2" t="s">
        <v>141</v>
      </c>
      <c r="D874" s="2" t="s">
        <v>960</v>
      </c>
      <c r="E874" s="2" t="s">
        <v>947</v>
      </c>
      <c r="F874" s="2" t="s">
        <v>919</v>
      </c>
      <c r="G874" s="2" t="str">
        <f t="shared" si="13"/>
        <v>Trump</v>
      </c>
      <c r="H874" s="2" t="s">
        <v>922</v>
      </c>
      <c r="I874" s="2" t="s">
        <v>923</v>
      </c>
      <c r="J874">
        <v>22897</v>
      </c>
      <c r="K874" s="1">
        <v>94.532034764379603</v>
      </c>
      <c r="L874" s="1">
        <v>0.53718827794034196</v>
      </c>
      <c r="M874" s="1">
        <v>0.46294274359086302</v>
      </c>
      <c r="N874" s="1">
        <v>2.7165130803161999</v>
      </c>
      <c r="O874" s="1">
        <v>1.7513211337729799</v>
      </c>
      <c r="P874" s="1">
        <v>22.867624579639301</v>
      </c>
      <c r="Q874" s="1">
        <v>11.3071581429882</v>
      </c>
      <c r="R874" s="1">
        <v>20.8848320740708</v>
      </c>
      <c r="S874" s="1">
        <v>29.248373149320901</v>
      </c>
      <c r="T874" s="1">
        <v>15.6920120539809</v>
      </c>
      <c r="U874" s="1">
        <v>4.2986574961973396</v>
      </c>
      <c r="V874" s="1">
        <v>34.1710204351564</v>
      </c>
      <c r="W874" s="1">
        <v>42.107003505059197</v>
      </c>
      <c r="X874" s="1">
        <v>19.423318563587099</v>
      </c>
      <c r="Y874" s="1">
        <v>16.661196805601101</v>
      </c>
      <c r="Z874" s="1">
        <v>20.840170659665201</v>
      </c>
      <c r="AA874" s="1">
        <v>20.566677606388801</v>
      </c>
      <c r="AB874" s="1">
        <v>25.1176020129089</v>
      </c>
      <c r="AC874" s="1">
        <v>16.814352915435901</v>
      </c>
    </row>
    <row r="875" spans="1:29" ht="15" hidden="1" customHeight="1" x14ac:dyDescent="0.25">
      <c r="A875">
        <v>47460</v>
      </c>
      <c r="B875" s="2" t="s">
        <v>872</v>
      </c>
      <c r="C875" s="2" t="s">
        <v>25</v>
      </c>
      <c r="D875" s="2" t="s">
        <v>878</v>
      </c>
      <c r="E875" s="2" t="s">
        <v>927</v>
      </c>
      <c r="F875" s="2" t="s">
        <v>919</v>
      </c>
      <c r="G875" s="2" t="str">
        <f t="shared" si="13"/>
        <v>Trump</v>
      </c>
      <c r="H875" s="2" t="s">
        <v>922</v>
      </c>
      <c r="I875" s="2" t="s">
        <v>922</v>
      </c>
      <c r="J875">
        <v>62859</v>
      </c>
      <c r="K875" s="1">
        <v>75.173006252088001</v>
      </c>
      <c r="L875" s="1">
        <v>1.61631588157623</v>
      </c>
      <c r="M875" s="1">
        <v>1.2026917386531799</v>
      </c>
      <c r="N875" s="1">
        <v>3.1610429691849999</v>
      </c>
      <c r="O875" s="1">
        <v>18.846943158497599</v>
      </c>
      <c r="P875" s="1">
        <v>22.372293545872498</v>
      </c>
      <c r="Q875" s="1">
        <v>12.703033774002099</v>
      </c>
      <c r="R875" s="1">
        <v>23.605211664200802</v>
      </c>
      <c r="S875" s="1">
        <v>25.864235829395898</v>
      </c>
      <c r="T875" s="1">
        <v>15.455225186528599</v>
      </c>
      <c r="U875" s="1">
        <v>6.4958604810659901</v>
      </c>
      <c r="V875" s="1">
        <v>28.592073678538199</v>
      </c>
      <c r="W875" s="1">
        <v>39.700191054720001</v>
      </c>
      <c r="X875" s="1">
        <v>25.2118747856758</v>
      </c>
      <c r="Y875" s="1">
        <v>20.6419646704007</v>
      </c>
      <c r="Z875" s="1">
        <v>21.917277035760399</v>
      </c>
      <c r="AA875" s="1">
        <v>18.573890564411901</v>
      </c>
      <c r="AB875" s="1">
        <v>21.9775958638518</v>
      </c>
      <c r="AC875" s="1">
        <v>16.8892718655752</v>
      </c>
    </row>
    <row r="876" spans="1:29" ht="15" hidden="1" customHeight="1" x14ac:dyDescent="0.25">
      <c r="A876">
        <v>47540</v>
      </c>
      <c r="B876" s="2" t="s">
        <v>873</v>
      </c>
      <c r="C876" s="2" t="s">
        <v>33</v>
      </c>
      <c r="D876" s="2" t="s">
        <v>967</v>
      </c>
      <c r="E876" s="2" t="s">
        <v>927</v>
      </c>
      <c r="F876" s="2" t="s">
        <v>919</v>
      </c>
      <c r="G876" s="2" t="str">
        <f t="shared" si="13"/>
        <v>Trump</v>
      </c>
      <c r="H876" s="2" t="s">
        <v>922</v>
      </c>
      <c r="I876" s="2" t="s">
        <v>922</v>
      </c>
      <c r="J876">
        <v>45949</v>
      </c>
      <c r="K876" s="1">
        <v>97.118544473220297</v>
      </c>
      <c r="L876" s="1">
        <v>0.26986441489477497</v>
      </c>
      <c r="M876" s="1">
        <v>0.35909377788417601</v>
      </c>
      <c r="N876" s="1">
        <v>1.07075235587282</v>
      </c>
      <c r="O876" s="1">
        <v>1.1817449781279199</v>
      </c>
      <c r="P876" s="1">
        <v>25.389018259374499</v>
      </c>
      <c r="Q876" s="1">
        <v>7.4756795577705697</v>
      </c>
      <c r="R876" s="1">
        <v>23.6414285403382</v>
      </c>
      <c r="S876" s="1">
        <v>28.1268362750005</v>
      </c>
      <c r="T876" s="1">
        <v>15.3670373675162</v>
      </c>
      <c r="U876" s="1">
        <v>2.44707710234997</v>
      </c>
      <c r="V876" s="1">
        <v>51.417751019615501</v>
      </c>
      <c r="W876" s="1">
        <v>29.7404026671846</v>
      </c>
      <c r="X876" s="1">
        <v>16.394769210850001</v>
      </c>
      <c r="Y876" s="1">
        <v>13.1992149165849</v>
      </c>
      <c r="Z876" s="1">
        <v>23.443463090175602</v>
      </c>
      <c r="AA876" s="1">
        <v>21.099116781157999</v>
      </c>
      <c r="AB876" s="1">
        <v>27.259840802529698</v>
      </c>
      <c r="AC876" s="1">
        <v>14.998364409551799</v>
      </c>
    </row>
    <row r="877" spans="1:29" ht="15" hidden="1" customHeight="1" x14ac:dyDescent="0.25">
      <c r="A877">
        <v>47580</v>
      </c>
      <c r="B877" s="2" t="s">
        <v>874</v>
      </c>
      <c r="C877" s="2" t="s">
        <v>37</v>
      </c>
      <c r="D877" s="2" t="s">
        <v>943</v>
      </c>
      <c r="E877" s="2" t="s">
        <v>931</v>
      </c>
      <c r="F877" s="2" t="s">
        <v>920</v>
      </c>
      <c r="G877" s="2" t="str">
        <f t="shared" si="13"/>
        <v>Clinton</v>
      </c>
      <c r="H877" s="2" t="s">
        <v>922</v>
      </c>
      <c r="I877" s="2" t="s">
        <v>923</v>
      </c>
      <c r="J877">
        <v>179605</v>
      </c>
      <c r="K877" s="1">
        <v>58.292363798335202</v>
      </c>
      <c r="L877" s="1">
        <v>31.173965090058701</v>
      </c>
      <c r="M877" s="1">
        <v>2.05172461791153</v>
      </c>
      <c r="N877" s="1">
        <v>2.42977645388491</v>
      </c>
      <c r="O877" s="1">
        <v>6.0521700398095799</v>
      </c>
      <c r="P877" s="1">
        <v>25.8283455360374</v>
      </c>
      <c r="Q877" s="1">
        <v>10.621641936471701</v>
      </c>
      <c r="R877" s="1">
        <v>26.949695164388501</v>
      </c>
      <c r="S877" s="1">
        <v>25.678015645444201</v>
      </c>
      <c r="T877" s="1">
        <v>10.9223017176582</v>
      </c>
      <c r="U877" s="1">
        <v>4.4027345312853301</v>
      </c>
      <c r="V877" s="1">
        <v>39.624610781568002</v>
      </c>
      <c r="W877" s="1">
        <v>33.385808965505198</v>
      </c>
      <c r="X877" s="1">
        <v>22.586845721641399</v>
      </c>
      <c r="Y877" s="1">
        <v>18.097188890077799</v>
      </c>
      <c r="Z877" s="1">
        <v>20.468059737996601</v>
      </c>
      <c r="AA877" s="1">
        <v>17.157095033552899</v>
      </c>
      <c r="AB877" s="1">
        <v>25.581253152753799</v>
      </c>
      <c r="AC877" s="1">
        <v>18.696403185618902</v>
      </c>
    </row>
    <row r="878" spans="1:29" ht="15" hidden="1" customHeight="1" x14ac:dyDescent="0.25">
      <c r="A878">
        <v>47620</v>
      </c>
      <c r="B878" s="2" t="s">
        <v>875</v>
      </c>
      <c r="C878" s="2" t="s">
        <v>55</v>
      </c>
      <c r="D878" s="2" t="s">
        <v>970</v>
      </c>
      <c r="E878" s="2" t="s">
        <v>927</v>
      </c>
      <c r="F878" s="2" t="s">
        <v>919</v>
      </c>
      <c r="G878" s="2" t="str">
        <f t="shared" si="13"/>
        <v>Trump</v>
      </c>
      <c r="H878" s="2" t="s">
        <v>922</v>
      </c>
      <c r="I878" s="2" t="s">
        <v>922</v>
      </c>
      <c r="J878">
        <v>41815</v>
      </c>
      <c r="K878" s="1">
        <v>97.637211526963995</v>
      </c>
      <c r="L878" s="1">
        <v>0.32524213798876001</v>
      </c>
      <c r="M878" s="1">
        <v>0.37307186416357802</v>
      </c>
      <c r="N878" s="1">
        <v>0.93507114671768499</v>
      </c>
      <c r="O878" s="1">
        <v>0.72940332416596898</v>
      </c>
      <c r="P878" s="1">
        <v>20.848977639603</v>
      </c>
      <c r="Q878" s="1">
        <v>6.9305273227310797</v>
      </c>
      <c r="R878" s="1">
        <v>22.0375463350472</v>
      </c>
      <c r="S878" s="1">
        <v>31.433696042090201</v>
      </c>
      <c r="T878" s="1">
        <v>18.749252660528501</v>
      </c>
      <c r="U878" s="1">
        <v>2.9318015804502302</v>
      </c>
      <c r="V878" s="1">
        <v>55.083338867122698</v>
      </c>
      <c r="W878" s="1">
        <v>24.789162627000501</v>
      </c>
      <c r="X878" s="1">
        <v>17.195696925426699</v>
      </c>
      <c r="Y878" s="1">
        <v>18.718844897725301</v>
      </c>
      <c r="Z878" s="1">
        <v>27.565461525239201</v>
      </c>
      <c r="AA878" s="1">
        <v>19.687159800607301</v>
      </c>
      <c r="AB878" s="1">
        <v>22.139460264710898</v>
      </c>
      <c r="AC878" s="1">
        <v>11.8890735117172</v>
      </c>
    </row>
    <row r="879" spans="1:29" ht="15" hidden="1" customHeight="1" x14ac:dyDescent="0.25">
      <c r="A879">
        <v>47660</v>
      </c>
      <c r="B879" s="2" t="s">
        <v>876</v>
      </c>
      <c r="C879" s="2" t="s">
        <v>162</v>
      </c>
      <c r="D879" s="2" t="s">
        <v>956</v>
      </c>
      <c r="E879" s="2" t="s">
        <v>927</v>
      </c>
      <c r="F879" s="2" t="s">
        <v>919</v>
      </c>
      <c r="G879" s="2" t="str">
        <f t="shared" si="13"/>
        <v>Trump</v>
      </c>
      <c r="H879" s="2" t="s">
        <v>922</v>
      </c>
      <c r="I879" s="2" t="s">
        <v>922</v>
      </c>
      <c r="J879">
        <v>52595</v>
      </c>
      <c r="K879" s="1">
        <v>88.158570206293405</v>
      </c>
      <c r="L879" s="1">
        <v>4.2342427987451297</v>
      </c>
      <c r="M879" s="1">
        <v>1.4849320277592899</v>
      </c>
      <c r="N879" s="1">
        <v>3.0592261621827199</v>
      </c>
      <c r="O879" s="1">
        <v>3.0630288050194898</v>
      </c>
      <c r="P879" s="1">
        <v>22.897613841619901</v>
      </c>
      <c r="Q879" s="1">
        <v>19.9125392147543</v>
      </c>
      <c r="R879" s="1">
        <v>23.979465728681401</v>
      </c>
      <c r="S879" s="1">
        <v>22.4793231295751</v>
      </c>
      <c r="T879" s="1">
        <v>10.7310580853693</v>
      </c>
      <c r="U879" s="1">
        <v>2.41445369269388</v>
      </c>
      <c r="V879" s="1">
        <v>38.373629277315402</v>
      </c>
      <c r="W879" s="1">
        <v>34.624785308495198</v>
      </c>
      <c r="X879" s="1">
        <v>24.587131721495599</v>
      </c>
      <c r="Y879" s="1">
        <v>18.937515810776599</v>
      </c>
      <c r="Z879" s="1">
        <v>23.030609663546699</v>
      </c>
      <c r="AA879" s="1">
        <v>19.8583354414369</v>
      </c>
      <c r="AB879" s="1">
        <v>25.261826460915799</v>
      </c>
      <c r="AC879" s="1">
        <v>12.9117126233241</v>
      </c>
    </row>
    <row r="880" spans="1:29" ht="15" hidden="1" customHeight="1" x14ac:dyDescent="0.25">
      <c r="A880">
        <v>47700</v>
      </c>
      <c r="B880" s="2" t="s">
        <v>877</v>
      </c>
      <c r="C880" s="2" t="s">
        <v>66</v>
      </c>
      <c r="D880" s="2" t="s">
        <v>425</v>
      </c>
      <c r="E880" s="2" t="s">
        <v>927</v>
      </c>
      <c r="F880" s="2" t="s">
        <v>919</v>
      </c>
      <c r="G880" s="2" t="str">
        <f t="shared" si="13"/>
        <v>Trump</v>
      </c>
      <c r="H880" s="2" t="s">
        <v>922</v>
      </c>
      <c r="I880" s="2" t="s">
        <v>923</v>
      </c>
      <c r="J880">
        <v>77358</v>
      </c>
      <c r="K880" s="1">
        <v>89.882106569456298</v>
      </c>
      <c r="L880" s="1">
        <v>0.70063858941544499</v>
      </c>
      <c r="M880" s="1">
        <v>0.82990770185371898</v>
      </c>
      <c r="N880" s="1">
        <v>1.3043253445021801</v>
      </c>
      <c r="O880" s="1">
        <v>7.2830217947723597</v>
      </c>
      <c r="P880" s="1">
        <v>25.6172600118928</v>
      </c>
      <c r="Q880" s="1">
        <v>8.9247395227384398</v>
      </c>
      <c r="R880" s="1">
        <v>24.848108792885</v>
      </c>
      <c r="S880" s="1">
        <v>27.071537526823299</v>
      </c>
      <c r="T880" s="1">
        <v>13.538354145660399</v>
      </c>
      <c r="U880" s="1">
        <v>5.8472010606090601</v>
      </c>
      <c r="V880" s="1">
        <v>46.621287373607501</v>
      </c>
      <c r="W880" s="1">
        <v>27.375981953816002</v>
      </c>
      <c r="X880" s="1">
        <v>20.155529611967498</v>
      </c>
      <c r="Y880" s="1">
        <v>14.920466243815</v>
      </c>
      <c r="Z880" s="1">
        <v>22.548401022814101</v>
      </c>
      <c r="AA880" s="1">
        <v>21.8510277953044</v>
      </c>
      <c r="AB880" s="1">
        <v>25.414272905389701</v>
      </c>
      <c r="AC880" s="1">
        <v>15.265832032676901</v>
      </c>
    </row>
    <row r="881" spans="1:29" ht="15" hidden="1" customHeight="1" x14ac:dyDescent="0.25">
      <c r="A881">
        <v>47780</v>
      </c>
      <c r="B881" s="2" t="s">
        <v>878</v>
      </c>
      <c r="C881" s="2" t="s">
        <v>66</v>
      </c>
      <c r="D881" s="2" t="s">
        <v>425</v>
      </c>
      <c r="E881" s="2" t="s">
        <v>927</v>
      </c>
      <c r="F881" s="2" t="s">
        <v>919</v>
      </c>
      <c r="G881" s="2" t="str">
        <f t="shared" si="13"/>
        <v>Trump</v>
      </c>
      <c r="H881" s="2" t="s">
        <v>922</v>
      </c>
      <c r="I881" s="2" t="s">
        <v>923</v>
      </c>
      <c r="J881">
        <v>31648</v>
      </c>
      <c r="K881" s="1">
        <v>93.832153690596598</v>
      </c>
      <c r="L881" s="1">
        <v>0.52135995955510595</v>
      </c>
      <c r="M881" s="1">
        <v>0.50872093023255804</v>
      </c>
      <c r="N881" s="1">
        <v>0.98584428715874595</v>
      </c>
      <c r="O881" s="1">
        <v>4.15192113245703</v>
      </c>
      <c r="P881" s="1">
        <v>28.8169868554095</v>
      </c>
      <c r="Q881" s="1">
        <v>8.8852376137512596</v>
      </c>
      <c r="R881" s="1">
        <v>23.069388270980799</v>
      </c>
      <c r="S881" s="1">
        <v>25.132709807886801</v>
      </c>
      <c r="T881" s="1">
        <v>14.095677451971699</v>
      </c>
      <c r="U881" s="1">
        <v>13.006277845281501</v>
      </c>
      <c r="V881" s="1">
        <v>50.804981773997604</v>
      </c>
      <c r="W881" s="1">
        <v>24.432968813284699</v>
      </c>
      <c r="X881" s="1">
        <v>11.7557715674362</v>
      </c>
      <c r="Y881" s="1">
        <v>15.8820346320346</v>
      </c>
      <c r="Z881" s="1">
        <v>25.739538239538199</v>
      </c>
      <c r="AA881" s="1">
        <v>23.0880230880231</v>
      </c>
      <c r="AB881" s="1">
        <v>22.619047619047599</v>
      </c>
      <c r="AC881" s="1">
        <v>12.6713564213564</v>
      </c>
    </row>
    <row r="882" spans="1:29" ht="15" hidden="1" customHeight="1" x14ac:dyDescent="0.25">
      <c r="A882">
        <v>47820</v>
      </c>
      <c r="B882" s="2" t="s">
        <v>878</v>
      </c>
      <c r="C882" s="2" t="s">
        <v>42</v>
      </c>
      <c r="D882" s="2" t="s">
        <v>959</v>
      </c>
      <c r="E882" s="2" t="s">
        <v>931</v>
      </c>
      <c r="F882" s="2" t="s">
        <v>919</v>
      </c>
      <c r="G882" s="2" t="str">
        <f t="shared" si="13"/>
        <v>Trump</v>
      </c>
      <c r="H882" s="2" t="s">
        <v>923</v>
      </c>
      <c r="I882" s="2" t="s">
        <v>923</v>
      </c>
      <c r="J882">
        <v>47759</v>
      </c>
      <c r="K882" s="1">
        <v>66.385393329006007</v>
      </c>
      <c r="L882" s="1">
        <v>25.3460080822463</v>
      </c>
      <c r="M882" s="1">
        <v>0.33082769739734902</v>
      </c>
      <c r="N882" s="1">
        <v>1.30865386628698</v>
      </c>
      <c r="O882" s="1">
        <v>6.6291170250633398</v>
      </c>
      <c r="P882" s="1">
        <v>22.041918800644901</v>
      </c>
      <c r="Q882" s="1">
        <v>7.1044201092987702</v>
      </c>
      <c r="R882" s="1">
        <v>22.299461881530199</v>
      </c>
      <c r="S882" s="1">
        <v>30.166042002554502</v>
      </c>
      <c r="T882" s="1">
        <v>18.388157205971702</v>
      </c>
      <c r="U882" s="1">
        <v>7.3491436882253396</v>
      </c>
      <c r="V882" s="1">
        <v>44.2551423228755</v>
      </c>
      <c r="W882" s="1">
        <v>30.061440740850699</v>
      </c>
      <c r="X882" s="1">
        <v>18.334273248048401</v>
      </c>
      <c r="Y882" s="1">
        <v>27.608110168199602</v>
      </c>
      <c r="Z882" s="1">
        <v>22.236902281620001</v>
      </c>
      <c r="AA882" s="1">
        <v>18.832257736673601</v>
      </c>
      <c r="AB882" s="1">
        <v>20.321154530209899</v>
      </c>
      <c r="AC882" s="1">
        <v>11.0015752832969</v>
      </c>
    </row>
    <row r="883" spans="1:29" ht="15" hidden="1" customHeight="1" x14ac:dyDescent="0.25">
      <c r="A883">
        <v>47920</v>
      </c>
      <c r="B883" s="2" t="s">
        <v>880</v>
      </c>
      <c r="C883" s="2" t="s">
        <v>33</v>
      </c>
      <c r="D883" s="2" t="s">
        <v>967</v>
      </c>
      <c r="E883" s="2" t="s">
        <v>927</v>
      </c>
      <c r="F883" s="2" t="s">
        <v>919</v>
      </c>
      <c r="G883" s="2" t="str">
        <f t="shared" si="13"/>
        <v>Trump</v>
      </c>
      <c r="H883" s="2" t="s">
        <v>922</v>
      </c>
      <c r="I883" s="2" t="s">
        <v>922</v>
      </c>
      <c r="J883">
        <v>29030</v>
      </c>
      <c r="K883" s="1">
        <v>93.789183603169107</v>
      </c>
      <c r="L883" s="1">
        <v>1.9600413365484</v>
      </c>
      <c r="M883" s="1">
        <v>0.52015156734412704</v>
      </c>
      <c r="N883" s="1">
        <v>1.93937306234929</v>
      </c>
      <c r="O883" s="1">
        <v>1.79125043058905</v>
      </c>
      <c r="P883" s="1">
        <v>24.674474681364099</v>
      </c>
      <c r="Q883" s="1">
        <v>7.8780571822252803</v>
      </c>
      <c r="R883" s="1">
        <v>24.8914915604547</v>
      </c>
      <c r="S883" s="1">
        <v>27.588701343437801</v>
      </c>
      <c r="T883" s="1">
        <v>14.9672752325181</v>
      </c>
      <c r="U883" s="1">
        <v>4.3819188191881899</v>
      </c>
      <c r="V883" s="1">
        <v>58.235957359573597</v>
      </c>
      <c r="W883" s="1">
        <v>24.015990159901602</v>
      </c>
      <c r="X883" s="1">
        <v>13.366133661336599</v>
      </c>
      <c r="Y883" s="1">
        <v>23.461739585149001</v>
      </c>
      <c r="Z883" s="1">
        <v>27.627679972110901</v>
      </c>
      <c r="AA883" s="1">
        <v>18.711870315495901</v>
      </c>
      <c r="AB883" s="1">
        <v>21.004009063970699</v>
      </c>
      <c r="AC883" s="1">
        <v>9.1947010632734898</v>
      </c>
    </row>
    <row r="884" spans="1:29" ht="15" hidden="1" customHeight="1" x14ac:dyDescent="0.25">
      <c r="A884">
        <v>47900</v>
      </c>
      <c r="B884" s="2" t="s">
        <v>879</v>
      </c>
      <c r="C884" s="2" t="s">
        <v>939</v>
      </c>
      <c r="D884" s="2" t="s">
        <v>940</v>
      </c>
      <c r="E884" s="2" t="s">
        <v>927</v>
      </c>
      <c r="F884" s="2" t="s">
        <v>920</v>
      </c>
      <c r="G884" s="2" t="str">
        <f t="shared" si="13"/>
        <v>Clinton</v>
      </c>
      <c r="H884" s="2" t="s">
        <v>922</v>
      </c>
      <c r="I884" s="2" t="s">
        <v>922</v>
      </c>
      <c r="J884">
        <v>5636232</v>
      </c>
      <c r="K884" s="1">
        <v>48.816177190718903</v>
      </c>
      <c r="L884" s="1">
        <v>25.140962969586798</v>
      </c>
      <c r="M884" s="1">
        <v>9.1293438595146608</v>
      </c>
      <c r="N884" s="1">
        <v>3.1600012206736698</v>
      </c>
      <c r="O884" s="1">
        <v>13.753514759506</v>
      </c>
      <c r="P884" s="1">
        <v>23.8780092799587</v>
      </c>
      <c r="Q884" s="1">
        <v>9.2216218211031808</v>
      </c>
      <c r="R884" s="1">
        <v>30.339134372041499</v>
      </c>
      <c r="S884" s="1">
        <v>26.538652064002999</v>
      </c>
      <c r="T884" s="1">
        <v>10.022582462893601</v>
      </c>
      <c r="U884" s="1">
        <v>4.8286247940401701</v>
      </c>
      <c r="V884" s="1">
        <v>24.690977778375998</v>
      </c>
      <c r="W884" s="1">
        <v>23.071802947874701</v>
      </c>
      <c r="X884" s="1">
        <v>47.408594479709102</v>
      </c>
      <c r="Y884" s="1">
        <v>8.5488250642663601</v>
      </c>
      <c r="Z884" s="1">
        <v>11.0730648684952</v>
      </c>
      <c r="AA884" s="1">
        <v>13.085151961957401</v>
      </c>
      <c r="AB884" s="1">
        <v>22.6119161024865</v>
      </c>
      <c r="AC884" s="1">
        <v>44.681042002794499</v>
      </c>
    </row>
    <row r="885" spans="1:29" ht="15" hidden="1" customHeight="1" x14ac:dyDescent="0.25">
      <c r="A885">
        <v>47940</v>
      </c>
      <c r="B885" s="2" t="s">
        <v>881</v>
      </c>
      <c r="C885" s="2" t="s">
        <v>60</v>
      </c>
      <c r="D885" s="2" t="s">
        <v>945</v>
      </c>
      <c r="E885" s="2" t="s">
        <v>927</v>
      </c>
      <c r="F885" s="2" t="s">
        <v>920</v>
      </c>
      <c r="G885" s="2" t="str">
        <f t="shared" si="13"/>
        <v>Clinton</v>
      </c>
      <c r="H885" s="2" t="s">
        <v>922</v>
      </c>
      <c r="I885" s="2" t="s">
        <v>923</v>
      </c>
      <c r="J885">
        <v>167819</v>
      </c>
      <c r="K885" s="1">
        <v>86.770270350794604</v>
      </c>
      <c r="L885" s="1">
        <v>6.9747763959980702</v>
      </c>
      <c r="M885" s="1">
        <v>1.1232339603978101</v>
      </c>
      <c r="N885" s="1">
        <v>1.99262300454657</v>
      </c>
      <c r="O885" s="1">
        <v>3.1390962882629498</v>
      </c>
      <c r="P885" s="1">
        <v>22.032070266179598</v>
      </c>
      <c r="Q885" s="1">
        <v>14.442941502451999</v>
      </c>
      <c r="R885" s="1">
        <v>23.532496320440501</v>
      </c>
      <c r="S885" s="1">
        <v>25.295109612141701</v>
      </c>
      <c r="T885" s="1">
        <v>14.6973822987862</v>
      </c>
      <c r="U885" s="1">
        <v>3.5645091511013298</v>
      </c>
      <c r="V885" s="1">
        <v>40.019374376916304</v>
      </c>
      <c r="W885" s="1">
        <v>30.9500968718846</v>
      </c>
      <c r="X885" s="1">
        <v>25.466019600097798</v>
      </c>
      <c r="Y885" s="1">
        <v>17.744505577102299</v>
      </c>
      <c r="Z885" s="1">
        <v>23.201346922822498</v>
      </c>
      <c r="AA885" s="1">
        <v>19.384564504975799</v>
      </c>
      <c r="AB885" s="1">
        <v>24.2791858332582</v>
      </c>
      <c r="AC885" s="1">
        <v>15.3903971618412</v>
      </c>
    </row>
    <row r="886" spans="1:29" ht="15" hidden="1" customHeight="1" x14ac:dyDescent="0.25">
      <c r="A886">
        <v>47980</v>
      </c>
      <c r="B886" s="2" t="s">
        <v>882</v>
      </c>
      <c r="C886" s="2" t="s">
        <v>24</v>
      </c>
      <c r="D886" s="2" t="s">
        <v>974</v>
      </c>
      <c r="E886" s="2" t="s">
        <v>947</v>
      </c>
      <c r="F886" s="2" t="s">
        <v>919</v>
      </c>
      <c r="G886" s="2" t="str">
        <f t="shared" si="13"/>
        <v>Trump</v>
      </c>
      <c r="H886" s="2" t="s">
        <v>922</v>
      </c>
      <c r="I886" s="2" t="s">
        <v>923</v>
      </c>
      <c r="J886">
        <v>27227</v>
      </c>
      <c r="K886" s="1">
        <v>94.619311712638194</v>
      </c>
      <c r="L886" s="1">
        <v>0.32320857971866201</v>
      </c>
      <c r="M886" s="1">
        <v>0.44441179711315998</v>
      </c>
      <c r="N886" s="1">
        <v>3.0227347853233901</v>
      </c>
      <c r="O886" s="1">
        <v>1.5903331252066</v>
      </c>
      <c r="P886" s="1">
        <v>24.787894369559599</v>
      </c>
      <c r="Q886" s="1">
        <v>9.5126161530833393</v>
      </c>
      <c r="R886" s="1">
        <v>24.3067543247512</v>
      </c>
      <c r="S886" s="1">
        <v>26.514122011238801</v>
      </c>
      <c r="T886" s="1">
        <v>14.878613141367</v>
      </c>
      <c r="U886" s="1">
        <v>4.1189549749861003</v>
      </c>
      <c r="V886" s="1">
        <v>41.095052807115103</v>
      </c>
      <c r="W886" s="1">
        <v>31.3007226236798</v>
      </c>
      <c r="X886" s="1">
        <v>23.485269594219002</v>
      </c>
      <c r="Y886" s="1">
        <v>17.6140774605365</v>
      </c>
      <c r="Z886" s="1">
        <v>25.265246269300398</v>
      </c>
      <c r="AA886" s="1">
        <v>20.797032692141801</v>
      </c>
      <c r="AB886" s="1">
        <v>23.936858449064101</v>
      </c>
      <c r="AC886" s="1">
        <v>12.386785128957101</v>
      </c>
    </row>
    <row r="887" spans="1:29" ht="15" hidden="1" customHeight="1" x14ac:dyDescent="0.25">
      <c r="A887">
        <v>48020</v>
      </c>
      <c r="B887" s="2" t="s">
        <v>883</v>
      </c>
      <c r="C887" s="2" t="s">
        <v>70</v>
      </c>
      <c r="D887" s="2" t="s">
        <v>980</v>
      </c>
      <c r="E887" s="2" t="s">
        <v>927</v>
      </c>
      <c r="F887" s="2" t="s">
        <v>919</v>
      </c>
      <c r="G887" s="2" t="str">
        <f t="shared" si="13"/>
        <v>Trump</v>
      </c>
      <c r="H887" s="2" t="s">
        <v>922</v>
      </c>
      <c r="I887" s="2" t="s">
        <v>922</v>
      </c>
      <c r="J887">
        <v>83686</v>
      </c>
      <c r="K887" s="1">
        <v>90.699758621513794</v>
      </c>
      <c r="L887" s="1">
        <v>0.75042420476543303</v>
      </c>
      <c r="M887" s="1">
        <v>0.65841359367158203</v>
      </c>
      <c r="N887" s="1">
        <v>1.25349520827857</v>
      </c>
      <c r="O887" s="1">
        <v>6.6379083717706697</v>
      </c>
      <c r="P887" s="1">
        <v>23.7279831752025</v>
      </c>
      <c r="Q887" s="1">
        <v>10.2633654374686</v>
      </c>
      <c r="R887" s="1">
        <v>25.249145615754099</v>
      </c>
      <c r="S887" s="1">
        <v>27.564945152116199</v>
      </c>
      <c r="T887" s="1">
        <v>13.1945606194584</v>
      </c>
      <c r="U887" s="1">
        <v>3.3037101260792601</v>
      </c>
      <c r="V887" s="1">
        <v>42.585166720855497</v>
      </c>
      <c r="W887" s="1">
        <v>31.259708825548199</v>
      </c>
      <c r="X887" s="1">
        <v>22.851414327517102</v>
      </c>
      <c r="Y887" s="1">
        <v>14.0297572435395</v>
      </c>
      <c r="Z887" s="1">
        <v>21.1902897415818</v>
      </c>
      <c r="AA887" s="1">
        <v>19.633516053249799</v>
      </c>
      <c r="AB887" s="1">
        <v>26.8253719655442</v>
      </c>
      <c r="AC887" s="1">
        <v>18.321064996084601</v>
      </c>
    </row>
    <row r="888" spans="1:29" ht="15" hidden="1" customHeight="1" x14ac:dyDescent="0.25">
      <c r="A888">
        <v>48060</v>
      </c>
      <c r="B888" s="2" t="s">
        <v>884</v>
      </c>
      <c r="C888" s="2" t="s">
        <v>40</v>
      </c>
      <c r="D888" s="2" t="s">
        <v>966</v>
      </c>
      <c r="E888" s="2" t="s">
        <v>927</v>
      </c>
      <c r="F888" s="2" t="s">
        <v>919</v>
      </c>
      <c r="G888" s="2" t="str">
        <f t="shared" si="13"/>
        <v>Trump</v>
      </c>
      <c r="H888" s="2" t="s">
        <v>922</v>
      </c>
      <c r="I888" s="2" t="s">
        <v>922</v>
      </c>
      <c r="J888">
        <v>116229</v>
      </c>
      <c r="K888" s="1">
        <v>85.7634497414587</v>
      </c>
      <c r="L888" s="1">
        <v>4.7105283535090203</v>
      </c>
      <c r="M888" s="1">
        <v>1.25958237617118</v>
      </c>
      <c r="N888" s="1">
        <v>2.9811836977002302</v>
      </c>
      <c r="O888" s="1">
        <v>5.2852558311609004</v>
      </c>
      <c r="P888" s="1">
        <v>25.495358301284501</v>
      </c>
      <c r="Q888" s="1">
        <v>12.196611861067399</v>
      </c>
      <c r="R888" s="1">
        <v>27.981828975556901</v>
      </c>
      <c r="S888" s="1">
        <v>23.157731719278299</v>
      </c>
      <c r="T888" s="1">
        <v>11.168469142812899</v>
      </c>
      <c r="U888" s="1">
        <v>2.6123258793866002</v>
      </c>
      <c r="V888" s="1">
        <v>44.402650904531598</v>
      </c>
      <c r="W888" s="1">
        <v>32.881411978671501</v>
      </c>
      <c r="X888" s="1">
        <v>20.103611237410298</v>
      </c>
      <c r="Y888" s="1">
        <v>19.077985917364199</v>
      </c>
      <c r="Z888" s="1">
        <v>22.751428191842699</v>
      </c>
      <c r="AA888" s="1">
        <v>21.0110269695762</v>
      </c>
      <c r="AB888" s="1">
        <v>23.468845489570899</v>
      </c>
      <c r="AC888" s="1">
        <v>13.690713431646101</v>
      </c>
    </row>
    <row r="889" spans="1:29" ht="15" hidden="1" customHeight="1" x14ac:dyDescent="0.25">
      <c r="A889">
        <v>48100</v>
      </c>
      <c r="B889" s="2" t="s">
        <v>885</v>
      </c>
      <c r="C889" s="2" t="s">
        <v>72</v>
      </c>
      <c r="D889" s="2" t="s">
        <v>942</v>
      </c>
      <c r="E889" s="2" t="s">
        <v>931</v>
      </c>
      <c r="F889" s="2" t="s">
        <v>919</v>
      </c>
      <c r="G889" s="2" t="str">
        <f t="shared" si="13"/>
        <v>Trump</v>
      </c>
      <c r="H889" s="2" t="s">
        <v>922</v>
      </c>
      <c r="I889" s="2" t="s">
        <v>923</v>
      </c>
      <c r="J889">
        <v>27731</v>
      </c>
      <c r="K889" s="1">
        <v>48.014857019220401</v>
      </c>
      <c r="L889" s="1">
        <v>6.7685983195701596</v>
      </c>
      <c r="M889" s="1">
        <v>1.06018535213299</v>
      </c>
      <c r="N889" s="1">
        <v>1.2621254192059399</v>
      </c>
      <c r="O889" s="1">
        <v>42.894233889870499</v>
      </c>
      <c r="P889" s="1">
        <v>27.676607406873199</v>
      </c>
      <c r="Q889" s="1">
        <v>11.3447044823483</v>
      </c>
      <c r="R889" s="1">
        <v>26.079117233421101</v>
      </c>
      <c r="S889" s="1">
        <v>22.007861238325301</v>
      </c>
      <c r="T889" s="1">
        <v>12.891709639032101</v>
      </c>
      <c r="U889" s="1">
        <v>23.7967275767347</v>
      </c>
      <c r="V889" s="1">
        <v>47.330705840200601</v>
      </c>
      <c r="W889" s="1">
        <v>20.136151916875701</v>
      </c>
      <c r="X889" s="1">
        <v>8.7364146661889404</v>
      </c>
      <c r="Y889" s="1">
        <v>23.138510808646899</v>
      </c>
      <c r="Z889" s="1">
        <v>30.984787830264199</v>
      </c>
      <c r="AA889" s="1">
        <v>19.335468374699801</v>
      </c>
      <c r="AB889" s="1">
        <v>18.628235922070999</v>
      </c>
      <c r="AC889" s="1">
        <v>7.9129970643181204</v>
      </c>
    </row>
    <row r="890" spans="1:29" ht="15" hidden="1" customHeight="1" x14ac:dyDescent="0.25">
      <c r="A890">
        <v>48140</v>
      </c>
      <c r="B890" s="2" t="s">
        <v>886</v>
      </c>
      <c r="C890" s="2" t="s">
        <v>70</v>
      </c>
      <c r="D890" s="2" t="s">
        <v>980</v>
      </c>
      <c r="E890" s="2" t="s">
        <v>927</v>
      </c>
      <c r="F890" s="2" t="s">
        <v>920</v>
      </c>
      <c r="G890" s="2" t="str">
        <f t="shared" si="13"/>
        <v>Clinton</v>
      </c>
      <c r="H890" s="2" t="s">
        <v>922</v>
      </c>
      <c r="I890" s="2" t="s">
        <v>922</v>
      </c>
      <c r="J890">
        <v>134063</v>
      </c>
      <c r="K890" s="1">
        <v>90.261295062768994</v>
      </c>
      <c r="L890" s="1">
        <v>0.61165273043270696</v>
      </c>
      <c r="M890" s="1">
        <v>5.3012389697381099</v>
      </c>
      <c r="N890" s="1">
        <v>1.5940266889447501</v>
      </c>
      <c r="O890" s="1">
        <v>2.2317865481154402</v>
      </c>
      <c r="P890" s="1">
        <v>24.517577556820299</v>
      </c>
      <c r="Q890" s="1">
        <v>7.8418355549256704</v>
      </c>
      <c r="R890" s="1">
        <v>25.417154621334699</v>
      </c>
      <c r="S890" s="1">
        <v>28.0599419675824</v>
      </c>
      <c r="T890" s="1">
        <v>14.1634902993369</v>
      </c>
      <c r="U890" s="1">
        <v>4.9102562688230202</v>
      </c>
      <c r="V890" s="1">
        <v>43.810605977031798</v>
      </c>
      <c r="W890" s="1">
        <v>29.363354551171</v>
      </c>
      <c r="X890" s="1">
        <v>21.9157832029742</v>
      </c>
      <c r="Y890" s="1">
        <v>13.8619477057456</v>
      </c>
      <c r="Z890" s="1">
        <v>22.027489459852902</v>
      </c>
      <c r="AA890" s="1">
        <v>19.6982587487947</v>
      </c>
      <c r="AB890" s="1">
        <v>26.890136691055499</v>
      </c>
      <c r="AC890" s="1">
        <v>17.5221673945513</v>
      </c>
    </row>
    <row r="891" spans="1:29" ht="15" hidden="1" customHeight="1" x14ac:dyDescent="0.25">
      <c r="A891">
        <v>48180</v>
      </c>
      <c r="B891" s="2" t="s">
        <v>887</v>
      </c>
      <c r="C891" s="2" t="s">
        <v>37</v>
      </c>
      <c r="D891" s="2" t="s">
        <v>943</v>
      </c>
      <c r="E891" s="2" t="s">
        <v>931</v>
      </c>
      <c r="F891" s="2" t="s">
        <v>919</v>
      </c>
      <c r="G891" s="2" t="str">
        <f t="shared" si="13"/>
        <v>Trump</v>
      </c>
      <c r="H891" s="2" t="s">
        <v>922</v>
      </c>
      <c r="I891" s="2" t="s">
        <v>923</v>
      </c>
      <c r="J891">
        <v>55070</v>
      </c>
      <c r="K891" s="1">
        <v>71.623388414744895</v>
      </c>
      <c r="L891" s="1">
        <v>22.349736698747101</v>
      </c>
      <c r="M891" s="1">
        <v>0.61013255856183002</v>
      </c>
      <c r="N891" s="1">
        <v>1.6143090611948401</v>
      </c>
      <c r="O891" s="1">
        <v>3.80243326675141</v>
      </c>
      <c r="P891" s="1">
        <v>24.4289086617033</v>
      </c>
      <c r="Q891" s="1">
        <v>8.8905029961866706</v>
      </c>
      <c r="R891" s="1">
        <v>25.396767750136199</v>
      </c>
      <c r="S891" s="1">
        <v>26.462683856909401</v>
      </c>
      <c r="T891" s="1">
        <v>14.821136735064499</v>
      </c>
      <c r="U891" s="1">
        <v>7.2782891473295503</v>
      </c>
      <c r="V891" s="1">
        <v>54.522405335391099</v>
      </c>
      <c r="W891" s="1">
        <v>25.489169376619099</v>
      </c>
      <c r="X891" s="1">
        <v>12.7101361406603</v>
      </c>
      <c r="Y891" s="1">
        <v>27.771214806064201</v>
      </c>
      <c r="Z891" s="1">
        <v>25.999212443394399</v>
      </c>
      <c r="AA891" s="1">
        <v>17.990746209883799</v>
      </c>
      <c r="AB891" s="1">
        <v>18.866902933648401</v>
      </c>
      <c r="AC891" s="1">
        <v>9.3719236070092506</v>
      </c>
    </row>
    <row r="892" spans="1:29" ht="15" hidden="1" customHeight="1" x14ac:dyDescent="0.25">
      <c r="A892">
        <v>48220</v>
      </c>
      <c r="B892" s="2" t="s">
        <v>888</v>
      </c>
      <c r="C892" s="2" t="s">
        <v>29</v>
      </c>
      <c r="D892" s="2" t="s">
        <v>968</v>
      </c>
      <c r="E892" s="2" t="s">
        <v>935</v>
      </c>
      <c r="F892" s="2" t="s">
        <v>919</v>
      </c>
      <c r="G892" s="2" t="str">
        <f t="shared" si="13"/>
        <v>Trump</v>
      </c>
      <c r="H892" s="2" t="s">
        <v>922</v>
      </c>
      <c r="I892" s="2" t="s">
        <v>922</v>
      </c>
      <c r="J892">
        <v>27469</v>
      </c>
      <c r="K892" s="1">
        <v>73.424587717062906</v>
      </c>
      <c r="L892" s="1">
        <v>2.8905311441989201</v>
      </c>
      <c r="M892" s="1">
        <v>1.0047690123411801</v>
      </c>
      <c r="N892" s="1">
        <v>8.7371218464450795</v>
      </c>
      <c r="O892" s="1">
        <v>13.9429902799519</v>
      </c>
      <c r="P892" s="1">
        <v>23.335396264880401</v>
      </c>
      <c r="Q892" s="1">
        <v>17.448760420837999</v>
      </c>
      <c r="R892" s="1">
        <v>23.175215697695599</v>
      </c>
      <c r="S892" s="1">
        <v>22.676471658960999</v>
      </c>
      <c r="T892" s="1">
        <v>13.364155957625</v>
      </c>
      <c r="U892" s="1">
        <v>6.4866198051547697</v>
      </c>
      <c r="V892" s="1">
        <v>39.708965347145103</v>
      </c>
      <c r="W892" s="1">
        <v>28.086077198174898</v>
      </c>
      <c r="X892" s="1">
        <v>25.7183376495252</v>
      </c>
      <c r="Y892" s="1">
        <v>23.663755877554902</v>
      </c>
      <c r="Z892" s="1">
        <v>21.591018136455201</v>
      </c>
      <c r="AA892" s="1">
        <v>19.834948661356901</v>
      </c>
      <c r="AB892" s="1">
        <v>20.094040878994299</v>
      </c>
      <c r="AC892" s="1">
        <v>14.8162364456386</v>
      </c>
    </row>
    <row r="893" spans="1:29" ht="15" hidden="1" customHeight="1" x14ac:dyDescent="0.25">
      <c r="A893">
        <v>48260</v>
      </c>
      <c r="B893" s="2" t="s">
        <v>889</v>
      </c>
      <c r="C893" s="2" t="s">
        <v>121</v>
      </c>
      <c r="D893" s="2" t="s">
        <v>981</v>
      </c>
      <c r="E893" s="2" t="s">
        <v>927</v>
      </c>
      <c r="F893" s="2" t="s">
        <v>919</v>
      </c>
      <c r="G893" s="2" t="str">
        <f t="shared" si="13"/>
        <v>Trump</v>
      </c>
      <c r="H893" s="2" t="s">
        <v>922</v>
      </c>
      <c r="I893" s="2" t="s">
        <v>922</v>
      </c>
      <c r="J893">
        <v>124454</v>
      </c>
      <c r="K893" s="1">
        <v>93.129188294470197</v>
      </c>
      <c r="L893" s="1">
        <v>3.88657656644222</v>
      </c>
      <c r="M893" s="1">
        <v>0.36881096630080201</v>
      </c>
      <c r="N893" s="1">
        <v>1.6110370096581901</v>
      </c>
      <c r="O893" s="1">
        <v>1.0043871631285499</v>
      </c>
      <c r="P893" s="1">
        <v>19.920613238626299</v>
      </c>
      <c r="Q893" s="1">
        <v>8.6939752840406896</v>
      </c>
      <c r="R893" s="1">
        <v>22.127050958587098</v>
      </c>
      <c r="S893" s="1">
        <v>30.687643627364299</v>
      </c>
      <c r="T893" s="1">
        <v>18.570716891381601</v>
      </c>
      <c r="U893" s="1">
        <v>3.6884922202037802</v>
      </c>
      <c r="V893" s="1">
        <v>51.567806650343599</v>
      </c>
      <c r="W893" s="1">
        <v>29.102869328759901</v>
      </c>
      <c r="X893" s="1">
        <v>15.6408318006928</v>
      </c>
      <c r="Y893" s="1">
        <v>23.307059097615898</v>
      </c>
      <c r="Z893" s="1">
        <v>26.525976547332501</v>
      </c>
      <c r="AA893" s="1">
        <v>19.006756232041599</v>
      </c>
      <c r="AB893" s="1">
        <v>19.7736273976858</v>
      </c>
      <c r="AC893" s="1">
        <v>11.386580725324199</v>
      </c>
    </row>
    <row r="894" spans="1:29" ht="15" hidden="1" customHeight="1" x14ac:dyDescent="0.25">
      <c r="A894">
        <v>48300</v>
      </c>
      <c r="B894" s="2" t="s">
        <v>890</v>
      </c>
      <c r="C894" s="2" t="s">
        <v>25</v>
      </c>
      <c r="D894" s="2" t="s">
        <v>878</v>
      </c>
      <c r="E894" s="2" t="s">
        <v>927</v>
      </c>
      <c r="F894" s="2" t="s">
        <v>919</v>
      </c>
      <c r="G894" s="2" t="str">
        <f t="shared" si="13"/>
        <v>Trump</v>
      </c>
      <c r="H894" s="2" t="s">
        <v>922</v>
      </c>
      <c r="I894" s="2" t="s">
        <v>922</v>
      </c>
      <c r="J894">
        <v>110884</v>
      </c>
      <c r="K894" s="1">
        <v>69.687240720031696</v>
      </c>
      <c r="L894" s="1">
        <v>0.236282962375095</v>
      </c>
      <c r="M894" s="1">
        <v>0.75664658562100895</v>
      </c>
      <c r="N894" s="1">
        <v>2.51163377944519</v>
      </c>
      <c r="O894" s="1">
        <v>26.808195952527001</v>
      </c>
      <c r="P894" s="1">
        <v>25.733198658057098</v>
      </c>
      <c r="Q894" s="1">
        <v>8.5287327296995095</v>
      </c>
      <c r="R894" s="1">
        <v>23.577793008910199</v>
      </c>
      <c r="S894" s="1">
        <v>27.173442516503702</v>
      </c>
      <c r="T894" s="1">
        <v>14.986833086829501</v>
      </c>
      <c r="U894" s="1">
        <v>9.6426273935478601</v>
      </c>
      <c r="V894" s="1">
        <v>36.375083834056497</v>
      </c>
      <c r="W894" s="1">
        <v>32.148478668509902</v>
      </c>
      <c r="X894" s="1">
        <v>21.833810103885799</v>
      </c>
      <c r="Y894" s="1">
        <v>15.2077656675749</v>
      </c>
      <c r="Z894" s="1">
        <v>23.224017127286899</v>
      </c>
      <c r="AA894" s="1">
        <v>20.696282600233602</v>
      </c>
      <c r="AB894" s="1">
        <v>23.267808485792099</v>
      </c>
      <c r="AC894" s="1">
        <v>17.6041261191125</v>
      </c>
    </row>
    <row r="895" spans="1:29" ht="15" hidden="1" customHeight="1" x14ac:dyDescent="0.25">
      <c r="A895">
        <v>48460</v>
      </c>
      <c r="B895" s="2" t="s">
        <v>891</v>
      </c>
      <c r="C895" s="2" t="s">
        <v>162</v>
      </c>
      <c r="D895" s="2" t="s">
        <v>956</v>
      </c>
      <c r="E895" s="2" t="s">
        <v>927</v>
      </c>
      <c r="F895" s="2" t="s">
        <v>919</v>
      </c>
      <c r="G895" s="2" t="str">
        <f t="shared" si="13"/>
        <v>Trump</v>
      </c>
      <c r="H895" s="2" t="s">
        <v>922</v>
      </c>
      <c r="I895" s="2" t="s">
        <v>922</v>
      </c>
      <c r="J895">
        <v>40400</v>
      </c>
      <c r="K895" s="1">
        <v>95.294554455445507</v>
      </c>
      <c r="L895" s="1">
        <v>0.38118811881188103</v>
      </c>
      <c r="M895" s="1">
        <v>0.48267326732673299</v>
      </c>
      <c r="N895" s="1">
        <v>2.1163366336633702</v>
      </c>
      <c r="O895" s="1">
        <v>1.7252475247524801</v>
      </c>
      <c r="P895" s="1">
        <v>24.910891089108901</v>
      </c>
      <c r="Q895" s="1">
        <v>8.3836633663366307</v>
      </c>
      <c r="R895" s="1">
        <v>23.131188118811899</v>
      </c>
      <c r="S895" s="1">
        <v>26.472772277227701</v>
      </c>
      <c r="T895" s="1">
        <v>17.1014851485149</v>
      </c>
      <c r="U895" s="1">
        <v>6.3267198219914702</v>
      </c>
      <c r="V895" s="1">
        <v>50.398664936028197</v>
      </c>
      <c r="W895" s="1">
        <v>27.068422028555499</v>
      </c>
      <c r="X895" s="1">
        <v>16.2061932134248</v>
      </c>
      <c r="Y895" s="1">
        <v>29.764193259002901</v>
      </c>
      <c r="Z895" s="1">
        <v>27.5342816865308</v>
      </c>
      <c r="AA895" s="1">
        <v>18.9093938228886</v>
      </c>
      <c r="AB895" s="1">
        <v>16.852492631039301</v>
      </c>
      <c r="AC895" s="1">
        <v>6.9396386005382498</v>
      </c>
    </row>
    <row r="896" spans="1:29" ht="15" hidden="1" customHeight="1" x14ac:dyDescent="0.25">
      <c r="A896">
        <v>48540</v>
      </c>
      <c r="B896" s="2" t="s">
        <v>892</v>
      </c>
      <c r="C896" s="2" t="s">
        <v>121</v>
      </c>
      <c r="D896" s="2" t="s">
        <v>981</v>
      </c>
      <c r="E896" s="2" t="s">
        <v>927</v>
      </c>
      <c r="F896" s="2" t="s">
        <v>919</v>
      </c>
      <c r="G896" s="2" t="str">
        <f t="shared" si="13"/>
        <v>Trump</v>
      </c>
      <c r="H896" s="2" t="s">
        <v>922</v>
      </c>
      <c r="I896" s="2" t="s">
        <v>922</v>
      </c>
      <c r="J896">
        <v>147950</v>
      </c>
      <c r="K896" s="1">
        <v>94.158837445082796</v>
      </c>
      <c r="L896" s="1">
        <v>3.1118621155795898</v>
      </c>
      <c r="M896" s="1">
        <v>0.49949307198377801</v>
      </c>
      <c r="N896" s="1">
        <v>1.51605272051369</v>
      </c>
      <c r="O896" s="1">
        <v>0.713754646840149</v>
      </c>
      <c r="P896" s="1">
        <v>19.744508279824299</v>
      </c>
      <c r="Q896" s="1">
        <v>8.8921933085501905</v>
      </c>
      <c r="R896" s="1">
        <v>23.080770530584701</v>
      </c>
      <c r="S896" s="1">
        <v>30.407570125042199</v>
      </c>
      <c r="T896" s="1">
        <v>17.8749577559987</v>
      </c>
      <c r="U896" s="1">
        <v>3.2743749525039898</v>
      </c>
      <c r="V896" s="1">
        <v>50.427464093016198</v>
      </c>
      <c r="W896" s="1">
        <v>28.6685918382856</v>
      </c>
      <c r="X896" s="1">
        <v>17.629569116194201</v>
      </c>
      <c r="Y896" s="1">
        <v>23.4663577628402</v>
      </c>
      <c r="Z896" s="1">
        <v>25.360569079162001</v>
      </c>
      <c r="AA896" s="1">
        <v>18.442863668994299</v>
      </c>
      <c r="AB896" s="1">
        <v>21.342100110944301</v>
      </c>
      <c r="AC896" s="1">
        <v>11.388109378059101</v>
      </c>
    </row>
    <row r="897" spans="1:29" ht="15" hidden="1" customHeight="1" x14ac:dyDescent="0.25">
      <c r="A897">
        <v>48580</v>
      </c>
      <c r="B897" s="2" t="s">
        <v>893</v>
      </c>
      <c r="C897" s="2" t="s">
        <v>70</v>
      </c>
      <c r="D897" s="2" t="s">
        <v>980</v>
      </c>
      <c r="E897" s="2" t="s">
        <v>927</v>
      </c>
      <c r="F897" s="2" t="s">
        <v>920</v>
      </c>
      <c r="G897" s="2" t="str">
        <f t="shared" si="13"/>
        <v>Clinton</v>
      </c>
      <c r="H897" s="2" t="s">
        <v>922</v>
      </c>
      <c r="I897" s="2" t="s">
        <v>922</v>
      </c>
      <c r="J897">
        <v>102228</v>
      </c>
      <c r="K897" s="1">
        <v>86.7570528622295</v>
      </c>
      <c r="L897" s="1">
        <v>0.88429784403490197</v>
      </c>
      <c r="M897" s="1">
        <v>0.80115036976170895</v>
      </c>
      <c r="N897" s="1">
        <v>1.21004030206988</v>
      </c>
      <c r="O897" s="1">
        <v>10.347458621904</v>
      </c>
      <c r="P897" s="1">
        <v>23.476933912431001</v>
      </c>
      <c r="Q897" s="1">
        <v>11.7697695347654</v>
      </c>
      <c r="R897" s="1">
        <v>23.656923739092999</v>
      </c>
      <c r="S897" s="1">
        <v>27.639198653989101</v>
      </c>
      <c r="T897" s="1">
        <v>13.457174159721401</v>
      </c>
      <c r="U897" s="1">
        <v>3.6039562226203201</v>
      </c>
      <c r="V897" s="1">
        <v>40.396224426814399</v>
      </c>
      <c r="W897" s="1">
        <v>30.809761091122599</v>
      </c>
      <c r="X897" s="1">
        <v>25.190058259442701</v>
      </c>
      <c r="Y897" s="1">
        <v>15.121678889537399</v>
      </c>
      <c r="Z897" s="1">
        <v>20.237521252569302</v>
      </c>
      <c r="AA897" s="1">
        <v>19.747760550156102</v>
      </c>
      <c r="AB897" s="1">
        <v>26.429314588778599</v>
      </c>
      <c r="AC897" s="1">
        <v>18.463724718958598</v>
      </c>
    </row>
    <row r="898" spans="1:29" ht="15" hidden="1" customHeight="1" x14ac:dyDescent="0.25">
      <c r="A898">
        <v>48620</v>
      </c>
      <c r="B898" s="2" t="s">
        <v>894</v>
      </c>
      <c r="C898" s="2" t="s">
        <v>77</v>
      </c>
      <c r="D898" s="2" t="s">
        <v>949</v>
      </c>
      <c r="E898" s="2" t="s">
        <v>935</v>
      </c>
      <c r="F898" s="2" t="s">
        <v>919</v>
      </c>
      <c r="G898" s="2" t="str">
        <f t="shared" si="13"/>
        <v>Trump</v>
      </c>
      <c r="H898" s="2" t="s">
        <v>922</v>
      </c>
      <c r="I898" s="2" t="s">
        <v>923</v>
      </c>
      <c r="J898">
        <v>630919</v>
      </c>
      <c r="K898" s="1">
        <v>74.053246137776796</v>
      </c>
      <c r="L898" s="1">
        <v>7.4080824955342903</v>
      </c>
      <c r="M898" s="1">
        <v>3.3218210261539101</v>
      </c>
      <c r="N898" s="1">
        <v>3.7603876250358601</v>
      </c>
      <c r="O898" s="1">
        <v>11.4564627154991</v>
      </c>
      <c r="P898" s="1">
        <v>26.9755705566008</v>
      </c>
      <c r="Q898" s="1">
        <v>9.4181661988305994</v>
      </c>
      <c r="R898" s="1">
        <v>25.747837678053799</v>
      </c>
      <c r="S898" s="1">
        <v>25.718198374117801</v>
      </c>
      <c r="T898" s="1">
        <v>12.1402271923971</v>
      </c>
      <c r="U898" s="1">
        <v>3.8936891338095299</v>
      </c>
      <c r="V898" s="1">
        <v>34.961589721319598</v>
      </c>
      <c r="W898" s="1">
        <v>33.576423726021702</v>
      </c>
      <c r="X898" s="1">
        <v>27.568297418849198</v>
      </c>
      <c r="Y898" s="1">
        <v>17.1773127345066</v>
      </c>
      <c r="Z898" s="1">
        <v>22.4681524071549</v>
      </c>
      <c r="AA898" s="1">
        <v>18.613491929471898</v>
      </c>
      <c r="AB898" s="1">
        <v>23.866027998698499</v>
      </c>
      <c r="AC898" s="1">
        <v>17.875014930168</v>
      </c>
    </row>
    <row r="899" spans="1:29" ht="15" hidden="1" customHeight="1" x14ac:dyDescent="0.25">
      <c r="A899">
        <v>48660</v>
      </c>
      <c r="B899" s="2" t="s">
        <v>895</v>
      </c>
      <c r="C899" s="2" t="s">
        <v>27</v>
      </c>
      <c r="D899" s="2" t="s">
        <v>976</v>
      </c>
      <c r="E899" s="2" t="s">
        <v>935</v>
      </c>
      <c r="F899" s="2" t="s">
        <v>919</v>
      </c>
      <c r="G899" s="2" t="str">
        <f t="shared" si="13"/>
        <v>Trump</v>
      </c>
      <c r="H899" s="2" t="s">
        <v>922</v>
      </c>
      <c r="I899" s="2" t="s">
        <v>922</v>
      </c>
      <c r="J899">
        <v>151306</v>
      </c>
      <c r="K899" s="1">
        <v>71.460484052185606</v>
      </c>
      <c r="L899" s="1">
        <v>8.8621733440841695</v>
      </c>
      <c r="M899" s="1">
        <v>1.7395212351129501</v>
      </c>
      <c r="N899" s="1">
        <v>2.7361770187566901</v>
      </c>
      <c r="O899" s="1">
        <v>15.2016443498605</v>
      </c>
      <c r="P899" s="1">
        <v>23.155724161632701</v>
      </c>
      <c r="Q899" s="1">
        <v>13.160086182967</v>
      </c>
      <c r="R899" s="1">
        <v>24.9626584537295</v>
      </c>
      <c r="S899" s="1">
        <v>25.144409342656601</v>
      </c>
      <c r="T899" s="1">
        <v>13.5771218590142</v>
      </c>
      <c r="U899" s="1">
        <v>5.2922533381825696</v>
      </c>
      <c r="V899" s="1">
        <v>43.256611419961601</v>
      </c>
      <c r="W899" s="1">
        <v>31.6672728217385</v>
      </c>
      <c r="X899" s="1">
        <v>19.783862420117401</v>
      </c>
      <c r="Y899" s="1">
        <v>18.531675547661301</v>
      </c>
      <c r="Z899" s="1">
        <v>23.643181369646701</v>
      </c>
      <c r="AA899" s="1">
        <v>20.304286201266699</v>
      </c>
      <c r="AB899" s="1">
        <v>22.9703787430253</v>
      </c>
      <c r="AC899" s="1">
        <v>14.550478138400001</v>
      </c>
    </row>
    <row r="900" spans="1:29" ht="15" hidden="1" customHeight="1" x14ac:dyDescent="0.25">
      <c r="A900">
        <v>48700</v>
      </c>
      <c r="B900" s="2" t="s">
        <v>896</v>
      </c>
      <c r="C900" s="2" t="s">
        <v>55</v>
      </c>
      <c r="D900" s="2" t="s">
        <v>970</v>
      </c>
      <c r="E900" s="2" t="s">
        <v>927</v>
      </c>
      <c r="F900" s="2" t="s">
        <v>920</v>
      </c>
      <c r="G900" s="2" t="str">
        <f t="shared" si="13"/>
        <v>Clinton</v>
      </c>
      <c r="H900" s="2" t="s">
        <v>922</v>
      </c>
      <c r="I900" s="2" t="s">
        <v>922</v>
      </c>
      <c r="J900">
        <v>116111</v>
      </c>
      <c r="K900" s="1">
        <v>91.903437228169594</v>
      </c>
      <c r="L900" s="1">
        <v>4.3578989070802896</v>
      </c>
      <c r="M900" s="1">
        <v>0.57100533110558005</v>
      </c>
      <c r="N900" s="1">
        <v>1.82497782294529</v>
      </c>
      <c r="O900" s="1">
        <v>1.34268071069924</v>
      </c>
      <c r="P900" s="1">
        <v>20.852460145894899</v>
      </c>
      <c r="Q900" s="1">
        <v>11.0402976462178</v>
      </c>
      <c r="R900" s="1">
        <v>23.107199145645101</v>
      </c>
      <c r="S900" s="1">
        <v>28.5399316171594</v>
      </c>
      <c r="T900" s="1">
        <v>16.460111445082699</v>
      </c>
      <c r="U900" s="1">
        <v>3.3998289394244301</v>
      </c>
      <c r="V900" s="1">
        <v>51.4514992956329</v>
      </c>
      <c r="W900" s="1">
        <v>26.515647011471099</v>
      </c>
      <c r="X900" s="1">
        <v>18.633024753471499</v>
      </c>
      <c r="Y900" s="1">
        <v>19.9242619846803</v>
      </c>
      <c r="Z900" s="1">
        <v>24.928995610637699</v>
      </c>
      <c r="AA900" s="1">
        <v>20.141578449091998</v>
      </c>
      <c r="AB900" s="1">
        <v>22.6267320767708</v>
      </c>
      <c r="AC900" s="1">
        <v>12.3784318788192</v>
      </c>
    </row>
    <row r="901" spans="1:29" ht="15" hidden="1" customHeight="1" x14ac:dyDescent="0.25">
      <c r="A901">
        <v>48780</v>
      </c>
      <c r="B901" s="2" t="s">
        <v>897</v>
      </c>
      <c r="C901" s="2" t="s">
        <v>141</v>
      </c>
      <c r="D901" s="2" t="s">
        <v>960</v>
      </c>
      <c r="E901" s="2" t="s">
        <v>947</v>
      </c>
      <c r="F901" s="2" t="s">
        <v>919</v>
      </c>
      <c r="G901" s="2" t="str">
        <f t="shared" si="13"/>
        <v>Trump</v>
      </c>
      <c r="H901" s="2" t="s">
        <v>922</v>
      </c>
      <c r="I901" s="2" t="s">
        <v>923</v>
      </c>
      <c r="J901">
        <v>22398</v>
      </c>
      <c r="K901" s="1">
        <v>90.918832038574905</v>
      </c>
      <c r="L901" s="1">
        <v>0.25448700776855099</v>
      </c>
      <c r="M901" s="1">
        <v>0.348245379051701</v>
      </c>
      <c r="N901" s="1">
        <v>6.5318331993927998</v>
      </c>
      <c r="O901" s="1">
        <v>1.94660237521207</v>
      </c>
      <c r="P901" s="1">
        <v>23.060094651308201</v>
      </c>
      <c r="Q901" s="1">
        <v>8.8356103223502096</v>
      </c>
      <c r="R901" s="1">
        <v>24.7298865970176</v>
      </c>
      <c r="S901" s="1">
        <v>28.5159389231181</v>
      </c>
      <c r="T901" s="1">
        <v>14.8584695062059</v>
      </c>
      <c r="U901" s="1">
        <v>4.2988154375238796</v>
      </c>
      <c r="V901" s="1">
        <v>35.371290281492797</v>
      </c>
      <c r="W901" s="1">
        <v>40.988409119857302</v>
      </c>
      <c r="X901" s="1">
        <v>19.341485161125998</v>
      </c>
      <c r="Y901" s="1">
        <v>12.512831040854</v>
      </c>
      <c r="Z901" s="1">
        <v>15.551221515089299</v>
      </c>
      <c r="AA901" s="1">
        <v>15.1098337097105</v>
      </c>
      <c r="AB901" s="1">
        <v>26.3703551632108</v>
      </c>
      <c r="AC901" s="1">
        <v>30.455758571135298</v>
      </c>
    </row>
    <row r="902" spans="1:29" ht="15" hidden="1" customHeight="1" x14ac:dyDescent="0.25">
      <c r="A902">
        <v>48820</v>
      </c>
      <c r="B902" s="2" t="s">
        <v>898</v>
      </c>
      <c r="C902" s="2" t="s">
        <v>44</v>
      </c>
      <c r="D902" s="2" t="s">
        <v>955</v>
      </c>
      <c r="E902" s="2" t="s">
        <v>947</v>
      </c>
      <c r="F902" s="2" t="s">
        <v>919</v>
      </c>
      <c r="G902" s="2" t="str">
        <f t="shared" ref="G902:G922" si="14">IF(F902="Republicain","Trump","Clinton")</f>
        <v>Trump</v>
      </c>
      <c r="H902" s="2" t="s">
        <v>922</v>
      </c>
      <c r="I902" s="2" t="s">
        <v>922</v>
      </c>
      <c r="J902">
        <v>42239</v>
      </c>
      <c r="K902" s="1">
        <v>85.144061175690695</v>
      </c>
      <c r="L902" s="1">
        <v>2.2538412367717</v>
      </c>
      <c r="M902" s="1">
        <v>0.395369208551339</v>
      </c>
      <c r="N902" s="1">
        <v>1.0558962096640501</v>
      </c>
      <c r="O902" s="1">
        <v>11.1508321693222</v>
      </c>
      <c r="P902" s="1">
        <v>24.046497312909899</v>
      </c>
      <c r="Q902" s="1">
        <v>9.5338431307559404</v>
      </c>
      <c r="R902" s="1">
        <v>22.616539217311001</v>
      </c>
      <c r="S902" s="1">
        <v>27.628494992779199</v>
      </c>
      <c r="T902" s="1">
        <v>16.174625346244</v>
      </c>
      <c r="U902" s="1">
        <v>4.9095054866752204</v>
      </c>
      <c r="V902" s="1">
        <v>36.796351717258098</v>
      </c>
      <c r="W902" s="1">
        <v>36.885421120136797</v>
      </c>
      <c r="X902" s="1">
        <v>21.4087216759299</v>
      </c>
      <c r="Y902" s="1">
        <v>16.283912766819</v>
      </c>
      <c r="Z902" s="1">
        <v>23.0115115404639</v>
      </c>
      <c r="AA902" s="1">
        <v>18.927517787933098</v>
      </c>
      <c r="AB902" s="1">
        <v>25.637762480476699</v>
      </c>
      <c r="AC902" s="1">
        <v>16.139295424307299</v>
      </c>
    </row>
    <row r="903" spans="1:29" ht="15" hidden="1" customHeight="1" x14ac:dyDescent="0.25">
      <c r="A903">
        <v>48900</v>
      </c>
      <c r="B903" s="2" t="s">
        <v>899</v>
      </c>
      <c r="C903" s="2" t="s">
        <v>42</v>
      </c>
      <c r="D903" s="2" t="s">
        <v>959</v>
      </c>
      <c r="E903" s="2" t="s">
        <v>931</v>
      </c>
      <c r="F903" s="2" t="s">
        <v>920</v>
      </c>
      <c r="G903" s="2" t="str">
        <f t="shared" si="14"/>
        <v>Clinton</v>
      </c>
      <c r="H903" s="2" t="s">
        <v>923</v>
      </c>
      <c r="I903" s="2" t="s">
        <v>923</v>
      </c>
      <c r="J903">
        <v>254884</v>
      </c>
      <c r="K903" s="1">
        <v>76.191130082704305</v>
      </c>
      <c r="L903" s="1">
        <v>15.1743538237002</v>
      </c>
      <c r="M903" s="1">
        <v>1.01104816308595</v>
      </c>
      <c r="N903" s="1">
        <v>2.1660833947992</v>
      </c>
      <c r="O903" s="1">
        <v>5.4573845357103599</v>
      </c>
      <c r="P903" s="1">
        <v>20.519922788405701</v>
      </c>
      <c r="Q903" s="1">
        <v>11.5401515983742</v>
      </c>
      <c r="R903" s="1">
        <v>27.2182639946015</v>
      </c>
      <c r="S903" s="1">
        <v>26.6062208691012</v>
      </c>
      <c r="T903" s="1">
        <v>14.115440749517401</v>
      </c>
      <c r="U903" s="1">
        <v>3.41165799067499</v>
      </c>
      <c r="V903" s="1">
        <v>31.094908223222401</v>
      </c>
      <c r="W903" s="1">
        <v>32.435883362317497</v>
      </c>
      <c r="X903" s="1">
        <v>33.057550423785102</v>
      </c>
      <c r="Y903" s="1">
        <v>19.454459203036102</v>
      </c>
      <c r="Z903" s="1">
        <v>21.944971537001901</v>
      </c>
      <c r="AA903" s="1">
        <v>17.7258064516129</v>
      </c>
      <c r="AB903" s="1">
        <v>21.629981024667899</v>
      </c>
      <c r="AC903" s="1">
        <v>19.244781783681201</v>
      </c>
    </row>
    <row r="904" spans="1:29" ht="15" hidden="1" customHeight="1" x14ac:dyDescent="0.25">
      <c r="A904">
        <v>48940</v>
      </c>
      <c r="B904" s="2" t="s">
        <v>899</v>
      </c>
      <c r="C904" s="2" t="s">
        <v>33</v>
      </c>
      <c r="D904" s="2" t="s">
        <v>967</v>
      </c>
      <c r="E904" s="2" t="s">
        <v>927</v>
      </c>
      <c r="F904" s="2" t="s">
        <v>919</v>
      </c>
      <c r="G904" s="2" t="str">
        <f t="shared" si="14"/>
        <v>Trump</v>
      </c>
      <c r="H904" s="2" t="s">
        <v>922</v>
      </c>
      <c r="I904" s="2" t="s">
        <v>922</v>
      </c>
      <c r="J904">
        <v>42040</v>
      </c>
      <c r="K904" s="1">
        <v>93.948620361560401</v>
      </c>
      <c r="L904" s="1">
        <v>2.1527117031398699</v>
      </c>
      <c r="M904" s="1">
        <v>0.50190294957183601</v>
      </c>
      <c r="N904" s="1">
        <v>2.0670789724072298</v>
      </c>
      <c r="O904" s="1">
        <v>1.3296860133206501</v>
      </c>
      <c r="P904" s="1">
        <v>24.410085632730699</v>
      </c>
      <c r="Q904" s="1">
        <v>9.5908658420551909</v>
      </c>
      <c r="R904" s="1">
        <v>24.081826831589002</v>
      </c>
      <c r="S904" s="1">
        <v>28.396764985727899</v>
      </c>
      <c r="T904" s="1">
        <v>13.5204567078972</v>
      </c>
      <c r="U904" s="1">
        <v>3.69110516030976</v>
      </c>
      <c r="V904" s="1">
        <v>52.837084750669497</v>
      </c>
      <c r="W904" s="1">
        <v>29.5396974741261</v>
      </c>
      <c r="X904" s="1">
        <v>13.932112614894701</v>
      </c>
      <c r="Y904" s="1">
        <v>20.083655887127001</v>
      </c>
      <c r="Z904" s="1">
        <v>23.648395555000601</v>
      </c>
      <c r="AA904" s="1">
        <v>20.314646023223901</v>
      </c>
      <c r="AB904" s="1">
        <v>22.836808590335899</v>
      </c>
      <c r="AC904" s="1">
        <v>13.1164939443126</v>
      </c>
    </row>
    <row r="905" spans="1:29" ht="15" hidden="1" customHeight="1" x14ac:dyDescent="0.25">
      <c r="A905">
        <v>48980</v>
      </c>
      <c r="B905" s="2" t="s">
        <v>900</v>
      </c>
      <c r="C905" s="2" t="s">
        <v>42</v>
      </c>
      <c r="D905" s="2" t="s">
        <v>959</v>
      </c>
      <c r="E905" s="2" t="s">
        <v>931</v>
      </c>
      <c r="F905" s="2" t="s">
        <v>920</v>
      </c>
      <c r="G905" s="2" t="str">
        <f t="shared" si="14"/>
        <v>Clinton</v>
      </c>
      <c r="H905" s="2" t="s">
        <v>922</v>
      </c>
      <c r="I905" s="2" t="s">
        <v>923</v>
      </c>
      <c r="J905">
        <v>81234</v>
      </c>
      <c r="K905" s="1">
        <v>49.433734643129696</v>
      </c>
      <c r="L905" s="1">
        <v>38.730088386636098</v>
      </c>
      <c r="M905" s="1">
        <v>0.81739173252579</v>
      </c>
      <c r="N905" s="1">
        <v>1.5104512888691899</v>
      </c>
      <c r="O905" s="1">
        <v>9.5083339488391605</v>
      </c>
      <c r="P905" s="1">
        <v>24.684245512962601</v>
      </c>
      <c r="Q905" s="1">
        <v>8.7475687520003902</v>
      </c>
      <c r="R905" s="1">
        <v>24.941526946844899</v>
      </c>
      <c r="S905" s="1">
        <v>27.449097668463899</v>
      </c>
      <c r="T905" s="1">
        <v>14.1775611197282</v>
      </c>
      <c r="U905" s="1">
        <v>8.27482726043384</v>
      </c>
      <c r="V905" s="1">
        <v>45.458755534149603</v>
      </c>
      <c r="W905" s="1">
        <v>28.242224403979002</v>
      </c>
      <c r="X905" s="1">
        <v>18.024192801437501</v>
      </c>
      <c r="Y905" s="1">
        <v>25.767255417762701</v>
      </c>
      <c r="Z905" s="1">
        <v>26.049104346736801</v>
      </c>
      <c r="AA905" s="1">
        <v>17.1583364649881</v>
      </c>
      <c r="AB905" s="1">
        <v>19.788926468746102</v>
      </c>
      <c r="AC905" s="1">
        <v>11.2363773017663</v>
      </c>
    </row>
    <row r="906" spans="1:29" ht="15" hidden="1" customHeight="1" x14ac:dyDescent="0.25">
      <c r="A906">
        <v>49020</v>
      </c>
      <c r="B906" s="2" t="s">
        <v>901</v>
      </c>
      <c r="C906" s="2" t="s">
        <v>135</v>
      </c>
      <c r="D906" s="2" t="s">
        <v>978</v>
      </c>
      <c r="E906" s="2" t="s">
        <v>927</v>
      </c>
      <c r="F906" s="2" t="s">
        <v>920</v>
      </c>
      <c r="G906" s="2" t="str">
        <f t="shared" si="14"/>
        <v>Clinton</v>
      </c>
      <c r="H906" s="2" t="s">
        <v>922</v>
      </c>
      <c r="I906" s="2" t="s">
        <v>923</v>
      </c>
      <c r="J906">
        <v>128472</v>
      </c>
      <c r="K906" s="1">
        <v>84.704060028644406</v>
      </c>
      <c r="L906" s="1">
        <v>4.7286568279469501</v>
      </c>
      <c r="M906" s="1">
        <v>1.25163459742201</v>
      </c>
      <c r="N906" s="1">
        <v>1.95918176723333</v>
      </c>
      <c r="O906" s="1">
        <v>7.35646677875335</v>
      </c>
      <c r="P906" s="1">
        <v>24.0379226601905</v>
      </c>
      <c r="Q906" s="1">
        <v>8.6960582850737893</v>
      </c>
      <c r="R906" s="1">
        <v>25.958963820910402</v>
      </c>
      <c r="S906" s="1">
        <v>27.6636154181456</v>
      </c>
      <c r="T906" s="1">
        <v>13.643439815679701</v>
      </c>
      <c r="U906" s="1">
        <v>6.3261572449343602</v>
      </c>
      <c r="V906" s="1">
        <v>45.299105961407903</v>
      </c>
      <c r="W906" s="1">
        <v>25.0917626482873</v>
      </c>
      <c r="X906" s="1">
        <v>23.2829741453704</v>
      </c>
      <c r="Y906" s="1">
        <v>17.425193867990401</v>
      </c>
      <c r="Z906" s="1">
        <v>21.473994777026899</v>
      </c>
      <c r="AA906" s="1">
        <v>17.660427007954102</v>
      </c>
      <c r="AB906" s="1">
        <v>21.894623527301</v>
      </c>
      <c r="AC906" s="1">
        <v>21.5457608197277</v>
      </c>
    </row>
    <row r="907" spans="1:29" ht="15" hidden="1" customHeight="1" x14ac:dyDescent="0.25">
      <c r="A907">
        <v>49080</v>
      </c>
      <c r="B907" s="2" t="s">
        <v>902</v>
      </c>
      <c r="C907" s="2" t="s">
        <v>195</v>
      </c>
      <c r="D907" s="2" t="s">
        <v>965</v>
      </c>
      <c r="E907" s="2" t="s">
        <v>935</v>
      </c>
      <c r="F907" s="2" t="s">
        <v>919</v>
      </c>
      <c r="G907" s="2" t="str">
        <f t="shared" si="14"/>
        <v>Trump</v>
      </c>
      <c r="H907" s="2" t="s">
        <v>922</v>
      </c>
      <c r="I907" s="2" t="s">
        <v>922</v>
      </c>
      <c r="J907">
        <v>16528</v>
      </c>
      <c r="K907" s="1">
        <v>68.943610842207207</v>
      </c>
      <c r="L907" s="1">
        <v>0.47192642787996097</v>
      </c>
      <c r="M907" s="1">
        <v>0.65343659244917696</v>
      </c>
      <c r="N907" s="1">
        <v>5.4997579864472401</v>
      </c>
      <c r="O907" s="1">
        <v>24.4312681510165</v>
      </c>
      <c r="P907" s="1">
        <v>27.371732817037799</v>
      </c>
      <c r="Q907" s="1">
        <v>8.4946757018393004</v>
      </c>
      <c r="R907" s="1">
        <v>25.477976766698902</v>
      </c>
      <c r="S907" s="1">
        <v>28.418441432720201</v>
      </c>
      <c r="T907" s="1">
        <v>10.2371732817038</v>
      </c>
      <c r="U907" s="1">
        <v>6.1680656417994904</v>
      </c>
      <c r="V907" s="1">
        <v>45.666320852588903</v>
      </c>
      <c r="W907" s="1">
        <v>33.433933792322897</v>
      </c>
      <c r="X907" s="1">
        <v>14.731679713288701</v>
      </c>
      <c r="Y907" s="1">
        <v>16.128516624040898</v>
      </c>
      <c r="Z907" s="1">
        <v>16.991687979539599</v>
      </c>
      <c r="AA907" s="1">
        <v>18.334398976982101</v>
      </c>
      <c r="AB907" s="1">
        <v>24.5044757033248</v>
      </c>
      <c r="AC907" s="1">
        <v>24.040920716112499</v>
      </c>
    </row>
    <row r="908" spans="1:29" ht="15" hidden="1" customHeight="1" x14ac:dyDescent="0.25">
      <c r="A908">
        <v>49100</v>
      </c>
      <c r="B908" s="2" t="s">
        <v>903</v>
      </c>
      <c r="C908" s="2" t="s">
        <v>44</v>
      </c>
      <c r="D908" s="2" t="s">
        <v>955</v>
      </c>
      <c r="E908" s="2" t="s">
        <v>947</v>
      </c>
      <c r="F908" s="2" t="s">
        <v>920</v>
      </c>
      <c r="G908" s="2" t="str">
        <f t="shared" si="14"/>
        <v>Clinton</v>
      </c>
      <c r="H908" s="2" t="s">
        <v>922</v>
      </c>
      <c r="I908" s="2" t="s">
        <v>922</v>
      </c>
      <c r="J908">
        <v>51461</v>
      </c>
      <c r="K908" s="1">
        <v>92.940284875925499</v>
      </c>
      <c r="L908" s="1">
        <v>1.2475466858397599</v>
      </c>
      <c r="M908" s="1">
        <v>2.1317113930937999</v>
      </c>
      <c r="N908" s="1">
        <v>1.2630924389343401</v>
      </c>
      <c r="O908" s="1">
        <v>2.4173646062066401</v>
      </c>
      <c r="P908" s="1">
        <v>19.3719515749791</v>
      </c>
      <c r="Q908" s="1">
        <v>21.338489341443001</v>
      </c>
      <c r="R908" s="1">
        <v>20.996482773362398</v>
      </c>
      <c r="S908" s="1">
        <v>24.902353238374701</v>
      </c>
      <c r="T908" s="1">
        <v>13.390723071840799</v>
      </c>
      <c r="U908" s="1">
        <v>4.0786192413702604</v>
      </c>
      <c r="V908" s="1">
        <v>37.170232313951999</v>
      </c>
      <c r="W908" s="1">
        <v>32.560047250295298</v>
      </c>
      <c r="X908" s="1">
        <v>26.191101194382501</v>
      </c>
      <c r="Y908" s="1">
        <v>22.5459644749143</v>
      </c>
      <c r="Z908" s="1">
        <v>20.826841175859599</v>
      </c>
      <c r="AA908" s="1">
        <v>18.115716214812501</v>
      </c>
      <c r="AB908" s="1">
        <v>22.457671133270999</v>
      </c>
      <c r="AC908" s="1">
        <v>16.053807001142602</v>
      </c>
    </row>
    <row r="909" spans="1:29" ht="15" hidden="1" customHeight="1" x14ac:dyDescent="0.25">
      <c r="A909">
        <v>49180</v>
      </c>
      <c r="B909" s="2" t="s">
        <v>904</v>
      </c>
      <c r="C909" s="2" t="s">
        <v>42</v>
      </c>
      <c r="D909" s="2" t="s">
        <v>959</v>
      </c>
      <c r="E909" s="2" t="s">
        <v>931</v>
      </c>
      <c r="F909" s="2" t="s">
        <v>920</v>
      </c>
      <c r="G909" s="2" t="str">
        <f t="shared" si="14"/>
        <v>Clinton</v>
      </c>
      <c r="H909" s="2" t="s">
        <v>922</v>
      </c>
      <c r="I909" s="2" t="s">
        <v>923</v>
      </c>
      <c r="J909">
        <v>640595</v>
      </c>
      <c r="K909" s="1">
        <v>70.426088246083694</v>
      </c>
      <c r="L909" s="1">
        <v>17.0803705929644</v>
      </c>
      <c r="M909" s="1">
        <v>1.3749717059920901</v>
      </c>
      <c r="N909" s="1">
        <v>1.80191852886769</v>
      </c>
      <c r="O909" s="1">
        <v>9.3166509260921497</v>
      </c>
      <c r="P909" s="1">
        <v>23.959443954448599</v>
      </c>
      <c r="Q909" s="1">
        <v>8.7940118171387507</v>
      </c>
      <c r="R909" s="1">
        <v>25.713906602455499</v>
      </c>
      <c r="S909" s="1">
        <v>27.554383034522601</v>
      </c>
      <c r="T909" s="1">
        <v>13.978254591434499</v>
      </c>
      <c r="U909" s="1">
        <v>5.8144038218480798</v>
      </c>
      <c r="V909" s="1">
        <v>41.157222202896499</v>
      </c>
      <c r="W909" s="1">
        <v>28.292575457149098</v>
      </c>
      <c r="X909" s="1">
        <v>24.735798518106201</v>
      </c>
      <c r="Y909" s="1">
        <v>20.494238085683101</v>
      </c>
      <c r="Z909" s="1">
        <v>24.246859373094299</v>
      </c>
      <c r="AA909" s="1">
        <v>18.055309656173598</v>
      </c>
      <c r="AB909" s="1">
        <v>21.672981362794001</v>
      </c>
      <c r="AC909" s="1">
        <v>15.530611522254899</v>
      </c>
    </row>
    <row r="910" spans="1:29" ht="15" hidden="1" customHeight="1" x14ac:dyDescent="0.25">
      <c r="A910">
        <v>49220</v>
      </c>
      <c r="B910" s="2" t="s">
        <v>905</v>
      </c>
      <c r="C910" s="2" t="s">
        <v>70</v>
      </c>
      <c r="D910" s="2" t="s">
        <v>980</v>
      </c>
      <c r="E910" s="2" t="s">
        <v>927</v>
      </c>
      <c r="F910" s="2" t="s">
        <v>920</v>
      </c>
      <c r="G910" s="2" t="str">
        <f t="shared" si="14"/>
        <v>Clinton</v>
      </c>
      <c r="H910" s="2" t="s">
        <v>922</v>
      </c>
      <c r="I910" s="2" t="s">
        <v>922</v>
      </c>
      <c r="J910">
        <v>74749</v>
      </c>
      <c r="K910" s="1">
        <v>93.883530214451</v>
      </c>
      <c r="L910" s="1">
        <v>0.51104362600168596</v>
      </c>
      <c r="M910" s="1">
        <v>1.74450494320994</v>
      </c>
      <c r="N910" s="1">
        <v>1.6133995103613401</v>
      </c>
      <c r="O910" s="1">
        <v>2.2475217059760002</v>
      </c>
      <c r="P910" s="1">
        <v>22.748130409771399</v>
      </c>
      <c r="Q910" s="1">
        <v>7.5439136309515904</v>
      </c>
      <c r="R910" s="1">
        <v>23.039773107332501</v>
      </c>
      <c r="S910" s="1">
        <v>29.595044749762501</v>
      </c>
      <c r="T910" s="1">
        <v>17.073138102182</v>
      </c>
      <c r="U910" s="1">
        <v>3.1973349160460298</v>
      </c>
      <c r="V910" s="1">
        <v>45.834849036013097</v>
      </c>
      <c r="W910" s="1">
        <v>32.283509793034803</v>
      </c>
      <c r="X910" s="1">
        <v>18.684306254906101</v>
      </c>
      <c r="Y910" s="1">
        <v>16.384480819692602</v>
      </c>
      <c r="Z910" s="1">
        <v>25.481069598900401</v>
      </c>
      <c r="AA910" s="1">
        <v>20.854679495189298</v>
      </c>
      <c r="AB910" s="1">
        <v>23.647382231663101</v>
      </c>
      <c r="AC910" s="1">
        <v>13.6323878545545</v>
      </c>
    </row>
    <row r="911" spans="1:29" ht="15" hidden="1" customHeight="1" x14ac:dyDescent="0.25">
      <c r="A911">
        <v>49260</v>
      </c>
      <c r="B911" s="2" t="s">
        <v>906</v>
      </c>
      <c r="C911" s="2" t="s">
        <v>29</v>
      </c>
      <c r="D911" s="2" t="s">
        <v>968</v>
      </c>
      <c r="E911" s="2" t="s">
        <v>935</v>
      </c>
      <c r="F911" s="2" t="s">
        <v>919</v>
      </c>
      <c r="G911" s="2" t="str">
        <f t="shared" si="14"/>
        <v>Trump</v>
      </c>
      <c r="H911" s="2" t="s">
        <v>922</v>
      </c>
      <c r="I911" s="2" t="s">
        <v>922</v>
      </c>
      <c r="J911">
        <v>20081</v>
      </c>
      <c r="K911" s="1">
        <v>82.824560529854097</v>
      </c>
      <c r="L911" s="1">
        <v>1.5337881579602599</v>
      </c>
      <c r="M911" s="1">
        <v>0.57268064339425295</v>
      </c>
      <c r="N911" s="1">
        <v>4.4718888501568603</v>
      </c>
      <c r="O911" s="1">
        <v>10.5970818186345</v>
      </c>
      <c r="P911" s="1">
        <v>24.3264777650515</v>
      </c>
      <c r="Q911" s="1">
        <v>8.4358348687814306</v>
      </c>
      <c r="R911" s="1">
        <v>27.174941486977701</v>
      </c>
      <c r="S911" s="1">
        <v>25.880185249738599</v>
      </c>
      <c r="T911" s="1">
        <v>14.1825606294507</v>
      </c>
      <c r="U911" s="1">
        <v>4.1935244869230202</v>
      </c>
      <c r="V911" s="1">
        <v>48.544120915759102</v>
      </c>
      <c r="W911" s="1">
        <v>29.243535600503801</v>
      </c>
      <c r="X911" s="1">
        <v>18.018818996814101</v>
      </c>
      <c r="Y911" s="1">
        <v>18.261692349283599</v>
      </c>
      <c r="Z911" s="1">
        <v>21.154366044877001</v>
      </c>
      <c r="AA911" s="1">
        <v>19.721546363882101</v>
      </c>
      <c r="AB911" s="1">
        <v>23.3576642335766</v>
      </c>
      <c r="AC911" s="1">
        <v>17.504731008380599</v>
      </c>
    </row>
    <row r="912" spans="1:29" ht="15" hidden="1" customHeight="1" x14ac:dyDescent="0.25">
      <c r="A912">
        <v>49300</v>
      </c>
      <c r="B912" s="2" t="s">
        <v>907</v>
      </c>
      <c r="C912" s="2" t="s">
        <v>33</v>
      </c>
      <c r="D912" s="2" t="s">
        <v>967</v>
      </c>
      <c r="E912" s="2" t="s">
        <v>927</v>
      </c>
      <c r="F912" s="2" t="s">
        <v>919</v>
      </c>
      <c r="G912" s="2" t="str">
        <f t="shared" si="14"/>
        <v>Trump</v>
      </c>
      <c r="H912" s="2" t="s">
        <v>922</v>
      </c>
      <c r="I912" s="2" t="s">
        <v>922</v>
      </c>
      <c r="J912">
        <v>114520</v>
      </c>
      <c r="K912" s="1">
        <v>94.699615787635395</v>
      </c>
      <c r="L912" s="1">
        <v>1.47485155431366</v>
      </c>
      <c r="M912" s="1">
        <v>0.75445337059029005</v>
      </c>
      <c r="N912" s="1">
        <v>1.4993014320642699</v>
      </c>
      <c r="O912" s="1">
        <v>1.5717778553964401</v>
      </c>
      <c r="P912" s="1">
        <v>25.4497031086273</v>
      </c>
      <c r="Q912" s="1">
        <v>9.6690534404470796</v>
      </c>
      <c r="R912" s="1">
        <v>23.038770520433101</v>
      </c>
      <c r="S912" s="1">
        <v>27.2712190010479</v>
      </c>
      <c r="T912" s="1">
        <v>14.5712539294446</v>
      </c>
      <c r="U912" s="1">
        <v>6.7522901123807699</v>
      </c>
      <c r="V912" s="1">
        <v>50.856009605655501</v>
      </c>
      <c r="W912" s="1">
        <v>23.0225436099456</v>
      </c>
      <c r="X912" s="1">
        <v>19.3691566720181</v>
      </c>
      <c r="Y912" s="1">
        <v>16.1968173017897</v>
      </c>
      <c r="Z912" s="1">
        <v>24.1866175567833</v>
      </c>
      <c r="AA912" s="1">
        <v>19.617981772677901</v>
      </c>
      <c r="AB912" s="1">
        <v>25.7331066723332</v>
      </c>
      <c r="AC912" s="1">
        <v>14.265476696415901</v>
      </c>
    </row>
    <row r="913" spans="1:29" ht="15" customHeight="1" x14ac:dyDescent="0.25">
      <c r="A913">
        <v>49340</v>
      </c>
      <c r="B913" s="2" t="s">
        <v>908</v>
      </c>
      <c r="C913" s="2" t="s">
        <v>106</v>
      </c>
      <c r="D913" s="2" t="s">
        <v>952</v>
      </c>
      <c r="E913" s="2" t="s">
        <v>927</v>
      </c>
      <c r="F913" s="2" t="s">
        <v>920</v>
      </c>
      <c r="G913" s="2" t="str">
        <f t="shared" si="14"/>
        <v>Clinton</v>
      </c>
      <c r="H913" s="2" t="s">
        <v>923</v>
      </c>
      <c r="I913" s="2" t="s">
        <v>923</v>
      </c>
      <c r="J913">
        <v>916980</v>
      </c>
      <c r="K913" s="1">
        <v>81.292612706929305</v>
      </c>
      <c r="L913" s="1">
        <v>3.3892778468450802</v>
      </c>
      <c r="M913" s="1">
        <v>3.5940805688237498</v>
      </c>
      <c r="N913" s="1">
        <v>2.2611180178411701</v>
      </c>
      <c r="O913" s="1">
        <v>9.4629108595607292</v>
      </c>
      <c r="P913" s="1">
        <v>23.302253048049</v>
      </c>
      <c r="Q913" s="1">
        <v>9.7306375275360395</v>
      </c>
      <c r="R913" s="1">
        <v>25.7134288643155</v>
      </c>
      <c r="S913" s="1">
        <v>28.467142140504698</v>
      </c>
      <c r="T913" s="1">
        <v>12.7865384195948</v>
      </c>
      <c r="U913" s="1">
        <v>4.32241091114855</v>
      </c>
      <c r="V913" s="1">
        <v>36.536510331640102</v>
      </c>
      <c r="W913" s="1">
        <v>26.892995817913398</v>
      </c>
      <c r="X913" s="1">
        <v>32.248082939298001</v>
      </c>
      <c r="Y913" s="1">
        <v>15.1445410025666</v>
      </c>
      <c r="Z913" s="1">
        <v>16.3378090596314</v>
      </c>
      <c r="AA913" s="1">
        <v>15.0026656256646</v>
      </c>
      <c r="AB913" s="1">
        <v>24.4150918111397</v>
      </c>
      <c r="AC913" s="1">
        <v>29.0998925009978</v>
      </c>
    </row>
    <row r="914" spans="1:29" ht="15" hidden="1" customHeight="1" x14ac:dyDescent="0.25">
      <c r="A914">
        <v>49380</v>
      </c>
      <c r="B914" s="2" t="s">
        <v>909</v>
      </c>
      <c r="C914" s="2" t="s">
        <v>44</v>
      </c>
      <c r="D914" s="2" t="s">
        <v>955</v>
      </c>
      <c r="E914" s="2" t="s">
        <v>947</v>
      </c>
      <c r="F914" s="2" t="s">
        <v>919</v>
      </c>
      <c r="G914" s="2" t="str">
        <f t="shared" si="14"/>
        <v>Trump</v>
      </c>
      <c r="H914" s="2" t="s">
        <v>922</v>
      </c>
      <c r="I914" s="2" t="s">
        <v>922</v>
      </c>
      <c r="J914">
        <v>21378</v>
      </c>
      <c r="K914" s="1">
        <v>67.1952474506502</v>
      </c>
      <c r="L914" s="1">
        <v>3.40069230049584</v>
      </c>
      <c r="M914" s="1">
        <v>5.3512957245766701</v>
      </c>
      <c r="N914" s="1">
        <v>1.5062213490504299</v>
      </c>
      <c r="O914" s="1">
        <v>22.546543175226901</v>
      </c>
      <c r="P914" s="1">
        <v>25.647862288333801</v>
      </c>
      <c r="Q914" s="1">
        <v>9.0466835064084599</v>
      </c>
      <c r="R914" s="1">
        <v>24.193095705865801</v>
      </c>
      <c r="S914" s="1">
        <v>25.114603798297299</v>
      </c>
      <c r="T914" s="1">
        <v>15.9977547010946</v>
      </c>
      <c r="U914" s="1">
        <v>12.9677792226557</v>
      </c>
      <c r="V914" s="1">
        <v>41.547464239271797</v>
      </c>
      <c r="W914" s="1">
        <v>31.115445744834599</v>
      </c>
      <c r="X914" s="1">
        <v>14.369310793238</v>
      </c>
      <c r="Y914" s="1">
        <v>19.3398009323422</v>
      </c>
      <c r="Z914" s="1">
        <v>22.376212674814202</v>
      </c>
      <c r="AA914" s="1">
        <v>22.250220486329798</v>
      </c>
      <c r="AB914" s="1">
        <v>22.6785939271765</v>
      </c>
      <c r="AC914" s="1">
        <v>13.3551719793373</v>
      </c>
    </row>
    <row r="915" spans="1:29" ht="15" hidden="1" customHeight="1" x14ac:dyDescent="0.25">
      <c r="A915">
        <v>49420</v>
      </c>
      <c r="B915" s="2" t="s">
        <v>910</v>
      </c>
      <c r="C915" s="2" t="s">
        <v>25</v>
      </c>
      <c r="D915" s="2" t="s">
        <v>878</v>
      </c>
      <c r="E915" s="2" t="s">
        <v>927</v>
      </c>
      <c r="F915" s="2" t="s">
        <v>919</v>
      </c>
      <c r="G915" s="2" t="str">
        <f t="shared" si="14"/>
        <v>Trump</v>
      </c>
      <c r="H915" s="2" t="s">
        <v>922</v>
      </c>
      <c r="I915" s="2" t="s">
        <v>922</v>
      </c>
      <c r="J915">
        <v>243231</v>
      </c>
      <c r="K915" s="1">
        <v>47.701156513766698</v>
      </c>
      <c r="L915" s="1">
        <v>0.71660273567102895</v>
      </c>
      <c r="M915" s="1">
        <v>0.96985992739412297</v>
      </c>
      <c r="N915" s="1">
        <v>5.60578215770194</v>
      </c>
      <c r="O915" s="1">
        <v>45.0065986654662</v>
      </c>
      <c r="P915" s="1">
        <v>30.439376559731301</v>
      </c>
      <c r="Q915" s="1">
        <v>9.9411670387409501</v>
      </c>
      <c r="R915" s="1">
        <v>25.222525089318399</v>
      </c>
      <c r="S915" s="1">
        <v>22.835082699162498</v>
      </c>
      <c r="T915" s="1">
        <v>11.5618486130469</v>
      </c>
      <c r="U915" s="1">
        <v>17.0158822269659</v>
      </c>
      <c r="V915" s="1">
        <v>38.502138124943897</v>
      </c>
      <c r="W915" s="1">
        <v>28.631530952726401</v>
      </c>
      <c r="X915" s="1">
        <v>15.8504486953638</v>
      </c>
      <c r="Y915" s="1">
        <v>20.216915372807598</v>
      </c>
      <c r="Z915" s="1">
        <v>25.1679710108458</v>
      </c>
      <c r="AA915" s="1">
        <v>19.316037142353899</v>
      </c>
      <c r="AB915" s="1">
        <v>20.8183396663228</v>
      </c>
      <c r="AC915" s="1">
        <v>14.48073680767</v>
      </c>
    </row>
    <row r="916" spans="1:29" ht="15" hidden="1" customHeight="1" x14ac:dyDescent="0.25">
      <c r="A916">
        <v>49460</v>
      </c>
      <c r="B916" s="2" t="s">
        <v>911</v>
      </c>
      <c r="C916" s="2" t="s">
        <v>24</v>
      </c>
      <c r="D916" s="2" t="s">
        <v>974</v>
      </c>
      <c r="E916" s="2" t="s">
        <v>947</v>
      </c>
      <c r="F916" s="2" t="s">
        <v>919</v>
      </c>
      <c r="G916" s="2" t="str">
        <f t="shared" si="14"/>
        <v>Trump</v>
      </c>
      <c r="H916" s="2" t="s">
        <v>922</v>
      </c>
      <c r="I916" s="2" t="s">
        <v>923</v>
      </c>
      <c r="J916">
        <v>22438</v>
      </c>
      <c r="K916" s="1">
        <v>91.643640253141996</v>
      </c>
      <c r="L916" s="1">
        <v>1.45734913985204</v>
      </c>
      <c r="M916" s="1">
        <v>0.51252339780729095</v>
      </c>
      <c r="N916" s="1">
        <v>3.6500579374275799</v>
      </c>
      <c r="O916" s="1">
        <v>2.7364292717711001</v>
      </c>
      <c r="P916" s="1">
        <v>22.167751136464901</v>
      </c>
      <c r="Q916" s="1">
        <v>8.0577591585702795</v>
      </c>
      <c r="R916" s="1">
        <v>24.779392102682898</v>
      </c>
      <c r="S916" s="1">
        <v>28.6611997504234</v>
      </c>
      <c r="T916" s="1">
        <v>16.333897851858499</v>
      </c>
      <c r="U916" s="1">
        <v>4.5688832325803403</v>
      </c>
      <c r="V916" s="1">
        <v>40.349984091632201</v>
      </c>
      <c r="W916" s="1">
        <v>29.099586382437199</v>
      </c>
      <c r="X916" s="1">
        <v>25.981546293350299</v>
      </c>
      <c r="Y916" s="1">
        <v>19.4197473093121</v>
      </c>
      <c r="Z916" s="1">
        <v>20.145063172672</v>
      </c>
      <c r="AA916" s="1">
        <v>17.512868507253199</v>
      </c>
      <c r="AB916" s="1">
        <v>26.509124941506801</v>
      </c>
      <c r="AC916" s="1">
        <v>16.413196069255999</v>
      </c>
    </row>
    <row r="917" spans="1:29" ht="15" hidden="1" customHeight="1" x14ac:dyDescent="0.25">
      <c r="A917">
        <v>49620</v>
      </c>
      <c r="B917" s="2" t="s">
        <v>912</v>
      </c>
      <c r="C917" s="2" t="s">
        <v>55</v>
      </c>
      <c r="D917" s="2" t="s">
        <v>970</v>
      </c>
      <c r="E917" s="2" t="s">
        <v>927</v>
      </c>
      <c r="F917" s="2" t="s">
        <v>919</v>
      </c>
      <c r="G917" s="2" t="str">
        <f t="shared" si="14"/>
        <v>Trump</v>
      </c>
      <c r="H917" s="2" t="s">
        <v>922</v>
      </c>
      <c r="I917" s="2" t="s">
        <v>922</v>
      </c>
      <c r="J917">
        <v>434972</v>
      </c>
      <c r="K917" s="1">
        <v>86.1616379904913</v>
      </c>
      <c r="L917" s="1">
        <v>5.1711374525256799</v>
      </c>
      <c r="M917" s="1">
        <v>1.22674562960374</v>
      </c>
      <c r="N917" s="1">
        <v>1.8316121497475699</v>
      </c>
      <c r="O917" s="1">
        <v>5.6088667776316603</v>
      </c>
      <c r="P917" s="1">
        <v>23.453003871513602</v>
      </c>
      <c r="Q917" s="1">
        <v>8.2754752030015695</v>
      </c>
      <c r="R917" s="1">
        <v>25.478881399262502</v>
      </c>
      <c r="S917" s="1">
        <v>28.755644041455501</v>
      </c>
      <c r="T917" s="1">
        <v>14.0369954847668</v>
      </c>
      <c r="U917" s="1">
        <v>4.0284847117000897</v>
      </c>
      <c r="V917" s="1">
        <v>50.011621600681799</v>
      </c>
      <c r="W917" s="1">
        <v>24.311714910345199</v>
      </c>
      <c r="X917" s="1">
        <v>21.6481787772729</v>
      </c>
      <c r="Y917" s="1">
        <v>13.312476208603</v>
      </c>
      <c r="Z917" s="1">
        <v>19.598758089075002</v>
      </c>
      <c r="AA917" s="1">
        <v>18.1456985154168</v>
      </c>
      <c r="AB917" s="1">
        <v>26.915802245907901</v>
      </c>
      <c r="AC917" s="1">
        <v>22.027264940997298</v>
      </c>
    </row>
    <row r="918" spans="1:29" ht="15" hidden="1" customHeight="1" x14ac:dyDescent="0.25">
      <c r="A918">
        <v>49660</v>
      </c>
      <c r="B918" s="2" t="s">
        <v>913</v>
      </c>
      <c r="C918" s="2" t="s">
        <v>33</v>
      </c>
      <c r="D918" s="2" t="s">
        <v>967</v>
      </c>
      <c r="E918" s="2" t="s">
        <v>927</v>
      </c>
      <c r="F918" s="2" t="s">
        <v>919</v>
      </c>
      <c r="G918" s="2" t="str">
        <f t="shared" si="14"/>
        <v>Trump</v>
      </c>
      <c r="H918" s="2" t="s">
        <v>922</v>
      </c>
      <c r="I918" s="2" t="s">
        <v>922</v>
      </c>
      <c r="J918">
        <v>565773</v>
      </c>
      <c r="K918" s="1">
        <v>84.273021158662601</v>
      </c>
      <c r="L918" s="1">
        <v>10.643844792876299</v>
      </c>
      <c r="M918" s="1">
        <v>0.59246376196813899</v>
      </c>
      <c r="N918" s="1">
        <v>1.8067316750711</v>
      </c>
      <c r="O918" s="1">
        <v>2.6839386114219002</v>
      </c>
      <c r="P918" s="1">
        <v>21.775340993649401</v>
      </c>
      <c r="Q918" s="1">
        <v>8.4473808400188801</v>
      </c>
      <c r="R918" s="1">
        <v>22.5624057705122</v>
      </c>
      <c r="S918" s="1">
        <v>29.385283497091599</v>
      </c>
      <c r="T918" s="1">
        <v>17.829588898727899</v>
      </c>
      <c r="U918" s="1">
        <v>3.4056520735515301</v>
      </c>
      <c r="V918" s="1">
        <v>51.530970735134801</v>
      </c>
      <c r="W918" s="1">
        <v>26.0271366496967</v>
      </c>
      <c r="X918" s="1">
        <v>19.036240541616898</v>
      </c>
      <c r="Y918" s="1">
        <v>22.8289919649064</v>
      </c>
      <c r="Z918" s="1">
        <v>24.819415480400199</v>
      </c>
      <c r="AA918" s="1">
        <v>18.801514621625198</v>
      </c>
      <c r="AB918" s="1">
        <v>21.421015590931301</v>
      </c>
      <c r="AC918" s="1">
        <v>12.129062342137001</v>
      </c>
    </row>
    <row r="919" spans="1:29" ht="15" hidden="1" customHeight="1" x14ac:dyDescent="0.25">
      <c r="A919">
        <v>49700</v>
      </c>
      <c r="B919" s="2" t="s">
        <v>914</v>
      </c>
      <c r="C919" s="2" t="s">
        <v>98</v>
      </c>
      <c r="D919" s="2" t="s">
        <v>936</v>
      </c>
      <c r="E919" s="2" t="s">
        <v>935</v>
      </c>
      <c r="F919" s="2" t="s">
        <v>919</v>
      </c>
      <c r="G919" s="2" t="str">
        <f t="shared" si="14"/>
        <v>Trump</v>
      </c>
      <c r="H919" s="2" t="s">
        <v>922</v>
      </c>
      <c r="I919" s="2" t="s">
        <v>923</v>
      </c>
      <c r="J919">
        <v>166892</v>
      </c>
      <c r="K919" s="1">
        <v>54.045730172806401</v>
      </c>
      <c r="L919" s="1">
        <v>2.2978932483282599</v>
      </c>
      <c r="M919" s="1">
        <v>10.876494978788701</v>
      </c>
      <c r="N919" s="1">
        <v>5.6353809649354103</v>
      </c>
      <c r="O919" s="1">
        <v>27.144500635141299</v>
      </c>
      <c r="P919" s="1">
        <v>28.223042446612201</v>
      </c>
      <c r="Q919" s="1">
        <v>9.9759125662104804</v>
      </c>
      <c r="R919" s="1">
        <v>26.324808858423399</v>
      </c>
      <c r="S919" s="1">
        <v>23.944826594444301</v>
      </c>
      <c r="T919" s="1">
        <v>11.531409534309599</v>
      </c>
      <c r="U919" s="1">
        <v>10.678736540120401</v>
      </c>
      <c r="V919" s="1">
        <v>35.056262539131801</v>
      </c>
      <c r="W919" s="1">
        <v>37.874720141116697</v>
      </c>
      <c r="X919" s="1">
        <v>16.390280779631102</v>
      </c>
      <c r="Y919" s="1">
        <v>18.252402811648299</v>
      </c>
      <c r="Z919" s="1">
        <v>22.518290058815101</v>
      </c>
      <c r="AA919" s="1">
        <v>19.2189069000143</v>
      </c>
      <c r="AB919" s="1">
        <v>23.0185769616985</v>
      </c>
      <c r="AC919" s="1">
        <v>16.991823267823801</v>
      </c>
    </row>
    <row r="920" spans="1:29" ht="15" hidden="1" customHeight="1" x14ac:dyDescent="0.25">
      <c r="A920">
        <v>49740</v>
      </c>
      <c r="B920" s="2" t="s">
        <v>915</v>
      </c>
      <c r="C920" s="2" t="s">
        <v>330</v>
      </c>
      <c r="D920" s="2" t="s">
        <v>934</v>
      </c>
      <c r="E920" s="2" t="s">
        <v>935</v>
      </c>
      <c r="F920" s="2" t="s">
        <v>919</v>
      </c>
      <c r="G920" s="2" t="str">
        <f t="shared" si="14"/>
        <v>Trump</v>
      </c>
      <c r="H920" s="2" t="s">
        <v>922</v>
      </c>
      <c r="I920" s="2" t="s">
        <v>923</v>
      </c>
      <c r="J920">
        <v>195751</v>
      </c>
      <c r="K920" s="1">
        <v>35.260100842396703</v>
      </c>
      <c r="L920" s="1">
        <v>1.6188933900720801</v>
      </c>
      <c r="M920" s="1">
        <v>1.04265112311048</v>
      </c>
      <c r="N920" s="1">
        <v>2.3535001098334098</v>
      </c>
      <c r="O920" s="1">
        <v>59.724854534587301</v>
      </c>
      <c r="P920" s="1">
        <v>28.191426863719698</v>
      </c>
      <c r="Q920" s="1">
        <v>10.807096770897701</v>
      </c>
      <c r="R920" s="1">
        <v>24.081103033956399</v>
      </c>
      <c r="S920" s="1">
        <v>21.264770039488901</v>
      </c>
      <c r="T920" s="1">
        <v>15.655603291937201</v>
      </c>
      <c r="U920" s="1">
        <v>15.0415475414221</v>
      </c>
      <c r="V920" s="1">
        <v>38.523850127902897</v>
      </c>
      <c r="W920" s="1">
        <v>32.282523281670599</v>
      </c>
      <c r="X920" s="1">
        <v>14.152079049004399</v>
      </c>
      <c r="Y920" s="1">
        <v>21.1122363109926</v>
      </c>
      <c r="Z920" s="1">
        <v>27.540614168960602</v>
      </c>
      <c r="AA920" s="1">
        <v>19.471980145768899</v>
      </c>
      <c r="AB920" s="1">
        <v>20.976736888647999</v>
      </c>
      <c r="AC920" s="1">
        <v>10.8984324856299</v>
      </c>
    </row>
    <row r="921" spans="1:29" ht="15" hidden="1" customHeight="1" x14ac:dyDescent="0.25">
      <c r="A921">
        <v>49780</v>
      </c>
      <c r="B921" s="2" t="s">
        <v>916</v>
      </c>
      <c r="C921" s="2" t="s">
        <v>33</v>
      </c>
      <c r="D921" s="2" t="s">
        <v>967</v>
      </c>
      <c r="E921" s="2" t="s">
        <v>927</v>
      </c>
      <c r="F921" s="2" t="s">
        <v>919</v>
      </c>
      <c r="G921" s="2" t="str">
        <f t="shared" si="14"/>
        <v>Trump</v>
      </c>
      <c r="H921" s="2" t="s">
        <v>922</v>
      </c>
      <c r="I921" s="2" t="s">
        <v>922</v>
      </c>
      <c r="J921">
        <v>86074</v>
      </c>
      <c r="K921" s="1">
        <v>92.478564955735806</v>
      </c>
      <c r="L921" s="1">
        <v>3.7339963287403899</v>
      </c>
      <c r="M921" s="1">
        <v>0.33111043985407901</v>
      </c>
      <c r="N921" s="1">
        <v>2.7011641145990701</v>
      </c>
      <c r="O921" s="1">
        <v>0.75516416107070705</v>
      </c>
      <c r="P921" s="1">
        <v>23.9921462927249</v>
      </c>
      <c r="Q921" s="1">
        <v>9.1676929153983799</v>
      </c>
      <c r="R921" s="1">
        <v>24.144340915956001</v>
      </c>
      <c r="S921" s="1">
        <v>27.378767107372699</v>
      </c>
      <c r="T921" s="1">
        <v>15.317052768548001</v>
      </c>
      <c r="U921" s="1">
        <v>2.9881136771027301</v>
      </c>
      <c r="V921" s="1">
        <v>55.181775465098099</v>
      </c>
      <c r="W921" s="1">
        <v>28.032926680705199</v>
      </c>
      <c r="X921" s="1">
        <v>13.797184177094</v>
      </c>
      <c r="Y921" s="1">
        <v>24.666038957217701</v>
      </c>
      <c r="Z921" s="1">
        <v>24.8955452245042</v>
      </c>
      <c r="AA921" s="1">
        <v>18.957806155475801</v>
      </c>
      <c r="AB921" s="1">
        <v>20.746778085093901</v>
      </c>
      <c r="AC921" s="1">
        <v>10.7338315777085</v>
      </c>
    </row>
    <row r="922" spans="1:29" ht="15" hidden="1" customHeight="1" x14ac:dyDescent="0.25">
      <c r="A922">
        <v>49820</v>
      </c>
      <c r="B922" s="2" t="s">
        <v>917</v>
      </c>
      <c r="C922" s="2" t="s">
        <v>27</v>
      </c>
      <c r="D922" s="2" t="s">
        <v>976</v>
      </c>
      <c r="E922" s="2" t="s">
        <v>935</v>
      </c>
      <c r="F922" s="2" t="s">
        <v>919</v>
      </c>
      <c r="G922" s="2" t="str">
        <f t="shared" si="14"/>
        <v>Trump</v>
      </c>
      <c r="H922" s="2" t="s">
        <v>923</v>
      </c>
      <c r="I922" s="2" t="s">
        <v>922</v>
      </c>
      <c r="J922">
        <v>14018</v>
      </c>
      <c r="K922" s="1">
        <v>6.1421030104151804</v>
      </c>
      <c r="L922" s="1">
        <v>7.8470537879868699E-2</v>
      </c>
      <c r="M922" s="1">
        <v>0.199743187330575</v>
      </c>
      <c r="N922" s="1">
        <v>0.24254529890141199</v>
      </c>
      <c r="O922" s="1">
        <v>93.337137965473005</v>
      </c>
      <c r="P922" s="1">
        <v>34.277357682979002</v>
      </c>
      <c r="Q922" s="1">
        <v>11.142816378941401</v>
      </c>
      <c r="R922" s="1">
        <v>25.010700527892698</v>
      </c>
      <c r="S922" s="1">
        <v>19.153944927949802</v>
      </c>
      <c r="T922" s="1">
        <v>10.415180482237099</v>
      </c>
      <c r="U922" s="1">
        <v>31.098115659519198</v>
      </c>
      <c r="V922" s="1">
        <v>41.559454191033097</v>
      </c>
      <c r="W922" s="1">
        <v>18.856400259909002</v>
      </c>
      <c r="X922" s="1">
        <v>8.4860298895386599</v>
      </c>
      <c r="Y922" s="1">
        <v>34.7716318567822</v>
      </c>
      <c r="Z922" s="1">
        <v>25.568051411521701</v>
      </c>
      <c r="AA922" s="1">
        <v>11.3839798026165</v>
      </c>
      <c r="AB922" s="1">
        <v>12.8758319944916</v>
      </c>
      <c r="AC922" s="1">
        <v>15.400504934588</v>
      </c>
    </row>
  </sheetData>
  <conditionalFormatting sqref="F1:F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min"/>
        <cfvo type="max"/>
        <color rgb="FFFF0000"/>
        <color rgb="FFFFEF9C"/>
      </colorScale>
    </cfRule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{187EF132-43F3-4678-846A-FD54C257AE4B}</x14:id>
        </ext>
      </extLst>
    </cfRule>
    <cfRule type="iconSet" priority="4">
      <iconSet>
        <cfvo type="percent" val="0"/>
        <cfvo type="percent" val="33"/>
        <cfvo type="percent" val="67"/>
      </iconSet>
    </cfRule>
  </conditionalFormatting>
  <conditionalFormatting sqref="F6:F1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6:F1048576">
    <cfRule type="colorScale" priority="7">
      <colorScale>
        <cfvo type="formula" val="&quot;Republicain&quot;"/>
        <cfvo type="formula" val="&quot;Democrate&quot;"/>
        <color rgb="FFFD7267"/>
        <color theme="8" tint="0.59999389629810485"/>
      </colorScale>
    </cfRule>
  </conditionalFormatting>
  <conditionalFormatting sqref="F9:F1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{4530FD77-DDA8-4297-BD79-A98997A6F869}</x14:id>
        </ext>
      </extLst>
    </cfRule>
  </conditionalFormatting>
  <conditionalFormatting sqref="G1:G1048576">
    <cfRule type="iconSet" priority="5">
      <iconSet>
        <cfvo type="percent" val="0"/>
        <cfvo type="percent" val="33"/>
        <cfvo type="percent" val="67"/>
      </iconSet>
    </cfRule>
  </conditionalFormatting>
  <pageMargins left="0.7" right="0.7" top="1.045275590551181" bottom="1.045275590551181" header="0.75" footer="0.75"/>
  <pageSetup paperSize="9" fitToWidth="0" fitToHeight="0" pageOrder="overThenDown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87EF132-43F3-4678-846A-FD54C257AE4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4530FD77-DDA8-4297-BD79-A98997A6F8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F9:F14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207E6-1043-4773-81EC-D5B58E133848}">
  <sheetPr codeName="Feuil9"/>
  <dimension ref="A1:AC918"/>
  <sheetViews>
    <sheetView topLeftCell="C108" workbookViewId="0">
      <selection activeCell="L12" sqref="L12"/>
    </sheetView>
  </sheetViews>
  <sheetFormatPr baseColWidth="10" defaultRowHeight="15" customHeight="1" x14ac:dyDescent="0.25"/>
  <cols>
    <col min="1" max="1" width="11.5703125" customWidth="1"/>
    <col min="2" max="2" width="41.140625" bestFit="1" customWidth="1"/>
    <col min="3" max="3" width="11.5703125" customWidth="1"/>
    <col min="4" max="4" width="18.5703125" customWidth="1"/>
    <col min="5" max="1032" width="11.5703125" customWidth="1"/>
  </cols>
  <sheetData>
    <row r="1" spans="1:29" s="3" customFormat="1" ht="15" customHeight="1" x14ac:dyDescent="0.25">
      <c r="A1" s="3" t="s">
        <v>0</v>
      </c>
      <c r="B1" s="4" t="s">
        <v>20</v>
      </c>
      <c r="C1" s="4" t="s">
        <v>21</v>
      </c>
      <c r="D1" s="4" t="s">
        <v>925</v>
      </c>
      <c r="E1" s="4" t="s">
        <v>926</v>
      </c>
      <c r="F1" s="4" t="s">
        <v>918</v>
      </c>
      <c r="G1" s="4" t="s">
        <v>984</v>
      </c>
      <c r="H1" s="4" t="s">
        <v>921</v>
      </c>
      <c r="I1" s="4" t="s">
        <v>983</v>
      </c>
      <c r="J1" s="4" t="s">
        <v>22</v>
      </c>
      <c r="K1" s="3" t="s">
        <v>1</v>
      </c>
      <c r="L1" s="3" t="s">
        <v>2</v>
      </c>
      <c r="M1" s="3" t="s">
        <v>3</v>
      </c>
      <c r="N1" s="3" t="s">
        <v>4</v>
      </c>
      <c r="O1" s="3" t="s">
        <v>5</v>
      </c>
      <c r="P1" s="3" t="s">
        <v>6</v>
      </c>
      <c r="Q1" s="3" t="s">
        <v>7</v>
      </c>
      <c r="R1" s="3" t="s">
        <v>8</v>
      </c>
      <c r="S1" s="3" t="s">
        <v>9</v>
      </c>
      <c r="T1" s="3" t="s">
        <v>10</v>
      </c>
      <c r="U1" s="3" t="s">
        <v>11</v>
      </c>
      <c r="V1" s="3" t="s">
        <v>12</v>
      </c>
      <c r="W1" s="3" t="s">
        <v>13</v>
      </c>
      <c r="X1" s="3" t="s">
        <v>14</v>
      </c>
      <c r="Y1" s="3" t="s">
        <v>15</v>
      </c>
      <c r="Z1" s="3" t="s">
        <v>16</v>
      </c>
      <c r="AA1" s="3" t="s">
        <v>17</v>
      </c>
      <c r="AB1" s="3" t="s">
        <v>18</v>
      </c>
      <c r="AC1" s="3" t="s">
        <v>19</v>
      </c>
    </row>
    <row r="2" spans="1:29" ht="15" customHeight="1" x14ac:dyDescent="0.25">
      <c r="A2">
        <v>10100</v>
      </c>
      <c r="B2" s="2" t="s">
        <v>23</v>
      </c>
      <c r="C2" s="2" t="s">
        <v>24</v>
      </c>
      <c r="D2" s="2" t="s">
        <v>974</v>
      </c>
      <c r="E2" s="2" t="s">
        <v>947</v>
      </c>
      <c r="F2" s="2" t="s">
        <v>919</v>
      </c>
      <c r="G2" s="2" t="str">
        <f t="shared" ref="G2:G65" si="0">IF(F2="Republicain","Trump","Clinton")</f>
        <v>Trump</v>
      </c>
      <c r="H2" s="2" t="s">
        <v>922</v>
      </c>
      <c r="I2" s="2" t="s">
        <v>923</v>
      </c>
      <c r="J2">
        <v>40602</v>
      </c>
      <c r="K2" s="1">
        <v>93.034825870646799</v>
      </c>
      <c r="L2" s="1">
        <v>0.472883109206443</v>
      </c>
      <c r="M2" s="1">
        <v>0.88172996404117998</v>
      </c>
      <c r="N2" s="1">
        <v>4.2460962514161897</v>
      </c>
      <c r="O2" s="1">
        <v>1.3644648046894201</v>
      </c>
      <c r="P2" s="1">
        <v>23.2747155312546</v>
      </c>
      <c r="Q2" s="1">
        <v>10.2137825722871</v>
      </c>
      <c r="R2" s="1">
        <v>22.981626520860999</v>
      </c>
      <c r="S2" s="1">
        <v>26.890300970395501</v>
      </c>
      <c r="T2" s="1">
        <v>16.639574405201699</v>
      </c>
      <c r="U2" s="1">
        <v>4.8780487804878003</v>
      </c>
      <c r="V2" s="1">
        <v>37.821482602118003</v>
      </c>
      <c r="W2" s="1">
        <v>31.412125013837102</v>
      </c>
      <c r="X2" s="1">
        <v>25.8883436035571</v>
      </c>
      <c r="Y2" s="1">
        <v>18.2070841464136</v>
      </c>
      <c r="Z2" s="1">
        <v>22.364141682928299</v>
      </c>
      <c r="AA2" s="1">
        <v>20.655194843592898</v>
      </c>
      <c r="AB2" s="1">
        <v>24.303707645910901</v>
      </c>
      <c r="AC2" s="1">
        <v>14.4698716811543</v>
      </c>
    </row>
    <row r="3" spans="1:29" ht="15" customHeight="1" x14ac:dyDescent="0.25">
      <c r="A3">
        <v>10140</v>
      </c>
      <c r="B3" s="2" t="s">
        <v>23</v>
      </c>
      <c r="C3" s="2" t="s">
        <v>25</v>
      </c>
      <c r="D3" s="2" t="s">
        <v>878</v>
      </c>
      <c r="E3" s="2" t="s">
        <v>927</v>
      </c>
      <c r="F3" s="2" t="s">
        <v>919</v>
      </c>
      <c r="G3" s="2" t="str">
        <f t="shared" si="0"/>
        <v>Trump</v>
      </c>
      <c r="H3" s="2" t="s">
        <v>923</v>
      </c>
      <c r="I3" s="2" t="s">
        <v>922</v>
      </c>
      <c r="J3">
        <v>72797</v>
      </c>
      <c r="K3" s="1">
        <v>81.434674505817597</v>
      </c>
      <c r="L3" s="1">
        <v>1.0467464318584601</v>
      </c>
      <c r="M3" s="1">
        <v>1.3668145665343401</v>
      </c>
      <c r="N3" s="1">
        <v>7.5360248361883002</v>
      </c>
      <c r="O3" s="1">
        <v>8.6157396596013598</v>
      </c>
      <c r="P3" s="1">
        <v>21.5997912001868</v>
      </c>
      <c r="Q3" s="1">
        <v>8.5882659999725295</v>
      </c>
      <c r="R3" s="1">
        <v>23.5806420594255</v>
      </c>
      <c r="S3" s="1">
        <v>29.954531093314301</v>
      </c>
      <c r="T3" s="1">
        <v>16.276769647100799</v>
      </c>
      <c r="U3" s="1">
        <v>5.7185824247581003</v>
      </c>
      <c r="V3" s="1">
        <v>40.469359083443798</v>
      </c>
      <c r="W3" s="1">
        <v>39.440409996636099</v>
      </c>
      <c r="X3" s="1">
        <v>14.371648495162001</v>
      </c>
      <c r="Y3" s="1">
        <v>20.494535029564599</v>
      </c>
      <c r="Z3" s="1">
        <v>26.353700053753801</v>
      </c>
      <c r="AA3" s="1">
        <v>19.835154990145099</v>
      </c>
      <c r="AB3" s="1">
        <v>21.071492564056602</v>
      </c>
      <c r="AC3" s="1">
        <v>12.2451173624798</v>
      </c>
    </row>
    <row r="4" spans="1:29" ht="15" customHeight="1" x14ac:dyDescent="0.25">
      <c r="A4">
        <v>10180</v>
      </c>
      <c r="B4" s="2" t="s">
        <v>26</v>
      </c>
      <c r="C4" s="2" t="s">
        <v>27</v>
      </c>
      <c r="D4" s="2" t="s">
        <v>976</v>
      </c>
      <c r="E4" s="2" t="s">
        <v>935</v>
      </c>
      <c r="F4" s="2" t="s">
        <v>919</v>
      </c>
      <c r="G4" s="2" t="str">
        <f t="shared" si="0"/>
        <v>Trump</v>
      </c>
      <c r="H4" s="2" t="s">
        <v>922</v>
      </c>
      <c r="I4" s="2" t="s">
        <v>922</v>
      </c>
      <c r="J4">
        <v>165252</v>
      </c>
      <c r="K4" s="1">
        <v>68.220051799675602</v>
      </c>
      <c r="L4" s="1">
        <v>6.9887202575460501</v>
      </c>
      <c r="M4" s="1">
        <v>1.27683779923995</v>
      </c>
      <c r="N4" s="1">
        <v>2.2692614915401901</v>
      </c>
      <c r="O4" s="1">
        <v>21.245128651998201</v>
      </c>
      <c r="P4" s="1">
        <v>23.671120470554101</v>
      </c>
      <c r="Q4" s="1">
        <v>13.0213250066565</v>
      </c>
      <c r="R4" s="1">
        <v>25.293491152905901</v>
      </c>
      <c r="S4" s="1">
        <v>24.348268099629699</v>
      </c>
      <c r="T4" s="1">
        <v>13.6657952702539</v>
      </c>
      <c r="U4" s="1">
        <v>6.8668666755842596</v>
      </c>
      <c r="V4" s="1">
        <v>39.656226710745102</v>
      </c>
      <c r="W4" s="1">
        <v>31.929449083717099</v>
      </c>
      <c r="X4" s="1">
        <v>21.547457529953601</v>
      </c>
      <c r="Y4" s="1">
        <v>20.639510727759198</v>
      </c>
      <c r="Z4" s="1">
        <v>25.169932359442299</v>
      </c>
      <c r="AA4" s="1">
        <v>19.087267953000602</v>
      </c>
      <c r="AB4" s="1">
        <v>20.503232454172299</v>
      </c>
      <c r="AC4" s="1">
        <v>14.6000565056256</v>
      </c>
    </row>
    <row r="5" spans="1:29" ht="15" customHeight="1" x14ac:dyDescent="0.25">
      <c r="A5">
        <v>10220</v>
      </c>
      <c r="B5" s="2" t="s">
        <v>28</v>
      </c>
      <c r="C5" s="2" t="s">
        <v>29</v>
      </c>
      <c r="D5" s="2" t="s">
        <v>968</v>
      </c>
      <c r="E5" s="2" t="s">
        <v>935</v>
      </c>
      <c r="F5" s="2" t="s">
        <v>919</v>
      </c>
      <c r="G5" s="2" t="str">
        <f t="shared" si="0"/>
        <v>Trump</v>
      </c>
      <c r="H5" s="2" t="s">
        <v>922</v>
      </c>
      <c r="I5" s="2" t="s">
        <v>922</v>
      </c>
      <c r="J5">
        <v>37492</v>
      </c>
      <c r="K5" s="1">
        <v>69.276112237277303</v>
      </c>
      <c r="L5" s="1">
        <v>2.3445001600341402</v>
      </c>
      <c r="M5" s="1">
        <v>0.65080550517443703</v>
      </c>
      <c r="N5" s="1">
        <v>23.6663821615278</v>
      </c>
      <c r="O5" s="1">
        <v>4.0621999359863397</v>
      </c>
      <c r="P5" s="1">
        <v>23.362317294356099</v>
      </c>
      <c r="Q5" s="1">
        <v>13.101461645151</v>
      </c>
      <c r="R5" s="1">
        <v>23.893097194068101</v>
      </c>
      <c r="S5" s="1">
        <v>24.7866211458444</v>
      </c>
      <c r="T5" s="1">
        <v>14.8565027205804</v>
      </c>
      <c r="U5" s="1">
        <v>5.0881612090680104</v>
      </c>
      <c r="V5" s="1">
        <v>40.230898404701897</v>
      </c>
      <c r="W5" s="1">
        <v>28.161209068010098</v>
      </c>
      <c r="X5" s="1">
        <v>26.51973131822</v>
      </c>
      <c r="Y5" s="1">
        <v>24.4350667029676</v>
      </c>
      <c r="Z5" s="1">
        <v>24.761775115709199</v>
      </c>
      <c r="AA5" s="1">
        <v>18.527089572556498</v>
      </c>
      <c r="AB5" s="1">
        <v>20.725564933297001</v>
      </c>
      <c r="AC5" s="1">
        <v>11.550503675469599</v>
      </c>
    </row>
    <row r="6" spans="1:29" ht="15" customHeight="1" x14ac:dyDescent="0.25">
      <c r="A6">
        <v>10300</v>
      </c>
      <c r="B6" s="2" t="s">
        <v>30</v>
      </c>
      <c r="C6" s="2" t="s">
        <v>31</v>
      </c>
      <c r="D6" s="2" t="s">
        <v>924</v>
      </c>
      <c r="E6" s="2" t="s">
        <v>927</v>
      </c>
      <c r="F6" s="2" t="s">
        <v>919</v>
      </c>
      <c r="G6" s="2" t="str">
        <f t="shared" si="0"/>
        <v>Trump</v>
      </c>
      <c r="H6" s="2" t="s">
        <v>922</v>
      </c>
      <c r="I6" s="2" t="s">
        <v>922</v>
      </c>
      <c r="J6">
        <v>99892</v>
      </c>
      <c r="K6" s="1">
        <v>87.577583790493705</v>
      </c>
      <c r="L6" s="1">
        <v>2.3995915588835901</v>
      </c>
      <c r="M6" s="1">
        <v>0.49253193448924798</v>
      </c>
      <c r="N6" s="1">
        <v>1.90806070556201</v>
      </c>
      <c r="O6" s="1">
        <v>7.6222320105714196</v>
      </c>
      <c r="P6" s="1">
        <v>23.153005245665302</v>
      </c>
      <c r="Q6" s="1">
        <v>9.4762343330797307</v>
      </c>
      <c r="R6" s="1">
        <v>24.0469707283867</v>
      </c>
      <c r="S6" s="1">
        <v>28.728026268369799</v>
      </c>
      <c r="T6" s="1">
        <v>14.5957634244985</v>
      </c>
      <c r="U6" s="1">
        <v>3.71125733170572</v>
      </c>
      <c r="V6" s="1">
        <v>43.814571113823803</v>
      </c>
      <c r="W6" s="1">
        <v>33.0544555929377</v>
      </c>
      <c r="X6" s="1">
        <v>19.419715961532699</v>
      </c>
      <c r="Y6" s="1">
        <v>18.214466228618601</v>
      </c>
      <c r="Z6" s="1">
        <v>23.8115506371206</v>
      </c>
      <c r="AA6" s="1">
        <v>19.031151073395201</v>
      </c>
      <c r="AB6" s="1">
        <v>24.777207310260401</v>
      </c>
      <c r="AC6" s="1">
        <v>14.1656247506052</v>
      </c>
    </row>
    <row r="7" spans="1:29" ht="15" customHeight="1" x14ac:dyDescent="0.25">
      <c r="A7">
        <v>10420</v>
      </c>
      <c r="B7" s="2" t="s">
        <v>32</v>
      </c>
      <c r="C7" s="2" t="s">
        <v>33</v>
      </c>
      <c r="D7" s="2" t="s">
        <v>967</v>
      </c>
      <c r="E7" s="2" t="s">
        <v>927</v>
      </c>
      <c r="F7" s="2" t="s">
        <v>920</v>
      </c>
      <c r="G7" s="2" t="str">
        <f t="shared" si="0"/>
        <v>Clinton</v>
      </c>
      <c r="H7" s="2" t="s">
        <v>922</v>
      </c>
      <c r="I7" s="2" t="s">
        <v>922</v>
      </c>
      <c r="J7">
        <v>703200</v>
      </c>
      <c r="K7" s="1">
        <v>82.359357224118298</v>
      </c>
      <c r="L7" s="1">
        <v>11.9431171786121</v>
      </c>
      <c r="M7" s="1">
        <v>2.00853242320819</v>
      </c>
      <c r="N7" s="1">
        <v>2.1626848691695102</v>
      </c>
      <c r="O7" s="1">
        <v>1.5263083048919199</v>
      </c>
      <c r="P7" s="1">
        <v>22.362485779294701</v>
      </c>
      <c r="Q7" s="1">
        <v>10.601535836177501</v>
      </c>
      <c r="R7" s="1">
        <v>24.3506825938567</v>
      </c>
      <c r="S7" s="1">
        <v>28.494880546075098</v>
      </c>
      <c r="T7" s="1">
        <v>14.1904152445961</v>
      </c>
      <c r="U7" s="1">
        <v>2.4042376331682198</v>
      </c>
      <c r="V7" s="1">
        <v>41.013477980593102</v>
      </c>
      <c r="W7" s="1">
        <v>28.228268982832301</v>
      </c>
      <c r="X7" s="1">
        <v>28.3540154034064</v>
      </c>
      <c r="Y7" s="1">
        <v>19.441964918246502</v>
      </c>
      <c r="Z7" s="1">
        <v>20.9367649975913</v>
      </c>
      <c r="AA7" s="1">
        <v>18.414732636232301</v>
      </c>
      <c r="AB7" s="1">
        <v>22.624259684320901</v>
      </c>
      <c r="AC7" s="1">
        <v>18.582277763609099</v>
      </c>
    </row>
    <row r="8" spans="1:29" ht="15" customHeight="1" x14ac:dyDescent="0.25">
      <c r="A8">
        <v>10460</v>
      </c>
      <c r="B8" s="2" t="s">
        <v>34</v>
      </c>
      <c r="C8" s="2" t="s">
        <v>35</v>
      </c>
      <c r="D8" s="2" t="s">
        <v>964</v>
      </c>
      <c r="E8" s="2" t="s">
        <v>935</v>
      </c>
      <c r="F8" s="2" t="s">
        <v>919</v>
      </c>
      <c r="G8" s="2" t="str">
        <f t="shared" si="0"/>
        <v>Trump</v>
      </c>
      <c r="H8" s="2" t="s">
        <v>922</v>
      </c>
      <c r="I8" s="2" t="s">
        <v>922</v>
      </c>
      <c r="J8">
        <v>63797</v>
      </c>
      <c r="K8" s="1">
        <v>52.8488800413812</v>
      </c>
      <c r="L8" s="1">
        <v>3.2101822969732101</v>
      </c>
      <c r="M8" s="1">
        <v>1.12230982648087</v>
      </c>
      <c r="N8" s="1">
        <v>8.2934934244557006</v>
      </c>
      <c r="O8" s="1">
        <v>34.525134410709001</v>
      </c>
      <c r="P8" s="1">
        <v>25.018417793940198</v>
      </c>
      <c r="Q8" s="1">
        <v>10.398608085019699</v>
      </c>
      <c r="R8" s="1">
        <v>24.107716663792999</v>
      </c>
      <c r="S8" s="1">
        <v>25.502766587770601</v>
      </c>
      <c r="T8" s="1">
        <v>14.9724908694766</v>
      </c>
      <c r="U8" s="1">
        <v>7.6449635319489202</v>
      </c>
      <c r="V8" s="1">
        <v>36.296009110954998</v>
      </c>
      <c r="W8" s="1">
        <v>38.585863481063299</v>
      </c>
      <c r="X8" s="1">
        <v>17.473163876032899</v>
      </c>
      <c r="Y8" s="1">
        <v>24.723201326974898</v>
      </c>
      <c r="Z8" s="1">
        <v>26.365332780427099</v>
      </c>
      <c r="AA8" s="1">
        <v>19.514824797843701</v>
      </c>
      <c r="AB8" s="1">
        <v>19.1167323242795</v>
      </c>
      <c r="AC8" s="1">
        <v>10.279908770474799</v>
      </c>
    </row>
    <row r="9" spans="1:29" ht="15" customHeight="1" x14ac:dyDescent="0.25">
      <c r="A9">
        <v>10500</v>
      </c>
      <c r="B9" s="2" t="s">
        <v>36</v>
      </c>
      <c r="C9" s="2" t="s">
        <v>37</v>
      </c>
      <c r="D9" s="2" t="s">
        <v>943</v>
      </c>
      <c r="E9" s="2" t="s">
        <v>931</v>
      </c>
      <c r="F9" s="2" t="s">
        <v>920</v>
      </c>
      <c r="G9" s="2" t="str">
        <f t="shared" si="0"/>
        <v>Clinton</v>
      </c>
      <c r="H9" s="2" t="s">
        <v>922</v>
      </c>
      <c r="I9" s="2" t="s">
        <v>923</v>
      </c>
      <c r="J9">
        <v>157308</v>
      </c>
      <c r="K9" s="1">
        <v>43.748569684949302</v>
      </c>
      <c r="L9" s="1">
        <v>51.917893559132402</v>
      </c>
      <c r="M9" s="1">
        <v>0.92493706613776805</v>
      </c>
      <c r="N9" s="1">
        <v>1.32987514938846</v>
      </c>
      <c r="O9" s="1">
        <v>2.0787245403921002</v>
      </c>
      <c r="P9" s="1">
        <v>25.8836168535612</v>
      </c>
      <c r="Q9" s="1">
        <v>11.305210160958101</v>
      </c>
      <c r="R9" s="1">
        <v>24.921809443893501</v>
      </c>
      <c r="S9" s="1">
        <v>25.898237851857498</v>
      </c>
      <c r="T9" s="1">
        <v>11.991125689729699</v>
      </c>
      <c r="U9" s="1">
        <v>6.3244461058182901</v>
      </c>
      <c r="V9" s="1">
        <v>46.675624614825097</v>
      </c>
      <c r="W9" s="1">
        <v>30.906941736292801</v>
      </c>
      <c r="X9" s="1">
        <v>16.092987543063799</v>
      </c>
      <c r="Y9" s="1">
        <v>29.284283684543901</v>
      </c>
      <c r="Z9" s="1">
        <v>24.0768954242772</v>
      </c>
      <c r="AA9" s="1">
        <v>16.339421743670499</v>
      </c>
      <c r="AB9" s="1">
        <v>18.184774979886001</v>
      </c>
      <c r="AC9" s="1">
        <v>12.1146241676224</v>
      </c>
    </row>
    <row r="10" spans="1:29" ht="15" customHeight="1" x14ac:dyDescent="0.25">
      <c r="A10">
        <v>10540</v>
      </c>
      <c r="B10" s="2" t="s">
        <v>36</v>
      </c>
      <c r="C10" s="2" t="s">
        <v>38</v>
      </c>
      <c r="D10" t="s">
        <v>969</v>
      </c>
      <c r="E10" s="2" t="s">
        <v>947</v>
      </c>
      <c r="F10" s="2" t="s">
        <v>919</v>
      </c>
      <c r="G10" s="2" t="str">
        <f t="shared" si="0"/>
        <v>Trump</v>
      </c>
      <c r="H10" s="2" t="s">
        <v>922</v>
      </c>
      <c r="I10" s="2" t="s">
        <v>922</v>
      </c>
      <c r="J10">
        <v>116672</v>
      </c>
      <c r="K10" s="1">
        <v>87.063734229292393</v>
      </c>
      <c r="L10" s="1">
        <v>0.39083927591881501</v>
      </c>
      <c r="M10" s="1">
        <v>0.92395776193088297</v>
      </c>
      <c r="N10" s="1">
        <v>3.7986834887548002</v>
      </c>
      <c r="O10" s="1">
        <v>7.8227852441031303</v>
      </c>
      <c r="P10" s="1">
        <v>24.1471818431157</v>
      </c>
      <c r="Q10" s="1">
        <v>8.4776124520021892</v>
      </c>
      <c r="R10" s="1">
        <v>24.418026604498099</v>
      </c>
      <c r="S10" s="1">
        <v>27.5370268787713</v>
      </c>
      <c r="T10" s="1">
        <v>15.4201522216127</v>
      </c>
      <c r="U10" s="1">
        <v>3.3124928664730602</v>
      </c>
      <c r="V10" s="1">
        <v>40.635105829835297</v>
      </c>
      <c r="W10" s="1">
        <v>39.904632670919298</v>
      </c>
      <c r="X10" s="1">
        <v>16.147768632772401</v>
      </c>
      <c r="Y10" s="1">
        <v>19.642777004891599</v>
      </c>
      <c r="Z10" s="1">
        <v>22.609163936633301</v>
      </c>
      <c r="AA10" s="1">
        <v>21.004801866893999</v>
      </c>
      <c r="AB10" s="1">
        <v>24.040748552708301</v>
      </c>
      <c r="AC10" s="1">
        <v>12.7025086388727</v>
      </c>
    </row>
    <row r="11" spans="1:29" ht="15" customHeight="1" x14ac:dyDescent="0.25">
      <c r="A11">
        <v>10580</v>
      </c>
      <c r="B11" s="2" t="s">
        <v>39</v>
      </c>
      <c r="C11" s="2" t="s">
        <v>40</v>
      </c>
      <c r="D11" s="2" t="s">
        <v>966</v>
      </c>
      <c r="E11" s="2" t="s">
        <v>927</v>
      </c>
      <c r="F11" s="2" t="s">
        <v>919</v>
      </c>
      <c r="G11" s="2" t="str">
        <f t="shared" si="0"/>
        <v>Trump</v>
      </c>
      <c r="H11" s="2" t="s">
        <v>922</v>
      </c>
      <c r="I11" s="2" t="s">
        <v>922</v>
      </c>
      <c r="J11">
        <v>870716</v>
      </c>
      <c r="K11" s="1">
        <v>82.863413558496703</v>
      </c>
      <c r="L11" s="1">
        <v>7.2311752626574002</v>
      </c>
      <c r="M11" s="1">
        <v>3.0989438576987198</v>
      </c>
      <c r="N11" s="1">
        <v>2.66883805971178</v>
      </c>
      <c r="O11" s="1">
        <v>4.1376292614354204</v>
      </c>
      <c r="P11" s="1">
        <v>21.4188093477092</v>
      </c>
      <c r="Q11" s="1">
        <v>10.8036374661773</v>
      </c>
      <c r="R11" s="1">
        <v>25.128974315391002</v>
      </c>
      <c r="S11" s="1">
        <v>28.612084767019301</v>
      </c>
      <c r="T11" s="1">
        <v>14.0364941037032</v>
      </c>
      <c r="U11" s="1">
        <v>2.7417029864161302</v>
      </c>
      <c r="V11" s="1">
        <v>34.3302185968423</v>
      </c>
      <c r="W11" s="1">
        <v>29.354723828582099</v>
      </c>
      <c r="X11" s="1">
        <v>33.573354588159503</v>
      </c>
      <c r="Y11" s="1">
        <v>14.888788541919901</v>
      </c>
      <c r="Z11" s="1">
        <v>17.973589449674101</v>
      </c>
      <c r="AA11" s="1">
        <v>16.487199972211599</v>
      </c>
      <c r="AB11" s="1">
        <v>24.909398265541199</v>
      </c>
      <c r="AC11" s="1">
        <v>25.741023770653101</v>
      </c>
    </row>
    <row r="12" spans="1:29" ht="15" customHeight="1" x14ac:dyDescent="0.25">
      <c r="A12">
        <v>10620</v>
      </c>
      <c r="B12" s="2" t="s">
        <v>41</v>
      </c>
      <c r="C12" s="2" t="s">
        <v>42</v>
      </c>
      <c r="D12" s="2" t="s">
        <v>959</v>
      </c>
      <c r="E12" s="2" t="s">
        <v>931</v>
      </c>
      <c r="F12" s="2" t="s">
        <v>919</v>
      </c>
      <c r="G12" s="2" t="str">
        <f t="shared" si="0"/>
        <v>Trump</v>
      </c>
      <c r="H12" s="2" t="s">
        <v>922</v>
      </c>
      <c r="I12" s="2" t="s">
        <v>923</v>
      </c>
      <c r="J12">
        <v>60585</v>
      </c>
      <c r="K12" s="1">
        <v>82.325658166212804</v>
      </c>
      <c r="L12" s="1">
        <v>10.877279854749499</v>
      </c>
      <c r="M12" s="1">
        <v>1.82883552034332</v>
      </c>
      <c r="N12" s="1">
        <v>1.39308409672361</v>
      </c>
      <c r="O12" s="1">
        <v>3.5751423619707898</v>
      </c>
      <c r="P12" s="1">
        <v>22.667326896096402</v>
      </c>
      <c r="Q12" s="1">
        <v>9.1887430882231609</v>
      </c>
      <c r="R12" s="1">
        <v>24.444994635635901</v>
      </c>
      <c r="S12" s="1">
        <v>28.006932409012101</v>
      </c>
      <c r="T12" s="1">
        <v>15.6920029710324</v>
      </c>
      <c r="U12" s="1">
        <v>6.17440190805325</v>
      </c>
      <c r="V12" s="1">
        <v>47.112365840005801</v>
      </c>
      <c r="W12" s="1">
        <v>30.867142057485001</v>
      </c>
      <c r="X12" s="1">
        <v>15.846090194455901</v>
      </c>
      <c r="Y12" s="1">
        <v>22.048026258961698</v>
      </c>
      <c r="Z12" s="1">
        <v>24.799170769629399</v>
      </c>
      <c r="AA12" s="1">
        <v>17.564999568109201</v>
      </c>
      <c r="AB12" s="1">
        <v>23.792865163686599</v>
      </c>
      <c r="AC12" s="1">
        <v>11.794938239613</v>
      </c>
    </row>
    <row r="13" spans="1:29" ht="15" customHeight="1" x14ac:dyDescent="0.25">
      <c r="A13">
        <v>10660</v>
      </c>
      <c r="B13" s="2" t="s">
        <v>43</v>
      </c>
      <c r="C13" s="2" t="s">
        <v>44</v>
      </c>
      <c r="D13" s="2" t="s">
        <v>955</v>
      </c>
      <c r="E13" s="2" t="s">
        <v>947</v>
      </c>
      <c r="F13" s="2" t="s">
        <v>919</v>
      </c>
      <c r="G13" s="2" t="str">
        <f t="shared" si="0"/>
        <v>Trump</v>
      </c>
      <c r="H13" s="2" t="s">
        <v>922</v>
      </c>
      <c r="I13" s="2" t="s">
        <v>922</v>
      </c>
      <c r="J13">
        <v>31255</v>
      </c>
      <c r="K13" s="1">
        <v>88.629019356902901</v>
      </c>
      <c r="L13" s="1">
        <v>0.63989761638137899</v>
      </c>
      <c r="M13" s="1">
        <v>0.74228123500239995</v>
      </c>
      <c r="N13" s="1">
        <v>1.1902095664693599</v>
      </c>
      <c r="O13" s="1">
        <v>8.7985922252439597</v>
      </c>
      <c r="P13" s="1">
        <v>21.9868820988642</v>
      </c>
      <c r="Q13" s="1">
        <v>7.2116461366181399</v>
      </c>
      <c r="R13" s="1">
        <v>21.8333066709327</v>
      </c>
      <c r="S13" s="1">
        <v>28.782594784834401</v>
      </c>
      <c r="T13" s="1">
        <v>20.185570308750599</v>
      </c>
      <c r="U13" s="1">
        <v>4.8159927305770101</v>
      </c>
      <c r="V13" s="1">
        <v>45.542935029532003</v>
      </c>
      <c r="W13" s="1">
        <v>35.361199454793301</v>
      </c>
      <c r="X13" s="1">
        <v>14.2798727850977</v>
      </c>
      <c r="Y13" s="1">
        <v>20.891930510641501</v>
      </c>
      <c r="Z13" s="1">
        <v>24.637136196134499</v>
      </c>
      <c r="AA13" s="1">
        <v>19.124614574716102</v>
      </c>
      <c r="AB13" s="1">
        <v>21.6364593517335</v>
      </c>
      <c r="AC13" s="1">
        <v>13.7098593667745</v>
      </c>
    </row>
    <row r="14" spans="1:29" ht="15" customHeight="1" x14ac:dyDescent="0.25">
      <c r="A14">
        <v>10700</v>
      </c>
      <c r="B14" s="2" t="s">
        <v>45</v>
      </c>
      <c r="C14" s="2" t="s">
        <v>46</v>
      </c>
      <c r="D14" s="2" t="s">
        <v>930</v>
      </c>
      <c r="E14" s="2" t="s">
        <v>931</v>
      </c>
      <c r="F14" s="2" t="s">
        <v>919</v>
      </c>
      <c r="G14" s="2" t="str">
        <f t="shared" si="0"/>
        <v>Trump</v>
      </c>
      <c r="H14" s="2" t="s">
        <v>922</v>
      </c>
      <c r="I14" s="2" t="s">
        <v>923</v>
      </c>
      <c r="J14">
        <v>93019</v>
      </c>
      <c r="K14" s="1">
        <v>83.918339264021299</v>
      </c>
      <c r="L14" s="1">
        <v>1.4932433158817</v>
      </c>
      <c r="M14" s="1">
        <v>0.51064836216256904</v>
      </c>
      <c r="N14" s="1">
        <v>1.9963663337597699</v>
      </c>
      <c r="O14" s="1">
        <v>12.0814027241746</v>
      </c>
      <c r="P14" s="1">
        <v>25.0045689590299</v>
      </c>
      <c r="Q14" s="1">
        <v>8.7530504520581793</v>
      </c>
      <c r="R14" s="1">
        <v>25.309882927143899</v>
      </c>
      <c r="S14" s="1">
        <v>26.030165880089001</v>
      </c>
      <c r="T14" s="1">
        <v>14.902331781679001</v>
      </c>
      <c r="U14" s="1">
        <v>11.2785618006723</v>
      </c>
      <c r="V14" s="1">
        <v>46.061029280413102</v>
      </c>
      <c r="W14" s="1">
        <v>27.317017717654299</v>
      </c>
      <c r="X14" s="1">
        <v>15.3433912012602</v>
      </c>
      <c r="Y14" s="1">
        <v>25.674497034538899</v>
      </c>
      <c r="Z14" s="1">
        <v>25.648331201302501</v>
      </c>
      <c r="AA14" s="1">
        <v>16.7810210489592</v>
      </c>
      <c r="AB14" s="1">
        <v>19.173741132689798</v>
      </c>
      <c r="AC14" s="1">
        <v>12.7224095825096</v>
      </c>
    </row>
    <row r="15" spans="1:29" ht="15" customHeight="1" x14ac:dyDescent="0.25">
      <c r="A15">
        <v>10740</v>
      </c>
      <c r="B15" s="2" t="s">
        <v>47</v>
      </c>
      <c r="C15" s="2" t="s">
        <v>35</v>
      </c>
      <c r="D15" s="2" t="s">
        <v>964</v>
      </c>
      <c r="E15" s="2" t="s">
        <v>935</v>
      </c>
      <c r="F15" s="2" t="s">
        <v>920</v>
      </c>
      <c r="G15" s="2" t="str">
        <f t="shared" si="0"/>
        <v>Clinton</v>
      </c>
      <c r="H15" s="2" t="s">
        <v>922</v>
      </c>
      <c r="I15" s="2" t="s">
        <v>922</v>
      </c>
      <c r="J15">
        <v>887077</v>
      </c>
      <c r="K15" s="1">
        <v>42.185063979789803</v>
      </c>
      <c r="L15" s="1">
        <v>2.2282169417085602</v>
      </c>
      <c r="M15" s="1">
        <v>1.89036577433526</v>
      </c>
      <c r="N15" s="1">
        <v>7.0011960630249703</v>
      </c>
      <c r="O15" s="1">
        <v>46.695157241141402</v>
      </c>
      <c r="P15" s="1">
        <v>24.622665225228499</v>
      </c>
      <c r="Q15" s="1">
        <v>9.8185388641572295</v>
      </c>
      <c r="R15" s="1">
        <v>26.549893639447301</v>
      </c>
      <c r="S15" s="1">
        <v>26.7256393751613</v>
      </c>
      <c r="T15" s="1">
        <v>12.283262896005599</v>
      </c>
      <c r="U15" s="1">
        <v>5.2945623228244996</v>
      </c>
      <c r="V15" s="1">
        <v>32.634137960656297</v>
      </c>
      <c r="W15" s="1">
        <v>32.418864358732101</v>
      </c>
      <c r="X15" s="1">
        <v>29.652435357787098</v>
      </c>
      <c r="Y15" s="1">
        <v>19.506036202653299</v>
      </c>
      <c r="Z15" s="1">
        <v>21.878285689321199</v>
      </c>
      <c r="AA15" s="1">
        <v>17.5115408699704</v>
      </c>
      <c r="AB15" s="1">
        <v>21.8954695714223</v>
      </c>
      <c r="AC15" s="1">
        <v>19.208667666632699</v>
      </c>
    </row>
    <row r="16" spans="1:29" ht="15" customHeight="1" x14ac:dyDescent="0.25">
      <c r="A16">
        <v>10780</v>
      </c>
      <c r="B16" s="2" t="s">
        <v>48</v>
      </c>
      <c r="C16" s="2" t="s">
        <v>49</v>
      </c>
      <c r="D16" s="2" t="s">
        <v>951</v>
      </c>
      <c r="E16" s="2" t="s">
        <v>931</v>
      </c>
      <c r="F16" s="2" t="s">
        <v>919</v>
      </c>
      <c r="G16" s="2" t="str">
        <f t="shared" si="0"/>
        <v>Trump</v>
      </c>
      <c r="H16" s="2" t="s">
        <v>922</v>
      </c>
      <c r="I16" s="2" t="s">
        <v>923</v>
      </c>
      <c r="J16">
        <v>153922</v>
      </c>
      <c r="K16" s="1">
        <v>64.307896207169904</v>
      </c>
      <c r="L16" s="1">
        <v>29.481165785267901</v>
      </c>
      <c r="M16" s="1">
        <v>1.0381881732306</v>
      </c>
      <c r="N16" s="1">
        <v>2.3472927846571601</v>
      </c>
      <c r="O16" s="1">
        <v>2.8254570496745099</v>
      </c>
      <c r="P16" s="1">
        <v>25.444705760060302</v>
      </c>
      <c r="Q16" s="1">
        <v>8.8207013942126498</v>
      </c>
      <c r="R16" s="1">
        <v>26.004729668273502</v>
      </c>
      <c r="S16" s="1">
        <v>26.280193864424799</v>
      </c>
      <c r="T16" s="1">
        <v>13.4496693130287</v>
      </c>
      <c r="U16" s="1">
        <v>6.5637601180981404</v>
      </c>
      <c r="V16" s="1">
        <v>47.345268643555599</v>
      </c>
      <c r="W16" s="1">
        <v>28.8973873757839</v>
      </c>
      <c r="X16" s="1">
        <v>17.193583862562299</v>
      </c>
      <c r="Y16" s="1">
        <v>25.516738119128</v>
      </c>
      <c r="Z16" s="1">
        <v>23.668703821946501</v>
      </c>
      <c r="AA16" s="1">
        <v>17.748791389218301</v>
      </c>
      <c r="AB16" s="1">
        <v>19.560339323177999</v>
      </c>
      <c r="AC16" s="1">
        <v>13.505427346529199</v>
      </c>
    </row>
    <row r="17" spans="1:29" ht="15" customHeight="1" x14ac:dyDescent="0.25">
      <c r="A17">
        <v>10820</v>
      </c>
      <c r="B17" s="2" t="s">
        <v>48</v>
      </c>
      <c r="C17" s="2" t="s">
        <v>44</v>
      </c>
      <c r="D17" s="2" t="s">
        <v>955</v>
      </c>
      <c r="E17" s="2" t="s">
        <v>947</v>
      </c>
      <c r="F17" s="2" t="s">
        <v>919</v>
      </c>
      <c r="G17" s="2" t="str">
        <f t="shared" si="0"/>
        <v>Trump</v>
      </c>
      <c r="H17" s="2" t="s">
        <v>922</v>
      </c>
      <c r="I17" s="2" t="s">
        <v>922</v>
      </c>
      <c r="J17">
        <v>36009</v>
      </c>
      <c r="K17" s="1">
        <v>97.125718570357407</v>
      </c>
      <c r="L17" s="1">
        <v>0.405454192007554</v>
      </c>
      <c r="M17" s="1">
        <v>0.45266461162487198</v>
      </c>
      <c r="N17" s="1">
        <v>1.0691771501569101</v>
      </c>
      <c r="O17" s="1">
        <v>0.94698547585325898</v>
      </c>
      <c r="P17" s="1">
        <v>21.872309700352702</v>
      </c>
      <c r="Q17" s="1">
        <v>8.1146380071648796</v>
      </c>
      <c r="R17" s="1">
        <v>22.1611263850704</v>
      </c>
      <c r="S17" s="1">
        <v>28.2207225971285</v>
      </c>
      <c r="T17" s="1">
        <v>19.6312033102835</v>
      </c>
      <c r="U17" s="1">
        <v>3.4023494283581499</v>
      </c>
      <c r="V17" s="1">
        <v>35.158920363021998</v>
      </c>
      <c r="W17" s="1">
        <v>37.881585667701302</v>
      </c>
      <c r="X17" s="1">
        <v>23.5571445409186</v>
      </c>
      <c r="Y17" s="1">
        <v>17.281236258559002</v>
      </c>
      <c r="Z17" s="1">
        <v>22.6835856523651</v>
      </c>
      <c r="AA17" s="1">
        <v>19.473585024184899</v>
      </c>
      <c r="AB17" s="1">
        <v>24.593253345059399</v>
      </c>
      <c r="AC17" s="1">
        <v>15.968339719831601</v>
      </c>
    </row>
    <row r="18" spans="1:29" ht="15" customHeight="1" x14ac:dyDescent="0.25">
      <c r="A18">
        <v>10860</v>
      </c>
      <c r="B18" s="2" t="s">
        <v>50</v>
      </c>
      <c r="C18" s="2" t="s">
        <v>27</v>
      </c>
      <c r="D18" s="2" t="s">
        <v>976</v>
      </c>
      <c r="E18" s="2" t="s">
        <v>935</v>
      </c>
      <c r="F18" s="2" t="s">
        <v>919</v>
      </c>
      <c r="G18" s="2" t="str">
        <f t="shared" si="0"/>
        <v>Trump</v>
      </c>
      <c r="H18" s="2" t="s">
        <v>922</v>
      </c>
      <c r="I18" s="2" t="s">
        <v>922</v>
      </c>
      <c r="J18">
        <v>40838</v>
      </c>
      <c r="K18" s="1">
        <v>19.741417307409801</v>
      </c>
      <c r="L18" s="1">
        <v>0.38199715950830099</v>
      </c>
      <c r="M18" s="1">
        <v>0.32812576521866899</v>
      </c>
      <c r="N18" s="1">
        <v>0.56809833978157598</v>
      </c>
      <c r="O18" s="1">
        <v>78.980361428081693</v>
      </c>
      <c r="P18" s="1">
        <v>28.791811548068001</v>
      </c>
      <c r="Q18" s="1">
        <v>9.3907635045790698</v>
      </c>
      <c r="R18" s="1">
        <v>23.884617268230599</v>
      </c>
      <c r="S18" s="1">
        <v>24.8763406631079</v>
      </c>
      <c r="T18" s="1">
        <v>13.0564670160145</v>
      </c>
      <c r="U18" s="1">
        <v>14.3562791432862</v>
      </c>
      <c r="V18" s="1">
        <v>47.241760847229898</v>
      </c>
      <c r="W18" s="1">
        <v>26.475934560973698</v>
      </c>
      <c r="X18" s="1">
        <v>11.926025448510201</v>
      </c>
      <c r="Y18" s="1">
        <v>25.978542360340398</v>
      </c>
      <c r="Z18" s="1">
        <v>22.974472807991098</v>
      </c>
      <c r="AA18" s="1">
        <v>16.544580096189399</v>
      </c>
      <c r="AB18" s="1">
        <v>17.8912319644839</v>
      </c>
      <c r="AC18" s="1">
        <v>16.6111727709952</v>
      </c>
    </row>
    <row r="19" spans="1:29" ht="15" customHeight="1" x14ac:dyDescent="0.25">
      <c r="A19">
        <v>10900</v>
      </c>
      <c r="B19" s="2" t="s">
        <v>51</v>
      </c>
      <c r="C19" s="2" t="s">
        <v>55</v>
      </c>
      <c r="D19" s="2" t="s">
        <v>970</v>
      </c>
      <c r="E19" s="2" t="s">
        <v>927</v>
      </c>
      <c r="F19" s="2" t="s">
        <v>920</v>
      </c>
      <c r="G19" s="2" t="str">
        <f t="shared" si="0"/>
        <v>Clinton</v>
      </c>
      <c r="H19" s="2" t="s">
        <v>922</v>
      </c>
      <c r="I19" s="2" t="s">
        <v>922</v>
      </c>
      <c r="J19">
        <v>821173</v>
      </c>
      <c r="K19" s="1">
        <v>78.636414007766902</v>
      </c>
      <c r="L19" s="1">
        <v>4.2520881714328196</v>
      </c>
      <c r="M19" s="1">
        <v>2.4558771416010998</v>
      </c>
      <c r="N19" s="1">
        <v>1.6744340108600699</v>
      </c>
      <c r="O19" s="1">
        <v>12.981186668339101</v>
      </c>
      <c r="P19" s="1">
        <v>22.772911432791901</v>
      </c>
      <c r="Q19" s="1">
        <v>8.9211408558245306</v>
      </c>
      <c r="R19" s="1">
        <v>24.5612069563904</v>
      </c>
      <c r="S19" s="1">
        <v>28.504833938768101</v>
      </c>
      <c r="T19" s="1">
        <v>15.239906816225099</v>
      </c>
      <c r="U19" s="1">
        <v>4.1552519548992697</v>
      </c>
      <c r="V19" s="1">
        <v>43.874352077804097</v>
      </c>
      <c r="W19" s="1">
        <v>25.616038189558399</v>
      </c>
      <c r="X19" s="1">
        <v>26.354357777738201</v>
      </c>
      <c r="Y19" s="1">
        <v>14.771023296473301</v>
      </c>
      <c r="Z19" s="1">
        <v>19.273349115295499</v>
      </c>
      <c r="AA19" s="1">
        <v>17.435665107613001</v>
      </c>
      <c r="AB19" s="1">
        <v>24.791505816142301</v>
      </c>
      <c r="AC19" s="1">
        <v>23.7284566644759</v>
      </c>
    </row>
    <row r="20" spans="1:29" ht="15" customHeight="1" x14ac:dyDescent="0.25">
      <c r="A20">
        <v>10940</v>
      </c>
      <c r="B20" s="2" t="s">
        <v>52</v>
      </c>
      <c r="C20" s="2" t="s">
        <v>31</v>
      </c>
      <c r="D20" s="2" t="s">
        <v>924</v>
      </c>
      <c r="E20" s="2" t="s">
        <v>927</v>
      </c>
      <c r="F20" s="2" t="s">
        <v>919</v>
      </c>
      <c r="G20" s="2" t="str">
        <f t="shared" si="0"/>
        <v>Trump</v>
      </c>
      <c r="H20" s="2" t="s">
        <v>922</v>
      </c>
      <c r="I20" s="2" t="s">
        <v>922</v>
      </c>
      <c r="J20">
        <v>42476</v>
      </c>
      <c r="K20" s="1">
        <v>87.447028910443507</v>
      </c>
      <c r="L20" s="1">
        <v>5.5113475845183197</v>
      </c>
      <c r="M20" s="1">
        <v>0.341369243808268</v>
      </c>
      <c r="N20" s="1">
        <v>1.2830775025897001</v>
      </c>
      <c r="O20" s="1">
        <v>5.4171767586401698</v>
      </c>
      <c r="P20" s="1">
        <v>21.4638854882757</v>
      </c>
      <c r="Q20" s="1">
        <v>11.345230247669299</v>
      </c>
      <c r="R20" s="1">
        <v>25.894622845842399</v>
      </c>
      <c r="S20" s="1">
        <v>26.532630191166799</v>
      </c>
      <c r="T20" s="1">
        <v>14.7636312270459</v>
      </c>
      <c r="U20" s="1">
        <v>3.5460742415144999</v>
      </c>
      <c r="V20" s="1">
        <v>50.2666619574047</v>
      </c>
      <c r="W20" s="1">
        <v>32.790590894642001</v>
      </c>
      <c r="X20" s="1">
        <v>13.396672906438701</v>
      </c>
      <c r="Y20" s="1">
        <v>22.973982745737398</v>
      </c>
      <c r="Z20" s="1">
        <v>26.8188302425107</v>
      </c>
      <c r="AA20" s="1">
        <v>18.769105359690201</v>
      </c>
      <c r="AB20" s="1">
        <v>20.8885265946607</v>
      </c>
      <c r="AC20" s="1">
        <v>10.549555057400999</v>
      </c>
    </row>
    <row r="21" spans="1:29" ht="15" customHeight="1" x14ac:dyDescent="0.25">
      <c r="A21">
        <v>10980</v>
      </c>
      <c r="B21" s="2" t="s">
        <v>53</v>
      </c>
      <c r="C21" s="2" t="s">
        <v>31</v>
      </c>
      <c r="D21" s="2" t="s">
        <v>924</v>
      </c>
      <c r="E21" s="2" t="s">
        <v>927</v>
      </c>
      <c r="F21" s="2" t="s">
        <v>919</v>
      </c>
      <c r="G21" s="2" t="str">
        <f t="shared" si="0"/>
        <v>Trump</v>
      </c>
      <c r="H21" s="2" t="s">
        <v>923</v>
      </c>
      <c r="I21" s="2" t="s">
        <v>922</v>
      </c>
      <c r="J21">
        <v>29598</v>
      </c>
      <c r="K21" s="1">
        <v>96.705858503952996</v>
      </c>
      <c r="L21" s="1">
        <v>0.26353131968376198</v>
      </c>
      <c r="M21" s="1">
        <v>0.50003378606662596</v>
      </c>
      <c r="N21" s="1">
        <v>1.5034799648624899</v>
      </c>
      <c r="O21" s="1">
        <v>1.0270964254341499</v>
      </c>
      <c r="P21" s="1">
        <v>20.910196634907798</v>
      </c>
      <c r="Q21" s="1">
        <v>7.3653625244949001</v>
      </c>
      <c r="R21" s="1">
        <v>20.775052368403301</v>
      </c>
      <c r="S21" s="1">
        <v>31.4717210622339</v>
      </c>
      <c r="T21" s="1">
        <v>19.477667409960102</v>
      </c>
      <c r="U21" s="1">
        <v>4.1216279725538101</v>
      </c>
      <c r="V21" s="1">
        <v>41.484162045304998</v>
      </c>
      <c r="W21" s="1">
        <v>38.368267694332197</v>
      </c>
      <c r="X21" s="1">
        <v>16.025942287808999</v>
      </c>
      <c r="Y21" s="1">
        <v>24.0189341884257</v>
      </c>
      <c r="Z21" s="1">
        <v>27.324782409528201</v>
      </c>
      <c r="AA21" s="1">
        <v>19.575507711100901</v>
      </c>
      <c r="AB21" s="1">
        <v>19.163231027637799</v>
      </c>
      <c r="AC21" s="1">
        <v>9.9175446633073694</v>
      </c>
    </row>
    <row r="22" spans="1:29" ht="15" customHeight="1" x14ac:dyDescent="0.25">
      <c r="A22">
        <v>11020</v>
      </c>
      <c r="B22" s="2" t="s">
        <v>54</v>
      </c>
      <c r="C22" s="2" t="s">
        <v>55</v>
      </c>
      <c r="D22" s="2" t="s">
        <v>970</v>
      </c>
      <c r="E22" s="2" t="s">
        <v>927</v>
      </c>
      <c r="F22" s="2" t="s">
        <v>919</v>
      </c>
      <c r="G22" s="2" t="str">
        <f t="shared" si="0"/>
        <v>Trump</v>
      </c>
      <c r="H22" s="2" t="s">
        <v>922</v>
      </c>
      <c r="I22" s="2" t="s">
        <v>922</v>
      </c>
      <c r="J22">
        <v>127089</v>
      </c>
      <c r="K22" s="1">
        <v>95.598360204266299</v>
      </c>
      <c r="L22" s="1">
        <v>1.61382967841434</v>
      </c>
      <c r="M22" s="1">
        <v>0.54213976032544098</v>
      </c>
      <c r="N22" s="1">
        <v>1.27784466004139</v>
      </c>
      <c r="O22" s="1">
        <v>0.96782569695252896</v>
      </c>
      <c r="P22" s="1">
        <v>21.148958603813099</v>
      </c>
      <c r="Q22" s="1">
        <v>9.33046919875048</v>
      </c>
      <c r="R22" s="1">
        <v>23.2939121403111</v>
      </c>
      <c r="S22" s="1">
        <v>28.501286500011801</v>
      </c>
      <c r="T22" s="1">
        <v>17.7253735571135</v>
      </c>
      <c r="U22" s="1">
        <v>2.5913928736696001</v>
      </c>
      <c r="V22" s="1">
        <v>55.869572578187601</v>
      </c>
      <c r="W22" s="1">
        <v>23.590027200595902</v>
      </c>
      <c r="X22" s="1">
        <v>17.9490073475469</v>
      </c>
      <c r="Y22" s="1">
        <v>21.5206836278889</v>
      </c>
      <c r="Z22" s="1">
        <v>25.422412118857999</v>
      </c>
      <c r="AA22" s="1">
        <v>19.093027772383</v>
      </c>
      <c r="AB22" s="1">
        <v>21.4332880170907</v>
      </c>
      <c r="AC22" s="1">
        <v>12.5305884637794</v>
      </c>
    </row>
    <row r="23" spans="1:29" ht="15" customHeight="1" x14ac:dyDescent="0.25">
      <c r="A23">
        <v>11060</v>
      </c>
      <c r="B23" s="2" t="s">
        <v>56</v>
      </c>
      <c r="C23" s="2" t="s">
        <v>29</v>
      </c>
      <c r="D23" s="2" t="s">
        <v>968</v>
      </c>
      <c r="E23" s="2" t="s">
        <v>935</v>
      </c>
      <c r="F23" s="2" t="s">
        <v>919</v>
      </c>
      <c r="G23" s="2" t="str">
        <f t="shared" si="0"/>
        <v>Trump</v>
      </c>
      <c r="H23" s="2" t="s">
        <v>922</v>
      </c>
      <c r="I23" s="2" t="s">
        <v>922</v>
      </c>
      <c r="J23">
        <v>26446</v>
      </c>
      <c r="K23" s="1">
        <v>65.805792936549906</v>
      </c>
      <c r="L23" s="1">
        <v>7.2525145579671797</v>
      </c>
      <c r="M23" s="1">
        <v>1.14573092339106</v>
      </c>
      <c r="N23" s="1">
        <v>4.8551765862512299</v>
      </c>
      <c r="O23" s="1">
        <v>20.940784995840598</v>
      </c>
      <c r="P23" s="1">
        <v>26.117371247069499</v>
      </c>
      <c r="Q23" s="1">
        <v>10.7350828102549</v>
      </c>
      <c r="R23" s="1">
        <v>25.746804809801102</v>
      </c>
      <c r="S23" s="1">
        <v>24.4573848597141</v>
      </c>
      <c r="T23" s="1">
        <v>12.943356273160401</v>
      </c>
      <c r="U23" s="1">
        <v>8.2530449009270992</v>
      </c>
      <c r="V23" s="1">
        <v>36.896321880870097</v>
      </c>
      <c r="W23" s="1">
        <v>34.193782948554798</v>
      </c>
      <c r="X23" s="1">
        <v>20.656850269647901</v>
      </c>
      <c r="Y23" s="1">
        <v>21.4640198511166</v>
      </c>
      <c r="Z23" s="1">
        <v>26.579499904561899</v>
      </c>
      <c r="AA23" s="1">
        <v>17.560603168543601</v>
      </c>
      <c r="AB23" s="1">
        <v>21.4544760450468</v>
      </c>
      <c r="AC23" s="1">
        <v>12.9414010307311</v>
      </c>
    </row>
    <row r="24" spans="1:29" ht="15" customHeight="1" x14ac:dyDescent="0.25">
      <c r="A24">
        <v>11100</v>
      </c>
      <c r="B24" s="2" t="s">
        <v>57</v>
      </c>
      <c r="C24" s="2" t="s">
        <v>27</v>
      </c>
      <c r="D24" s="2" t="s">
        <v>976</v>
      </c>
      <c r="E24" s="2" t="s">
        <v>935</v>
      </c>
      <c r="F24" s="2" t="s">
        <v>919</v>
      </c>
      <c r="G24" s="2" t="str">
        <f t="shared" si="0"/>
        <v>Trump</v>
      </c>
      <c r="H24" s="2" t="s">
        <v>922</v>
      </c>
      <c r="I24" s="2" t="s">
        <v>922</v>
      </c>
      <c r="J24">
        <v>251933</v>
      </c>
      <c r="K24" s="1">
        <v>64.533030607344003</v>
      </c>
      <c r="L24" s="1">
        <v>5.8070995066148496</v>
      </c>
      <c r="M24" s="1">
        <v>2.5149543727895902</v>
      </c>
      <c r="N24" s="1">
        <v>1.9957687162856801</v>
      </c>
      <c r="O24" s="1">
        <v>25.149146796965901</v>
      </c>
      <c r="P24" s="1">
        <v>26.381617334767601</v>
      </c>
      <c r="Q24" s="1">
        <v>10.23526096224</v>
      </c>
      <c r="R24" s="1">
        <v>26.638828577439199</v>
      </c>
      <c r="S24" s="1">
        <v>24.8637534582607</v>
      </c>
      <c r="T24" s="1">
        <v>11.880539667292499</v>
      </c>
      <c r="U24" s="1">
        <v>6.7113463405468003</v>
      </c>
      <c r="V24" s="1">
        <v>34.915912436190503</v>
      </c>
      <c r="W24" s="1">
        <v>35.672543922833597</v>
      </c>
      <c r="X24" s="1">
        <v>22.700197300429</v>
      </c>
      <c r="Y24" s="1">
        <v>20.031238633202801</v>
      </c>
      <c r="Z24" s="1">
        <v>22.195476817082799</v>
      </c>
      <c r="AA24" s="1">
        <v>18.500331643023699</v>
      </c>
      <c r="AB24" s="1">
        <v>22.293899907995801</v>
      </c>
      <c r="AC24" s="1">
        <v>16.979052998694801</v>
      </c>
    </row>
    <row r="25" spans="1:29" ht="15" customHeight="1" x14ac:dyDescent="0.25">
      <c r="A25">
        <v>11140</v>
      </c>
      <c r="B25" s="2" t="s">
        <v>58</v>
      </c>
      <c r="C25" s="2" t="s">
        <v>37</v>
      </c>
      <c r="D25" s="2" t="s">
        <v>943</v>
      </c>
      <c r="E25" s="2" t="s">
        <v>931</v>
      </c>
      <c r="F25" s="2" t="s">
        <v>919</v>
      </c>
      <c r="G25" s="2" t="str">
        <f t="shared" si="0"/>
        <v>Trump</v>
      </c>
      <c r="H25" s="2" t="s">
        <v>922</v>
      </c>
      <c r="I25" s="2" t="s">
        <v>923</v>
      </c>
      <c r="J25">
        <v>37829</v>
      </c>
      <c r="K25" s="1">
        <v>45.0051547754368</v>
      </c>
      <c r="L25" s="1">
        <v>47.743794443416398</v>
      </c>
      <c r="M25" s="1">
        <v>1.2001374606783199</v>
      </c>
      <c r="N25" s="1">
        <v>1.08646805360966</v>
      </c>
      <c r="O25" s="1">
        <v>4.9644452668587604</v>
      </c>
      <c r="P25" s="1">
        <v>25.916624811652401</v>
      </c>
      <c r="Q25" s="1">
        <v>12.561791218377399</v>
      </c>
      <c r="R25" s="1">
        <v>24.4944354860028</v>
      </c>
      <c r="S25" s="1">
        <v>24.338470485606301</v>
      </c>
      <c r="T25" s="1">
        <v>12.688677998360999</v>
      </c>
      <c r="U25" s="1">
        <v>8.6135821219353392</v>
      </c>
      <c r="V25" s="1">
        <v>49.229767845519603</v>
      </c>
      <c r="W25" s="1">
        <v>23.2371447168583</v>
      </c>
      <c r="X25" s="1">
        <v>18.919505315686699</v>
      </c>
      <c r="Y25" s="1">
        <v>31.250939708314501</v>
      </c>
      <c r="Z25" s="1">
        <v>23.943767854457999</v>
      </c>
      <c r="AA25" s="1">
        <v>19.012178619756401</v>
      </c>
      <c r="AB25" s="1">
        <v>15.283416027665</v>
      </c>
      <c r="AC25" s="1">
        <v>10.509697789805999</v>
      </c>
    </row>
    <row r="26" spans="1:29" ht="15" customHeight="1" x14ac:dyDescent="0.25">
      <c r="A26">
        <v>11180</v>
      </c>
      <c r="B26" s="2" t="s">
        <v>59</v>
      </c>
      <c r="C26" s="2" t="s">
        <v>60</v>
      </c>
      <c r="D26" s="2" t="s">
        <v>945</v>
      </c>
      <c r="E26" s="2" t="s">
        <v>927</v>
      </c>
      <c r="F26" s="2" t="s">
        <v>920</v>
      </c>
      <c r="G26" s="2" t="str">
        <f t="shared" si="0"/>
        <v>Clinton</v>
      </c>
      <c r="H26" s="2" t="s">
        <v>922</v>
      </c>
      <c r="I26" s="2" t="s">
        <v>923</v>
      </c>
      <c r="J26">
        <v>89542</v>
      </c>
      <c r="K26" s="1">
        <v>86.900002233588694</v>
      </c>
      <c r="L26" s="1">
        <v>2.3731880011614699</v>
      </c>
      <c r="M26" s="1">
        <v>5.9960688838757203</v>
      </c>
      <c r="N26" s="1">
        <v>1.72098009872462</v>
      </c>
      <c r="O26" s="1">
        <v>3.0097607826494799</v>
      </c>
      <c r="P26" s="1">
        <v>17.816220321190102</v>
      </c>
      <c r="Q26" s="1">
        <v>28.9964485939559</v>
      </c>
      <c r="R26" s="1">
        <v>23.571061624712399</v>
      </c>
      <c r="S26" s="1">
        <v>19.626543968193701</v>
      </c>
      <c r="T26" s="1">
        <v>9.9897254919479099</v>
      </c>
      <c r="U26" s="1">
        <v>1.86270981944415</v>
      </c>
      <c r="V26" s="1">
        <v>21.675168808077402</v>
      </c>
      <c r="W26" s="1">
        <v>28.738649112037798</v>
      </c>
      <c r="X26" s="1">
        <v>47.723472260440701</v>
      </c>
      <c r="Y26" s="1">
        <v>21.165037410773198</v>
      </c>
      <c r="Z26" s="1">
        <v>20.135882808244698</v>
      </c>
      <c r="AA26" s="1">
        <v>17.366625576928602</v>
      </c>
      <c r="AB26" s="1">
        <v>22.899406587736099</v>
      </c>
      <c r="AC26" s="1">
        <v>18.433047616317399</v>
      </c>
    </row>
    <row r="27" spans="1:29" ht="15" customHeight="1" x14ac:dyDescent="0.25">
      <c r="A27">
        <v>11220</v>
      </c>
      <c r="B27" s="2" t="s">
        <v>61</v>
      </c>
      <c r="C27" s="2" t="s">
        <v>40</v>
      </c>
      <c r="D27" s="2" t="s">
        <v>966</v>
      </c>
      <c r="E27" s="2" t="s">
        <v>927</v>
      </c>
      <c r="F27" s="2" t="s">
        <v>919</v>
      </c>
      <c r="G27" s="2" t="str">
        <f t="shared" si="0"/>
        <v>Trump</v>
      </c>
      <c r="H27" s="2" t="s">
        <v>922</v>
      </c>
      <c r="I27" s="2" t="s">
        <v>922</v>
      </c>
      <c r="J27">
        <v>50219</v>
      </c>
      <c r="K27" s="1">
        <v>85.091300105537798</v>
      </c>
      <c r="L27" s="1">
        <v>1.417790079452</v>
      </c>
      <c r="M27" s="1">
        <v>0.70889503972599999</v>
      </c>
      <c r="N27" s="1">
        <v>1.5233278241303101</v>
      </c>
      <c r="O27" s="1">
        <v>11.2586869511539</v>
      </c>
      <c r="P27" s="1">
        <v>23.499074055636299</v>
      </c>
      <c r="Q27" s="1">
        <v>8.1781795734682099</v>
      </c>
      <c r="R27" s="1">
        <v>23.604611800314601</v>
      </c>
      <c r="S27" s="1">
        <v>28.132778430474499</v>
      </c>
      <c r="T27" s="1">
        <v>16.585356140106299</v>
      </c>
      <c r="U27" s="1">
        <v>5.1145149525893503</v>
      </c>
      <c r="V27" s="1">
        <v>48.306345733041603</v>
      </c>
      <c r="W27" s="1">
        <v>30.477024070021901</v>
      </c>
      <c r="X27" s="1">
        <v>16.1021152443472</v>
      </c>
      <c r="Y27" s="1">
        <v>21.549904513016401</v>
      </c>
      <c r="Z27" s="1">
        <v>24.4949241129762</v>
      </c>
      <c r="AA27" s="1">
        <v>19.127550507588701</v>
      </c>
      <c r="AB27" s="1">
        <v>21.027238918484301</v>
      </c>
      <c r="AC27" s="1">
        <v>13.8003819479345</v>
      </c>
    </row>
    <row r="28" spans="1:29" ht="15" customHeight="1" x14ac:dyDescent="0.25">
      <c r="A28">
        <v>11260</v>
      </c>
      <c r="B28" s="2" t="s">
        <v>62</v>
      </c>
      <c r="C28" s="2" t="s">
        <v>63</v>
      </c>
      <c r="D28" s="2" t="s">
        <v>928</v>
      </c>
      <c r="E28" s="2" t="s">
        <v>929</v>
      </c>
      <c r="F28" s="2" t="s">
        <v>920</v>
      </c>
      <c r="G28" s="2" t="str">
        <f t="shared" si="0"/>
        <v>Clinton</v>
      </c>
      <c r="H28" s="2" t="s">
        <v>923</v>
      </c>
      <c r="I28" s="2" t="s">
        <v>922</v>
      </c>
      <c r="J28">
        <v>380821</v>
      </c>
      <c r="K28" s="1">
        <v>67.351852970293095</v>
      </c>
      <c r="L28" s="1">
        <v>4.2342727948301198</v>
      </c>
      <c r="M28" s="1">
        <v>6.3764865908130099</v>
      </c>
      <c r="N28" s="1">
        <v>15.3775658380184</v>
      </c>
      <c r="O28" s="1">
        <v>6.6598218060453602</v>
      </c>
      <c r="P28" s="1">
        <v>26.6542548861539</v>
      </c>
      <c r="Q28" s="1">
        <v>10.568744895896</v>
      </c>
      <c r="R28" s="1">
        <v>28.430417440214701</v>
      </c>
      <c r="S28" s="1">
        <v>26.9394282353127</v>
      </c>
      <c r="T28" s="1">
        <v>7.4071545424228198</v>
      </c>
      <c r="U28" s="1">
        <v>2.63477806788512</v>
      </c>
      <c r="V28" s="1">
        <v>30.169399477806799</v>
      </c>
      <c r="W28" s="1">
        <v>37.1471540469974</v>
      </c>
      <c r="X28" s="1">
        <v>30.0486684073107</v>
      </c>
      <c r="Y28" s="1">
        <v>9.2055115801817706</v>
      </c>
      <c r="Z28" s="1">
        <v>14.4092641454119</v>
      </c>
      <c r="AA28" s="1">
        <v>15.5445617121079</v>
      </c>
      <c r="AB28" s="1">
        <v>26.374230430958701</v>
      </c>
      <c r="AC28" s="1">
        <v>34.466432131339801</v>
      </c>
    </row>
    <row r="29" spans="1:29" ht="15" customHeight="1" x14ac:dyDescent="0.25">
      <c r="A29">
        <v>11380</v>
      </c>
      <c r="B29" s="2" t="s">
        <v>64</v>
      </c>
      <c r="C29" s="2" t="s">
        <v>27</v>
      </c>
      <c r="D29" s="2" t="s">
        <v>976</v>
      </c>
      <c r="E29" s="2" t="s">
        <v>935</v>
      </c>
      <c r="F29" s="2" t="s">
        <v>919</v>
      </c>
      <c r="G29" s="2" t="str">
        <f t="shared" si="0"/>
        <v>Trump</v>
      </c>
      <c r="H29" s="2" t="s">
        <v>922</v>
      </c>
      <c r="I29" s="2" t="s">
        <v>922</v>
      </c>
      <c r="J29">
        <v>14786</v>
      </c>
      <c r="K29" s="1">
        <v>47.903422156093598</v>
      </c>
      <c r="L29" s="1">
        <v>1.3458677127012</v>
      </c>
      <c r="M29" s="1">
        <v>0.57486811849046404</v>
      </c>
      <c r="N29" s="1">
        <v>1.5149465710807499</v>
      </c>
      <c r="O29" s="1">
        <v>48.660895441633997</v>
      </c>
      <c r="P29" s="1">
        <v>29.162721493304499</v>
      </c>
      <c r="Q29" s="1">
        <v>9.5631002299472492</v>
      </c>
      <c r="R29" s="1">
        <v>25.3077235222508</v>
      </c>
      <c r="S29" s="1">
        <v>24.71932909509</v>
      </c>
      <c r="T29" s="1">
        <v>11.2471256594075</v>
      </c>
      <c r="U29" s="1">
        <v>15.2026286966046</v>
      </c>
      <c r="V29" s="1">
        <v>40.558598028477498</v>
      </c>
      <c r="W29" s="1">
        <v>30.065717415115</v>
      </c>
      <c r="X29" s="1">
        <v>14.173055859802799</v>
      </c>
      <c r="Y29" s="1">
        <v>17.075053058074499</v>
      </c>
      <c r="Z29" s="1">
        <v>19.004437584410599</v>
      </c>
      <c r="AA29" s="1">
        <v>18.0783330117692</v>
      </c>
      <c r="AB29" s="1">
        <v>21.377580551804002</v>
      </c>
      <c r="AC29" s="1">
        <v>24.464595793941701</v>
      </c>
    </row>
    <row r="30" spans="1:29" ht="15" customHeight="1" x14ac:dyDescent="0.25">
      <c r="A30">
        <v>11420</v>
      </c>
      <c r="B30" s="2" t="s">
        <v>65</v>
      </c>
      <c r="C30" s="2" t="s">
        <v>66</v>
      </c>
      <c r="D30" s="2" t="s">
        <v>425</v>
      </c>
      <c r="E30" s="2" t="s">
        <v>927</v>
      </c>
      <c r="F30" s="2" t="s">
        <v>919</v>
      </c>
      <c r="G30" s="2" t="str">
        <f t="shared" si="0"/>
        <v>Trump</v>
      </c>
      <c r="H30" s="2" t="s">
        <v>922</v>
      </c>
      <c r="I30" s="2" t="s">
        <v>923</v>
      </c>
      <c r="J30">
        <v>34185</v>
      </c>
      <c r="K30" s="1">
        <v>95.108965920725495</v>
      </c>
      <c r="L30" s="1">
        <v>0.45341524060260302</v>
      </c>
      <c r="M30" s="1">
        <v>0.47389205792014</v>
      </c>
      <c r="N30" s="1">
        <v>1.09112183706304</v>
      </c>
      <c r="O30" s="1">
        <v>2.8726049436887502</v>
      </c>
      <c r="P30" s="1">
        <v>22.919409097557399</v>
      </c>
      <c r="Q30" s="1">
        <v>10.536785139681101</v>
      </c>
      <c r="R30" s="1">
        <v>22.860903905221601</v>
      </c>
      <c r="S30" s="1">
        <v>28.7933304080737</v>
      </c>
      <c r="T30" s="1">
        <v>14.8895714494661</v>
      </c>
      <c r="U30" s="1">
        <v>2.7571019599207198</v>
      </c>
      <c r="V30" s="1">
        <v>48.676502972913497</v>
      </c>
      <c r="W30" s="1">
        <v>28.839462673420002</v>
      </c>
      <c r="X30" s="1">
        <v>19.726932393745901</v>
      </c>
      <c r="Y30" s="1">
        <v>13.7693883523559</v>
      </c>
      <c r="Z30" s="1">
        <v>25.080479953175299</v>
      </c>
      <c r="AA30" s="1">
        <v>23.507462686567202</v>
      </c>
      <c r="AB30" s="1">
        <v>23.697688030436101</v>
      </c>
      <c r="AC30" s="1">
        <v>13.944980977465599</v>
      </c>
    </row>
    <row r="31" spans="1:29" ht="15" customHeight="1" x14ac:dyDescent="0.25">
      <c r="A31">
        <v>11460</v>
      </c>
      <c r="B31" s="2" t="s">
        <v>67</v>
      </c>
      <c r="C31" s="2" t="s">
        <v>31</v>
      </c>
      <c r="D31" s="2" t="s">
        <v>924</v>
      </c>
      <c r="E31" s="2" t="s">
        <v>927</v>
      </c>
      <c r="F31" s="2" t="s">
        <v>920</v>
      </c>
      <c r="G31" s="2" t="str">
        <f t="shared" si="0"/>
        <v>Clinton</v>
      </c>
      <c r="H31" s="2" t="s">
        <v>922</v>
      </c>
      <c r="I31" s="2" t="s">
        <v>922</v>
      </c>
      <c r="J31">
        <v>344791</v>
      </c>
      <c r="K31" s="1">
        <v>72.1234022929833</v>
      </c>
      <c r="L31" s="1">
        <v>12.5154078847766</v>
      </c>
      <c r="M31" s="1">
        <v>7.8322810050146296</v>
      </c>
      <c r="N31" s="1">
        <v>3.5090823136334799</v>
      </c>
      <c r="O31" s="1">
        <v>4.0198265035920304</v>
      </c>
      <c r="P31" s="1">
        <v>20.868584156779001</v>
      </c>
      <c r="Q31" s="1">
        <v>16.910534207679401</v>
      </c>
      <c r="R31" s="1">
        <v>27.009985759489101</v>
      </c>
      <c r="S31" s="1">
        <v>25.0740303546206</v>
      </c>
      <c r="T31" s="1">
        <v>10.136865521431799</v>
      </c>
      <c r="U31" s="1">
        <v>1.76932547380988</v>
      </c>
      <c r="V31" s="1">
        <v>20.4265221608715</v>
      </c>
      <c r="W31" s="1">
        <v>26.9544657513804</v>
      </c>
      <c r="X31" s="1">
        <v>50.849686613938204</v>
      </c>
      <c r="Y31" s="1">
        <v>16.578812748826799</v>
      </c>
      <c r="Z31" s="1">
        <v>18.320322056893801</v>
      </c>
      <c r="AA31" s="1">
        <v>15.7284461347983</v>
      </c>
      <c r="AB31" s="1">
        <v>21.334045061275301</v>
      </c>
      <c r="AC31" s="1">
        <v>28.038373998205898</v>
      </c>
    </row>
    <row r="32" spans="1:29" ht="15" customHeight="1" x14ac:dyDescent="0.25">
      <c r="A32">
        <v>11500</v>
      </c>
      <c r="B32" s="2" t="s">
        <v>68</v>
      </c>
      <c r="C32" s="2" t="s">
        <v>46</v>
      </c>
      <c r="D32" s="2" t="s">
        <v>930</v>
      </c>
      <c r="E32" s="2" t="s">
        <v>931</v>
      </c>
      <c r="F32" s="2" t="s">
        <v>919</v>
      </c>
      <c r="G32" s="2" t="str">
        <f t="shared" si="0"/>
        <v>Trump</v>
      </c>
      <c r="H32" s="2" t="s">
        <v>922</v>
      </c>
      <c r="I32" s="2" t="s">
        <v>923</v>
      </c>
      <c r="J32">
        <v>118572</v>
      </c>
      <c r="K32" s="1">
        <v>73.613500657828197</v>
      </c>
      <c r="L32" s="1">
        <v>20.3901426981075</v>
      </c>
      <c r="M32" s="1">
        <v>0.69999662652228201</v>
      </c>
      <c r="N32" s="1">
        <v>2.0131228283237199</v>
      </c>
      <c r="O32" s="1">
        <v>3.28323718921837</v>
      </c>
      <c r="P32" s="1">
        <v>22.8772391458354</v>
      </c>
      <c r="Q32" s="1">
        <v>10.9191040043181</v>
      </c>
      <c r="R32" s="1">
        <v>24.806868400634201</v>
      </c>
      <c r="S32" s="1">
        <v>27.0679418412441</v>
      </c>
      <c r="T32" s="1">
        <v>14.328846607968201</v>
      </c>
      <c r="U32" s="1">
        <v>7.61145805396984</v>
      </c>
      <c r="V32" s="1">
        <v>47.082487261024497</v>
      </c>
      <c r="W32" s="1">
        <v>29.286234243898701</v>
      </c>
      <c r="X32" s="1">
        <v>16.019820441107001</v>
      </c>
      <c r="Y32" s="1">
        <v>27.1982344200682</v>
      </c>
      <c r="Z32" s="1">
        <v>22.699064767065799</v>
      </c>
      <c r="AA32" s="1">
        <v>17.9879381172974</v>
      </c>
      <c r="AB32" s="1">
        <v>20.350056813215598</v>
      </c>
      <c r="AC32" s="1">
        <v>11.764705882352899</v>
      </c>
    </row>
    <row r="33" spans="1:29" ht="15" customHeight="1" x14ac:dyDescent="0.25">
      <c r="A33">
        <v>11540</v>
      </c>
      <c r="B33" s="2" t="s">
        <v>69</v>
      </c>
      <c r="C33" s="2" t="s">
        <v>70</v>
      </c>
      <c r="D33" s="2" t="s">
        <v>980</v>
      </c>
      <c r="E33" s="2" t="s">
        <v>927</v>
      </c>
      <c r="F33" s="2" t="s">
        <v>919</v>
      </c>
      <c r="G33" s="2" t="str">
        <f t="shared" si="0"/>
        <v>Trump</v>
      </c>
      <c r="H33" s="2" t="s">
        <v>922</v>
      </c>
      <c r="I33" s="2" t="s">
        <v>922</v>
      </c>
      <c r="J33">
        <v>225666</v>
      </c>
      <c r="K33" s="1">
        <v>90.262157347584505</v>
      </c>
      <c r="L33" s="1">
        <v>0.84992865562379805</v>
      </c>
      <c r="M33" s="1">
        <v>2.7629328299345</v>
      </c>
      <c r="N33" s="1">
        <v>2.55820548952877</v>
      </c>
      <c r="O33" s="1">
        <v>3.5667756773284398</v>
      </c>
      <c r="P33" s="1">
        <v>25.551921866829701</v>
      </c>
      <c r="Q33" s="1">
        <v>8.2015013338296399</v>
      </c>
      <c r="R33" s="1">
        <v>27.172901544760801</v>
      </c>
      <c r="S33" s="1">
        <v>27.348825255022899</v>
      </c>
      <c r="T33" s="1">
        <v>11.7248499995569</v>
      </c>
      <c r="U33" s="1">
        <v>2.7175658317276801</v>
      </c>
      <c r="V33" s="1">
        <v>40.038937058445697</v>
      </c>
      <c r="W33" s="1">
        <v>30.825171269535399</v>
      </c>
      <c r="X33" s="1">
        <v>26.4183258402912</v>
      </c>
      <c r="Y33" s="1">
        <v>12.481480637294</v>
      </c>
      <c r="Z33" s="1">
        <v>19.2453217240672</v>
      </c>
      <c r="AA33" s="1">
        <v>19.0151117999681</v>
      </c>
      <c r="AB33" s="1">
        <v>28.237184601007499</v>
      </c>
      <c r="AC33" s="1">
        <v>21.020901237663299</v>
      </c>
    </row>
    <row r="34" spans="1:29" ht="15" customHeight="1" x14ac:dyDescent="0.25">
      <c r="A34">
        <v>11580</v>
      </c>
      <c r="B34" s="2" t="s">
        <v>71</v>
      </c>
      <c r="C34" s="2" t="s">
        <v>72</v>
      </c>
      <c r="D34" s="2" t="s">
        <v>942</v>
      </c>
      <c r="E34" s="2" t="s">
        <v>931</v>
      </c>
      <c r="F34" s="2" t="s">
        <v>919</v>
      </c>
      <c r="G34" s="2" t="str">
        <f t="shared" si="0"/>
        <v>Trump</v>
      </c>
      <c r="H34" s="2" t="s">
        <v>922</v>
      </c>
      <c r="I34" s="2" t="s">
        <v>923</v>
      </c>
      <c r="J34">
        <v>34862</v>
      </c>
      <c r="K34" s="1">
        <v>56.075382938442999</v>
      </c>
      <c r="L34" s="1">
        <v>12.4433480580575</v>
      </c>
      <c r="M34" s="1">
        <v>0.48476851586254399</v>
      </c>
      <c r="N34" s="1">
        <v>1.0928805002581601</v>
      </c>
      <c r="O34" s="1">
        <v>29.9036199873788</v>
      </c>
      <c r="P34" s="1">
        <v>22.474327347828599</v>
      </c>
      <c r="Q34" s="1">
        <v>10.633354368653499</v>
      </c>
      <c r="R34" s="1">
        <v>25.185015202799601</v>
      </c>
      <c r="S34" s="1">
        <v>23.842579312718701</v>
      </c>
      <c r="T34" s="1">
        <v>17.8647237679995</v>
      </c>
      <c r="U34" s="1">
        <v>13.618592528236301</v>
      </c>
      <c r="V34" s="1">
        <v>53.957428323197199</v>
      </c>
      <c r="W34" s="1">
        <v>21.659426585577801</v>
      </c>
      <c r="X34" s="1">
        <v>10.764552562988699</v>
      </c>
      <c r="Y34" s="1">
        <v>25.999238675295</v>
      </c>
      <c r="Z34" s="1">
        <v>31.385610963075699</v>
      </c>
      <c r="AA34" s="1">
        <v>16.682527598020599</v>
      </c>
      <c r="AB34" s="1">
        <v>17.310620479634601</v>
      </c>
      <c r="AC34" s="1">
        <v>8.6220022839741102</v>
      </c>
    </row>
    <row r="35" spans="1:29" ht="15" customHeight="1" x14ac:dyDescent="0.25">
      <c r="A35">
        <v>11620</v>
      </c>
      <c r="B35" s="2" t="s">
        <v>73</v>
      </c>
      <c r="C35" s="2" t="s">
        <v>29</v>
      </c>
      <c r="D35" s="2" t="s">
        <v>968</v>
      </c>
      <c r="E35" s="2" t="s">
        <v>935</v>
      </c>
      <c r="F35" s="2" t="s">
        <v>919</v>
      </c>
      <c r="G35" s="2" t="str">
        <f t="shared" si="0"/>
        <v>Trump</v>
      </c>
      <c r="H35" s="2" t="s">
        <v>922</v>
      </c>
      <c r="I35" s="2" t="s">
        <v>922</v>
      </c>
      <c r="J35">
        <v>47557</v>
      </c>
      <c r="K35" s="1">
        <v>72.5403200370082</v>
      </c>
      <c r="L35" s="1">
        <v>6.5899867527388203</v>
      </c>
      <c r="M35" s="1">
        <v>1.0555754147654399</v>
      </c>
      <c r="N35" s="1">
        <v>14.498391403999401</v>
      </c>
      <c r="O35" s="1">
        <v>5.3157263914881101</v>
      </c>
      <c r="P35" s="1">
        <v>25.752255188510599</v>
      </c>
      <c r="Q35" s="1">
        <v>7.6876169649052697</v>
      </c>
      <c r="R35" s="1">
        <v>24.9742414365919</v>
      </c>
      <c r="S35" s="1">
        <v>26.702693609773501</v>
      </c>
      <c r="T35" s="1">
        <v>14.8831928002187</v>
      </c>
      <c r="U35" s="1">
        <v>5.1567303730468099</v>
      </c>
      <c r="V35" s="1">
        <v>51.8715730087794</v>
      </c>
      <c r="W35" s="1">
        <v>25.9294475610916</v>
      </c>
      <c r="X35" s="1">
        <v>17.042249057082199</v>
      </c>
      <c r="Y35" s="1">
        <v>20.8998214182845</v>
      </c>
      <c r="Z35" s="1">
        <v>28.077654242755901</v>
      </c>
      <c r="AA35" s="1">
        <v>18.849012039864</v>
      </c>
      <c r="AB35" s="1">
        <v>21.700558787948601</v>
      </c>
      <c r="AC35" s="1">
        <v>10.472953511147001</v>
      </c>
    </row>
    <row r="36" spans="1:29" ht="15" customHeight="1" x14ac:dyDescent="0.25">
      <c r="A36">
        <v>11660</v>
      </c>
      <c r="B36" s="2" t="s">
        <v>74</v>
      </c>
      <c r="C36" s="2" t="s">
        <v>75</v>
      </c>
      <c r="D36" s="2" t="s">
        <v>932</v>
      </c>
      <c r="E36" s="2" t="s">
        <v>931</v>
      </c>
      <c r="F36" s="2" t="s">
        <v>919</v>
      </c>
      <c r="G36" s="2" t="str">
        <f t="shared" si="0"/>
        <v>Trump</v>
      </c>
      <c r="H36" s="2" t="s">
        <v>922</v>
      </c>
      <c r="I36" s="2" t="s">
        <v>923</v>
      </c>
      <c r="J36">
        <v>22995</v>
      </c>
      <c r="K36" s="1">
        <v>70.350076103500797</v>
      </c>
      <c r="L36" s="1">
        <v>23.335507719069401</v>
      </c>
      <c r="M36" s="1">
        <v>0.52185257664709706</v>
      </c>
      <c r="N36" s="1">
        <v>1.7656012176560101</v>
      </c>
      <c r="O36" s="1">
        <v>4.0269623831267696</v>
      </c>
      <c r="P36" s="1">
        <v>19.482496194825</v>
      </c>
      <c r="Q36" s="1">
        <v>21.509023700804502</v>
      </c>
      <c r="R36" s="1">
        <v>20.5696890628397</v>
      </c>
      <c r="S36" s="1">
        <v>23.609480321809102</v>
      </c>
      <c r="T36" s="1">
        <v>14.8293107197217</v>
      </c>
      <c r="U36" s="1">
        <v>5.3317447315511197</v>
      </c>
      <c r="V36" s="1">
        <v>46.2283118623874</v>
      </c>
      <c r="W36" s="1">
        <v>26.815101645692199</v>
      </c>
      <c r="X36" s="1">
        <v>21.6248417603693</v>
      </c>
      <c r="Y36" s="1">
        <v>31.569253438113901</v>
      </c>
      <c r="Z36" s="1">
        <v>26.362966601178801</v>
      </c>
      <c r="AA36" s="1">
        <v>12.684184675835001</v>
      </c>
      <c r="AB36" s="1">
        <v>19.462180746561899</v>
      </c>
      <c r="AC36" s="1">
        <v>9.92141453831041</v>
      </c>
    </row>
    <row r="37" spans="1:29" ht="15" customHeight="1" x14ac:dyDescent="0.25">
      <c r="A37">
        <v>11680</v>
      </c>
      <c r="B37" s="2" t="s">
        <v>76</v>
      </c>
      <c r="C37" s="2" t="s">
        <v>77</v>
      </c>
      <c r="D37" s="2" t="s">
        <v>949</v>
      </c>
      <c r="E37" s="2" t="s">
        <v>935</v>
      </c>
      <c r="F37" s="2" t="s">
        <v>920</v>
      </c>
      <c r="G37" s="2" t="str">
        <f t="shared" si="0"/>
        <v>Clinton</v>
      </c>
      <c r="H37" s="2" t="s">
        <v>922</v>
      </c>
      <c r="I37" s="2" t="s">
        <v>923</v>
      </c>
      <c r="J37">
        <v>36311</v>
      </c>
      <c r="K37" s="1">
        <v>82.156922144804597</v>
      </c>
      <c r="L37" s="1">
        <v>2.6741207898432999</v>
      </c>
      <c r="M37" s="1">
        <v>1.5918041364875699</v>
      </c>
      <c r="N37" s="1">
        <v>4.5110297155132102</v>
      </c>
      <c r="O37" s="1">
        <v>9.0661232133513305</v>
      </c>
      <c r="P37" s="1">
        <v>24.4278593263749</v>
      </c>
      <c r="Q37" s="1">
        <v>10.473410261353299</v>
      </c>
      <c r="R37" s="1">
        <v>22.904904849769999</v>
      </c>
      <c r="S37" s="1">
        <v>26.424499462972701</v>
      </c>
      <c r="T37" s="1">
        <v>15.769326099529099</v>
      </c>
      <c r="U37" s="1">
        <v>5.54869480049397</v>
      </c>
      <c r="V37" s="1">
        <v>36.954392539283702</v>
      </c>
      <c r="W37" s="1">
        <v>38.023250862325902</v>
      </c>
      <c r="X37" s="1">
        <v>19.473661797896298</v>
      </c>
      <c r="Y37" s="1">
        <v>20.260913927556299</v>
      </c>
      <c r="Z37" s="1">
        <v>27.461555280227401</v>
      </c>
      <c r="AA37" s="1">
        <v>19.2551563297136</v>
      </c>
      <c r="AB37" s="1">
        <v>21.026164273740999</v>
      </c>
      <c r="AC37" s="1">
        <v>11.9962101887618</v>
      </c>
    </row>
    <row r="38" spans="1:29" ht="15" customHeight="1" x14ac:dyDescent="0.25">
      <c r="A38">
        <v>11700</v>
      </c>
      <c r="B38" s="2" t="s">
        <v>78</v>
      </c>
      <c r="C38" s="2" t="s">
        <v>42</v>
      </c>
      <c r="D38" s="2" t="s">
        <v>959</v>
      </c>
      <c r="E38" s="2" t="s">
        <v>931</v>
      </c>
      <c r="F38" s="2" t="s">
        <v>920</v>
      </c>
      <c r="G38" s="2" t="str">
        <f t="shared" si="0"/>
        <v>Clinton</v>
      </c>
      <c r="H38" s="2" t="s">
        <v>922</v>
      </c>
      <c r="I38" s="2" t="s">
        <v>923</v>
      </c>
      <c r="J38">
        <v>424858</v>
      </c>
      <c r="K38" s="1">
        <v>86.251877097759703</v>
      </c>
      <c r="L38" s="1">
        <v>4.4664334907192504</v>
      </c>
      <c r="M38" s="1">
        <v>0.86240579205287404</v>
      </c>
      <c r="N38" s="1">
        <v>2.0406818278107002</v>
      </c>
      <c r="O38" s="1">
        <v>6.3786017916574496</v>
      </c>
      <c r="P38" s="1">
        <v>20.342326141910899</v>
      </c>
      <c r="Q38" s="1">
        <v>7.8183769635972498</v>
      </c>
      <c r="R38" s="1">
        <v>24.934919431904301</v>
      </c>
      <c r="S38" s="1">
        <v>28.535181166413199</v>
      </c>
      <c r="T38" s="1">
        <v>18.369196296174302</v>
      </c>
      <c r="U38" s="1">
        <v>4.6381005063614298</v>
      </c>
      <c r="V38" s="1">
        <v>34.988691152258703</v>
      </c>
      <c r="W38" s="1">
        <v>31.043850834497999</v>
      </c>
      <c r="X38" s="1">
        <v>29.329357506881902</v>
      </c>
      <c r="Y38" s="1">
        <v>20.1905287864145</v>
      </c>
      <c r="Z38" s="1">
        <v>24.871462101339201</v>
      </c>
      <c r="AA38" s="1">
        <v>19.425100096645</v>
      </c>
      <c r="AB38" s="1">
        <v>21.1105895347232</v>
      </c>
      <c r="AC38" s="1">
        <v>14.4023194808781</v>
      </c>
    </row>
    <row r="39" spans="1:29" ht="15" customHeight="1" x14ac:dyDescent="0.25">
      <c r="A39">
        <v>11740</v>
      </c>
      <c r="B39" s="2" t="s">
        <v>79</v>
      </c>
      <c r="C39" s="2" t="s">
        <v>33</v>
      </c>
      <c r="D39" s="2" t="s">
        <v>967</v>
      </c>
      <c r="E39" s="2" t="s">
        <v>927</v>
      </c>
      <c r="F39" s="2" t="s">
        <v>919</v>
      </c>
      <c r="G39" s="2" t="str">
        <f t="shared" si="0"/>
        <v>Trump</v>
      </c>
      <c r="H39" s="2" t="s">
        <v>922</v>
      </c>
      <c r="I39" s="2" t="s">
        <v>922</v>
      </c>
      <c r="J39">
        <v>53139</v>
      </c>
      <c r="K39" s="1">
        <v>96.637121511507502</v>
      </c>
      <c r="L39" s="1">
        <v>0.74333352151903498</v>
      </c>
      <c r="M39" s="1">
        <v>0.517510679538569</v>
      </c>
      <c r="N39" s="1">
        <v>1.15922392216639</v>
      </c>
      <c r="O39" s="1">
        <v>0.94281036526844697</v>
      </c>
      <c r="P39" s="1">
        <v>23.854419541203299</v>
      </c>
      <c r="Q39" s="1">
        <v>10.303167165358801</v>
      </c>
      <c r="R39" s="1">
        <v>22.964301172396901</v>
      </c>
      <c r="S39" s="1">
        <v>27.040403470144302</v>
      </c>
      <c r="T39" s="1">
        <v>15.837708650896699</v>
      </c>
      <c r="U39" s="1">
        <v>3.5035120781223199</v>
      </c>
      <c r="V39" s="1">
        <v>52.272857061275801</v>
      </c>
      <c r="W39" s="1">
        <v>25.021415110502002</v>
      </c>
      <c r="X39" s="1">
        <v>19.202215750099899</v>
      </c>
      <c r="Y39" s="1">
        <v>18.1683608013421</v>
      </c>
      <c r="Z39" s="1">
        <v>26.1077667028521</v>
      </c>
      <c r="AA39" s="1">
        <v>21.6964373828086</v>
      </c>
      <c r="AB39" s="1">
        <v>23.073127405506799</v>
      </c>
      <c r="AC39" s="1">
        <v>10.954307707490401</v>
      </c>
    </row>
    <row r="40" spans="1:29" ht="15" customHeight="1" x14ac:dyDescent="0.25">
      <c r="A40">
        <v>11780</v>
      </c>
      <c r="B40" s="2" t="s">
        <v>80</v>
      </c>
      <c r="C40" s="2" t="s">
        <v>33</v>
      </c>
      <c r="D40" s="2" t="s">
        <v>967</v>
      </c>
      <c r="E40" s="2" t="s">
        <v>927</v>
      </c>
      <c r="F40" s="2" t="s">
        <v>919</v>
      </c>
      <c r="G40" s="2" t="str">
        <f t="shared" si="0"/>
        <v>Trump</v>
      </c>
      <c r="H40" s="2" t="s">
        <v>923</v>
      </c>
      <c r="I40" s="2" t="s">
        <v>922</v>
      </c>
      <c r="J40">
        <v>101497</v>
      </c>
      <c r="K40" s="1">
        <v>90.767214794525898</v>
      </c>
      <c r="L40" s="1">
        <v>3.4158645083105901</v>
      </c>
      <c r="M40" s="1">
        <v>0.36651329595948601</v>
      </c>
      <c r="N40" s="1">
        <v>2.06015941357873</v>
      </c>
      <c r="O40" s="1">
        <v>3.39024798762525</v>
      </c>
      <c r="P40" s="1">
        <v>23.652915849729499</v>
      </c>
      <c r="Q40" s="1">
        <v>7.8889031202892701</v>
      </c>
      <c r="R40" s="1">
        <v>23.793806713498899</v>
      </c>
      <c r="S40" s="1">
        <v>29.021547434899599</v>
      </c>
      <c r="T40" s="1">
        <v>15.6428268815827</v>
      </c>
      <c r="U40" s="1">
        <v>4.7929249352890402</v>
      </c>
      <c r="V40" s="1">
        <v>56.141788898475703</v>
      </c>
      <c r="W40" s="1">
        <v>26.044003451251101</v>
      </c>
      <c r="X40" s="1">
        <v>13.021282714984199</v>
      </c>
      <c r="Y40" s="1">
        <v>24.248502147136701</v>
      </c>
      <c r="Z40" s="1">
        <v>24.719072231222199</v>
      </c>
      <c r="AA40" s="1">
        <v>18.0488055748412</v>
      </c>
      <c r="AB40" s="1">
        <v>22.109079688343702</v>
      </c>
      <c r="AC40" s="1">
        <v>10.8745403584561</v>
      </c>
    </row>
    <row r="41" spans="1:29" ht="15" customHeight="1" x14ac:dyDescent="0.25">
      <c r="A41">
        <v>11820</v>
      </c>
      <c r="B41" s="2" t="s">
        <v>81</v>
      </c>
      <c r="C41" s="2" t="s">
        <v>38</v>
      </c>
      <c r="D41" t="s">
        <v>969</v>
      </c>
      <c r="E41" s="2" t="s">
        <v>947</v>
      </c>
      <c r="F41" s="2" t="s">
        <v>919</v>
      </c>
      <c r="G41" s="2" t="str">
        <f t="shared" si="0"/>
        <v>Trump</v>
      </c>
      <c r="H41" s="2" t="s">
        <v>923</v>
      </c>
      <c r="I41" s="2" t="s">
        <v>922</v>
      </c>
      <c r="J41">
        <v>37039</v>
      </c>
      <c r="K41" s="1">
        <v>87.191878830421999</v>
      </c>
      <c r="L41" s="1">
        <v>0.440076675936175</v>
      </c>
      <c r="M41" s="1">
        <v>1.20143632387483</v>
      </c>
      <c r="N41" s="1">
        <v>3.5044142660438999</v>
      </c>
      <c r="O41" s="1">
        <v>7.6621939037231002</v>
      </c>
      <c r="P41" s="1">
        <v>20.521612354545201</v>
      </c>
      <c r="Q41" s="1">
        <v>8.8798293690434402</v>
      </c>
      <c r="R41" s="1">
        <v>22.506007181619399</v>
      </c>
      <c r="S41" s="1">
        <v>31.461432544075201</v>
      </c>
      <c r="T41" s="1">
        <v>16.631118550716799</v>
      </c>
      <c r="U41" s="1">
        <v>2.1138830698914499</v>
      </c>
      <c r="V41" s="1">
        <v>34.915254237288103</v>
      </c>
      <c r="W41" s="1">
        <v>40.906494001142597</v>
      </c>
      <c r="X41" s="1">
        <v>22.064368691677799</v>
      </c>
      <c r="Y41" s="1">
        <v>19.197816843307699</v>
      </c>
      <c r="Z41" s="1">
        <v>26.477121279431401</v>
      </c>
      <c r="AA41" s="1">
        <v>19.248587929174299</v>
      </c>
      <c r="AB41" s="1">
        <v>21.666560893571098</v>
      </c>
      <c r="AC41" s="1">
        <v>13.409913054515499</v>
      </c>
    </row>
    <row r="42" spans="1:29" ht="15" customHeight="1" x14ac:dyDescent="0.25">
      <c r="A42">
        <v>11860</v>
      </c>
      <c r="B42" s="2" t="s">
        <v>82</v>
      </c>
      <c r="C42" s="2" t="s">
        <v>77</v>
      </c>
      <c r="D42" s="2" t="s">
        <v>949</v>
      </c>
      <c r="E42" s="2" t="s">
        <v>935</v>
      </c>
      <c r="F42" s="2" t="s">
        <v>919</v>
      </c>
      <c r="G42" s="2" t="str">
        <f t="shared" si="0"/>
        <v>Trump</v>
      </c>
      <c r="H42" s="2" t="s">
        <v>922</v>
      </c>
      <c r="I42" s="2" t="s">
        <v>923</v>
      </c>
      <c r="J42">
        <v>16924</v>
      </c>
      <c r="K42" s="1">
        <v>89.529662018435403</v>
      </c>
      <c r="L42" s="1">
        <v>4.9870007090522304</v>
      </c>
      <c r="M42" s="1">
        <v>0.41361380288347899</v>
      </c>
      <c r="N42" s="1">
        <v>2.8066650909950401</v>
      </c>
      <c r="O42" s="1">
        <v>2.26305837863389</v>
      </c>
      <c r="P42" s="1">
        <v>24.184589931458301</v>
      </c>
      <c r="Q42" s="1">
        <v>14.151500827227601</v>
      </c>
      <c r="R42" s="1">
        <v>21.354289766012801</v>
      </c>
      <c r="S42" s="1">
        <v>24.940912313873799</v>
      </c>
      <c r="T42" s="1">
        <v>15.368707161427601</v>
      </c>
      <c r="U42" s="1">
        <v>3.1495299932164</v>
      </c>
      <c r="V42" s="1">
        <v>50.751041767613103</v>
      </c>
      <c r="W42" s="1">
        <v>24.944277546273899</v>
      </c>
      <c r="X42" s="1">
        <v>21.155150692896601</v>
      </c>
      <c r="Y42" s="1">
        <v>20.2869866402771</v>
      </c>
      <c r="Z42" s="1">
        <v>21.754906811809299</v>
      </c>
      <c r="AA42" s="1">
        <v>21.0951674088735</v>
      </c>
      <c r="AB42" s="1">
        <v>23.9815272967178</v>
      </c>
      <c r="AC42" s="1">
        <v>12.881411842322301</v>
      </c>
    </row>
    <row r="43" spans="1:29" ht="15" customHeight="1" x14ac:dyDescent="0.25">
      <c r="A43">
        <v>11900</v>
      </c>
      <c r="B43" s="2" t="s">
        <v>83</v>
      </c>
      <c r="C43" s="2" t="s">
        <v>33</v>
      </c>
      <c r="D43" s="2" t="s">
        <v>967</v>
      </c>
      <c r="E43" s="2" t="s">
        <v>927</v>
      </c>
      <c r="F43" s="2" t="s">
        <v>919</v>
      </c>
      <c r="G43" s="2" t="str">
        <f t="shared" si="0"/>
        <v>Trump</v>
      </c>
      <c r="H43" s="2" t="s">
        <v>922</v>
      </c>
      <c r="I43" s="2" t="s">
        <v>922</v>
      </c>
      <c r="J43">
        <v>64757</v>
      </c>
      <c r="K43" s="1">
        <v>90.768565560479999</v>
      </c>
      <c r="L43" s="1">
        <v>2.6885124388096999</v>
      </c>
      <c r="M43" s="1">
        <v>2.6885124388096999</v>
      </c>
      <c r="N43" s="1">
        <v>2.3070864925799501</v>
      </c>
      <c r="O43" s="1">
        <v>1.5473230693206901</v>
      </c>
      <c r="P43" s="1">
        <v>15.826860416634499</v>
      </c>
      <c r="Q43" s="1">
        <v>32.1355220285066</v>
      </c>
      <c r="R43" s="1">
        <v>21.3274240622635</v>
      </c>
      <c r="S43" s="1">
        <v>20.613987677007898</v>
      </c>
      <c r="T43" s="1">
        <v>10.096205815587499</v>
      </c>
      <c r="U43" s="1">
        <v>2.9663162283706099</v>
      </c>
      <c r="V43" s="1">
        <v>41.257408344998098</v>
      </c>
      <c r="W43" s="1">
        <v>27.4443815707181</v>
      </c>
      <c r="X43" s="1">
        <v>28.3318938559133</v>
      </c>
      <c r="Y43" s="1">
        <v>35.106430853696899</v>
      </c>
      <c r="Z43" s="1">
        <v>21.794698708428999</v>
      </c>
      <c r="AA43" s="1">
        <v>16.511408127447002</v>
      </c>
      <c r="AB43" s="1">
        <v>16.470905899824501</v>
      </c>
      <c r="AC43" s="1">
        <v>10.1165564106026</v>
      </c>
    </row>
    <row r="44" spans="1:29" ht="15" customHeight="1" x14ac:dyDescent="0.25">
      <c r="A44">
        <v>11940</v>
      </c>
      <c r="B44" s="2" t="s">
        <v>83</v>
      </c>
      <c r="C44" s="2" t="s">
        <v>84</v>
      </c>
      <c r="D44" s="2" t="s">
        <v>975</v>
      </c>
      <c r="E44" s="2" t="s">
        <v>931</v>
      </c>
      <c r="F44" s="2" t="s">
        <v>919</v>
      </c>
      <c r="G44" s="2" t="str">
        <f t="shared" si="0"/>
        <v>Trump</v>
      </c>
      <c r="H44" s="2" t="s">
        <v>922</v>
      </c>
      <c r="I44" s="2" t="s">
        <v>922</v>
      </c>
      <c r="J44">
        <v>52266</v>
      </c>
      <c r="K44" s="1">
        <v>90.446944476332604</v>
      </c>
      <c r="L44" s="1">
        <v>3.8667585045727599</v>
      </c>
      <c r="M44" s="1">
        <v>0.73661653847625597</v>
      </c>
      <c r="N44" s="1">
        <v>2.1141851299123702</v>
      </c>
      <c r="O44" s="1">
        <v>2.8354953507060001</v>
      </c>
      <c r="P44" s="1">
        <v>22.567252133318</v>
      </c>
      <c r="Q44" s="1">
        <v>8.0511231010599609</v>
      </c>
      <c r="R44" s="1">
        <v>24.019439023456901</v>
      </c>
      <c r="S44" s="1">
        <v>28.500363525045</v>
      </c>
      <c r="T44" s="1">
        <v>16.8618222171201</v>
      </c>
      <c r="U44" s="1">
        <v>8.3460376417107796</v>
      </c>
      <c r="V44" s="1">
        <v>52.618011475455297</v>
      </c>
      <c r="W44" s="1">
        <v>24.580757823544101</v>
      </c>
      <c r="X44" s="1">
        <v>14.455193059289901</v>
      </c>
      <c r="Y44" s="1">
        <v>25.3347564525519</v>
      </c>
      <c r="Z44" s="1">
        <v>25.785949932078399</v>
      </c>
      <c r="AA44" s="1">
        <v>20.7646031437997</v>
      </c>
      <c r="AB44" s="1">
        <v>17.484960217349101</v>
      </c>
      <c r="AC44" s="1">
        <v>10.629730254220799</v>
      </c>
    </row>
    <row r="45" spans="1:29" ht="15" customHeight="1" x14ac:dyDescent="0.25">
      <c r="A45">
        <v>11980</v>
      </c>
      <c r="B45" s="2" t="s">
        <v>83</v>
      </c>
      <c r="C45" s="2" t="s">
        <v>27</v>
      </c>
      <c r="D45" s="2" t="s">
        <v>976</v>
      </c>
      <c r="E45" s="2" t="s">
        <v>935</v>
      </c>
      <c r="F45" s="2" t="s">
        <v>919</v>
      </c>
      <c r="G45" s="2" t="str">
        <f t="shared" si="0"/>
        <v>Trump</v>
      </c>
      <c r="H45" s="2" t="s">
        <v>922</v>
      </c>
      <c r="I45" s="2" t="s">
        <v>922</v>
      </c>
      <c r="J45">
        <v>78532</v>
      </c>
      <c r="K45" s="1">
        <v>80.851118015585996</v>
      </c>
      <c r="L45" s="1">
        <v>6.1287118626801798</v>
      </c>
      <c r="M45" s="1">
        <v>0.404930474201599</v>
      </c>
      <c r="N45" s="1">
        <v>1.8043600061121601</v>
      </c>
      <c r="O45" s="1">
        <v>10.810879641420099</v>
      </c>
      <c r="P45" s="1">
        <v>22.7194010085061</v>
      </c>
      <c r="Q45" s="1">
        <v>7.9126980084551501</v>
      </c>
      <c r="R45" s="1">
        <v>22.019049559415301</v>
      </c>
      <c r="S45" s="1">
        <v>28.207609636835901</v>
      </c>
      <c r="T45" s="1">
        <v>19.141241786787599</v>
      </c>
      <c r="U45" s="1">
        <v>7.5243298931140403</v>
      </c>
      <c r="V45" s="1">
        <v>46.812738009823903</v>
      </c>
      <c r="W45" s="1">
        <v>31.5120407675184</v>
      </c>
      <c r="X45" s="1">
        <v>14.150891329543599</v>
      </c>
      <c r="Y45" s="1">
        <v>23.486523044439299</v>
      </c>
      <c r="Z45" s="1">
        <v>25.258157104681501</v>
      </c>
      <c r="AA45" s="1">
        <v>19.5011711919765</v>
      </c>
      <c r="AB45" s="1">
        <v>18.979908284121301</v>
      </c>
      <c r="AC45" s="1">
        <v>12.7742403747814</v>
      </c>
    </row>
    <row r="46" spans="1:29" ht="15" customHeight="1" x14ac:dyDescent="0.25">
      <c r="A46">
        <v>12020</v>
      </c>
      <c r="B46" s="2" t="s">
        <v>85</v>
      </c>
      <c r="C46" s="2" t="s">
        <v>37</v>
      </c>
      <c r="D46" s="2" t="s">
        <v>943</v>
      </c>
      <c r="E46" s="2" t="s">
        <v>931</v>
      </c>
      <c r="F46" s="2" t="s">
        <v>920</v>
      </c>
      <c r="G46" s="2" t="str">
        <f t="shared" si="0"/>
        <v>Clinton</v>
      </c>
      <c r="H46" s="2" t="s">
        <v>922</v>
      </c>
      <c r="I46" s="2" t="s">
        <v>923</v>
      </c>
      <c r="J46">
        <v>192541</v>
      </c>
      <c r="K46" s="1">
        <v>67.785562555507695</v>
      </c>
      <c r="L46" s="1">
        <v>19.3112116380407</v>
      </c>
      <c r="M46" s="1">
        <v>3.14997844614913</v>
      </c>
      <c r="N46" s="1">
        <v>1.8001360749139099</v>
      </c>
      <c r="O46" s="1">
        <v>7.9531112853885704</v>
      </c>
      <c r="P46" s="1">
        <v>20.855298352039298</v>
      </c>
      <c r="Q46" s="1">
        <v>21.383497540783502</v>
      </c>
      <c r="R46" s="1">
        <v>26.066136563121599</v>
      </c>
      <c r="S46" s="1">
        <v>21.620330215382701</v>
      </c>
      <c r="T46" s="1">
        <v>10.074737328672899</v>
      </c>
      <c r="U46" s="1">
        <v>5.3538660813873999</v>
      </c>
      <c r="V46" s="1">
        <v>36.069334004965299</v>
      </c>
      <c r="W46" s="1">
        <v>23.850429964379501</v>
      </c>
      <c r="X46" s="1">
        <v>34.726369949267799</v>
      </c>
      <c r="Y46" s="1">
        <v>27.264392003607401</v>
      </c>
      <c r="Z46" s="1">
        <v>21.678941830753001</v>
      </c>
      <c r="AA46" s="1">
        <v>15.845483240643301</v>
      </c>
      <c r="AB46" s="1">
        <v>18.620171351270098</v>
      </c>
      <c r="AC46" s="1">
        <v>16.591011573726099</v>
      </c>
    </row>
    <row r="47" spans="1:29" ht="15" customHeight="1" x14ac:dyDescent="0.25">
      <c r="A47">
        <v>12060</v>
      </c>
      <c r="B47" s="2" t="s">
        <v>86</v>
      </c>
      <c r="C47" s="2" t="s">
        <v>37</v>
      </c>
      <c r="D47" s="2" t="s">
        <v>943</v>
      </c>
      <c r="E47" s="2" t="s">
        <v>931</v>
      </c>
      <c r="F47" s="2" t="s">
        <v>920</v>
      </c>
      <c r="G47" s="2" t="str">
        <f t="shared" si="0"/>
        <v>Clinton</v>
      </c>
      <c r="H47" s="2" t="s">
        <v>922</v>
      </c>
      <c r="I47" s="2" t="s">
        <v>923</v>
      </c>
      <c r="J47">
        <v>5286728</v>
      </c>
      <c r="K47" s="1">
        <v>50.779442407477703</v>
      </c>
      <c r="L47" s="1">
        <v>31.8567174252203</v>
      </c>
      <c r="M47" s="1">
        <v>4.7783052201664198</v>
      </c>
      <c r="N47" s="1">
        <v>2.2219603505230499</v>
      </c>
      <c r="O47" s="1">
        <v>10.3635745966125</v>
      </c>
      <c r="P47" s="1">
        <v>26.496369777298899</v>
      </c>
      <c r="Q47" s="1">
        <v>9.1789099041978304</v>
      </c>
      <c r="R47" s="1">
        <v>30.196314242003801</v>
      </c>
      <c r="S47" s="1">
        <v>25.1525896546976</v>
      </c>
      <c r="T47" s="1">
        <v>8.9758164218019196</v>
      </c>
      <c r="U47" s="1">
        <v>4.9274397787738602</v>
      </c>
      <c r="V47" s="1">
        <v>32.482194389284402</v>
      </c>
      <c r="W47" s="1">
        <v>27.7483888908545</v>
      </c>
      <c r="X47" s="1">
        <v>34.841976941087196</v>
      </c>
      <c r="Y47" s="1">
        <v>15.660140407006301</v>
      </c>
      <c r="Z47" s="1">
        <v>19.101810279671401</v>
      </c>
      <c r="AA47" s="1">
        <v>17.116781855481602</v>
      </c>
      <c r="AB47" s="1">
        <v>23.2144860111894</v>
      </c>
      <c r="AC47" s="1">
        <v>24.906781446651301</v>
      </c>
    </row>
    <row r="48" spans="1:29" ht="15" customHeight="1" x14ac:dyDescent="0.25">
      <c r="A48">
        <v>12100</v>
      </c>
      <c r="B48" s="2" t="s">
        <v>87</v>
      </c>
      <c r="C48" s="2" t="s">
        <v>88</v>
      </c>
      <c r="D48" s="2" t="s">
        <v>963</v>
      </c>
      <c r="E48" s="2" t="s">
        <v>947</v>
      </c>
      <c r="F48" s="2" t="s">
        <v>920</v>
      </c>
      <c r="G48" s="2" t="str">
        <f t="shared" si="0"/>
        <v>Clinton</v>
      </c>
      <c r="H48" s="2" t="s">
        <v>923</v>
      </c>
      <c r="I48" s="2" t="s">
        <v>922</v>
      </c>
      <c r="J48">
        <v>274549</v>
      </c>
      <c r="K48" s="1">
        <v>58.594640665236398</v>
      </c>
      <c r="L48" s="1">
        <v>14.890602406127901</v>
      </c>
      <c r="M48" s="1">
        <v>7.43728806151179</v>
      </c>
      <c r="N48" s="1">
        <v>2.23493802563477</v>
      </c>
      <c r="O48" s="1">
        <v>16.842530841489101</v>
      </c>
      <c r="P48" s="1">
        <v>23.270163067430602</v>
      </c>
      <c r="Q48" s="1">
        <v>9.2839529555744207</v>
      </c>
      <c r="R48" s="1">
        <v>24.603622668448999</v>
      </c>
      <c r="S48" s="1">
        <v>28.672841642111202</v>
      </c>
      <c r="T48" s="1">
        <v>14.1694196664348</v>
      </c>
      <c r="U48" s="1">
        <v>6.5741050518568098</v>
      </c>
      <c r="V48" s="1">
        <v>43.150152710476</v>
      </c>
      <c r="W48" s="1">
        <v>26.186339157556201</v>
      </c>
      <c r="X48" s="1">
        <v>24.089403080110898</v>
      </c>
      <c r="Y48" s="1">
        <v>16.843532835732201</v>
      </c>
      <c r="Z48" s="1">
        <v>20.127106060306101</v>
      </c>
      <c r="AA48" s="1">
        <v>17.3394840523471</v>
      </c>
      <c r="AB48" s="1">
        <v>23.357223465124999</v>
      </c>
      <c r="AC48" s="1">
        <v>22.332653586489499</v>
      </c>
    </row>
    <row r="49" spans="1:29" ht="15" customHeight="1" x14ac:dyDescent="0.25">
      <c r="A49">
        <v>12140</v>
      </c>
      <c r="B49" s="2" t="s">
        <v>89</v>
      </c>
      <c r="C49" s="2" t="s">
        <v>66</v>
      </c>
      <c r="D49" s="2" t="s">
        <v>425</v>
      </c>
      <c r="E49" s="2" t="s">
        <v>927</v>
      </c>
      <c r="F49" s="2" t="s">
        <v>919</v>
      </c>
      <c r="G49" s="2" t="str">
        <f t="shared" si="0"/>
        <v>Trump</v>
      </c>
      <c r="H49" s="2" t="s">
        <v>922</v>
      </c>
      <c r="I49" s="2" t="s">
        <v>923</v>
      </c>
      <c r="J49">
        <v>42223</v>
      </c>
      <c r="K49" s="1">
        <v>95.696658219453894</v>
      </c>
      <c r="L49" s="1">
        <v>0.33394121687232098</v>
      </c>
      <c r="M49" s="1">
        <v>0.44051820098050798</v>
      </c>
      <c r="N49" s="1">
        <v>1.0870852379035101</v>
      </c>
      <c r="O49" s="1">
        <v>2.4417971247898098</v>
      </c>
      <c r="P49" s="1">
        <v>26.3742510006395</v>
      </c>
      <c r="Q49" s="1">
        <v>8.1116926793453796</v>
      </c>
      <c r="R49" s="1">
        <v>24.867962958577099</v>
      </c>
      <c r="S49" s="1">
        <v>27.525282429007898</v>
      </c>
      <c r="T49" s="1">
        <v>13.120810932430199</v>
      </c>
      <c r="U49" s="1">
        <v>3.7394624972980801</v>
      </c>
      <c r="V49" s="1">
        <v>49.430794725844798</v>
      </c>
      <c r="W49" s="1">
        <v>30.5281360328554</v>
      </c>
      <c r="X49" s="1">
        <v>16.301606744001699</v>
      </c>
      <c r="Y49" s="1">
        <v>17.773700305810401</v>
      </c>
      <c r="Z49" s="1">
        <v>25.186544342507599</v>
      </c>
      <c r="AA49" s="1">
        <v>20.165137614678901</v>
      </c>
      <c r="AB49" s="1">
        <v>23.596330275229398</v>
      </c>
      <c r="AC49" s="1">
        <v>13.278287461773701</v>
      </c>
    </row>
    <row r="50" spans="1:29" ht="15" customHeight="1" x14ac:dyDescent="0.25">
      <c r="A50">
        <v>12180</v>
      </c>
      <c r="B50" s="2" t="s">
        <v>89</v>
      </c>
      <c r="C50" s="2" t="s">
        <v>40</v>
      </c>
      <c r="D50" s="2" t="s">
        <v>966</v>
      </c>
      <c r="E50" s="2" t="s">
        <v>927</v>
      </c>
      <c r="F50" s="2" t="s">
        <v>919</v>
      </c>
      <c r="G50" s="2" t="str">
        <f t="shared" si="0"/>
        <v>Trump</v>
      </c>
      <c r="H50" s="2" t="s">
        <v>922</v>
      </c>
      <c r="I50" s="2" t="s">
        <v>922</v>
      </c>
      <c r="J50">
        <v>80026</v>
      </c>
      <c r="K50" s="1">
        <v>91.342813585584693</v>
      </c>
      <c r="L50" s="1">
        <v>3.7600279909029601</v>
      </c>
      <c r="M50" s="1">
        <v>0.48359283232949302</v>
      </c>
      <c r="N50" s="1">
        <v>2.0443355909329499</v>
      </c>
      <c r="O50" s="1">
        <v>2.36923000024992</v>
      </c>
      <c r="P50" s="1">
        <v>21.615474970634502</v>
      </c>
      <c r="Q50" s="1">
        <v>8.7121685452228004</v>
      </c>
      <c r="R50" s="1">
        <v>24.681978357034001</v>
      </c>
      <c r="S50" s="1">
        <v>29.701596980981201</v>
      </c>
      <c r="T50" s="1">
        <v>15.2887811461275</v>
      </c>
      <c r="U50" s="1">
        <v>3.3998455432029999</v>
      </c>
      <c r="V50" s="1">
        <v>46.653136730185501</v>
      </c>
      <c r="W50" s="1">
        <v>31.347545753336099</v>
      </c>
      <c r="X50" s="1">
        <v>18.599471973275399</v>
      </c>
      <c r="Y50" s="1">
        <v>17.007668565246401</v>
      </c>
      <c r="Z50" s="1">
        <v>22.197473510039099</v>
      </c>
      <c r="AA50" s="1">
        <v>19.931905686193399</v>
      </c>
      <c r="AB50" s="1">
        <v>25.1344385401088</v>
      </c>
      <c r="AC50" s="1">
        <v>15.7285136984122</v>
      </c>
    </row>
    <row r="51" spans="1:29" ht="15" customHeight="1" x14ac:dyDescent="0.25">
      <c r="A51">
        <v>12220</v>
      </c>
      <c r="B51" s="2" t="s">
        <v>90</v>
      </c>
      <c r="C51" s="2" t="s">
        <v>46</v>
      </c>
      <c r="D51" s="2" t="s">
        <v>930</v>
      </c>
      <c r="E51" s="2" t="s">
        <v>931</v>
      </c>
      <c r="F51" s="2" t="s">
        <v>919</v>
      </c>
      <c r="G51" s="2" t="str">
        <f t="shared" si="0"/>
        <v>Trump</v>
      </c>
      <c r="H51" s="2" t="s">
        <v>922</v>
      </c>
      <c r="I51" s="2" t="s">
        <v>923</v>
      </c>
      <c r="J51">
        <v>140247</v>
      </c>
      <c r="K51" s="1">
        <v>69.805414732578996</v>
      </c>
      <c r="L51" s="1">
        <v>22.5844403088836</v>
      </c>
      <c r="M51" s="1">
        <v>2.5775952426789899</v>
      </c>
      <c r="N51" s="1">
        <v>1.7732999636355899</v>
      </c>
      <c r="O51" s="1">
        <v>3.2592497522228601</v>
      </c>
      <c r="P51" s="1">
        <v>22.525259007322799</v>
      </c>
      <c r="Q51" s="1">
        <v>20.5487461407374</v>
      </c>
      <c r="R51" s="1">
        <v>26.102519126968801</v>
      </c>
      <c r="S51" s="1">
        <v>21.7566151147618</v>
      </c>
      <c r="T51" s="1">
        <v>9.0668606102091296</v>
      </c>
      <c r="U51" s="1">
        <v>3.8389769362824402</v>
      </c>
      <c r="V51" s="1">
        <v>37.471699052073703</v>
      </c>
      <c r="W51" s="1">
        <v>27.420197546836501</v>
      </c>
      <c r="X51" s="1">
        <v>31.2691264648073</v>
      </c>
      <c r="Y51" s="1">
        <v>25.392953929539299</v>
      </c>
      <c r="Z51" s="1">
        <v>21.7018970189702</v>
      </c>
      <c r="AA51" s="1">
        <v>16.7931345980126</v>
      </c>
      <c r="AB51" s="1">
        <v>20.6919602529359</v>
      </c>
      <c r="AC51" s="1">
        <v>15.420054200541999</v>
      </c>
    </row>
    <row r="52" spans="1:29" ht="15" customHeight="1" x14ac:dyDescent="0.25">
      <c r="A52">
        <v>12260</v>
      </c>
      <c r="B52" s="2" t="s">
        <v>91</v>
      </c>
      <c r="C52" s="2" t="s">
        <v>37</v>
      </c>
      <c r="D52" s="2" t="s">
        <v>943</v>
      </c>
      <c r="E52" s="2" t="s">
        <v>931</v>
      </c>
      <c r="F52" s="2" t="s">
        <v>920</v>
      </c>
      <c r="G52" s="2" t="str">
        <f t="shared" si="0"/>
        <v>Clinton</v>
      </c>
      <c r="H52" s="2" t="s">
        <v>922</v>
      </c>
      <c r="I52" s="2" t="s">
        <v>923</v>
      </c>
      <c r="J52">
        <v>564873</v>
      </c>
      <c r="K52" s="1">
        <v>56.626887813720998</v>
      </c>
      <c r="L52" s="1">
        <v>34.898994995335201</v>
      </c>
      <c r="M52" s="1">
        <v>1.69772674565787</v>
      </c>
      <c r="N52" s="1">
        <v>2.38425274353704</v>
      </c>
      <c r="O52" s="1">
        <v>4.3921377017488901</v>
      </c>
      <c r="P52" s="1">
        <v>24.7220171613796</v>
      </c>
      <c r="Q52" s="1">
        <v>10.0353530793647</v>
      </c>
      <c r="R52" s="1">
        <v>25.6967495348512</v>
      </c>
      <c r="S52" s="1">
        <v>27.031562846869999</v>
      </c>
      <c r="T52" s="1">
        <v>12.5143173775344</v>
      </c>
      <c r="U52" s="1">
        <v>5.1232809829929202</v>
      </c>
      <c r="V52" s="1">
        <v>41.545013155396397</v>
      </c>
      <c r="W52" s="1">
        <v>29.994303848970599</v>
      </c>
      <c r="X52" s="1">
        <v>23.337402012639998</v>
      </c>
      <c r="Y52" s="1">
        <v>22.750752304832002</v>
      </c>
      <c r="Z52" s="1">
        <v>21.744484695148799</v>
      </c>
      <c r="AA52" s="1">
        <v>17.3854292450118</v>
      </c>
      <c r="AB52" s="1">
        <v>21.584440227704</v>
      </c>
      <c r="AC52" s="1">
        <v>16.534893527303399</v>
      </c>
    </row>
    <row r="53" spans="1:29" ht="15" customHeight="1" x14ac:dyDescent="0.25">
      <c r="A53">
        <v>12300</v>
      </c>
      <c r="B53" s="2" t="s">
        <v>92</v>
      </c>
      <c r="C53" s="2" t="s">
        <v>93</v>
      </c>
      <c r="D53" s="2" t="s">
        <v>954</v>
      </c>
      <c r="E53" s="2" t="s">
        <v>927</v>
      </c>
      <c r="F53" s="2" t="s">
        <v>919</v>
      </c>
      <c r="G53" s="2" t="str">
        <f t="shared" si="0"/>
        <v>Trump</v>
      </c>
      <c r="H53" s="2" t="s">
        <v>922</v>
      </c>
      <c r="I53" s="2" t="s">
        <v>922</v>
      </c>
      <c r="J53">
        <v>122151</v>
      </c>
      <c r="K53" s="1">
        <v>95.413872993262402</v>
      </c>
      <c r="L53" s="1">
        <v>0.52557899648795303</v>
      </c>
      <c r="M53" s="1">
        <v>0.72533176150829703</v>
      </c>
      <c r="N53" s="1">
        <v>2.1039533036978799</v>
      </c>
      <c r="O53" s="1">
        <v>1.23126294504343</v>
      </c>
      <c r="P53" s="1">
        <v>20.7186187587494</v>
      </c>
      <c r="Q53" s="1">
        <v>8.5836382837635394</v>
      </c>
      <c r="R53" s="1">
        <v>23.862268831200701</v>
      </c>
      <c r="S53" s="1">
        <v>31.313701893558001</v>
      </c>
      <c r="T53" s="1">
        <v>15.521772232728299</v>
      </c>
      <c r="U53" s="1">
        <v>3.3092386306759298</v>
      </c>
      <c r="V53" s="1">
        <v>42.000442318212997</v>
      </c>
      <c r="W53" s="1">
        <v>30.5269406711597</v>
      </c>
      <c r="X53" s="1">
        <v>24.1633783799513</v>
      </c>
      <c r="Y53" s="1">
        <v>18.747562212341101</v>
      </c>
      <c r="Z53" s="1">
        <v>24.305718074732798</v>
      </c>
      <c r="AA53" s="1">
        <v>18.3419143458928</v>
      </c>
      <c r="AB53" s="1">
        <v>23.441766128403199</v>
      </c>
      <c r="AC53" s="1">
        <v>15.1630392386302</v>
      </c>
    </row>
    <row r="54" spans="1:29" ht="15" customHeight="1" x14ac:dyDescent="0.25">
      <c r="A54">
        <v>12380</v>
      </c>
      <c r="B54" s="2" t="s">
        <v>94</v>
      </c>
      <c r="C54" s="2" t="s">
        <v>44</v>
      </c>
      <c r="D54" s="2" t="s">
        <v>955</v>
      </c>
      <c r="E54" s="2" t="s">
        <v>947</v>
      </c>
      <c r="F54" s="2" t="s">
        <v>919</v>
      </c>
      <c r="G54" s="2" t="str">
        <f t="shared" si="0"/>
        <v>Trump</v>
      </c>
      <c r="H54" s="2" t="s">
        <v>922</v>
      </c>
      <c r="I54" s="2" t="s">
        <v>922</v>
      </c>
      <c r="J54">
        <v>39163</v>
      </c>
      <c r="K54" s="1">
        <v>84.199371856088703</v>
      </c>
      <c r="L54" s="1">
        <v>2.0197635523325599</v>
      </c>
      <c r="M54" s="1">
        <v>1.6239818195746001</v>
      </c>
      <c r="N54" s="1">
        <v>1.5907872226336099</v>
      </c>
      <c r="O54" s="1">
        <v>10.566095549370599</v>
      </c>
      <c r="P54" s="1">
        <v>25.235553966754299</v>
      </c>
      <c r="Q54" s="1">
        <v>8.0713939177284697</v>
      </c>
      <c r="R54" s="1">
        <v>23.463473176212201</v>
      </c>
      <c r="S54" s="1">
        <v>25.820289559022498</v>
      </c>
      <c r="T54" s="1">
        <v>17.409289380282399</v>
      </c>
      <c r="U54" s="1">
        <v>5.2871961603963502</v>
      </c>
      <c r="V54" s="1">
        <v>41.333797801517299</v>
      </c>
      <c r="W54" s="1">
        <v>37.211642669143799</v>
      </c>
      <c r="X54" s="1">
        <v>16.167363368942599</v>
      </c>
      <c r="Y54" s="1">
        <v>22.088805503439598</v>
      </c>
      <c r="Z54" s="1">
        <v>22.2201375859912</v>
      </c>
      <c r="AA54" s="1">
        <v>17.7423389618512</v>
      </c>
      <c r="AB54" s="1">
        <v>23.714821763602298</v>
      </c>
      <c r="AC54" s="1">
        <v>14.2338961851157</v>
      </c>
    </row>
    <row r="55" spans="1:29" ht="15" customHeight="1" x14ac:dyDescent="0.25">
      <c r="A55">
        <v>12420</v>
      </c>
      <c r="B55" s="2" t="s">
        <v>95</v>
      </c>
      <c r="C55" s="2" t="s">
        <v>27</v>
      </c>
      <c r="D55" s="2" t="s">
        <v>976</v>
      </c>
      <c r="E55" s="2" t="s">
        <v>935</v>
      </c>
      <c r="F55" s="2" t="s">
        <v>920</v>
      </c>
      <c r="G55" s="2" t="str">
        <f t="shared" si="0"/>
        <v>Clinton</v>
      </c>
      <c r="H55" s="2" t="s">
        <v>922</v>
      </c>
      <c r="I55" s="2" t="s">
        <v>922</v>
      </c>
      <c r="J55">
        <v>1716289</v>
      </c>
      <c r="K55" s="1">
        <v>54.680418041483698</v>
      </c>
      <c r="L55" s="1">
        <v>7.0215447398427697</v>
      </c>
      <c r="M55" s="1">
        <v>4.71831958370647</v>
      </c>
      <c r="N55" s="1">
        <v>2.21477851340887</v>
      </c>
      <c r="O55" s="1">
        <v>31.364939121558201</v>
      </c>
      <c r="P55" s="1">
        <v>25.3313981503115</v>
      </c>
      <c r="Q55" s="1">
        <v>11.651825537540599</v>
      </c>
      <c r="R55" s="1">
        <v>32.07169654994</v>
      </c>
      <c r="S55" s="1">
        <v>22.861592657180701</v>
      </c>
      <c r="T55" s="1">
        <v>8.0834871050271797</v>
      </c>
      <c r="U55" s="1">
        <v>6.1284915183207902</v>
      </c>
      <c r="V55" s="1">
        <v>25.422990725725601</v>
      </c>
      <c r="W55" s="1">
        <v>28.446877903904699</v>
      </c>
      <c r="X55" s="1">
        <v>40.001639852048903</v>
      </c>
      <c r="Y55" s="1">
        <v>14.5705199780387</v>
      </c>
      <c r="Z55" s="1">
        <v>18.655114340882001</v>
      </c>
      <c r="AA55" s="1">
        <v>17.039783347624699</v>
      </c>
      <c r="AB55" s="1">
        <v>23.229212290950802</v>
      </c>
      <c r="AC55" s="1">
        <v>26.505370042503799</v>
      </c>
    </row>
    <row r="56" spans="1:29" ht="15" customHeight="1" x14ac:dyDescent="0.25">
      <c r="A56">
        <v>12460</v>
      </c>
      <c r="B56" s="2" t="s">
        <v>96</v>
      </c>
      <c r="C56" s="2" t="s">
        <v>37</v>
      </c>
      <c r="D56" s="2" t="s">
        <v>943</v>
      </c>
      <c r="E56" s="2" t="s">
        <v>931</v>
      </c>
      <c r="F56" s="2" t="s">
        <v>919</v>
      </c>
      <c r="G56" s="2" t="str">
        <f t="shared" si="0"/>
        <v>Trump</v>
      </c>
      <c r="H56" s="2" t="s">
        <v>922</v>
      </c>
      <c r="I56" s="2" t="s">
        <v>923</v>
      </c>
      <c r="J56">
        <v>27842</v>
      </c>
      <c r="K56" s="1">
        <v>52.492637023202398</v>
      </c>
      <c r="L56" s="1">
        <v>40.8232167229366</v>
      </c>
      <c r="M56" s="1">
        <v>0.495654047841391</v>
      </c>
      <c r="N56" s="1">
        <v>1.1457510236333599</v>
      </c>
      <c r="O56" s="1">
        <v>5.0427411823863197</v>
      </c>
      <c r="P56" s="1">
        <v>25.436391063860398</v>
      </c>
      <c r="Q56" s="1">
        <v>9.3096760290209009</v>
      </c>
      <c r="R56" s="1">
        <v>24.7647439120753</v>
      </c>
      <c r="S56" s="1">
        <v>26.557000215501802</v>
      </c>
      <c r="T56" s="1">
        <v>13.932188779541701</v>
      </c>
      <c r="U56" s="1">
        <v>7.1389164735738699</v>
      </c>
      <c r="V56" s="1">
        <v>48.179410791128802</v>
      </c>
      <c r="W56" s="1">
        <v>30.7458898819376</v>
      </c>
      <c r="X56" s="1">
        <v>13.9357828533598</v>
      </c>
      <c r="Y56" s="1">
        <v>33.901695561059199</v>
      </c>
      <c r="Z56" s="1">
        <v>25.281005905886801</v>
      </c>
      <c r="AA56" s="1">
        <v>16.812726233568299</v>
      </c>
      <c r="AB56" s="1">
        <v>15.9173175843018</v>
      </c>
      <c r="AC56" s="1">
        <v>8.0872547151838408</v>
      </c>
    </row>
    <row r="57" spans="1:29" ht="15" customHeight="1" x14ac:dyDescent="0.25">
      <c r="A57">
        <v>12540</v>
      </c>
      <c r="B57" s="2" t="s">
        <v>97</v>
      </c>
      <c r="C57" s="2" t="s">
        <v>98</v>
      </c>
      <c r="D57" s="2" t="s">
        <v>936</v>
      </c>
      <c r="E57" s="2" t="s">
        <v>935</v>
      </c>
      <c r="F57" s="2" t="s">
        <v>919</v>
      </c>
      <c r="G57" s="2" t="str">
        <f t="shared" si="0"/>
        <v>Trump</v>
      </c>
      <c r="H57" s="2" t="s">
        <v>922</v>
      </c>
      <c r="I57" s="2" t="s">
        <v>923</v>
      </c>
      <c r="J57">
        <v>839631</v>
      </c>
      <c r="K57" s="1">
        <v>38.563845308236601</v>
      </c>
      <c r="L57" s="1">
        <v>5.4043978843087004</v>
      </c>
      <c r="M57" s="1">
        <v>3.9422079461096602</v>
      </c>
      <c r="N57" s="1">
        <v>2.8973441904836799</v>
      </c>
      <c r="O57" s="1">
        <v>49.1922046708614</v>
      </c>
      <c r="P57" s="1">
        <v>30.261031334002698</v>
      </c>
      <c r="Q57" s="1">
        <v>11.1719314794237</v>
      </c>
      <c r="R57" s="1">
        <v>27.4580142943746</v>
      </c>
      <c r="S57" s="1">
        <v>22.124480873145501</v>
      </c>
      <c r="T57" s="1">
        <v>8.9845420190536096</v>
      </c>
      <c r="U57" s="1">
        <v>14.6177382465057</v>
      </c>
      <c r="V57" s="1">
        <v>39.805235069885597</v>
      </c>
      <c r="W57" s="1">
        <v>30.701702668360898</v>
      </c>
      <c r="X57" s="1">
        <v>14.8753240152478</v>
      </c>
      <c r="Y57" s="1">
        <v>20.290862555198299</v>
      </c>
      <c r="Z57" s="1">
        <v>22.7559266602943</v>
      </c>
      <c r="AA57" s="1">
        <v>16.930380996769099</v>
      </c>
      <c r="AB57" s="1">
        <v>20.9646967746013</v>
      </c>
      <c r="AC57" s="1">
        <v>19.058133013136999</v>
      </c>
    </row>
    <row r="58" spans="1:29" ht="15" customHeight="1" x14ac:dyDescent="0.25">
      <c r="A58">
        <v>12580</v>
      </c>
      <c r="B58" s="2" t="s">
        <v>99</v>
      </c>
      <c r="C58" s="2" t="s">
        <v>100</v>
      </c>
      <c r="D58" s="2" t="s">
        <v>953</v>
      </c>
      <c r="E58" s="2" t="s">
        <v>927</v>
      </c>
      <c r="F58" s="2" t="s">
        <v>920</v>
      </c>
      <c r="G58" s="2" t="str">
        <f t="shared" si="0"/>
        <v>Clinton</v>
      </c>
      <c r="H58" s="2" t="s">
        <v>923</v>
      </c>
      <c r="I58" s="2" t="s">
        <v>922</v>
      </c>
      <c r="J58">
        <v>2710489</v>
      </c>
      <c r="K58" s="1">
        <v>59.996517233606198</v>
      </c>
      <c r="L58" s="1">
        <v>28.394913242592001</v>
      </c>
      <c r="M58" s="1">
        <v>4.5066775773670402</v>
      </c>
      <c r="N58" s="1">
        <v>2.5361475364777402</v>
      </c>
      <c r="O58" s="1">
        <v>4.5657444099570199</v>
      </c>
      <c r="P58" s="1">
        <v>22.986848498555101</v>
      </c>
      <c r="Q58" s="1">
        <v>9.8540152717830605</v>
      </c>
      <c r="R58" s="1">
        <v>26.738902094788099</v>
      </c>
      <c r="S58" s="1">
        <v>27.783732012931999</v>
      </c>
      <c r="T58" s="1">
        <v>12.636502121941801</v>
      </c>
      <c r="U58" s="1">
        <v>3.7885269517492199</v>
      </c>
      <c r="V58" s="1">
        <v>34.398549573581199</v>
      </c>
      <c r="W58" s="1">
        <v>26.3495593398588</v>
      </c>
      <c r="X58" s="1">
        <v>35.463364134810803</v>
      </c>
      <c r="Y58" s="1">
        <v>13.5840623440619</v>
      </c>
      <c r="Z58" s="1">
        <v>15.381833988273501</v>
      </c>
      <c r="AA58" s="1">
        <v>15.1605967751996</v>
      </c>
      <c r="AB58" s="1">
        <v>23.2296149887725</v>
      </c>
      <c r="AC58" s="1">
        <v>32.643891903692598</v>
      </c>
    </row>
    <row r="59" spans="1:29" ht="15" customHeight="1" x14ac:dyDescent="0.25">
      <c r="A59">
        <v>12620</v>
      </c>
      <c r="B59" s="2" t="s">
        <v>101</v>
      </c>
      <c r="C59" s="2" t="s">
        <v>93</v>
      </c>
      <c r="D59" s="2" t="s">
        <v>954</v>
      </c>
      <c r="E59" s="2" t="s">
        <v>927</v>
      </c>
      <c r="F59" s="2" t="s">
        <v>919</v>
      </c>
      <c r="G59" s="2" t="str">
        <f t="shared" si="0"/>
        <v>Trump</v>
      </c>
      <c r="H59" s="2" t="s">
        <v>922</v>
      </c>
      <c r="I59" s="2" t="s">
        <v>922</v>
      </c>
      <c r="J59">
        <v>153923</v>
      </c>
      <c r="K59" s="1">
        <v>94.657718469624399</v>
      </c>
      <c r="L59" s="1">
        <v>0.72568751908421703</v>
      </c>
      <c r="M59" s="1">
        <v>0.91279405936734603</v>
      </c>
      <c r="N59" s="1">
        <v>2.6513256628314199</v>
      </c>
      <c r="O59" s="1">
        <v>1.0524742890926</v>
      </c>
      <c r="P59" s="1">
        <v>19.720899410744298</v>
      </c>
      <c r="Q59" s="1">
        <v>13.2027052487283</v>
      </c>
      <c r="R59" s="1">
        <v>23.7378429474477</v>
      </c>
      <c r="S59" s="1">
        <v>28.881323778772501</v>
      </c>
      <c r="T59" s="1">
        <v>14.4572286143072</v>
      </c>
      <c r="U59" s="1">
        <v>3.5386935839424498</v>
      </c>
      <c r="V59" s="1">
        <v>42.225509533201802</v>
      </c>
      <c r="W59" s="1">
        <v>30.8456124066984</v>
      </c>
      <c r="X59" s="1">
        <v>23.390184476157302</v>
      </c>
      <c r="Y59" s="1">
        <v>22.130388997032298</v>
      </c>
      <c r="Z59" s="1">
        <v>24.273223346204201</v>
      </c>
      <c r="AA59" s="1">
        <v>18.235632000510599</v>
      </c>
      <c r="AB59" s="1">
        <v>22.0920956058334</v>
      </c>
      <c r="AC59" s="1">
        <v>13.2686600504196</v>
      </c>
    </row>
    <row r="60" spans="1:29" ht="15" customHeight="1" x14ac:dyDescent="0.25">
      <c r="A60">
        <v>12660</v>
      </c>
      <c r="B60" s="2" t="s">
        <v>102</v>
      </c>
      <c r="C60" s="2" t="s">
        <v>70</v>
      </c>
      <c r="D60" s="2" t="s">
        <v>980</v>
      </c>
      <c r="E60" s="2" t="s">
        <v>927</v>
      </c>
      <c r="F60" s="2" t="s">
        <v>919</v>
      </c>
      <c r="G60" s="2" t="str">
        <f t="shared" si="0"/>
        <v>Trump</v>
      </c>
      <c r="H60" s="2" t="s">
        <v>922</v>
      </c>
      <c r="I60" s="2" t="s">
        <v>922</v>
      </c>
      <c r="J60">
        <v>61976</v>
      </c>
      <c r="K60" s="1">
        <v>92.505163289015101</v>
      </c>
      <c r="L60" s="1">
        <v>0.53246417968245796</v>
      </c>
      <c r="M60" s="1">
        <v>0.535691235316897</v>
      </c>
      <c r="N60" s="1">
        <v>2.1104943849232001</v>
      </c>
      <c r="O60" s="1">
        <v>4.3161869110623501</v>
      </c>
      <c r="P60" s="1">
        <v>23.826965276881399</v>
      </c>
      <c r="Q60" s="1">
        <v>7.5222666838776302</v>
      </c>
      <c r="R60" s="1">
        <v>25.4582419000904</v>
      </c>
      <c r="S60" s="1">
        <v>28.206079772815301</v>
      </c>
      <c r="T60" s="1">
        <v>14.9864463663354</v>
      </c>
      <c r="U60" s="1">
        <v>3.1293985174064001</v>
      </c>
      <c r="V60" s="1">
        <v>45.509993431547301</v>
      </c>
      <c r="W60" s="1">
        <v>30.822464108098</v>
      </c>
      <c r="X60" s="1">
        <v>20.538143942948299</v>
      </c>
      <c r="Y60" s="1">
        <v>15.7456502101253</v>
      </c>
      <c r="Z60" s="1">
        <v>21.452417422724999</v>
      </c>
      <c r="AA60" s="1">
        <v>20.2702171949256</v>
      </c>
      <c r="AB60" s="1">
        <v>26.793920113114201</v>
      </c>
      <c r="AC60" s="1">
        <v>15.737795059110001</v>
      </c>
    </row>
    <row r="61" spans="1:29" ht="15" customHeight="1" x14ac:dyDescent="0.25">
      <c r="A61">
        <v>12680</v>
      </c>
      <c r="B61" s="2" t="s">
        <v>103</v>
      </c>
      <c r="C61" s="2" t="s">
        <v>104</v>
      </c>
      <c r="D61" s="2" t="s">
        <v>950</v>
      </c>
      <c r="E61" s="2" t="s">
        <v>927</v>
      </c>
      <c r="F61" s="2" t="s">
        <v>919</v>
      </c>
      <c r="G61" s="2" t="str">
        <f t="shared" si="0"/>
        <v>Trump</v>
      </c>
      <c r="H61" s="2" t="s">
        <v>922</v>
      </c>
      <c r="I61" s="2" t="s">
        <v>923</v>
      </c>
      <c r="J61">
        <v>43437</v>
      </c>
      <c r="K61" s="1">
        <v>90.931694177774702</v>
      </c>
      <c r="L61" s="1">
        <v>4.9911365886225996</v>
      </c>
      <c r="M61" s="1">
        <v>0.49727191104357998</v>
      </c>
      <c r="N61" s="1">
        <v>1.5355572438243901</v>
      </c>
      <c r="O61" s="1">
        <v>2.0443400787347201</v>
      </c>
      <c r="P61" s="1">
        <v>25.980155167253699</v>
      </c>
      <c r="Q61" s="1">
        <v>7.97937242443078</v>
      </c>
      <c r="R61" s="1">
        <v>26.468218339203901</v>
      </c>
      <c r="S61" s="1">
        <v>27.8380182793471</v>
      </c>
      <c r="T61" s="1">
        <v>11.734235789764501</v>
      </c>
      <c r="U61" s="1">
        <v>5.35720481593283</v>
      </c>
      <c r="V61" s="1">
        <v>53.016897401200502</v>
      </c>
      <c r="W61" s="1">
        <v>26.622948544464101</v>
      </c>
      <c r="X61" s="1">
        <v>15.0029492384026</v>
      </c>
      <c r="Y61" s="1">
        <v>19.706308919506899</v>
      </c>
      <c r="Z61" s="1">
        <v>25.060430263475901</v>
      </c>
      <c r="AA61" s="1">
        <v>19.222866811699301</v>
      </c>
      <c r="AB61" s="1">
        <v>23.168963016678799</v>
      </c>
      <c r="AC61" s="1">
        <v>12.8414309886391</v>
      </c>
    </row>
    <row r="62" spans="1:29" ht="15" customHeight="1" x14ac:dyDescent="0.25">
      <c r="A62">
        <v>12700</v>
      </c>
      <c r="B62" s="2" t="s">
        <v>105</v>
      </c>
      <c r="C62" s="2" t="s">
        <v>106</v>
      </c>
      <c r="D62" s="2" t="s">
        <v>952</v>
      </c>
      <c r="E62" s="2" t="s">
        <v>927</v>
      </c>
      <c r="F62" s="2" t="s">
        <v>920</v>
      </c>
      <c r="G62" s="2" t="str">
        <f t="shared" si="0"/>
        <v>Clinton</v>
      </c>
      <c r="H62" s="2" t="s">
        <v>923</v>
      </c>
      <c r="I62" s="2" t="s">
        <v>923</v>
      </c>
      <c r="J62">
        <v>215888</v>
      </c>
      <c r="K62" s="1">
        <v>91.402486474468205</v>
      </c>
      <c r="L62" s="1">
        <v>1.7865745201215399</v>
      </c>
      <c r="M62" s="1">
        <v>1.04822871118358</v>
      </c>
      <c r="N62" s="1">
        <v>3.5916771659378899</v>
      </c>
      <c r="O62" s="1">
        <v>2.1710331282887401</v>
      </c>
      <c r="P62" s="1">
        <v>17.253853850144498</v>
      </c>
      <c r="Q62" s="1">
        <v>6.5297746979915496</v>
      </c>
      <c r="R62" s="1">
        <v>18.832913362484302</v>
      </c>
      <c r="S62" s="1">
        <v>32.426535981620098</v>
      </c>
      <c r="T62" s="1">
        <v>24.956922107759599</v>
      </c>
      <c r="U62" s="1">
        <v>1.4890907650782601</v>
      </c>
      <c r="V62" s="1">
        <v>28.260432469977498</v>
      </c>
      <c r="W62" s="1">
        <v>30.337482559237699</v>
      </c>
      <c r="X62" s="1">
        <v>39.912994205706603</v>
      </c>
      <c r="Y62" s="1">
        <v>14.428391959799001</v>
      </c>
      <c r="Z62" s="1">
        <v>17.889447236180899</v>
      </c>
      <c r="AA62" s="1">
        <v>17.386934673366799</v>
      </c>
      <c r="AB62" s="1">
        <v>24.4147822445561</v>
      </c>
      <c r="AC62" s="1">
        <v>25.880443886097201</v>
      </c>
    </row>
    <row r="63" spans="1:29" ht="15" customHeight="1" x14ac:dyDescent="0.25">
      <c r="A63">
        <v>12740</v>
      </c>
      <c r="B63" s="2" t="s">
        <v>107</v>
      </c>
      <c r="C63" s="2" t="s">
        <v>108</v>
      </c>
      <c r="D63" s="2" t="s">
        <v>979</v>
      </c>
      <c r="E63" s="2" t="s">
        <v>927</v>
      </c>
      <c r="F63" s="2" t="s">
        <v>920</v>
      </c>
      <c r="G63" s="2" t="str">
        <f t="shared" si="0"/>
        <v>Clinton</v>
      </c>
      <c r="H63" s="2" t="s">
        <v>922</v>
      </c>
      <c r="I63" s="2" t="s">
        <v>923</v>
      </c>
      <c r="J63">
        <v>59534</v>
      </c>
      <c r="K63" s="1">
        <v>94.858400241878599</v>
      </c>
      <c r="L63" s="1">
        <v>0.69036181005811803</v>
      </c>
      <c r="M63" s="1">
        <v>0.83145765444955799</v>
      </c>
      <c r="N63" s="1">
        <v>1.94846642254846</v>
      </c>
      <c r="O63" s="1">
        <v>1.67131387106527</v>
      </c>
      <c r="P63" s="1">
        <v>20.694057177411199</v>
      </c>
      <c r="Q63" s="1">
        <v>9.1006819632478901</v>
      </c>
      <c r="R63" s="1">
        <v>24.066919743339898</v>
      </c>
      <c r="S63" s="1">
        <v>31.664259078845699</v>
      </c>
      <c r="T63" s="1">
        <v>14.474082037155201</v>
      </c>
      <c r="U63" s="1">
        <v>2.3612043340684599</v>
      </c>
      <c r="V63" s="1">
        <v>33.294179691245603</v>
      </c>
      <c r="W63" s="1">
        <v>26.258509924249701</v>
      </c>
      <c r="X63" s="1">
        <v>38.0861060504363</v>
      </c>
      <c r="Y63" s="1">
        <v>15.121832753177401</v>
      </c>
      <c r="Z63" s="1">
        <v>19.978952481178698</v>
      </c>
      <c r="AA63" s="1">
        <v>17.7082490083381</v>
      </c>
      <c r="AB63" s="1">
        <v>26.859872095847201</v>
      </c>
      <c r="AC63" s="1">
        <v>20.331093661458802</v>
      </c>
    </row>
    <row r="64" spans="1:29" ht="15" customHeight="1" x14ac:dyDescent="0.25">
      <c r="A64">
        <v>12780</v>
      </c>
      <c r="B64" s="2" t="s">
        <v>109</v>
      </c>
      <c r="C64" s="2" t="s">
        <v>29</v>
      </c>
      <c r="D64" s="2" t="s">
        <v>968</v>
      </c>
      <c r="E64" s="2" t="s">
        <v>935</v>
      </c>
      <c r="F64" s="2" t="s">
        <v>919</v>
      </c>
      <c r="G64" s="2" t="str">
        <f t="shared" si="0"/>
        <v>Trump</v>
      </c>
      <c r="H64" s="2" t="s">
        <v>922</v>
      </c>
      <c r="I64" s="2" t="s">
        <v>922</v>
      </c>
      <c r="J64">
        <v>50976</v>
      </c>
      <c r="K64" s="1">
        <v>75.900423728813607</v>
      </c>
      <c r="L64" s="1">
        <v>2.3422787193973602</v>
      </c>
      <c r="M64" s="1">
        <v>1.0828625235404901</v>
      </c>
      <c r="N64" s="1">
        <v>15.6603107344633</v>
      </c>
      <c r="O64" s="1">
        <v>5.0141242937853097</v>
      </c>
      <c r="P64" s="1">
        <v>23.448289391086</v>
      </c>
      <c r="Q64" s="1">
        <v>8.2430947897049602</v>
      </c>
      <c r="R64" s="1">
        <v>22.704802259887</v>
      </c>
      <c r="S64" s="1">
        <v>27.785624607658502</v>
      </c>
      <c r="T64" s="1">
        <v>17.818188951663501</v>
      </c>
      <c r="U64" s="1">
        <v>3.0333467255926099</v>
      </c>
      <c r="V64" s="1">
        <v>42.024909602249899</v>
      </c>
      <c r="W64" s="1">
        <v>29.538541009011102</v>
      </c>
      <c r="X64" s="1">
        <v>25.403202663146399</v>
      </c>
      <c r="Y64" s="1">
        <v>18.916145881914002</v>
      </c>
      <c r="Z64" s="1">
        <v>24.214159126947099</v>
      </c>
      <c r="AA64" s="1">
        <v>17.456393993097699</v>
      </c>
      <c r="AB64" s="1">
        <v>22.008208189534599</v>
      </c>
      <c r="AC64" s="1">
        <v>17.405092808506701</v>
      </c>
    </row>
    <row r="65" spans="1:29" ht="15" customHeight="1" x14ac:dyDescent="0.25">
      <c r="A65">
        <v>12820</v>
      </c>
      <c r="B65" s="2" t="s">
        <v>110</v>
      </c>
      <c r="C65" s="2" t="s">
        <v>49</v>
      </c>
      <c r="D65" s="2" t="s">
        <v>951</v>
      </c>
      <c r="E65" s="2" t="s">
        <v>931</v>
      </c>
      <c r="F65" s="2" t="s">
        <v>919</v>
      </c>
      <c r="G65" s="2" t="str">
        <f t="shared" si="0"/>
        <v>Trump</v>
      </c>
      <c r="H65" s="2" t="s">
        <v>922</v>
      </c>
      <c r="I65" s="2" t="s">
        <v>923</v>
      </c>
      <c r="J65">
        <v>27979</v>
      </c>
      <c r="K65" s="1">
        <v>50.934629543586297</v>
      </c>
      <c r="L65" s="1">
        <v>46.742199506772899</v>
      </c>
      <c r="M65" s="1">
        <v>0.35026269702276702</v>
      </c>
      <c r="N65" s="1">
        <v>1.0615104185281801</v>
      </c>
      <c r="O65" s="1">
        <v>0.91139783408985298</v>
      </c>
      <c r="P65" s="1">
        <v>24.7256871224847</v>
      </c>
      <c r="Q65" s="1">
        <v>8.6207512777440201</v>
      </c>
      <c r="R65" s="1">
        <v>23.578398084277499</v>
      </c>
      <c r="S65" s="1">
        <v>27.6707530647986</v>
      </c>
      <c r="T65" s="1">
        <v>15.404410450695201</v>
      </c>
      <c r="U65" s="1">
        <v>7.7513966480446896</v>
      </c>
      <c r="V65" s="1">
        <v>58.841856467554798</v>
      </c>
      <c r="W65" s="1">
        <v>21.970348087666501</v>
      </c>
      <c r="X65" s="1">
        <v>11.436398796734</v>
      </c>
      <c r="Y65" s="1">
        <v>35.025135344160901</v>
      </c>
      <c r="Z65" s="1">
        <v>24.951662799690599</v>
      </c>
      <c r="AA65" s="1">
        <v>16.869682907965998</v>
      </c>
      <c r="AB65" s="1">
        <v>15.6805877803558</v>
      </c>
      <c r="AC65" s="1">
        <v>7.4729311678267596</v>
      </c>
    </row>
    <row r="66" spans="1:29" ht="15" customHeight="1" x14ac:dyDescent="0.25">
      <c r="A66">
        <v>12860</v>
      </c>
      <c r="B66" s="2" t="s">
        <v>111</v>
      </c>
      <c r="C66" s="2" t="s">
        <v>40</v>
      </c>
      <c r="D66" s="2" t="s">
        <v>966</v>
      </c>
      <c r="E66" s="2" t="s">
        <v>927</v>
      </c>
      <c r="F66" s="2" t="s">
        <v>920</v>
      </c>
      <c r="G66" s="2" t="str">
        <f t="shared" ref="G66:G129" si="1">IF(F66="Republicain","Trump","Clinton")</f>
        <v>Clinton</v>
      </c>
      <c r="H66" s="2" t="s">
        <v>922</v>
      </c>
      <c r="I66" s="2" t="s">
        <v>922</v>
      </c>
      <c r="J66">
        <v>60079</v>
      </c>
      <c r="K66" s="1">
        <v>91.529486176534206</v>
      </c>
      <c r="L66" s="1">
        <v>2.4817323856921698</v>
      </c>
      <c r="M66" s="1">
        <v>0.59088866326004097</v>
      </c>
      <c r="N66" s="1">
        <v>2.70810100034954</v>
      </c>
      <c r="O66" s="1">
        <v>2.68979177416402</v>
      </c>
      <c r="P66" s="1">
        <v>22.0692754539856</v>
      </c>
      <c r="Q66" s="1">
        <v>9.1995539206711197</v>
      </c>
      <c r="R66" s="1">
        <v>23.6222307295394</v>
      </c>
      <c r="S66" s="1">
        <v>29.479518633798801</v>
      </c>
      <c r="T66" s="1">
        <v>15.629421262005</v>
      </c>
      <c r="U66" s="1">
        <v>3.0132739075671</v>
      </c>
      <c r="V66" s="1">
        <v>44.210832283693399</v>
      </c>
      <c r="W66" s="1">
        <v>32.225559538804397</v>
      </c>
      <c r="X66" s="1">
        <v>20.550334269935099</v>
      </c>
      <c r="Y66" s="1">
        <v>17.081211918871499</v>
      </c>
      <c r="Z66" s="1">
        <v>21.262832818629501</v>
      </c>
      <c r="AA66" s="1">
        <v>18.074451214422801</v>
      </c>
      <c r="AB66" s="1">
        <v>27.4351055838411</v>
      </c>
      <c r="AC66" s="1">
        <v>16.146398464234998</v>
      </c>
    </row>
    <row r="67" spans="1:29" ht="15" customHeight="1" x14ac:dyDescent="0.25">
      <c r="A67">
        <v>12900</v>
      </c>
      <c r="B67" s="2" t="s">
        <v>112</v>
      </c>
      <c r="C67" s="2" t="s">
        <v>75</v>
      </c>
      <c r="D67" s="2" t="s">
        <v>932</v>
      </c>
      <c r="E67" s="2" t="s">
        <v>931</v>
      </c>
      <c r="F67" s="2" t="s">
        <v>919</v>
      </c>
      <c r="G67" s="2" t="str">
        <f t="shared" si="1"/>
        <v>Trump</v>
      </c>
      <c r="H67" s="2" t="s">
        <v>922</v>
      </c>
      <c r="I67" s="2" t="s">
        <v>923</v>
      </c>
      <c r="J67">
        <v>36647</v>
      </c>
      <c r="K67" s="1">
        <v>89.813627309193095</v>
      </c>
      <c r="L67" s="1">
        <v>1.93467405244631</v>
      </c>
      <c r="M67" s="1">
        <v>0.75313122492973505</v>
      </c>
      <c r="N67" s="1">
        <v>1.66180042022539</v>
      </c>
      <c r="O67" s="1">
        <v>5.8367669932054502</v>
      </c>
      <c r="P67" s="1">
        <v>23.991049744863201</v>
      </c>
      <c r="Q67" s="1">
        <v>9.0075585996125191</v>
      </c>
      <c r="R67" s="1">
        <v>24.5449832182716</v>
      </c>
      <c r="S67" s="1">
        <v>26.820749310994099</v>
      </c>
      <c r="T67" s="1">
        <v>15.6356591262586</v>
      </c>
      <c r="U67" s="1">
        <v>6.9963027668305404</v>
      </c>
      <c r="V67" s="1">
        <v>50.794295697395697</v>
      </c>
      <c r="W67" s="1">
        <v>28.948116848819701</v>
      </c>
      <c r="X67" s="1">
        <v>13.261284686953999</v>
      </c>
      <c r="Y67" s="1">
        <v>27.951189914380102</v>
      </c>
      <c r="Z67" s="1">
        <v>29.366952066338602</v>
      </c>
      <c r="AA67" s="1">
        <v>16.773410638441302</v>
      </c>
      <c r="AB67" s="1">
        <v>17.710510348547199</v>
      </c>
      <c r="AC67" s="1">
        <v>8.1979370322928595</v>
      </c>
    </row>
    <row r="68" spans="1:29" ht="15" customHeight="1" x14ac:dyDescent="0.25">
      <c r="A68">
        <v>12940</v>
      </c>
      <c r="B68" s="2" t="s">
        <v>113</v>
      </c>
      <c r="C68" s="2" t="s">
        <v>49</v>
      </c>
      <c r="D68" s="2" t="s">
        <v>951</v>
      </c>
      <c r="E68" s="2" t="s">
        <v>931</v>
      </c>
      <c r="F68" s="2" t="s">
        <v>920</v>
      </c>
      <c r="G68" s="2" t="str">
        <f t="shared" si="1"/>
        <v>Clinton</v>
      </c>
      <c r="H68" s="2" t="s">
        <v>922</v>
      </c>
      <c r="I68" s="2" t="s">
        <v>923</v>
      </c>
      <c r="J68">
        <v>802484</v>
      </c>
      <c r="K68" s="1">
        <v>57.983461352500498</v>
      </c>
      <c r="L68" s="1">
        <v>35.460021632830099</v>
      </c>
      <c r="M68" s="1">
        <v>1.7722471725293001</v>
      </c>
      <c r="N68" s="1">
        <v>1.3752299111259501</v>
      </c>
      <c r="O68" s="1">
        <v>3.4090399310141999</v>
      </c>
      <c r="P68" s="1">
        <v>24.714137602743499</v>
      </c>
      <c r="Q68" s="1">
        <v>11.6863389176607</v>
      </c>
      <c r="R68" s="1">
        <v>27.378739015357301</v>
      </c>
      <c r="S68" s="1">
        <v>25.4851187064166</v>
      </c>
      <c r="T68" s="1">
        <v>10.735665757822</v>
      </c>
      <c r="U68" s="1">
        <v>4.5211905056176498</v>
      </c>
      <c r="V68" s="1">
        <v>41.879179884370799</v>
      </c>
      <c r="W68" s="1">
        <v>27.122042324118699</v>
      </c>
      <c r="X68" s="1">
        <v>26.477587285892799</v>
      </c>
      <c r="Y68" s="1">
        <v>20.141923626710199</v>
      </c>
      <c r="Z68" s="1">
        <v>19.959499013001199</v>
      </c>
      <c r="AA68" s="1">
        <v>16.2783336736778</v>
      </c>
      <c r="AB68" s="1">
        <v>22.358586889932599</v>
      </c>
      <c r="AC68" s="1">
        <v>21.261656796678199</v>
      </c>
    </row>
    <row r="69" spans="1:29" ht="15" customHeight="1" x14ac:dyDescent="0.25">
      <c r="A69">
        <v>12980</v>
      </c>
      <c r="B69" s="2" t="s">
        <v>114</v>
      </c>
      <c r="C69" s="2" t="s">
        <v>31</v>
      </c>
      <c r="D69" s="2" t="s">
        <v>924</v>
      </c>
      <c r="E69" s="2" t="s">
        <v>927</v>
      </c>
      <c r="F69" s="2" t="s">
        <v>919</v>
      </c>
      <c r="G69" s="2" t="str">
        <f t="shared" si="1"/>
        <v>Trump</v>
      </c>
      <c r="H69" s="2" t="s">
        <v>922</v>
      </c>
      <c r="I69" s="2" t="s">
        <v>922</v>
      </c>
      <c r="J69">
        <v>136146</v>
      </c>
      <c r="K69" s="1">
        <v>79.814316983238598</v>
      </c>
      <c r="L69" s="1">
        <v>10.745816990583601</v>
      </c>
      <c r="M69" s="1">
        <v>1.5821250716143</v>
      </c>
      <c r="N69" s="1">
        <v>3.32069983693976</v>
      </c>
      <c r="O69" s="1">
        <v>4.5370411176237297</v>
      </c>
      <c r="P69" s="1">
        <v>24.245295491604601</v>
      </c>
      <c r="Q69" s="1">
        <v>9.2746022652152806</v>
      </c>
      <c r="R69" s="1">
        <v>23.972059406813301</v>
      </c>
      <c r="S69" s="1">
        <v>27.737869639945401</v>
      </c>
      <c r="T69" s="1">
        <v>14.770173196421499</v>
      </c>
      <c r="U69" s="1">
        <v>3.5238936099768199</v>
      </c>
      <c r="V69" s="1">
        <v>42.761284626420903</v>
      </c>
      <c r="W69" s="1">
        <v>34.820659971305602</v>
      </c>
      <c r="X69" s="1">
        <v>18.8941617922967</v>
      </c>
      <c r="Y69" s="1">
        <v>21.418652655282401</v>
      </c>
      <c r="Z69" s="1">
        <v>25.9617188966035</v>
      </c>
      <c r="AA69" s="1">
        <v>18.541940326515299</v>
      </c>
      <c r="AB69" s="1">
        <v>20.889472696565999</v>
      </c>
      <c r="AC69" s="1">
        <v>13.1882154250328</v>
      </c>
    </row>
    <row r="70" spans="1:29" ht="15" customHeight="1" x14ac:dyDescent="0.25">
      <c r="A70">
        <v>13060</v>
      </c>
      <c r="B70" s="2" t="s">
        <v>115</v>
      </c>
      <c r="C70" s="2" t="s">
        <v>27</v>
      </c>
      <c r="D70" s="2" t="s">
        <v>976</v>
      </c>
      <c r="E70" s="2" t="s">
        <v>935</v>
      </c>
      <c r="F70" s="2" t="s">
        <v>920</v>
      </c>
      <c r="G70" s="2" t="str">
        <f t="shared" si="1"/>
        <v>Clinton</v>
      </c>
      <c r="H70" s="2" t="s">
        <v>922</v>
      </c>
      <c r="I70" s="2" t="s">
        <v>922</v>
      </c>
      <c r="J70">
        <v>36702</v>
      </c>
      <c r="K70" s="1">
        <v>47.408860552558401</v>
      </c>
      <c r="L70" s="1">
        <v>11.062067462263601</v>
      </c>
      <c r="M70" s="1">
        <v>1.88818048062776</v>
      </c>
      <c r="N70" s="1">
        <v>1.2942074001416799</v>
      </c>
      <c r="O70" s="1">
        <v>38.346684104408503</v>
      </c>
      <c r="P70" s="1">
        <v>26.3500626668846</v>
      </c>
      <c r="Q70" s="1">
        <v>8.6834504931611391</v>
      </c>
      <c r="R70" s="1">
        <v>22.5873249414201</v>
      </c>
      <c r="S70" s="1">
        <v>28.077488965179001</v>
      </c>
      <c r="T70" s="1">
        <v>14.3016729333551</v>
      </c>
      <c r="U70" s="1">
        <v>10.929685830305599</v>
      </c>
      <c r="V70" s="1">
        <v>46.356058986962999</v>
      </c>
      <c r="W70" s="1">
        <v>27.334900619790599</v>
      </c>
      <c r="X70" s="1">
        <v>15.379354562940801</v>
      </c>
      <c r="Y70" s="1">
        <v>23.4292997450892</v>
      </c>
      <c r="Z70" s="1">
        <v>23.601739391213101</v>
      </c>
      <c r="AA70" s="1">
        <v>17.791273054430899</v>
      </c>
      <c r="AB70" s="1">
        <v>15.8869395711501</v>
      </c>
      <c r="AC70" s="1">
        <v>19.290748238116699</v>
      </c>
    </row>
    <row r="71" spans="1:29" ht="15" customHeight="1" x14ac:dyDescent="0.25">
      <c r="A71">
        <v>13020</v>
      </c>
      <c r="B71" s="2" t="s">
        <v>115</v>
      </c>
      <c r="C71" s="2" t="s">
        <v>31</v>
      </c>
      <c r="D71" s="2" t="s">
        <v>924</v>
      </c>
      <c r="E71" s="2" t="s">
        <v>927</v>
      </c>
      <c r="F71" s="2" t="s">
        <v>919</v>
      </c>
      <c r="G71" s="2" t="str">
        <f t="shared" si="1"/>
        <v>Trump</v>
      </c>
      <c r="H71" s="2" t="s">
        <v>923</v>
      </c>
      <c r="I71" s="2" t="s">
        <v>922</v>
      </c>
      <c r="J71">
        <v>107771</v>
      </c>
      <c r="K71" s="1">
        <v>91.157175863636795</v>
      </c>
      <c r="L71" s="1">
        <v>1.46050421727552</v>
      </c>
      <c r="M71" s="1">
        <v>0.525187666440879</v>
      </c>
      <c r="N71" s="1">
        <v>2.1313711480825099</v>
      </c>
      <c r="O71" s="1">
        <v>4.7257611045643104</v>
      </c>
      <c r="P71" s="1">
        <v>22.224902803166</v>
      </c>
      <c r="Q71" s="1">
        <v>8.4892967495894105</v>
      </c>
      <c r="R71" s="1">
        <v>23.561069304358298</v>
      </c>
      <c r="S71" s="1">
        <v>29.480101325959701</v>
      </c>
      <c r="T71" s="1">
        <v>16.244629816926601</v>
      </c>
      <c r="U71" s="1">
        <v>3.24483775811209</v>
      </c>
      <c r="V71" s="1">
        <v>43.403057119871299</v>
      </c>
      <c r="W71" s="1">
        <v>34.707696433360198</v>
      </c>
      <c r="X71" s="1">
        <v>18.644408688656501</v>
      </c>
      <c r="Y71" s="1">
        <v>19.265449246322699</v>
      </c>
      <c r="Z71" s="1">
        <v>23.823944624072102</v>
      </c>
      <c r="AA71" s="1">
        <v>21.446787194316698</v>
      </c>
      <c r="AB71" s="1">
        <v>21.323830775536202</v>
      </c>
      <c r="AC71" s="1">
        <v>14.139988159752299</v>
      </c>
    </row>
    <row r="72" spans="1:29" ht="15" customHeight="1" x14ac:dyDescent="0.25">
      <c r="A72">
        <v>13100</v>
      </c>
      <c r="B72" s="2" t="s">
        <v>116</v>
      </c>
      <c r="C72" s="2" t="s">
        <v>117</v>
      </c>
      <c r="D72" s="2" t="s">
        <v>961</v>
      </c>
      <c r="E72" s="2" t="s">
        <v>935</v>
      </c>
      <c r="F72" s="2" t="s">
        <v>919</v>
      </c>
      <c r="G72" s="2" t="str">
        <f t="shared" si="1"/>
        <v>Trump</v>
      </c>
      <c r="H72" s="2" t="s">
        <v>922</v>
      </c>
      <c r="I72" s="2" t="s">
        <v>923</v>
      </c>
      <c r="J72">
        <v>22311</v>
      </c>
      <c r="K72" s="1">
        <v>96.060239343821394</v>
      </c>
      <c r="L72" s="1">
        <v>0.322710770471965</v>
      </c>
      <c r="M72" s="1">
        <v>0.36304961678095998</v>
      </c>
      <c r="N72" s="1">
        <v>1.5283940657074999</v>
      </c>
      <c r="O72" s="1">
        <v>1.7256062032181401</v>
      </c>
      <c r="P72" s="1">
        <v>22.9707319259558</v>
      </c>
      <c r="Q72" s="1">
        <v>7.0817085742458898</v>
      </c>
      <c r="R72" s="1">
        <v>21.549908117072299</v>
      </c>
      <c r="S72" s="1">
        <v>29.008112590202099</v>
      </c>
      <c r="T72" s="1">
        <v>19.389538792523901</v>
      </c>
      <c r="U72" s="1">
        <v>3.3313964749176801</v>
      </c>
      <c r="V72" s="1">
        <v>44.0506165665956</v>
      </c>
      <c r="W72" s="1">
        <v>33.365614306927498</v>
      </c>
      <c r="X72" s="1">
        <v>19.252372651559199</v>
      </c>
      <c r="Y72" s="1">
        <v>20.6380857427717</v>
      </c>
      <c r="Z72" s="1">
        <v>23.485100254791199</v>
      </c>
      <c r="AA72" s="1">
        <v>19.4638307300321</v>
      </c>
      <c r="AB72" s="1">
        <v>23.330009970089701</v>
      </c>
      <c r="AC72" s="1">
        <v>13.082973302315301</v>
      </c>
    </row>
    <row r="73" spans="1:29" ht="15" customHeight="1" x14ac:dyDescent="0.25">
      <c r="A73">
        <v>13140</v>
      </c>
      <c r="B73" s="2" t="s">
        <v>118</v>
      </c>
      <c r="C73" s="2" t="s">
        <v>27</v>
      </c>
      <c r="D73" s="2" t="s">
        <v>976</v>
      </c>
      <c r="E73" s="2" t="s">
        <v>935</v>
      </c>
      <c r="F73" s="2" t="s">
        <v>919</v>
      </c>
      <c r="G73" s="2" t="str">
        <f t="shared" si="1"/>
        <v>Trump</v>
      </c>
      <c r="H73" s="2" t="s">
        <v>923</v>
      </c>
      <c r="I73" s="2" t="s">
        <v>922</v>
      </c>
      <c r="J73">
        <v>403190</v>
      </c>
      <c r="K73" s="1">
        <v>59.354398670602002</v>
      </c>
      <c r="L73" s="1">
        <v>24.180659242540699</v>
      </c>
      <c r="M73" s="1">
        <v>2.3941566011061801</v>
      </c>
      <c r="N73" s="1">
        <v>1.55757831295419</v>
      </c>
      <c r="O73" s="1">
        <v>12.5132071727969</v>
      </c>
      <c r="P73" s="1">
        <v>24.397430491827699</v>
      </c>
      <c r="Q73" s="1">
        <v>9.8447382127532901</v>
      </c>
      <c r="R73" s="1">
        <v>25.935911108906499</v>
      </c>
      <c r="S73" s="1">
        <v>26.6273965128103</v>
      </c>
      <c r="T73" s="1">
        <v>13.1945236737022</v>
      </c>
      <c r="U73" s="1">
        <v>6.0343623411090901</v>
      </c>
      <c r="V73" s="1">
        <v>46.097711064885203</v>
      </c>
      <c r="W73" s="1">
        <v>31.717777282800299</v>
      </c>
      <c r="X73" s="1">
        <v>16.150149311205301</v>
      </c>
      <c r="Y73" s="1">
        <v>22.453716089678402</v>
      </c>
      <c r="Z73" s="1">
        <v>21.891888276526299</v>
      </c>
      <c r="AA73" s="1">
        <v>17.035421905934001</v>
      </c>
      <c r="AB73" s="1">
        <v>21.509310289475099</v>
      </c>
      <c r="AC73" s="1">
        <v>17.1096634383862</v>
      </c>
    </row>
    <row r="74" spans="1:29" ht="15" customHeight="1" x14ac:dyDescent="0.25">
      <c r="A74">
        <v>13180</v>
      </c>
      <c r="B74" s="2" t="s">
        <v>119</v>
      </c>
      <c r="C74" s="2" t="s">
        <v>70</v>
      </c>
      <c r="D74" s="2" t="s">
        <v>980</v>
      </c>
      <c r="E74" s="2" t="s">
        <v>927</v>
      </c>
      <c r="F74" s="2" t="s">
        <v>919</v>
      </c>
      <c r="G74" s="2" t="str">
        <f t="shared" si="1"/>
        <v>Trump</v>
      </c>
      <c r="H74" s="2" t="s">
        <v>922</v>
      </c>
      <c r="I74" s="2" t="s">
        <v>922</v>
      </c>
      <c r="J74">
        <v>88759</v>
      </c>
      <c r="K74" s="1">
        <v>91.624511317162202</v>
      </c>
      <c r="L74" s="1">
        <v>2.6600119424509101</v>
      </c>
      <c r="M74" s="1">
        <v>0.51825730348471699</v>
      </c>
      <c r="N74" s="1">
        <v>1.22917112630832</v>
      </c>
      <c r="O74" s="1">
        <v>3.96804831059386</v>
      </c>
      <c r="P74" s="1">
        <v>22.058608141146198</v>
      </c>
      <c r="Q74" s="1">
        <v>7.6961209567480502</v>
      </c>
      <c r="R74" s="1">
        <v>26.569699974087101</v>
      </c>
      <c r="S74" s="1">
        <v>28.746380648722901</v>
      </c>
      <c r="T74" s="1">
        <v>14.9291902792956</v>
      </c>
      <c r="U74" s="1">
        <v>4.0430445520736402</v>
      </c>
      <c r="V74" s="1">
        <v>48.721814157872799</v>
      </c>
      <c r="W74" s="1">
        <v>31.3676748885396</v>
      </c>
      <c r="X74" s="1">
        <v>15.8674664015139</v>
      </c>
      <c r="Y74" s="1">
        <v>13.205591423325201</v>
      </c>
      <c r="Z74" s="1">
        <v>22.783273114967699</v>
      </c>
      <c r="AA74" s="1">
        <v>20.443641532902902</v>
      </c>
      <c r="AB74" s="1">
        <v>28.582005567730899</v>
      </c>
      <c r="AC74" s="1">
        <v>14.985488361073299</v>
      </c>
    </row>
    <row r="75" spans="1:29" ht="15" customHeight="1" x14ac:dyDescent="0.25">
      <c r="A75">
        <v>13220</v>
      </c>
      <c r="B75" s="2" t="s">
        <v>120</v>
      </c>
      <c r="C75" s="2" t="s">
        <v>121</v>
      </c>
      <c r="D75" s="2" t="s">
        <v>981</v>
      </c>
      <c r="E75" s="2" t="s">
        <v>927</v>
      </c>
      <c r="F75" s="2" t="s">
        <v>920</v>
      </c>
      <c r="G75" s="2" t="str">
        <f t="shared" si="1"/>
        <v>Clinton</v>
      </c>
      <c r="H75" s="2" t="s">
        <v>922</v>
      </c>
      <c r="I75" s="2" t="s">
        <v>922</v>
      </c>
      <c r="J75">
        <v>124898</v>
      </c>
      <c r="K75" s="1">
        <v>89.680379189418602</v>
      </c>
      <c r="L75" s="1">
        <v>6.7951448381879596</v>
      </c>
      <c r="M75" s="1">
        <v>0.64372527982834005</v>
      </c>
      <c r="N75" s="1">
        <v>1.7614373328636199</v>
      </c>
      <c r="O75" s="1">
        <v>1.1193133597015199</v>
      </c>
      <c r="P75" s="1">
        <v>20.685679514483802</v>
      </c>
      <c r="Q75" s="1">
        <v>7.9216640778875602</v>
      </c>
      <c r="R75" s="1">
        <v>25.326266233246301</v>
      </c>
      <c r="S75" s="1">
        <v>29.682621018751298</v>
      </c>
      <c r="T75" s="1">
        <v>16.383769155631001</v>
      </c>
      <c r="U75" s="1">
        <v>7.6410949645150401</v>
      </c>
      <c r="V75" s="1">
        <v>54.295370057451798</v>
      </c>
      <c r="W75" s="1">
        <v>24.057677143178999</v>
      </c>
      <c r="X75" s="1">
        <v>14.005857834854099</v>
      </c>
      <c r="Y75" s="1">
        <v>26.835659009201098</v>
      </c>
      <c r="Z75" s="1">
        <v>25.6575873905714</v>
      </c>
      <c r="AA75" s="1">
        <v>17.5674852233258</v>
      </c>
      <c r="AB75" s="1">
        <v>19.832226352243399</v>
      </c>
      <c r="AC75" s="1">
        <v>10.1070420246583</v>
      </c>
    </row>
    <row r="76" spans="1:29" ht="15" customHeight="1" x14ac:dyDescent="0.25">
      <c r="A76">
        <v>13260</v>
      </c>
      <c r="B76" s="2" t="s">
        <v>122</v>
      </c>
      <c r="C76" s="2" t="s">
        <v>66</v>
      </c>
      <c r="D76" s="2" t="s">
        <v>425</v>
      </c>
      <c r="E76" s="2" t="s">
        <v>927</v>
      </c>
      <c r="F76" s="2" t="s">
        <v>919</v>
      </c>
      <c r="G76" s="2" t="str">
        <f t="shared" si="1"/>
        <v>Trump</v>
      </c>
      <c r="H76" s="2" t="s">
        <v>922</v>
      </c>
      <c r="I76" s="2" t="s">
        <v>923</v>
      </c>
      <c r="J76">
        <v>46134</v>
      </c>
      <c r="K76" s="1">
        <v>96.5925347899597</v>
      </c>
      <c r="L76" s="1">
        <v>0.39233537087614301</v>
      </c>
      <c r="M76" s="1">
        <v>0.485542116443404</v>
      </c>
      <c r="N76" s="1">
        <v>1.3482464126240901</v>
      </c>
      <c r="O76" s="1">
        <v>1.1813413100966701</v>
      </c>
      <c r="P76" s="1">
        <v>23.566133437378099</v>
      </c>
      <c r="Q76" s="1">
        <v>7.1292322365283702</v>
      </c>
      <c r="R76" s="1">
        <v>23.776390514587899</v>
      </c>
      <c r="S76" s="1">
        <v>29.136862184072498</v>
      </c>
      <c r="T76" s="1">
        <v>16.391381627433098</v>
      </c>
      <c r="U76" s="1">
        <v>5.2406249999999996</v>
      </c>
      <c r="V76" s="1">
        <v>55.009374999999999</v>
      </c>
      <c r="W76" s="1">
        <v>26.8125</v>
      </c>
      <c r="X76" s="1">
        <v>12.9375</v>
      </c>
      <c r="Y76" s="1">
        <v>23.3875669086862</v>
      </c>
      <c r="Z76" s="1">
        <v>24.590598335894899</v>
      </c>
      <c r="AA76" s="1">
        <v>18.596639991520501</v>
      </c>
      <c r="AB76" s="1">
        <v>21.363082304308701</v>
      </c>
      <c r="AC76" s="1">
        <v>12.0621124595898</v>
      </c>
    </row>
    <row r="77" spans="1:29" ht="15" customHeight="1" x14ac:dyDescent="0.25">
      <c r="A77">
        <v>13300</v>
      </c>
      <c r="B77" s="2" t="s">
        <v>123</v>
      </c>
      <c r="C77" s="2" t="s">
        <v>27</v>
      </c>
      <c r="D77" s="2" t="s">
        <v>976</v>
      </c>
      <c r="E77" s="2" t="s">
        <v>935</v>
      </c>
      <c r="F77" s="2" t="s">
        <v>919</v>
      </c>
      <c r="G77" s="2" t="str">
        <f t="shared" si="1"/>
        <v>Trump</v>
      </c>
      <c r="H77" s="2" t="s">
        <v>922</v>
      </c>
      <c r="I77" s="2" t="s">
        <v>922</v>
      </c>
      <c r="J77">
        <v>31861</v>
      </c>
      <c r="K77" s="1">
        <v>34.421392925520202</v>
      </c>
      <c r="L77" s="1">
        <v>7.9250494334766604</v>
      </c>
      <c r="M77" s="1">
        <v>0.50845861711810703</v>
      </c>
      <c r="N77" s="1">
        <v>0.94472866513919895</v>
      </c>
      <c r="O77" s="1">
        <v>56.200370358745801</v>
      </c>
      <c r="P77" s="1">
        <v>21.9359091051756</v>
      </c>
      <c r="Q77" s="1">
        <v>11.1672577759643</v>
      </c>
      <c r="R77" s="1">
        <v>31.0222529110825</v>
      </c>
      <c r="S77" s="1">
        <v>25.090235711371299</v>
      </c>
      <c r="T77" s="1">
        <v>10.7843444964063</v>
      </c>
      <c r="U77" s="1">
        <v>13.737299434508801</v>
      </c>
      <c r="V77" s="1">
        <v>47.115075168957802</v>
      </c>
      <c r="W77" s="1">
        <v>30.669854259574301</v>
      </c>
      <c r="X77" s="1">
        <v>8.4777711369592197</v>
      </c>
      <c r="Y77" s="1">
        <v>26.344891141573601</v>
      </c>
      <c r="Z77" s="1">
        <v>22.785393387858502</v>
      </c>
      <c r="AA77" s="1">
        <v>22.969703951157701</v>
      </c>
      <c r="AB77" s="1">
        <v>16.357562492800401</v>
      </c>
      <c r="AC77" s="1">
        <v>11.5424490266098</v>
      </c>
    </row>
    <row r="78" spans="1:29" ht="15" customHeight="1" x14ac:dyDescent="0.25">
      <c r="A78">
        <v>13340</v>
      </c>
      <c r="B78" s="2" t="s">
        <v>124</v>
      </c>
      <c r="C78" s="2" t="s">
        <v>33</v>
      </c>
      <c r="D78" s="2" t="s">
        <v>967</v>
      </c>
      <c r="E78" s="2" t="s">
        <v>927</v>
      </c>
      <c r="F78" s="2" t="s">
        <v>919</v>
      </c>
      <c r="G78" s="2" t="str">
        <f t="shared" si="1"/>
        <v>Trump</v>
      </c>
      <c r="H78" s="2" t="s">
        <v>922</v>
      </c>
      <c r="I78" s="2" t="s">
        <v>922</v>
      </c>
      <c r="J78">
        <v>45858</v>
      </c>
      <c r="K78" s="1">
        <v>94.6072659078024</v>
      </c>
      <c r="L78" s="1">
        <v>1.5875092677395399</v>
      </c>
      <c r="M78" s="1">
        <v>0.51899341445331204</v>
      </c>
      <c r="N78" s="1">
        <v>2.1108639713899402</v>
      </c>
      <c r="O78" s="1">
        <v>1.17536743861485</v>
      </c>
      <c r="P78" s="1">
        <v>25.3369095904749</v>
      </c>
      <c r="Q78" s="1">
        <v>7.4665271054123599</v>
      </c>
      <c r="R78" s="1">
        <v>23.7908325701077</v>
      </c>
      <c r="S78" s="1">
        <v>28.6645732478521</v>
      </c>
      <c r="T78" s="1">
        <v>14.7411574861529</v>
      </c>
      <c r="U78" s="1">
        <v>3.3221836131588298</v>
      </c>
      <c r="V78" s="1">
        <v>58.175559380378701</v>
      </c>
      <c r="W78" s="1">
        <v>23.161108044035998</v>
      </c>
      <c r="X78" s="1">
        <v>15.3411489624265</v>
      </c>
      <c r="Y78" s="1">
        <v>18.914127423822698</v>
      </c>
      <c r="Z78" s="1">
        <v>24.360110803324101</v>
      </c>
      <c r="AA78" s="1">
        <v>19.833795013850398</v>
      </c>
      <c r="AB78" s="1">
        <v>22.5983379501385</v>
      </c>
      <c r="AC78" s="1">
        <v>14.2936288088643</v>
      </c>
    </row>
    <row r="79" spans="1:29" ht="15" customHeight="1" x14ac:dyDescent="0.25">
      <c r="A79">
        <v>13380</v>
      </c>
      <c r="B79" s="2" t="s">
        <v>125</v>
      </c>
      <c r="C79" s="2" t="s">
        <v>25</v>
      </c>
      <c r="D79" s="2" t="s">
        <v>878</v>
      </c>
      <c r="E79" s="2" t="s">
        <v>927</v>
      </c>
      <c r="F79" s="2" t="s">
        <v>920</v>
      </c>
      <c r="G79" s="2" t="str">
        <f t="shared" si="1"/>
        <v>Clinton</v>
      </c>
      <c r="H79" s="2" t="s">
        <v>923</v>
      </c>
      <c r="I79" s="2" t="s">
        <v>922</v>
      </c>
      <c r="J79">
        <v>201140</v>
      </c>
      <c r="K79" s="1">
        <v>81.870836233469205</v>
      </c>
      <c r="L79" s="1">
        <v>0.88943024758874401</v>
      </c>
      <c r="M79" s="1">
        <v>3.4741970766630201</v>
      </c>
      <c r="N79" s="1">
        <v>5.9321865367405797</v>
      </c>
      <c r="O79" s="1">
        <v>7.8333499055384301</v>
      </c>
      <c r="P79" s="1">
        <v>20.982897484339301</v>
      </c>
      <c r="Q79" s="1">
        <v>14.2378442875609</v>
      </c>
      <c r="R79" s="1">
        <v>24.939842895495701</v>
      </c>
      <c r="S79" s="1">
        <v>26.594909018593999</v>
      </c>
      <c r="T79" s="1">
        <v>13.244506314010099</v>
      </c>
      <c r="U79" s="1">
        <v>3.4077022987004</v>
      </c>
      <c r="V79" s="1">
        <v>28.2999146921617</v>
      </c>
      <c r="W79" s="1">
        <v>36.3511301367231</v>
      </c>
      <c r="X79" s="1">
        <v>31.9412528724148</v>
      </c>
      <c r="Y79" s="1">
        <v>18.501085255665998</v>
      </c>
      <c r="Z79" s="1">
        <v>21.539801120589601</v>
      </c>
      <c r="AA79" s="1">
        <v>16.705365705921</v>
      </c>
      <c r="AB79" s="1">
        <v>25.148907172782799</v>
      </c>
      <c r="AC79" s="1">
        <v>18.104840745040601</v>
      </c>
    </row>
    <row r="80" spans="1:29" ht="15" customHeight="1" x14ac:dyDescent="0.25">
      <c r="A80">
        <v>13420</v>
      </c>
      <c r="B80" s="2" t="s">
        <v>126</v>
      </c>
      <c r="C80" s="2" t="s">
        <v>44</v>
      </c>
      <c r="D80" s="2" t="s">
        <v>955</v>
      </c>
      <c r="E80" s="2" t="s">
        <v>947</v>
      </c>
      <c r="F80" s="2" t="s">
        <v>919</v>
      </c>
      <c r="G80" s="2" t="str">
        <f t="shared" si="1"/>
        <v>Trump</v>
      </c>
      <c r="H80" s="2" t="s">
        <v>922</v>
      </c>
      <c r="I80" s="2" t="s">
        <v>922</v>
      </c>
      <c r="J80">
        <v>44442</v>
      </c>
      <c r="K80" s="1">
        <v>74.402592142567798</v>
      </c>
      <c r="L80" s="1">
        <v>0.56478106295846298</v>
      </c>
      <c r="M80" s="1">
        <v>0.68403762206921404</v>
      </c>
      <c r="N80" s="1">
        <v>22.827505512803199</v>
      </c>
      <c r="O80" s="1">
        <v>1.52108365960128</v>
      </c>
      <c r="P80" s="1">
        <v>24.994374690608002</v>
      </c>
      <c r="Q80" s="1">
        <v>14.621304171729401</v>
      </c>
      <c r="R80" s="1">
        <v>22.289725934926398</v>
      </c>
      <c r="S80" s="1">
        <v>25.147383106070802</v>
      </c>
      <c r="T80" s="1">
        <v>12.9472120966653</v>
      </c>
      <c r="U80" s="1">
        <v>2.3268718555785699</v>
      </c>
      <c r="V80" s="1">
        <v>34.973364900858201</v>
      </c>
      <c r="W80" s="1">
        <v>34.666321396862998</v>
      </c>
      <c r="X80" s="1">
        <v>28.0334418467002</v>
      </c>
      <c r="Y80" s="1">
        <v>22.6809683604986</v>
      </c>
      <c r="Z80" s="1">
        <v>22.986577181208101</v>
      </c>
      <c r="AA80" s="1">
        <v>17.629434324065201</v>
      </c>
      <c r="AB80" s="1">
        <v>23.322147651006699</v>
      </c>
      <c r="AC80" s="1">
        <v>13.3808724832215</v>
      </c>
    </row>
    <row r="81" spans="1:29" ht="15" customHeight="1" x14ac:dyDescent="0.25">
      <c r="A81">
        <v>13460</v>
      </c>
      <c r="B81" s="2" t="s">
        <v>127</v>
      </c>
      <c r="C81" s="2" t="s">
        <v>38</v>
      </c>
      <c r="D81" t="s">
        <v>969</v>
      </c>
      <c r="E81" s="2" t="s">
        <v>947</v>
      </c>
      <c r="F81" s="2" t="s">
        <v>919</v>
      </c>
      <c r="G81" s="2" t="str">
        <f t="shared" si="1"/>
        <v>Trump</v>
      </c>
      <c r="H81" s="2" t="s">
        <v>922</v>
      </c>
      <c r="I81" s="2" t="s">
        <v>922</v>
      </c>
      <c r="J81">
        <v>157733</v>
      </c>
      <c r="K81" s="1">
        <v>88.421573164778493</v>
      </c>
      <c r="L81" s="1">
        <v>0.33220695732662198</v>
      </c>
      <c r="M81" s="1">
        <v>0.89518363310150695</v>
      </c>
      <c r="N81" s="1">
        <v>2.9220264624396899</v>
      </c>
      <c r="O81" s="1">
        <v>7.4290097823537202</v>
      </c>
      <c r="P81" s="1">
        <v>22.963488933831201</v>
      </c>
      <c r="Q81" s="1">
        <v>7.4448593509284704</v>
      </c>
      <c r="R81" s="1">
        <v>26.092827753228601</v>
      </c>
      <c r="S81" s="1">
        <v>28.6059353464399</v>
      </c>
      <c r="T81" s="1">
        <v>14.8928886155719</v>
      </c>
      <c r="U81" s="1">
        <v>2.0020561657918901</v>
      </c>
      <c r="V81" s="1">
        <v>28.288512526378401</v>
      </c>
      <c r="W81" s="1">
        <v>39.179878433706698</v>
      </c>
      <c r="X81" s="1">
        <v>30.529552874122999</v>
      </c>
      <c r="Y81" s="1">
        <v>16.014831132968201</v>
      </c>
      <c r="Z81" s="1">
        <v>22.902930544997599</v>
      </c>
      <c r="AA81" s="1">
        <v>18.5032346142509</v>
      </c>
      <c r="AB81" s="1">
        <v>23.6584495570828</v>
      </c>
      <c r="AC81" s="1">
        <v>18.920554150700401</v>
      </c>
    </row>
    <row r="82" spans="1:29" ht="15" customHeight="1" x14ac:dyDescent="0.25">
      <c r="A82">
        <v>13500</v>
      </c>
      <c r="B82" s="2" t="s">
        <v>128</v>
      </c>
      <c r="C82" s="2" t="s">
        <v>129</v>
      </c>
      <c r="D82" s="2" t="s">
        <v>973</v>
      </c>
      <c r="E82" s="2" t="s">
        <v>931</v>
      </c>
      <c r="F82" s="2" t="s">
        <v>920</v>
      </c>
      <c r="G82" s="2" t="str">
        <f t="shared" si="1"/>
        <v>Clinton</v>
      </c>
      <c r="H82" s="2" t="s">
        <v>922</v>
      </c>
      <c r="I82" s="2" t="s">
        <v>923</v>
      </c>
      <c r="J82">
        <v>28933</v>
      </c>
      <c r="K82" s="1">
        <v>40.2896346732105</v>
      </c>
      <c r="L82" s="1">
        <v>50.641136418622303</v>
      </c>
      <c r="M82" s="1">
        <v>0.255763315245567</v>
      </c>
      <c r="N82" s="1">
        <v>6.0484567794559796</v>
      </c>
      <c r="O82" s="1">
        <v>2.7650088134655899</v>
      </c>
      <c r="P82" s="1">
        <v>21.8539384094287</v>
      </c>
      <c r="Q82" s="1">
        <v>8.4229080980195601</v>
      </c>
      <c r="R82" s="1">
        <v>28.472678256661901</v>
      </c>
      <c r="S82" s="1">
        <v>28.189264853281699</v>
      </c>
      <c r="T82" s="1">
        <v>13.061210382608101</v>
      </c>
      <c r="U82" s="1">
        <v>10.695</v>
      </c>
      <c r="V82" s="1">
        <v>58.244999999999997</v>
      </c>
      <c r="W82" s="1">
        <v>21.254999999999999</v>
      </c>
      <c r="X82" s="1">
        <v>9.8049999999999997</v>
      </c>
      <c r="Y82" s="1">
        <v>34.986337415241401</v>
      </c>
      <c r="Z82" s="1">
        <v>29.409978747090399</v>
      </c>
      <c r="AA82" s="1">
        <v>17.680396720979701</v>
      </c>
      <c r="AB82" s="1">
        <v>11.871268090274301</v>
      </c>
      <c r="AC82" s="1">
        <v>6.0520190264143299</v>
      </c>
    </row>
    <row r="83" spans="1:29" ht="15" customHeight="1" x14ac:dyDescent="0.25">
      <c r="A83">
        <v>13540</v>
      </c>
      <c r="B83" s="2" t="s">
        <v>130</v>
      </c>
      <c r="C83" s="2" t="s">
        <v>108</v>
      </c>
      <c r="D83" s="2" t="s">
        <v>979</v>
      </c>
      <c r="E83" s="2" t="s">
        <v>927</v>
      </c>
      <c r="F83" s="2" t="s">
        <v>920</v>
      </c>
      <c r="G83" s="2" t="str">
        <f t="shared" si="1"/>
        <v>Clinton</v>
      </c>
      <c r="H83" s="2" t="s">
        <v>922</v>
      </c>
      <c r="I83" s="2" t="s">
        <v>923</v>
      </c>
      <c r="J83">
        <v>36821</v>
      </c>
      <c r="K83" s="1">
        <v>95.668686868686905</v>
      </c>
      <c r="L83" s="1">
        <v>0.783838383838384</v>
      </c>
      <c r="M83" s="1">
        <v>0.71111111111111103</v>
      </c>
      <c r="N83" s="1">
        <v>1.4222222222222201</v>
      </c>
      <c r="O83" s="1">
        <v>1.4141414141414099</v>
      </c>
      <c r="P83" s="1">
        <v>20.479461279461301</v>
      </c>
      <c r="Q83" s="1">
        <v>8.6787878787878796</v>
      </c>
      <c r="R83" s="1">
        <v>20.670707070707099</v>
      </c>
      <c r="S83" s="1">
        <v>31.329292929292901</v>
      </c>
      <c r="T83" s="1">
        <v>18.841750841750802</v>
      </c>
      <c r="U83" s="1">
        <v>3.1619193270885102</v>
      </c>
      <c r="V83" s="1">
        <v>36.991015102274901</v>
      </c>
      <c r="W83" s="1">
        <v>27.1458612120054</v>
      </c>
      <c r="X83" s="1">
        <v>32.701204358631202</v>
      </c>
      <c r="Y83" s="1">
        <v>18.436899423446501</v>
      </c>
      <c r="Z83" s="1">
        <v>22.139654067905202</v>
      </c>
      <c r="AA83" s="1">
        <v>19.250480461242802</v>
      </c>
      <c r="AB83" s="1">
        <v>23.7860345932095</v>
      </c>
      <c r="AC83" s="1">
        <v>16.386931454195999</v>
      </c>
    </row>
    <row r="84" spans="1:29" ht="15" customHeight="1" x14ac:dyDescent="0.25">
      <c r="A84">
        <v>13620</v>
      </c>
      <c r="B84" s="2" t="s">
        <v>131</v>
      </c>
      <c r="C84" s="2" t="s">
        <v>235</v>
      </c>
      <c r="D84" s="2" t="s">
        <v>962</v>
      </c>
      <c r="E84" s="2" t="s">
        <v>927</v>
      </c>
      <c r="F84" s="2" t="s">
        <v>919</v>
      </c>
      <c r="G84" s="2" t="str">
        <f t="shared" si="1"/>
        <v>Trump</v>
      </c>
      <c r="H84" s="2" t="s">
        <v>922</v>
      </c>
      <c r="I84" s="2" t="s">
        <v>923</v>
      </c>
      <c r="J84">
        <v>189600</v>
      </c>
      <c r="K84" s="1">
        <v>96.275501130560698</v>
      </c>
      <c r="L84" s="1">
        <v>0.39887197987855999</v>
      </c>
      <c r="M84" s="1">
        <v>0.47508955565153299</v>
      </c>
      <c r="N84" s="1">
        <v>1.6818678387236099</v>
      </c>
      <c r="O84" s="1">
        <v>1.16866949518559</v>
      </c>
      <c r="P84" s="1">
        <v>18.924824064429298</v>
      </c>
      <c r="Q84" s="1">
        <v>6.6715784659942603</v>
      </c>
      <c r="R84" s="1">
        <v>21.897309519575199</v>
      </c>
      <c r="S84" s="1">
        <v>33.149564289525202</v>
      </c>
      <c r="T84" s="1">
        <v>19.356723660476099</v>
      </c>
      <c r="U84" s="1">
        <v>5.5517548060477502</v>
      </c>
      <c r="V84" s="1">
        <v>49.996579325443001</v>
      </c>
      <c r="W84" s="1">
        <v>28.408702196073101</v>
      </c>
      <c r="X84" s="1">
        <v>16.042963672436201</v>
      </c>
      <c r="Y84" s="1">
        <v>23.233532934131699</v>
      </c>
      <c r="Z84" s="1">
        <v>25.9481037924152</v>
      </c>
      <c r="AA84" s="1">
        <v>19.167379526661001</v>
      </c>
      <c r="AB84" s="1">
        <v>22.161391502708899</v>
      </c>
      <c r="AC84" s="1">
        <v>9.4895922440832603</v>
      </c>
    </row>
    <row r="85" spans="1:29" ht="15" customHeight="1" x14ac:dyDescent="0.25">
      <c r="A85">
        <v>13660</v>
      </c>
      <c r="B85" s="2" t="s">
        <v>132</v>
      </c>
      <c r="C85" s="2" t="s">
        <v>31</v>
      </c>
      <c r="D85" s="2" t="s">
        <v>924</v>
      </c>
      <c r="E85" s="2" t="s">
        <v>927</v>
      </c>
      <c r="F85" s="2" t="s">
        <v>919</v>
      </c>
      <c r="G85" s="2" t="str">
        <f t="shared" si="1"/>
        <v>Trump</v>
      </c>
      <c r="H85" s="2" t="s">
        <v>922</v>
      </c>
      <c r="I85" s="2" t="s">
        <v>922</v>
      </c>
      <c r="J85">
        <v>42798</v>
      </c>
      <c r="K85" s="1">
        <v>92.604794616570899</v>
      </c>
      <c r="L85" s="1">
        <v>2.4650684611430398</v>
      </c>
      <c r="M85" s="1">
        <v>0.647226505911491</v>
      </c>
      <c r="N85" s="1">
        <v>2.57488667694752</v>
      </c>
      <c r="O85" s="1">
        <v>1.7080237394270801</v>
      </c>
      <c r="P85" s="1">
        <v>19.968222814150199</v>
      </c>
      <c r="Q85" s="1">
        <v>20.912192158512099</v>
      </c>
      <c r="R85" s="1">
        <v>19.475209121921601</v>
      </c>
      <c r="S85" s="1">
        <v>24.276835366138599</v>
      </c>
      <c r="T85" s="1">
        <v>15.367540539277501</v>
      </c>
      <c r="U85" s="1">
        <v>2.94082956555927</v>
      </c>
      <c r="V85" s="1">
        <v>43.966974641242402</v>
      </c>
      <c r="W85" s="1">
        <v>31.613917829762102</v>
      </c>
      <c r="X85" s="1">
        <v>21.478277963436199</v>
      </c>
      <c r="Y85" s="1">
        <v>23.9248168206435</v>
      </c>
      <c r="Z85" s="1">
        <v>27.8814909206754</v>
      </c>
      <c r="AA85" s="1">
        <v>18.3370500159286</v>
      </c>
      <c r="AB85" s="1">
        <v>18.929595412551802</v>
      </c>
      <c r="AC85" s="1">
        <v>10.9270468302007</v>
      </c>
    </row>
    <row r="86" spans="1:29" ht="15" customHeight="1" x14ac:dyDescent="0.25">
      <c r="A86">
        <v>13700</v>
      </c>
      <c r="B86" s="2" t="s">
        <v>133</v>
      </c>
      <c r="C86" s="2" t="s">
        <v>27</v>
      </c>
      <c r="D86" s="2" t="s">
        <v>976</v>
      </c>
      <c r="E86" s="2" t="s">
        <v>935</v>
      </c>
      <c r="F86" s="2" t="s">
        <v>919</v>
      </c>
      <c r="G86" s="2" t="str">
        <f t="shared" si="1"/>
        <v>Trump</v>
      </c>
      <c r="H86" s="2" t="s">
        <v>922</v>
      </c>
      <c r="I86" s="2" t="s">
        <v>922</v>
      </c>
      <c r="J86">
        <v>36238</v>
      </c>
      <c r="K86" s="1">
        <v>54.158618025277299</v>
      </c>
      <c r="L86" s="1">
        <v>5.77846459517633</v>
      </c>
      <c r="M86" s="1">
        <v>0.70920028699155602</v>
      </c>
      <c r="N86" s="1">
        <v>1.73298747171477</v>
      </c>
      <c r="O86" s="1">
        <v>37.620729620840002</v>
      </c>
      <c r="P86" s="1">
        <v>22.653016170870401</v>
      </c>
      <c r="Q86" s="1">
        <v>10.304100667807299</v>
      </c>
      <c r="R86" s="1">
        <v>25.222142502345601</v>
      </c>
      <c r="S86" s="1">
        <v>28.643964898725098</v>
      </c>
      <c r="T86" s="1">
        <v>13.176775760251701</v>
      </c>
      <c r="U86" s="1">
        <v>12.077294685990299</v>
      </c>
      <c r="V86" s="1">
        <v>42.139523458609702</v>
      </c>
      <c r="W86" s="1">
        <v>34.389584868582702</v>
      </c>
      <c r="X86" s="1">
        <v>11.3935969868173</v>
      </c>
      <c r="Y86" s="1">
        <v>19.808861859252801</v>
      </c>
      <c r="Z86" s="1">
        <v>25.160729800173801</v>
      </c>
      <c r="AA86" s="1">
        <v>18.227628149435301</v>
      </c>
      <c r="AB86" s="1">
        <v>22.085143353605599</v>
      </c>
      <c r="AC86" s="1">
        <v>14.7176368375326</v>
      </c>
    </row>
    <row r="87" spans="1:29" ht="15" customHeight="1" x14ac:dyDescent="0.25">
      <c r="A87">
        <v>13720</v>
      </c>
      <c r="B87" s="2" t="s">
        <v>134</v>
      </c>
      <c r="C87" s="2" t="s">
        <v>135</v>
      </c>
      <c r="D87" s="2" t="s">
        <v>978</v>
      </c>
      <c r="E87" s="2" t="s">
        <v>927</v>
      </c>
      <c r="F87" s="2" t="s">
        <v>920</v>
      </c>
      <c r="G87" s="2" t="str">
        <f t="shared" si="1"/>
        <v>Clinton</v>
      </c>
      <c r="H87" s="2" t="s">
        <v>922</v>
      </c>
      <c r="I87" s="2" t="s">
        <v>923</v>
      </c>
      <c r="J87">
        <v>61313</v>
      </c>
      <c r="K87" s="1">
        <v>93.665291210673104</v>
      </c>
      <c r="L87" s="1">
        <v>3.9453297016945799</v>
      </c>
      <c r="M87" s="1">
        <v>0.34902875409782602</v>
      </c>
      <c r="N87" s="1">
        <v>1.0209906545104599</v>
      </c>
      <c r="O87" s="1">
        <v>1.01935967902402</v>
      </c>
      <c r="P87" s="1">
        <v>20.865069398006899</v>
      </c>
      <c r="Q87" s="1">
        <v>9.7516024334154192</v>
      </c>
      <c r="R87" s="1">
        <v>25.997749253828701</v>
      </c>
      <c r="S87" s="1">
        <v>28.5306541842676</v>
      </c>
      <c r="T87" s="1">
        <v>14.854924730481301</v>
      </c>
      <c r="U87" s="1">
        <v>13.367277505338</v>
      </c>
      <c r="V87" s="1">
        <v>47.560946995471497</v>
      </c>
      <c r="W87" s="1">
        <v>26.607850958492701</v>
      </c>
      <c r="X87" s="1">
        <v>12.4639245406978</v>
      </c>
      <c r="Y87" s="1">
        <v>30.969804020523199</v>
      </c>
      <c r="Z87" s="1">
        <v>25.906299941122001</v>
      </c>
      <c r="AA87" s="1">
        <v>15.5521911010177</v>
      </c>
      <c r="AB87" s="1">
        <v>18.3741273446043</v>
      </c>
      <c r="AC87" s="1">
        <v>9.1975775927327792</v>
      </c>
    </row>
    <row r="88" spans="1:29" ht="15" customHeight="1" x14ac:dyDescent="0.25">
      <c r="A88">
        <v>13740</v>
      </c>
      <c r="B88" s="2" t="s">
        <v>136</v>
      </c>
      <c r="C88" s="2" t="s">
        <v>137</v>
      </c>
      <c r="D88" s="2" t="s">
        <v>958</v>
      </c>
      <c r="E88" s="2" t="s">
        <v>947</v>
      </c>
      <c r="F88" s="2" t="s">
        <v>920</v>
      </c>
      <c r="G88" s="2" t="str">
        <f t="shared" si="1"/>
        <v>Clinton</v>
      </c>
      <c r="H88" s="2" t="s">
        <v>922</v>
      </c>
      <c r="I88" s="2" t="s">
        <v>922</v>
      </c>
      <c r="J88">
        <v>158934</v>
      </c>
      <c r="K88" s="1">
        <v>88.686498798243306</v>
      </c>
      <c r="L88" s="1">
        <v>0.55494733663029905</v>
      </c>
      <c r="M88" s="1">
        <v>0.59332804812060302</v>
      </c>
      <c r="N88" s="1">
        <v>5.6514024689493798</v>
      </c>
      <c r="O88" s="1">
        <v>4.5138233480564303</v>
      </c>
      <c r="P88" s="1">
        <v>23.417267545018699</v>
      </c>
      <c r="Q88" s="1">
        <v>8.6771867567669592</v>
      </c>
      <c r="R88" s="1">
        <v>25.186555425522499</v>
      </c>
      <c r="S88" s="1">
        <v>28.277775680471098</v>
      </c>
      <c r="T88" s="1">
        <v>14.4412145922207</v>
      </c>
      <c r="U88" s="1">
        <v>2.2948970440024801</v>
      </c>
      <c r="V88" s="1">
        <v>36.812663541464403</v>
      </c>
      <c r="W88" s="1">
        <v>32.140578624726103</v>
      </c>
      <c r="X88" s="1">
        <v>28.751860789807001</v>
      </c>
      <c r="Y88" s="1">
        <v>16.713668270851901</v>
      </c>
      <c r="Z88" s="1">
        <v>22.934739294362899</v>
      </c>
      <c r="AA88" s="1">
        <v>18.745976764859101</v>
      </c>
      <c r="AB88" s="1">
        <v>23.961622168408802</v>
      </c>
      <c r="AC88" s="1">
        <v>17.643993501517301</v>
      </c>
    </row>
    <row r="89" spans="1:29" ht="15" customHeight="1" x14ac:dyDescent="0.25">
      <c r="A89">
        <v>13780</v>
      </c>
      <c r="B89" s="2" t="s">
        <v>138</v>
      </c>
      <c r="C89" s="2" t="s">
        <v>40</v>
      </c>
      <c r="D89" s="2" t="s">
        <v>966</v>
      </c>
      <c r="E89" s="2" t="s">
        <v>927</v>
      </c>
      <c r="F89" s="2" t="s">
        <v>920</v>
      </c>
      <c r="G89" s="2" t="str">
        <f t="shared" si="1"/>
        <v>Clinton</v>
      </c>
      <c r="H89" s="2" t="s">
        <v>922</v>
      </c>
      <c r="I89" s="2" t="s">
        <v>922</v>
      </c>
      <c r="J89">
        <v>251725</v>
      </c>
      <c r="K89" s="1">
        <v>88.262588141821396</v>
      </c>
      <c r="L89" s="1">
        <v>3.6543847452577198</v>
      </c>
      <c r="M89" s="1">
        <v>2.9357433707418799</v>
      </c>
      <c r="N89" s="1">
        <v>2.1789651405303401</v>
      </c>
      <c r="O89" s="1">
        <v>2.9683186016486198</v>
      </c>
      <c r="P89" s="1">
        <v>20.870394279471601</v>
      </c>
      <c r="Q89" s="1">
        <v>11.8315622206773</v>
      </c>
      <c r="R89" s="1">
        <v>22.5575528850929</v>
      </c>
      <c r="S89" s="1">
        <v>28.502135266660002</v>
      </c>
      <c r="T89" s="1">
        <v>16.2383553480981</v>
      </c>
      <c r="U89" s="1">
        <v>2.9509706674224199</v>
      </c>
      <c r="V89" s="1">
        <v>41.1004440035898</v>
      </c>
      <c r="W89" s="1">
        <v>30.518161636200499</v>
      </c>
      <c r="X89" s="1">
        <v>25.430423692787301</v>
      </c>
      <c r="Y89" s="1">
        <v>19.936743482887898</v>
      </c>
      <c r="Z89" s="1">
        <v>22.260127507633602</v>
      </c>
      <c r="AA89" s="1">
        <v>18.0688859492953</v>
      </c>
      <c r="AB89" s="1">
        <v>22.830032921237699</v>
      </c>
      <c r="AC89" s="1">
        <v>16.904210138945501</v>
      </c>
    </row>
    <row r="90" spans="1:29" ht="15" customHeight="1" x14ac:dyDescent="0.25">
      <c r="A90">
        <v>13820</v>
      </c>
      <c r="B90" s="2" t="s">
        <v>139</v>
      </c>
      <c r="C90" s="2" t="s">
        <v>46</v>
      </c>
      <c r="D90" s="2" t="s">
        <v>930</v>
      </c>
      <c r="E90" s="2" t="s">
        <v>931</v>
      </c>
      <c r="F90" s="2" t="s">
        <v>920</v>
      </c>
      <c r="G90" s="2" t="str">
        <f t="shared" si="1"/>
        <v>Clinton</v>
      </c>
      <c r="H90" s="2" t="s">
        <v>922</v>
      </c>
      <c r="I90" s="2" t="s">
        <v>923</v>
      </c>
      <c r="J90">
        <v>1128047</v>
      </c>
      <c r="K90" s="1">
        <v>65.0377156270971</v>
      </c>
      <c r="L90" s="1">
        <v>28.103350303666399</v>
      </c>
      <c r="M90" s="1">
        <v>1.2187435452600801</v>
      </c>
      <c r="N90" s="1">
        <v>1.33806481467528</v>
      </c>
      <c r="O90" s="1">
        <v>4.3021257093011203</v>
      </c>
      <c r="P90" s="1">
        <v>23.907691789437902</v>
      </c>
      <c r="Q90" s="1">
        <v>9.0522823960349204</v>
      </c>
      <c r="R90" s="1">
        <v>27.1633185496704</v>
      </c>
      <c r="S90" s="1">
        <v>26.9216619520286</v>
      </c>
      <c r="T90" s="1">
        <v>12.9550453128283</v>
      </c>
      <c r="U90" s="1">
        <v>4.5355295262112998</v>
      </c>
      <c r="V90" s="1">
        <v>38.502898562218</v>
      </c>
      <c r="W90" s="1">
        <v>29.914536692652</v>
      </c>
      <c r="X90" s="1">
        <v>27.047035218918801</v>
      </c>
      <c r="Y90" s="1">
        <v>20.182059164626398</v>
      </c>
      <c r="Z90" s="1">
        <v>22.174999539789798</v>
      </c>
      <c r="AA90" s="1">
        <v>17.092437825598701</v>
      </c>
      <c r="AB90" s="1">
        <v>21.2796605489388</v>
      </c>
      <c r="AC90" s="1">
        <v>19.270842921046299</v>
      </c>
    </row>
    <row r="91" spans="1:29" ht="15" customHeight="1" x14ac:dyDescent="0.25">
      <c r="A91">
        <v>13900</v>
      </c>
      <c r="B91" s="2" t="s">
        <v>140</v>
      </c>
      <c r="C91" s="2" t="s">
        <v>141</v>
      </c>
      <c r="D91" s="2" t="s">
        <v>960</v>
      </c>
      <c r="E91" s="2" t="s">
        <v>947</v>
      </c>
      <c r="F91" s="2" t="s">
        <v>919</v>
      </c>
      <c r="G91" s="2" t="str">
        <f t="shared" si="1"/>
        <v>Trump</v>
      </c>
      <c r="H91" s="2" t="s">
        <v>922</v>
      </c>
      <c r="I91" s="2" t="s">
        <v>923</v>
      </c>
      <c r="J91">
        <v>114778</v>
      </c>
      <c r="K91" s="1">
        <v>89.642614438307007</v>
      </c>
      <c r="L91" s="1">
        <v>0.52013452055271903</v>
      </c>
      <c r="M91" s="1">
        <v>0.38944745508721201</v>
      </c>
      <c r="N91" s="1">
        <v>8.15225914373835</v>
      </c>
      <c r="O91" s="1">
        <v>1.29554444231473</v>
      </c>
      <c r="P91" s="1">
        <v>23.3755597762637</v>
      </c>
      <c r="Q91" s="1">
        <v>9.6856540452002999</v>
      </c>
      <c r="R91" s="1">
        <v>26.046803394378699</v>
      </c>
      <c r="S91" s="1">
        <v>27.363257767167902</v>
      </c>
      <c r="T91" s="1">
        <v>13.5287250169893</v>
      </c>
      <c r="U91" s="1">
        <v>4.4014883383247101</v>
      </c>
      <c r="V91" s="1">
        <v>29.7991780431203</v>
      </c>
      <c r="W91" s="1">
        <v>35.742159646325199</v>
      </c>
      <c r="X91" s="1">
        <v>30.057173972229801</v>
      </c>
      <c r="Y91" s="1">
        <v>14.2397305536015</v>
      </c>
      <c r="Z91" s="1">
        <v>19.799194218839901</v>
      </c>
      <c r="AA91" s="1">
        <v>17.175076208138801</v>
      </c>
      <c r="AB91" s="1">
        <v>26.501247042271501</v>
      </c>
      <c r="AC91" s="1">
        <v>22.284751977148201</v>
      </c>
    </row>
    <row r="92" spans="1:29" ht="15" customHeight="1" x14ac:dyDescent="0.25">
      <c r="A92">
        <v>13940</v>
      </c>
      <c r="B92" s="2" t="s">
        <v>142</v>
      </c>
      <c r="C92" s="2" t="s">
        <v>143</v>
      </c>
      <c r="D92" s="2" t="s">
        <v>946</v>
      </c>
      <c r="E92" s="2" t="s">
        <v>947</v>
      </c>
      <c r="F92" s="2" t="s">
        <v>919</v>
      </c>
      <c r="G92" s="2" t="str">
        <f t="shared" si="1"/>
        <v>Trump</v>
      </c>
      <c r="H92" s="2" t="s">
        <v>922</v>
      </c>
      <c r="I92" s="2" t="s">
        <v>923</v>
      </c>
      <c r="J92">
        <v>45607</v>
      </c>
      <c r="K92" s="1">
        <v>74.935865108426299</v>
      </c>
      <c r="L92" s="1">
        <v>0.17102637752976499</v>
      </c>
      <c r="M92" s="1">
        <v>0.58762909202534697</v>
      </c>
      <c r="N92" s="1">
        <v>7.0625123336329896</v>
      </c>
      <c r="O92" s="1">
        <v>17.242967088385601</v>
      </c>
      <c r="P92" s="1">
        <v>32.994934988050098</v>
      </c>
      <c r="Q92" s="1">
        <v>8.3912557282873195</v>
      </c>
      <c r="R92" s="1">
        <v>23.9524634376302</v>
      </c>
      <c r="S92" s="1">
        <v>23.228890301927301</v>
      </c>
      <c r="T92" s="1">
        <v>11.4324555441051</v>
      </c>
      <c r="U92" s="1">
        <v>6.8394718031676804</v>
      </c>
      <c r="V92" s="1">
        <v>39.972160565817703</v>
      </c>
      <c r="W92" s="1">
        <v>35.769910838568897</v>
      </c>
      <c r="X92" s="1">
        <v>17.418456792445699</v>
      </c>
      <c r="Y92" s="1">
        <v>19.688482033064599</v>
      </c>
      <c r="Z92" s="1">
        <v>21.505670173521001</v>
      </c>
      <c r="AA92" s="1">
        <v>20.924989752698501</v>
      </c>
      <c r="AB92" s="1">
        <v>24.060664025139999</v>
      </c>
      <c r="AC92" s="1">
        <v>13.8201940155759</v>
      </c>
    </row>
    <row r="93" spans="1:29" ht="15" customHeight="1" x14ac:dyDescent="0.25">
      <c r="A93">
        <v>13980</v>
      </c>
      <c r="B93" s="2" t="s">
        <v>144</v>
      </c>
      <c r="C93" s="2" t="s">
        <v>135</v>
      </c>
      <c r="D93" s="2" t="s">
        <v>978</v>
      </c>
      <c r="E93" s="2" t="s">
        <v>927</v>
      </c>
      <c r="F93" s="2" t="s">
        <v>919</v>
      </c>
      <c r="G93" s="2" t="str">
        <f t="shared" si="1"/>
        <v>Trump</v>
      </c>
      <c r="H93" s="2" t="s">
        <v>922</v>
      </c>
      <c r="I93" s="2" t="s">
        <v>923</v>
      </c>
      <c r="J93">
        <v>178237</v>
      </c>
      <c r="K93" s="1">
        <v>88.703804485039598</v>
      </c>
      <c r="L93" s="1">
        <v>4.0204895728720702</v>
      </c>
      <c r="M93" s="1">
        <v>3.1463725264675699</v>
      </c>
      <c r="N93" s="1">
        <v>1.89971779147988</v>
      </c>
      <c r="O93" s="1">
        <v>2.22961562414089</v>
      </c>
      <c r="P93" s="1">
        <v>17.478413572939399</v>
      </c>
      <c r="Q93" s="1">
        <v>23.4827785476641</v>
      </c>
      <c r="R93" s="1">
        <v>23.198886875340101</v>
      </c>
      <c r="S93" s="1">
        <v>23.1360491929285</v>
      </c>
      <c r="T93" s="1">
        <v>12.7038718111279</v>
      </c>
      <c r="U93" s="1">
        <v>5.6194732338119202</v>
      </c>
      <c r="V93" s="1">
        <v>37.962346676808998</v>
      </c>
      <c r="W93" s="1">
        <v>27.6305029951507</v>
      </c>
      <c r="X93" s="1">
        <v>28.7876770942284</v>
      </c>
      <c r="Y93" s="1">
        <v>24.670144216017199</v>
      </c>
      <c r="Z93" s="1">
        <v>22.040064875290401</v>
      </c>
      <c r="AA93" s="1">
        <v>18.774383027221301</v>
      </c>
      <c r="AB93" s="1">
        <v>20.3465860109002</v>
      </c>
      <c r="AC93" s="1">
        <v>14.1688218705709</v>
      </c>
    </row>
    <row r="94" spans="1:29" ht="15" customHeight="1" x14ac:dyDescent="0.25">
      <c r="A94">
        <v>14010</v>
      </c>
      <c r="B94" s="2" t="s">
        <v>145</v>
      </c>
      <c r="C94" s="2" t="s">
        <v>146</v>
      </c>
      <c r="D94" s="2" t="s">
        <v>948</v>
      </c>
      <c r="E94" s="2" t="s">
        <v>927</v>
      </c>
      <c r="F94" s="2" t="s">
        <v>920</v>
      </c>
      <c r="G94" s="2" t="str">
        <f t="shared" si="1"/>
        <v>Clinton</v>
      </c>
      <c r="H94" s="2" t="s">
        <v>922</v>
      </c>
      <c r="I94" s="2" t="s">
        <v>923</v>
      </c>
      <c r="J94">
        <v>186133</v>
      </c>
      <c r="K94" s="1">
        <v>83.107240521562503</v>
      </c>
      <c r="L94" s="1">
        <v>6.6232210301236201</v>
      </c>
      <c r="M94" s="1">
        <v>3.8886172790423998</v>
      </c>
      <c r="N94" s="1">
        <v>2.1968162550434398</v>
      </c>
      <c r="O94" s="1">
        <v>4.1841049142279996</v>
      </c>
      <c r="P94" s="1">
        <v>22.690226880778798</v>
      </c>
      <c r="Q94" s="1">
        <v>16.413532259191001</v>
      </c>
      <c r="R94" s="1">
        <v>26.030848909113399</v>
      </c>
      <c r="S94" s="1">
        <v>24.0623640085315</v>
      </c>
      <c r="T94" s="1">
        <v>10.803027942385301</v>
      </c>
      <c r="U94" s="1">
        <v>1.88772624434389</v>
      </c>
      <c r="V94" s="1">
        <v>32.166466346153797</v>
      </c>
      <c r="W94" s="1">
        <v>26.699483880090501</v>
      </c>
      <c r="X94" s="1">
        <v>39.246323529411796</v>
      </c>
      <c r="Y94" s="1">
        <v>16.414818598447798</v>
      </c>
      <c r="Z94" s="1">
        <v>17.486059677350699</v>
      </c>
      <c r="AA94" s="1">
        <v>16.277188949900001</v>
      </c>
      <c r="AB94" s="1">
        <v>24.637125952411399</v>
      </c>
      <c r="AC94" s="1">
        <v>25.184806821890199</v>
      </c>
    </row>
    <row r="95" spans="1:29" ht="15" customHeight="1" x14ac:dyDescent="0.25">
      <c r="A95">
        <v>14020</v>
      </c>
      <c r="B95" s="2" t="s">
        <v>145</v>
      </c>
      <c r="C95" s="2" t="s">
        <v>66</v>
      </c>
      <c r="D95" s="2" t="s">
        <v>425</v>
      </c>
      <c r="E95" s="2" t="s">
        <v>927</v>
      </c>
      <c r="F95" s="2" t="s">
        <v>920</v>
      </c>
      <c r="G95" s="2" t="str">
        <f t="shared" si="1"/>
        <v>Clinton</v>
      </c>
      <c r="H95" s="2" t="s">
        <v>922</v>
      </c>
      <c r="I95" s="2" t="s">
        <v>923</v>
      </c>
      <c r="J95">
        <v>159549</v>
      </c>
      <c r="K95" s="1">
        <v>87.634519802693802</v>
      </c>
      <c r="L95" s="1">
        <v>2.7753229415414702</v>
      </c>
      <c r="M95" s="1">
        <v>4.5471923985734799</v>
      </c>
      <c r="N95" s="1">
        <v>2.39362202207472</v>
      </c>
      <c r="O95" s="1">
        <v>2.6493428351164798</v>
      </c>
      <c r="P95" s="1">
        <v>17.224802411798301</v>
      </c>
      <c r="Q95" s="1">
        <v>26.022099793793799</v>
      </c>
      <c r="R95" s="1">
        <v>24.293477238967299</v>
      </c>
      <c r="S95" s="1">
        <v>21.654789437727601</v>
      </c>
      <c r="T95" s="1">
        <v>10.8048311177131</v>
      </c>
      <c r="U95" s="1">
        <v>3.22951308709631</v>
      </c>
      <c r="V95" s="1">
        <v>33.643063120794601</v>
      </c>
      <c r="W95" s="1">
        <v>25.2726248218409</v>
      </c>
      <c r="X95" s="1">
        <v>37.854798970268099</v>
      </c>
      <c r="Y95" s="1">
        <v>27.052050851523099</v>
      </c>
      <c r="Z95" s="1">
        <v>23.573998560805901</v>
      </c>
      <c r="AA95" s="1">
        <v>16.2596945710402</v>
      </c>
      <c r="AB95" s="1">
        <v>19.7137602942352</v>
      </c>
      <c r="AC95" s="1">
        <v>13.400495722395499</v>
      </c>
    </row>
    <row r="96" spans="1:29" ht="15" customHeight="1" x14ac:dyDescent="0.25">
      <c r="A96">
        <v>14100</v>
      </c>
      <c r="B96" s="2" t="s">
        <v>147</v>
      </c>
      <c r="C96" s="2" t="s">
        <v>55</v>
      </c>
      <c r="D96" s="2" t="s">
        <v>970</v>
      </c>
      <c r="E96" s="2" t="s">
        <v>927</v>
      </c>
      <c r="F96" s="2" t="s">
        <v>919</v>
      </c>
      <c r="G96" s="2" t="str">
        <f t="shared" si="1"/>
        <v>Trump</v>
      </c>
      <c r="H96" s="2" t="s">
        <v>922</v>
      </c>
      <c r="I96" s="2" t="s">
        <v>922</v>
      </c>
      <c r="J96">
        <v>85562</v>
      </c>
      <c r="K96" s="1">
        <v>94.324583343072902</v>
      </c>
      <c r="L96" s="1">
        <v>1.6677964516958499</v>
      </c>
      <c r="M96" s="1">
        <v>1.0168065262616599</v>
      </c>
      <c r="N96" s="1">
        <v>1.0355064163998</v>
      </c>
      <c r="O96" s="1">
        <v>1.95530726256983</v>
      </c>
      <c r="P96" s="1">
        <v>19.202449685608102</v>
      </c>
      <c r="Q96" s="1">
        <v>14.5940955096889</v>
      </c>
      <c r="R96" s="1">
        <v>21.8765339753629</v>
      </c>
      <c r="S96" s="1">
        <v>27.723755872934198</v>
      </c>
      <c r="T96" s="1">
        <v>16.603164956405902</v>
      </c>
      <c r="U96" s="1">
        <v>4.1417095342118202</v>
      </c>
      <c r="V96" s="1">
        <v>52.892678458177699</v>
      </c>
      <c r="W96" s="1">
        <v>21.610527799309398</v>
      </c>
      <c r="X96" s="1">
        <v>21.355084208301001</v>
      </c>
      <c r="Y96" s="1">
        <v>20.387620192307701</v>
      </c>
      <c r="Z96" s="1">
        <v>23.461538461538499</v>
      </c>
      <c r="AA96" s="1">
        <v>19.320913461538499</v>
      </c>
      <c r="AB96" s="1">
        <v>22.022235576923102</v>
      </c>
      <c r="AC96" s="1">
        <v>14.807692307692299</v>
      </c>
    </row>
    <row r="97" spans="1:29" ht="15" customHeight="1" x14ac:dyDescent="0.25">
      <c r="A97">
        <v>14140</v>
      </c>
      <c r="B97" s="2" t="s">
        <v>148</v>
      </c>
      <c r="C97" s="2" t="s">
        <v>121</v>
      </c>
      <c r="D97" s="2" t="s">
        <v>981</v>
      </c>
      <c r="E97" s="2" t="s">
        <v>927</v>
      </c>
      <c r="F97" s="2" t="s">
        <v>919</v>
      </c>
      <c r="G97" s="2" t="str">
        <f t="shared" si="1"/>
        <v>Trump</v>
      </c>
      <c r="H97" s="2" t="s">
        <v>922</v>
      </c>
      <c r="I97" s="2" t="s">
        <v>922</v>
      </c>
      <c r="J97">
        <v>107342</v>
      </c>
      <c r="K97" s="1">
        <v>92.604013340537705</v>
      </c>
      <c r="L97" s="1">
        <v>4.72322110637029</v>
      </c>
      <c r="M97" s="1">
        <v>0.56734549384211197</v>
      </c>
      <c r="N97" s="1">
        <v>1.38249706545434</v>
      </c>
      <c r="O97" s="1">
        <v>0.72292299379553204</v>
      </c>
      <c r="P97" s="1">
        <v>20.464496655549599</v>
      </c>
      <c r="Q97" s="1">
        <v>8.4505598926794701</v>
      </c>
      <c r="R97" s="1">
        <v>23.7688882264165</v>
      </c>
      <c r="S97" s="1">
        <v>29.643569152801302</v>
      </c>
      <c r="T97" s="1">
        <v>17.672486072553099</v>
      </c>
      <c r="U97" s="1">
        <v>8.8561950093754493</v>
      </c>
      <c r="V97" s="1">
        <v>49.432883573947997</v>
      </c>
      <c r="W97" s="1">
        <v>26.032283020599799</v>
      </c>
      <c r="X97" s="1">
        <v>15.6786383960767</v>
      </c>
      <c r="Y97" s="1">
        <v>27.930327868852501</v>
      </c>
      <c r="Z97" s="1">
        <v>27.832422586520899</v>
      </c>
      <c r="AA97" s="1">
        <v>18.066939890710401</v>
      </c>
      <c r="AB97" s="1">
        <v>17.233606557377001</v>
      </c>
      <c r="AC97" s="1">
        <v>8.9367030965391603</v>
      </c>
    </row>
    <row r="98" spans="1:29" ht="15" customHeight="1" x14ac:dyDescent="0.25">
      <c r="A98">
        <v>14180</v>
      </c>
      <c r="B98" s="2" t="s">
        <v>149</v>
      </c>
      <c r="C98" s="2" t="s">
        <v>75</v>
      </c>
      <c r="D98" s="2" t="s">
        <v>932</v>
      </c>
      <c r="E98" s="2" t="s">
        <v>931</v>
      </c>
      <c r="F98" s="2" t="s">
        <v>919</v>
      </c>
      <c r="G98" s="2" t="str">
        <f t="shared" si="1"/>
        <v>Trump</v>
      </c>
      <c r="H98" s="2" t="s">
        <v>922</v>
      </c>
      <c r="I98" s="2" t="s">
        <v>923</v>
      </c>
      <c r="J98">
        <v>46480</v>
      </c>
      <c r="K98" s="1">
        <v>60.469018932874299</v>
      </c>
      <c r="L98" s="1">
        <v>33.909208261617898</v>
      </c>
      <c r="M98" s="1">
        <v>0.49268502581755602</v>
      </c>
      <c r="N98" s="1">
        <v>1.48235800344234</v>
      </c>
      <c r="O98" s="1">
        <v>3.6467297762478501</v>
      </c>
      <c r="P98" s="1">
        <v>28.192771084337299</v>
      </c>
      <c r="Q98" s="1">
        <v>9.0275387263339102</v>
      </c>
      <c r="R98" s="1">
        <v>24.894578313253</v>
      </c>
      <c r="S98" s="1">
        <v>25.654044750430302</v>
      </c>
      <c r="T98" s="1">
        <v>12.231067125645399</v>
      </c>
      <c r="U98" s="1">
        <v>9.6868447286102199</v>
      </c>
      <c r="V98" s="1">
        <v>51.730775841325503</v>
      </c>
      <c r="W98" s="1">
        <v>26.6267917912757</v>
      </c>
      <c r="X98" s="1">
        <v>11.9555876387886</v>
      </c>
      <c r="Y98" s="1">
        <v>28.128087406288099</v>
      </c>
      <c r="Z98" s="1">
        <v>26.030104027430699</v>
      </c>
      <c r="AA98" s="1">
        <v>15.766839077119799</v>
      </c>
      <c r="AB98" s="1">
        <v>19.271226826291599</v>
      </c>
      <c r="AC98" s="1">
        <v>10.8037426628698</v>
      </c>
    </row>
    <row r="99" spans="1:29" ht="15" customHeight="1" x14ac:dyDescent="0.25">
      <c r="A99">
        <v>14220</v>
      </c>
      <c r="B99" s="2" t="s">
        <v>150</v>
      </c>
      <c r="C99" s="2" t="s">
        <v>49</v>
      </c>
      <c r="D99" s="2" t="s">
        <v>951</v>
      </c>
      <c r="E99" s="2" t="s">
        <v>931</v>
      </c>
      <c r="F99" s="2" t="s">
        <v>919</v>
      </c>
      <c r="G99" s="2" t="str">
        <f t="shared" si="1"/>
        <v>Trump</v>
      </c>
      <c r="H99" s="2" t="s">
        <v>922</v>
      </c>
      <c r="I99" s="2" t="s">
        <v>923</v>
      </c>
      <c r="J99">
        <v>47168</v>
      </c>
      <c r="K99" s="1">
        <v>65.762805291723197</v>
      </c>
      <c r="L99" s="1">
        <v>30.8705054274084</v>
      </c>
      <c r="M99" s="1">
        <v>0.22896879240162801</v>
      </c>
      <c r="N99" s="1">
        <v>1.2572082767978301</v>
      </c>
      <c r="O99" s="1">
        <v>1.8805122116689299</v>
      </c>
      <c r="P99" s="1">
        <v>25.150525780190002</v>
      </c>
      <c r="Q99" s="1">
        <v>8.17503392130258</v>
      </c>
      <c r="R99" s="1">
        <v>24.192248982360901</v>
      </c>
      <c r="S99" s="1">
        <v>27.989314789687899</v>
      </c>
      <c r="T99" s="1">
        <v>14.4928765264586</v>
      </c>
      <c r="U99" s="1">
        <v>8.4214886566403298</v>
      </c>
      <c r="V99" s="1">
        <v>55.856487382105499</v>
      </c>
      <c r="W99" s="1">
        <v>24.585776191690002</v>
      </c>
      <c r="X99" s="1">
        <v>11.1362477695641</v>
      </c>
      <c r="Y99" s="1">
        <v>34.845005740528102</v>
      </c>
      <c r="Z99" s="1">
        <v>25.315729047072299</v>
      </c>
      <c r="AA99" s="1">
        <v>15.3731343283582</v>
      </c>
      <c r="AB99" s="1">
        <v>16.3777267508611</v>
      </c>
      <c r="AC99" s="1">
        <v>8.0884041331802496</v>
      </c>
    </row>
    <row r="100" spans="1:29" ht="15" customHeight="1" x14ac:dyDescent="0.25">
      <c r="A100">
        <v>14260</v>
      </c>
      <c r="B100" s="2" t="s">
        <v>151</v>
      </c>
      <c r="C100" s="2" t="s">
        <v>143</v>
      </c>
      <c r="D100" s="2" t="s">
        <v>946</v>
      </c>
      <c r="E100" s="2" t="s">
        <v>947</v>
      </c>
      <c r="F100" s="2" t="s">
        <v>920</v>
      </c>
      <c r="G100" s="2" t="str">
        <f t="shared" si="1"/>
        <v>Clinton</v>
      </c>
      <c r="H100" s="2" t="s">
        <v>922</v>
      </c>
      <c r="I100" s="2" t="s">
        <v>923</v>
      </c>
      <c r="J100">
        <v>616561</v>
      </c>
      <c r="K100" s="1">
        <v>81.9386889537288</v>
      </c>
      <c r="L100" s="1">
        <v>0.82846628314148996</v>
      </c>
      <c r="M100" s="1">
        <v>1.7514893092492101</v>
      </c>
      <c r="N100" s="1">
        <v>2.90547082932589</v>
      </c>
      <c r="O100" s="1">
        <v>12.5758846245546</v>
      </c>
      <c r="P100" s="1">
        <v>27.924893076273101</v>
      </c>
      <c r="Q100" s="1">
        <v>9.0716084864271291</v>
      </c>
      <c r="R100" s="1">
        <v>27.819469606413598</v>
      </c>
      <c r="S100" s="1">
        <v>24.2717265607134</v>
      </c>
      <c r="T100" s="1">
        <v>10.9123022701728</v>
      </c>
      <c r="U100" s="1">
        <v>4.1893957597353797</v>
      </c>
      <c r="V100" s="1">
        <v>31.6360857050833</v>
      </c>
      <c r="W100" s="1">
        <v>35.499818508085298</v>
      </c>
      <c r="X100" s="1">
        <v>28.674700027096002</v>
      </c>
      <c r="Y100" s="1">
        <v>17.026581377563399</v>
      </c>
      <c r="Z100" s="1">
        <v>22.5705204433029</v>
      </c>
      <c r="AA100" s="1">
        <v>19.372621136903199</v>
      </c>
      <c r="AB100" s="1">
        <v>23.693365928270499</v>
      </c>
      <c r="AC100" s="1">
        <v>17.336911113959999</v>
      </c>
    </row>
    <row r="101" spans="1:29" ht="15" customHeight="1" x14ac:dyDescent="0.25">
      <c r="A101">
        <v>14380</v>
      </c>
      <c r="B101" s="2" t="s">
        <v>152</v>
      </c>
      <c r="C101" s="2" t="s">
        <v>42</v>
      </c>
      <c r="D101" s="2" t="s">
        <v>959</v>
      </c>
      <c r="E101" s="2" t="s">
        <v>931</v>
      </c>
      <c r="F101" s="2" t="s">
        <v>920</v>
      </c>
      <c r="G101" s="2" t="str">
        <f t="shared" si="1"/>
        <v>Clinton</v>
      </c>
      <c r="H101" s="2" t="s">
        <v>922</v>
      </c>
      <c r="I101" s="2" t="s">
        <v>923</v>
      </c>
      <c r="J101">
        <v>51079</v>
      </c>
      <c r="K101" s="1">
        <v>92.539008202979701</v>
      </c>
      <c r="L101" s="1">
        <v>1.6738777188277001</v>
      </c>
      <c r="M101" s="1">
        <v>0.914270052271971</v>
      </c>
      <c r="N101" s="1">
        <v>1.51921533311145</v>
      </c>
      <c r="O101" s="1">
        <v>3.3536286928091799</v>
      </c>
      <c r="P101" s="1">
        <v>13.8491356526165</v>
      </c>
      <c r="Q101" s="1">
        <v>31.838916188649002</v>
      </c>
      <c r="R101" s="1">
        <v>19.405235028093699</v>
      </c>
      <c r="S101" s="1">
        <v>22.5161025078799</v>
      </c>
      <c r="T101" s="1">
        <v>12.3906106227608</v>
      </c>
      <c r="U101" s="1">
        <v>4.2890442890442904</v>
      </c>
      <c r="V101" s="1">
        <v>27.914649453111</v>
      </c>
      <c r="W101" s="1">
        <v>29.381387842926301</v>
      </c>
      <c r="X101" s="1">
        <v>38.414918414918397</v>
      </c>
      <c r="Y101" s="1">
        <v>32.6929494207942</v>
      </c>
      <c r="Z101" s="1">
        <v>21.5664775706726</v>
      </c>
      <c r="AA101" s="1">
        <v>14.2298708108881</v>
      </c>
      <c r="AB101" s="1">
        <v>18.949325451685201</v>
      </c>
      <c r="AC101" s="1">
        <v>12.561376745959899</v>
      </c>
    </row>
    <row r="102" spans="1:29" ht="15" customHeight="1" x14ac:dyDescent="0.25">
      <c r="A102">
        <v>14340</v>
      </c>
      <c r="B102" s="2" t="s">
        <v>152</v>
      </c>
      <c r="C102" s="2" t="s">
        <v>60</v>
      </c>
      <c r="D102" s="2" t="s">
        <v>945</v>
      </c>
      <c r="E102" s="2" t="s">
        <v>927</v>
      </c>
      <c r="F102" s="2" t="s">
        <v>919</v>
      </c>
      <c r="G102" s="2" t="str">
        <f t="shared" si="1"/>
        <v>Trump</v>
      </c>
      <c r="H102" s="2" t="s">
        <v>922</v>
      </c>
      <c r="I102" s="2" t="s">
        <v>923</v>
      </c>
      <c r="J102">
        <v>26306</v>
      </c>
      <c r="K102" s="1">
        <v>95.772827491827002</v>
      </c>
      <c r="L102" s="1">
        <v>0.76788565346308801</v>
      </c>
      <c r="M102" s="1">
        <v>0.33072302896677602</v>
      </c>
      <c r="N102" s="1">
        <v>1.2088496920854599</v>
      </c>
      <c r="O102" s="1">
        <v>1.9197141336577199</v>
      </c>
      <c r="P102" s="1">
        <v>23.8690792974987</v>
      </c>
      <c r="Q102" s="1">
        <v>7.6066296662358397</v>
      </c>
      <c r="R102" s="1">
        <v>23.564966167414301</v>
      </c>
      <c r="S102" s="1">
        <v>29.016194024177</v>
      </c>
      <c r="T102" s="1">
        <v>15.943130844674201</v>
      </c>
      <c r="U102" s="1">
        <v>2.5027685492801801</v>
      </c>
      <c r="V102" s="1">
        <v>40.703211517165002</v>
      </c>
      <c r="W102" s="1">
        <v>36.572535991140597</v>
      </c>
      <c r="X102" s="1">
        <v>20.221483942414199</v>
      </c>
      <c r="Y102" s="1">
        <v>14.519158527423</v>
      </c>
      <c r="Z102" s="1">
        <v>21.806912096168301</v>
      </c>
      <c r="AA102" s="1">
        <v>20.7362885048835</v>
      </c>
      <c r="AB102" s="1">
        <v>27.638993238166801</v>
      </c>
      <c r="AC102" s="1">
        <v>15.298647633358399</v>
      </c>
    </row>
    <row r="103" spans="1:29" ht="15" customHeight="1" x14ac:dyDescent="0.25">
      <c r="A103">
        <v>14420</v>
      </c>
      <c r="B103" s="2" t="s">
        <v>153</v>
      </c>
      <c r="C103" s="2" t="s">
        <v>27</v>
      </c>
      <c r="D103" s="2" t="s">
        <v>976</v>
      </c>
      <c r="E103" s="2" t="s">
        <v>935</v>
      </c>
      <c r="F103" s="2" t="s">
        <v>919</v>
      </c>
      <c r="G103" s="2" t="str">
        <f t="shared" si="1"/>
        <v>Trump</v>
      </c>
      <c r="H103" s="2" t="s">
        <v>922</v>
      </c>
      <c r="I103" s="2" t="s">
        <v>922</v>
      </c>
      <c r="J103">
        <v>22150</v>
      </c>
      <c r="K103" s="1">
        <v>74.410835214447005</v>
      </c>
      <c r="L103" s="1">
        <v>2.31151241534989</v>
      </c>
      <c r="M103" s="1">
        <v>0.41083521444695298</v>
      </c>
      <c r="N103" s="1">
        <v>3.0654627539503401</v>
      </c>
      <c r="O103" s="1">
        <v>19.801354401805899</v>
      </c>
      <c r="P103" s="1">
        <v>26.311512415349899</v>
      </c>
      <c r="Q103" s="1">
        <v>7.8284424379232496</v>
      </c>
      <c r="R103" s="1">
        <v>23.945823927765201</v>
      </c>
      <c r="S103" s="1">
        <v>27.1693002257336</v>
      </c>
      <c r="T103" s="1">
        <v>14.744920993228</v>
      </c>
      <c r="U103" s="1">
        <v>5.5191445325974504</v>
      </c>
      <c r="V103" s="1">
        <v>44.477406002069699</v>
      </c>
      <c r="W103" s="1">
        <v>35.481200413935802</v>
      </c>
      <c r="X103" s="1">
        <v>14.522249051397001</v>
      </c>
      <c r="Y103" s="1">
        <v>19.3075258475595</v>
      </c>
      <c r="Z103" s="1">
        <v>22.781918730464099</v>
      </c>
      <c r="AA103" s="1">
        <v>19.4758355373888</v>
      </c>
      <c r="AB103" s="1">
        <v>22.204856936763601</v>
      </c>
      <c r="AC103" s="1">
        <v>16.229862947824</v>
      </c>
    </row>
    <row r="104" spans="1:29" ht="15" customHeight="1" x14ac:dyDescent="0.25">
      <c r="A104">
        <v>14460</v>
      </c>
      <c r="B104" s="2" t="s">
        <v>154</v>
      </c>
      <c r="C104" s="2" t="s">
        <v>106</v>
      </c>
      <c r="D104" s="2" t="s">
        <v>952</v>
      </c>
      <c r="E104" s="2" t="s">
        <v>927</v>
      </c>
      <c r="F104" s="2" t="s">
        <v>920</v>
      </c>
      <c r="G104" s="2" t="str">
        <f t="shared" si="1"/>
        <v>Clinton</v>
      </c>
      <c r="H104" s="2" t="s">
        <v>923</v>
      </c>
      <c r="I104" s="2" t="s">
        <v>923</v>
      </c>
      <c r="J104">
        <v>4552402</v>
      </c>
      <c r="K104" s="1">
        <v>74.874428927849493</v>
      </c>
      <c r="L104" s="1">
        <v>6.6236022214206898</v>
      </c>
      <c r="M104" s="1">
        <v>6.4314618963791004</v>
      </c>
      <c r="N104" s="1">
        <v>3.0529377677981899</v>
      </c>
      <c r="O104" s="1">
        <v>9.0175691865524996</v>
      </c>
      <c r="P104" s="1">
        <v>21.598883402652</v>
      </c>
      <c r="Q104" s="1">
        <v>10.3857260408901</v>
      </c>
      <c r="R104" s="1">
        <v>27.423259193718</v>
      </c>
      <c r="S104" s="1">
        <v>27.499197127142999</v>
      </c>
      <c r="T104" s="1">
        <v>13.0929342355969</v>
      </c>
      <c r="U104" s="1">
        <v>4.4117623415614204</v>
      </c>
      <c r="V104" s="1">
        <v>29.659876544996301</v>
      </c>
      <c r="W104" s="1">
        <v>23.108986324257</v>
      </c>
      <c r="X104" s="1">
        <v>42.819374789185296</v>
      </c>
      <c r="Y104" s="1">
        <v>14.407747053539699</v>
      </c>
      <c r="Z104" s="1">
        <v>14.2105073810694</v>
      </c>
      <c r="AA104" s="1">
        <v>13.549349034844701</v>
      </c>
      <c r="AB104" s="1">
        <v>22.202768550608202</v>
      </c>
      <c r="AC104" s="1">
        <v>35.629627979938</v>
      </c>
    </row>
    <row r="105" spans="1:29" ht="15" customHeight="1" x14ac:dyDescent="0.25">
      <c r="A105">
        <v>14500</v>
      </c>
      <c r="B105" s="2" t="s">
        <v>155</v>
      </c>
      <c r="C105" s="2" t="s">
        <v>156</v>
      </c>
      <c r="D105" s="2" t="s">
        <v>937</v>
      </c>
      <c r="E105" s="2" t="s">
        <v>935</v>
      </c>
      <c r="F105" s="2" t="s">
        <v>920</v>
      </c>
      <c r="G105" s="2" t="str">
        <f t="shared" si="1"/>
        <v>Clinton</v>
      </c>
      <c r="H105" s="2" t="s">
        <v>922</v>
      </c>
      <c r="I105" s="2" t="s">
        <v>922</v>
      </c>
      <c r="J105">
        <v>294567</v>
      </c>
      <c r="K105" s="1">
        <v>79.350707988335401</v>
      </c>
      <c r="L105" s="1">
        <v>0.76892523602440199</v>
      </c>
      <c r="M105" s="1">
        <v>4.0724181595358599</v>
      </c>
      <c r="N105" s="1">
        <v>2.4744794902348199</v>
      </c>
      <c r="O105" s="1">
        <v>13.333469125869501</v>
      </c>
      <c r="P105" s="1">
        <v>21.303812035971401</v>
      </c>
      <c r="Q105" s="1">
        <v>14.200504469271801</v>
      </c>
      <c r="R105" s="1">
        <v>27.2834363659201</v>
      </c>
      <c r="S105" s="1">
        <v>27.190418478648301</v>
      </c>
      <c r="T105" s="1">
        <v>10.021828650188199</v>
      </c>
      <c r="U105" s="1">
        <v>2.9440957907727898</v>
      </c>
      <c r="V105" s="1">
        <v>15.711997479190201</v>
      </c>
      <c r="W105" s="1">
        <v>23.332720636504501</v>
      </c>
      <c r="X105" s="1">
        <v>58.011186093532601</v>
      </c>
      <c r="Y105" s="1">
        <v>14.3018965359276</v>
      </c>
      <c r="Z105" s="1">
        <v>16.642373460157799</v>
      </c>
      <c r="AA105" s="1">
        <v>14.1303170888132</v>
      </c>
      <c r="AB105" s="1">
        <v>21.5948559482263</v>
      </c>
      <c r="AC105" s="1">
        <v>33.3305569668752</v>
      </c>
    </row>
    <row r="106" spans="1:29" ht="15" customHeight="1" x14ac:dyDescent="0.25">
      <c r="A106">
        <v>14540</v>
      </c>
      <c r="B106" s="2" t="s">
        <v>157</v>
      </c>
      <c r="C106" s="2" t="s">
        <v>104</v>
      </c>
      <c r="D106" s="2" t="s">
        <v>950</v>
      </c>
      <c r="E106" s="2" t="s">
        <v>927</v>
      </c>
      <c r="F106" s="2" t="s">
        <v>919</v>
      </c>
      <c r="G106" s="2" t="str">
        <f t="shared" si="1"/>
        <v>Trump</v>
      </c>
      <c r="H106" s="2" t="s">
        <v>922</v>
      </c>
      <c r="I106" s="2" t="s">
        <v>923</v>
      </c>
      <c r="J106">
        <v>158599</v>
      </c>
      <c r="K106" s="1">
        <v>85.703566857294206</v>
      </c>
      <c r="L106" s="1">
        <v>6.66839009073197</v>
      </c>
      <c r="M106" s="1">
        <v>2.03406074439309</v>
      </c>
      <c r="N106" s="1">
        <v>1.8783220575161299</v>
      </c>
      <c r="O106" s="1">
        <v>3.7156602500646301</v>
      </c>
      <c r="P106" s="1">
        <v>22.939615003877702</v>
      </c>
      <c r="Q106" s="1">
        <v>14.0007187939394</v>
      </c>
      <c r="R106" s="1">
        <v>25.875951298558</v>
      </c>
      <c r="S106" s="1">
        <v>24.952238034287699</v>
      </c>
      <c r="T106" s="1">
        <v>12.231476869337101</v>
      </c>
      <c r="U106" s="1">
        <v>8.39267446292099</v>
      </c>
      <c r="V106" s="1">
        <v>42.544079594006398</v>
      </c>
      <c r="W106" s="1">
        <v>27.013419453192402</v>
      </c>
      <c r="X106" s="1">
        <v>22.0498264898802</v>
      </c>
      <c r="Y106" s="1">
        <v>25.433075974826401</v>
      </c>
      <c r="Z106" s="1">
        <v>23.640757801855599</v>
      </c>
      <c r="AA106" s="1">
        <v>16.7407383377668</v>
      </c>
      <c r="AB106" s="1">
        <v>21.6943489262311</v>
      </c>
      <c r="AC106" s="1">
        <v>12.491078959320101</v>
      </c>
    </row>
    <row r="107" spans="1:29" ht="15" customHeight="1" x14ac:dyDescent="0.25">
      <c r="A107">
        <v>14580</v>
      </c>
      <c r="B107" s="2" t="s">
        <v>158</v>
      </c>
      <c r="C107" s="2" t="s">
        <v>137</v>
      </c>
      <c r="D107" s="2" t="s">
        <v>958</v>
      </c>
      <c r="E107" s="2" t="s">
        <v>947</v>
      </c>
      <c r="F107" s="2" t="s">
        <v>920</v>
      </c>
      <c r="G107" s="2" t="str">
        <f t="shared" si="1"/>
        <v>Clinton</v>
      </c>
      <c r="H107" s="2" t="s">
        <v>922</v>
      </c>
      <c r="I107" s="2" t="s">
        <v>922</v>
      </c>
      <c r="J107">
        <v>89513</v>
      </c>
      <c r="K107" s="1">
        <v>93.332811993788596</v>
      </c>
      <c r="L107" s="1">
        <v>0.309452258331192</v>
      </c>
      <c r="M107" s="1">
        <v>1.1294448851004899</v>
      </c>
      <c r="N107" s="1">
        <v>2.4689151296459699</v>
      </c>
      <c r="O107" s="1">
        <v>2.7593757331337301</v>
      </c>
      <c r="P107" s="1">
        <v>20.9276864812932</v>
      </c>
      <c r="Q107" s="1">
        <v>15.861383262766299</v>
      </c>
      <c r="R107" s="1">
        <v>29.429244914146501</v>
      </c>
      <c r="S107" s="1">
        <v>24.3193726050965</v>
      </c>
      <c r="T107" s="1">
        <v>9.4623127366974593</v>
      </c>
      <c r="U107" s="1">
        <v>0.95070112002822105</v>
      </c>
      <c r="V107" s="1">
        <v>23.227797865772999</v>
      </c>
      <c r="W107" s="1">
        <v>30.404797601199402</v>
      </c>
      <c r="X107" s="1">
        <v>45.416703412999397</v>
      </c>
      <c r="Y107" s="1">
        <v>14.888567609591099</v>
      </c>
      <c r="Z107" s="1">
        <v>22.758394937123199</v>
      </c>
      <c r="AA107" s="1">
        <v>19.6459259663384</v>
      </c>
      <c r="AB107" s="1">
        <v>23.871354919664999</v>
      </c>
      <c r="AC107" s="1">
        <v>18.8357565672822</v>
      </c>
    </row>
    <row r="108" spans="1:29" ht="15" customHeight="1" x14ac:dyDescent="0.25">
      <c r="A108">
        <v>14620</v>
      </c>
      <c r="B108" s="2" t="s">
        <v>159</v>
      </c>
      <c r="C108" s="2" t="s">
        <v>55</v>
      </c>
      <c r="D108" s="2" t="s">
        <v>970</v>
      </c>
      <c r="E108" s="2" t="s">
        <v>927</v>
      </c>
      <c r="F108" s="2" t="s">
        <v>919</v>
      </c>
      <c r="G108" s="2" t="str">
        <f t="shared" si="1"/>
        <v>Trump</v>
      </c>
      <c r="H108" s="2" t="s">
        <v>922</v>
      </c>
      <c r="I108" s="2" t="s">
        <v>922</v>
      </c>
      <c r="J108">
        <v>43450</v>
      </c>
      <c r="K108" s="1">
        <v>94.451093210586905</v>
      </c>
      <c r="L108" s="1">
        <v>2.3199079401610998</v>
      </c>
      <c r="M108" s="1">
        <v>0.43958573072497098</v>
      </c>
      <c r="N108" s="1">
        <v>1.04718066743383</v>
      </c>
      <c r="O108" s="1">
        <v>1.7422324510932099</v>
      </c>
      <c r="P108" s="1">
        <v>21.0563866513234</v>
      </c>
      <c r="Q108" s="1">
        <v>9.2704257767548892</v>
      </c>
      <c r="R108" s="1">
        <v>24.457997698503998</v>
      </c>
      <c r="S108" s="1">
        <v>28.227848101265799</v>
      </c>
      <c r="T108" s="1">
        <v>16.9873417721519</v>
      </c>
      <c r="U108" s="1">
        <v>2.7299135142272402</v>
      </c>
      <c r="V108" s="1">
        <v>57.192843467353299</v>
      </c>
      <c r="W108" s="1">
        <v>24.896019013666098</v>
      </c>
      <c r="X108" s="1">
        <v>15.1812240047534</v>
      </c>
      <c r="Y108" s="1">
        <v>22.6169943658733</v>
      </c>
      <c r="Z108" s="1">
        <v>25.612280096585</v>
      </c>
      <c r="AA108" s="1">
        <v>19.943658732896399</v>
      </c>
      <c r="AB108" s="1">
        <v>22.4905139703346</v>
      </c>
      <c r="AC108" s="1">
        <v>9.3365528343106803</v>
      </c>
    </row>
    <row r="109" spans="1:29" ht="15" customHeight="1" x14ac:dyDescent="0.25">
      <c r="A109">
        <v>14660</v>
      </c>
      <c r="B109" s="2" t="s">
        <v>160</v>
      </c>
      <c r="C109" s="2" t="s">
        <v>44</v>
      </c>
      <c r="D109" s="2" t="s">
        <v>955</v>
      </c>
      <c r="E109" s="2" t="s">
        <v>947</v>
      </c>
      <c r="F109" s="2" t="s">
        <v>919</v>
      </c>
      <c r="G109" s="2" t="str">
        <f t="shared" si="1"/>
        <v>Trump</v>
      </c>
      <c r="H109" s="2" t="s">
        <v>922</v>
      </c>
      <c r="I109" s="2" t="s">
        <v>922</v>
      </c>
      <c r="J109">
        <v>91067</v>
      </c>
      <c r="K109" s="1">
        <v>92.637289028956701</v>
      </c>
      <c r="L109" s="1">
        <v>0.39092097027463302</v>
      </c>
      <c r="M109" s="1">
        <v>0.35138963620191699</v>
      </c>
      <c r="N109" s="1">
        <v>5.5310924923408002</v>
      </c>
      <c r="O109" s="1">
        <v>1.0893078722259399</v>
      </c>
      <c r="P109" s="1">
        <v>22.5932555151701</v>
      </c>
      <c r="Q109" s="1">
        <v>7.1474848188696196</v>
      </c>
      <c r="R109" s="1">
        <v>21.6423073121987</v>
      </c>
      <c r="S109" s="1">
        <v>29.298209010948</v>
      </c>
      <c r="T109" s="1">
        <v>19.318743342813502</v>
      </c>
      <c r="U109" s="1">
        <v>2.5034792262826202</v>
      </c>
      <c r="V109" s="1">
        <v>38.812528342011902</v>
      </c>
      <c r="W109" s="1">
        <v>37.4114556457288</v>
      </c>
      <c r="X109" s="1">
        <v>21.272536785976801</v>
      </c>
      <c r="Y109" s="1">
        <v>19.640078309321801</v>
      </c>
      <c r="Z109" s="1">
        <v>23.8918728979469</v>
      </c>
      <c r="AA109" s="1">
        <v>20.159630540635501</v>
      </c>
      <c r="AB109" s="1">
        <v>23.161487877114599</v>
      </c>
      <c r="AC109" s="1">
        <v>13.146930374981199</v>
      </c>
    </row>
    <row r="110" spans="1:29" ht="15" customHeight="1" x14ac:dyDescent="0.25">
      <c r="A110">
        <v>14700</v>
      </c>
      <c r="B110" s="2" t="s">
        <v>161</v>
      </c>
      <c r="C110" s="2" t="s">
        <v>162</v>
      </c>
      <c r="D110" s="2" t="s">
        <v>956</v>
      </c>
      <c r="E110" s="2" t="s">
        <v>927</v>
      </c>
      <c r="F110" s="2" t="s">
        <v>919</v>
      </c>
      <c r="G110" s="2" t="str">
        <f t="shared" si="1"/>
        <v>Trump</v>
      </c>
      <c r="H110" s="2" t="s">
        <v>922</v>
      </c>
      <c r="I110" s="2" t="s">
        <v>922</v>
      </c>
      <c r="J110">
        <v>83877</v>
      </c>
      <c r="K110" s="1">
        <v>93.018348295718695</v>
      </c>
      <c r="L110" s="1">
        <v>0.53769209676073304</v>
      </c>
      <c r="M110" s="1">
        <v>0.50550210427173103</v>
      </c>
      <c r="N110" s="1">
        <v>2.3057572397677601</v>
      </c>
      <c r="O110" s="1">
        <v>3.6327002634810501</v>
      </c>
      <c r="P110" s="1">
        <v>20.815002920943801</v>
      </c>
      <c r="Q110" s="1">
        <v>8.2477914088486699</v>
      </c>
      <c r="R110" s="1">
        <v>21.5446427506945</v>
      </c>
      <c r="S110" s="1">
        <v>29.100945432001598</v>
      </c>
      <c r="T110" s="1">
        <v>20.291617487511498</v>
      </c>
      <c r="U110" s="1">
        <v>3.7933013707880301</v>
      </c>
      <c r="V110" s="1">
        <v>48.151461948814898</v>
      </c>
      <c r="W110" s="1">
        <v>30.6215814707273</v>
      </c>
      <c r="X110" s="1">
        <v>17.433655209669801</v>
      </c>
      <c r="Y110" s="1">
        <v>21.600974971761499</v>
      </c>
      <c r="Z110" s="1">
        <v>27.3646037690981</v>
      </c>
      <c r="AA110" s="1">
        <v>21.464241127162499</v>
      </c>
      <c r="AB110" s="1">
        <v>19.698591046905701</v>
      </c>
      <c r="AC110" s="1">
        <v>9.8715890850722303</v>
      </c>
    </row>
    <row r="111" spans="1:29" ht="15" customHeight="1" x14ac:dyDescent="0.25">
      <c r="A111">
        <v>14720</v>
      </c>
      <c r="B111" s="2" t="s">
        <v>163</v>
      </c>
      <c r="C111" s="2" t="s">
        <v>156</v>
      </c>
      <c r="D111" s="2" t="s">
        <v>937</v>
      </c>
      <c r="E111" s="2" t="s">
        <v>935</v>
      </c>
      <c r="F111" s="2" t="s">
        <v>919</v>
      </c>
      <c r="G111" s="2" t="str">
        <f t="shared" si="1"/>
        <v>Trump</v>
      </c>
      <c r="H111" s="2" t="s">
        <v>922</v>
      </c>
      <c r="I111" s="2" t="s">
        <v>922</v>
      </c>
      <c r="J111">
        <v>27994</v>
      </c>
      <c r="K111" s="1">
        <v>82.724869614917495</v>
      </c>
      <c r="L111" s="1">
        <v>0.74301636064871002</v>
      </c>
      <c r="M111" s="1">
        <v>0.96092019718511101</v>
      </c>
      <c r="N111" s="1">
        <v>1.3217117953847299</v>
      </c>
      <c r="O111" s="1">
        <v>14.249482031864</v>
      </c>
      <c r="P111" s="1">
        <v>17.446595699078401</v>
      </c>
      <c r="Q111" s="1">
        <v>9.9699935700507307</v>
      </c>
      <c r="R111" s="1">
        <v>36.7435879116954</v>
      </c>
      <c r="S111" s="1">
        <v>28.131028077445201</v>
      </c>
      <c r="T111" s="1">
        <v>7.7087947417303697</v>
      </c>
      <c r="U111" s="1">
        <v>2.8071382921193599</v>
      </c>
      <c r="V111" s="1">
        <v>18.037461285089201</v>
      </c>
      <c r="W111" s="1">
        <v>30.013273683693001</v>
      </c>
      <c r="X111" s="1">
        <v>49.142126739098401</v>
      </c>
      <c r="Y111" s="1">
        <v>10.1162176439514</v>
      </c>
      <c r="Z111" s="1">
        <v>19.114280683218901</v>
      </c>
      <c r="AA111" s="1">
        <v>16.481774960380299</v>
      </c>
      <c r="AB111" s="1">
        <v>29.952456418383498</v>
      </c>
      <c r="AC111" s="1">
        <v>24.3352702940659</v>
      </c>
    </row>
    <row r="112" spans="1:29" ht="15" customHeight="1" x14ac:dyDescent="0.25">
      <c r="A112">
        <v>14740</v>
      </c>
      <c r="B112" s="2" t="s">
        <v>164</v>
      </c>
      <c r="C112" s="2" t="s">
        <v>25</v>
      </c>
      <c r="D112" s="2" t="s">
        <v>878</v>
      </c>
      <c r="E112" s="2" t="s">
        <v>927</v>
      </c>
      <c r="F112" s="2" t="s">
        <v>919</v>
      </c>
      <c r="G112" s="2" t="str">
        <f t="shared" si="1"/>
        <v>Trump</v>
      </c>
      <c r="H112" s="2" t="s">
        <v>922</v>
      </c>
      <c r="I112" s="2" t="s">
        <v>922</v>
      </c>
      <c r="J112">
        <v>251133</v>
      </c>
      <c r="K112" s="1">
        <v>79.139340508814101</v>
      </c>
      <c r="L112" s="1">
        <v>2.5201785508077399</v>
      </c>
      <c r="M112" s="1">
        <v>4.8109965635738803</v>
      </c>
      <c r="N112" s="1">
        <v>7.2833916689562903</v>
      </c>
      <c r="O112" s="1">
        <v>6.2460927078480299</v>
      </c>
      <c r="P112" s="1">
        <v>22.496446106246498</v>
      </c>
      <c r="Q112" s="1">
        <v>10.120533741085399</v>
      </c>
      <c r="R112" s="1">
        <v>24.607279807910501</v>
      </c>
      <c r="S112" s="1">
        <v>29.517427020742002</v>
      </c>
      <c r="T112" s="1">
        <v>13.258313324015599</v>
      </c>
      <c r="U112" s="1">
        <v>1.7964496202770901</v>
      </c>
      <c r="V112" s="1">
        <v>28.5152420659761</v>
      </c>
      <c r="W112" s="1">
        <v>40.832910106653102</v>
      </c>
      <c r="X112" s="1">
        <v>28.8553982070937</v>
      </c>
      <c r="Y112" s="1">
        <v>12.4288405619036</v>
      </c>
      <c r="Z112" s="1">
        <v>17.869721915059198</v>
      </c>
      <c r="AA112" s="1">
        <v>18.321251587009101</v>
      </c>
      <c r="AB112" s="1">
        <v>25.799647786378301</v>
      </c>
      <c r="AC112" s="1">
        <v>25.580538149649801</v>
      </c>
    </row>
    <row r="113" spans="1:29" ht="15" customHeight="1" x14ac:dyDescent="0.25">
      <c r="A113">
        <v>14780</v>
      </c>
      <c r="B113" s="2" t="s">
        <v>165</v>
      </c>
      <c r="C113" s="2" t="s">
        <v>27</v>
      </c>
      <c r="D113" s="2" t="s">
        <v>976</v>
      </c>
      <c r="E113" s="2" t="s">
        <v>935</v>
      </c>
      <c r="F113" s="2" t="s">
        <v>919</v>
      </c>
      <c r="G113" s="2" t="str">
        <f t="shared" si="1"/>
        <v>Trump</v>
      </c>
      <c r="H113" s="2" t="s">
        <v>922</v>
      </c>
      <c r="I113" s="2" t="s">
        <v>922</v>
      </c>
      <c r="J113">
        <v>33718</v>
      </c>
      <c r="K113" s="1">
        <v>66.415564386974296</v>
      </c>
      <c r="L113" s="1">
        <v>17.3824070229551</v>
      </c>
      <c r="M113" s="1">
        <v>1.28121478142239</v>
      </c>
      <c r="N113" s="1">
        <v>1.15665223322854</v>
      </c>
      <c r="O113" s="1">
        <v>13.764161575419701</v>
      </c>
      <c r="P113" s="1">
        <v>22.095023429622199</v>
      </c>
      <c r="Q113" s="1">
        <v>10.575953496648699</v>
      </c>
      <c r="R113" s="1">
        <v>21.125215018684401</v>
      </c>
      <c r="S113" s="1">
        <v>27.818969096624901</v>
      </c>
      <c r="T113" s="1">
        <v>18.384838958419799</v>
      </c>
      <c r="U113" s="1">
        <v>8.0404022425914405</v>
      </c>
      <c r="V113" s="1">
        <v>42.226572928717601</v>
      </c>
      <c r="W113" s="1">
        <v>25.4293850671888</v>
      </c>
      <c r="X113" s="1">
        <v>24.3036397615022</v>
      </c>
      <c r="Y113" s="1">
        <v>20.954475120123799</v>
      </c>
      <c r="Z113" s="1">
        <v>24.5948367130874</v>
      </c>
      <c r="AA113" s="1">
        <v>16.939490186497299</v>
      </c>
      <c r="AB113" s="1">
        <v>21.744441729782601</v>
      </c>
      <c r="AC113" s="1">
        <v>15.766756250508999</v>
      </c>
    </row>
    <row r="114" spans="1:29" ht="15" customHeight="1" x14ac:dyDescent="0.25">
      <c r="A114">
        <v>14820</v>
      </c>
      <c r="B114" s="2" t="s">
        <v>166</v>
      </c>
      <c r="C114" s="2" t="s">
        <v>42</v>
      </c>
      <c r="D114" s="2" t="s">
        <v>959</v>
      </c>
      <c r="E114" s="2" t="s">
        <v>931</v>
      </c>
      <c r="F114" s="2" t="s">
        <v>919</v>
      </c>
      <c r="G114" s="2" t="str">
        <f t="shared" si="1"/>
        <v>Trump</v>
      </c>
      <c r="H114" s="2" t="s">
        <v>922</v>
      </c>
      <c r="I114" s="2" t="s">
        <v>923</v>
      </c>
      <c r="J114">
        <v>33090</v>
      </c>
      <c r="K114" s="1">
        <v>90.809912360229703</v>
      </c>
      <c r="L114" s="1">
        <v>3.8652160773647601</v>
      </c>
      <c r="M114" s="1">
        <v>0.43215472952553602</v>
      </c>
      <c r="N114" s="1">
        <v>1.97944998488969</v>
      </c>
      <c r="O114" s="1">
        <v>2.9132668479903301</v>
      </c>
      <c r="P114" s="1">
        <v>17.624660018132399</v>
      </c>
      <c r="Q114" s="1">
        <v>8.3952855847688106</v>
      </c>
      <c r="R114" s="1">
        <v>19.102447869447001</v>
      </c>
      <c r="S114" s="1">
        <v>29.072227258990601</v>
      </c>
      <c r="T114" s="1">
        <v>25.805379268661198</v>
      </c>
      <c r="U114" s="1">
        <v>4.2339123649952803</v>
      </c>
      <c r="V114" s="1">
        <v>37.415301219662403</v>
      </c>
      <c r="W114" s="1">
        <v>31.091125621124402</v>
      </c>
      <c r="X114" s="1">
        <v>27.259660794217901</v>
      </c>
      <c r="Y114" s="1">
        <v>21.7663571582811</v>
      </c>
      <c r="Z114" s="1">
        <v>27.2007485784208</v>
      </c>
      <c r="AA114" s="1">
        <v>18.181818181818201</v>
      </c>
      <c r="AB114" s="1">
        <v>20.9242064348953</v>
      </c>
      <c r="AC114" s="1">
        <v>11.926869646584599</v>
      </c>
    </row>
    <row r="115" spans="1:29" ht="15" customHeight="1" x14ac:dyDescent="0.25">
      <c r="A115">
        <v>14860</v>
      </c>
      <c r="B115" s="2" t="s">
        <v>167</v>
      </c>
      <c r="C115" s="2" t="s">
        <v>168</v>
      </c>
      <c r="D115" s="2" t="s">
        <v>938</v>
      </c>
      <c r="E115" s="2" t="s">
        <v>927</v>
      </c>
      <c r="F115" s="2" t="s">
        <v>920</v>
      </c>
      <c r="G115" s="2" t="str">
        <f t="shared" si="1"/>
        <v>Clinton</v>
      </c>
      <c r="H115" s="2" t="s">
        <v>923</v>
      </c>
      <c r="I115" s="2" t="s">
        <v>922</v>
      </c>
      <c r="J115">
        <v>916829</v>
      </c>
      <c r="K115" s="1">
        <v>66.175480923923701</v>
      </c>
      <c r="L115" s="1">
        <v>10.111482075719699</v>
      </c>
      <c r="M115" s="1">
        <v>4.5593016800297503</v>
      </c>
      <c r="N115" s="1">
        <v>2.2449115374840898</v>
      </c>
      <c r="O115" s="1">
        <v>16.908823782842799</v>
      </c>
      <c r="P115" s="1">
        <v>24.761324085516499</v>
      </c>
      <c r="Q115" s="1">
        <v>7.8641709631785197</v>
      </c>
      <c r="R115" s="1">
        <v>25.883670782665</v>
      </c>
      <c r="S115" s="1">
        <v>27.957776204723</v>
      </c>
      <c r="T115" s="1">
        <v>13.5330579639169</v>
      </c>
      <c r="U115" s="1">
        <v>5.3383943001157599</v>
      </c>
      <c r="V115" s="1">
        <v>28.740306854746901</v>
      </c>
      <c r="W115" s="1">
        <v>21.329682376437098</v>
      </c>
      <c r="X115" s="1">
        <v>44.591616468700202</v>
      </c>
      <c r="Y115" s="1">
        <v>11.8221570841642</v>
      </c>
      <c r="Z115" s="1">
        <v>13.513010259244099</v>
      </c>
      <c r="AA115" s="1">
        <v>12.5108118497874</v>
      </c>
      <c r="AB115" s="1">
        <v>19.952067465942701</v>
      </c>
      <c r="AC115" s="1">
        <v>42.2019533408616</v>
      </c>
    </row>
    <row r="116" spans="1:29" ht="15" customHeight="1" x14ac:dyDescent="0.25">
      <c r="A116">
        <v>15020</v>
      </c>
      <c r="B116" s="2" t="s">
        <v>169</v>
      </c>
      <c r="C116" s="2" t="s">
        <v>170</v>
      </c>
      <c r="D116" s="2" t="s">
        <v>957</v>
      </c>
      <c r="E116" s="2" t="s">
        <v>931</v>
      </c>
      <c r="F116" s="2" t="s">
        <v>919</v>
      </c>
      <c r="G116" s="2" t="str">
        <f t="shared" si="1"/>
        <v>Trump</v>
      </c>
      <c r="H116" s="2" t="s">
        <v>922</v>
      </c>
      <c r="I116" s="2" t="s">
        <v>922</v>
      </c>
      <c r="J116">
        <v>34869</v>
      </c>
      <c r="K116" s="1">
        <v>67.974418537956396</v>
      </c>
      <c r="L116" s="1">
        <v>29.825919871519101</v>
      </c>
      <c r="M116" s="1">
        <v>0.33554159855458998</v>
      </c>
      <c r="N116" s="1">
        <v>0.91772061143135697</v>
      </c>
      <c r="O116" s="1">
        <v>0.94639938053858697</v>
      </c>
      <c r="P116" s="1">
        <v>26.1062835183114</v>
      </c>
      <c r="Q116" s="1">
        <v>8.2623533797929394</v>
      </c>
      <c r="R116" s="1">
        <v>24.692420201325</v>
      </c>
      <c r="S116" s="1">
        <v>26.760159453956199</v>
      </c>
      <c r="T116" s="1">
        <v>14.178783446614499</v>
      </c>
      <c r="U116" s="1">
        <v>8.1556713216302601</v>
      </c>
      <c r="V116" s="1">
        <v>45.361817624655302</v>
      </c>
      <c r="W116" s="1">
        <v>29.961038392505401</v>
      </c>
      <c r="X116" s="1">
        <v>16.521472661209099</v>
      </c>
      <c r="Y116" s="1">
        <v>26.881067961165101</v>
      </c>
      <c r="Z116" s="1">
        <v>26.084648058252402</v>
      </c>
      <c r="AA116" s="1">
        <v>19.197512135922299</v>
      </c>
      <c r="AB116" s="1">
        <v>16.626213592233</v>
      </c>
      <c r="AC116" s="1">
        <v>11.2105582524272</v>
      </c>
    </row>
    <row r="117" spans="1:29" ht="15" customHeight="1" x14ac:dyDescent="0.25">
      <c r="A117">
        <v>15060</v>
      </c>
      <c r="B117" s="2" t="s">
        <v>171</v>
      </c>
      <c r="C117" s="2" t="s">
        <v>38</v>
      </c>
      <c r="D117" t="s">
        <v>969</v>
      </c>
      <c r="E117" s="2" t="s">
        <v>947</v>
      </c>
      <c r="F117" s="2" t="s">
        <v>919</v>
      </c>
      <c r="G117" s="2" t="str">
        <f t="shared" si="1"/>
        <v>Trump</v>
      </c>
      <c r="H117" s="2" t="s">
        <v>923</v>
      </c>
      <c r="I117" s="2" t="s">
        <v>922</v>
      </c>
      <c r="J117">
        <v>22364</v>
      </c>
      <c r="K117" s="1">
        <v>88.700590234305096</v>
      </c>
      <c r="L117" s="1">
        <v>0.27723126453228403</v>
      </c>
      <c r="M117" s="1">
        <v>0.70202110534788098</v>
      </c>
      <c r="N117" s="1">
        <v>4.9499195135038496</v>
      </c>
      <c r="O117" s="1">
        <v>5.3702378823108603</v>
      </c>
      <c r="P117" s="1">
        <v>15.6993382221427</v>
      </c>
      <c r="Q117" s="1">
        <v>5.4060096583795403</v>
      </c>
      <c r="R117" s="1">
        <v>16.437131103559299</v>
      </c>
      <c r="S117" s="1">
        <v>34.461634770166299</v>
      </c>
      <c r="T117" s="1">
        <v>27.9958862457521</v>
      </c>
      <c r="U117" s="1">
        <v>1.90138021877327</v>
      </c>
      <c r="V117" s="1">
        <v>37.191455243113197</v>
      </c>
      <c r="W117" s="1">
        <v>40.473054235152603</v>
      </c>
      <c r="X117" s="1">
        <v>20.434110302960899</v>
      </c>
      <c r="Y117" s="1">
        <v>26.143410852713199</v>
      </c>
      <c r="Z117" s="1">
        <v>26.385658914728701</v>
      </c>
      <c r="AA117" s="1">
        <v>15.4166666666667</v>
      </c>
      <c r="AB117" s="1">
        <v>22.1027131782946</v>
      </c>
      <c r="AC117" s="1">
        <v>9.9515503875968996</v>
      </c>
    </row>
    <row r="118" spans="1:29" ht="15" customHeight="1" x14ac:dyDescent="0.25">
      <c r="A118">
        <v>15100</v>
      </c>
      <c r="B118" s="2" t="s">
        <v>171</v>
      </c>
      <c r="C118" s="2" t="s">
        <v>24</v>
      </c>
      <c r="D118" s="2" t="s">
        <v>974</v>
      </c>
      <c r="E118" s="2" t="s">
        <v>947</v>
      </c>
      <c r="F118" s="2" t="s">
        <v>919</v>
      </c>
      <c r="G118" s="2" t="str">
        <f t="shared" si="1"/>
        <v>Trump</v>
      </c>
      <c r="H118" s="2" t="s">
        <v>922</v>
      </c>
      <c r="I118" s="2" t="s">
        <v>923</v>
      </c>
      <c r="J118">
        <v>31965</v>
      </c>
      <c r="K118" s="1">
        <v>92.329109964023104</v>
      </c>
      <c r="L118" s="1">
        <v>0.76959174096668204</v>
      </c>
      <c r="M118" s="1">
        <v>2.7092132019396198</v>
      </c>
      <c r="N118" s="1">
        <v>2.2024088847176602</v>
      </c>
      <c r="O118" s="1">
        <v>1.9896762083528901</v>
      </c>
      <c r="P118" s="1">
        <v>18.889410292507399</v>
      </c>
      <c r="Q118" s="1">
        <v>28.559361801970901</v>
      </c>
      <c r="R118" s="1">
        <v>23.2003754106053</v>
      </c>
      <c r="S118" s="1">
        <v>19.4337556702644</v>
      </c>
      <c r="T118" s="1">
        <v>9.91709682465196</v>
      </c>
      <c r="U118" s="1">
        <v>3.2710843373494001</v>
      </c>
      <c r="V118" s="1">
        <v>31.819277108433699</v>
      </c>
      <c r="W118" s="1">
        <v>25.7409638554217</v>
      </c>
      <c r="X118" s="1">
        <v>39.168674698795201</v>
      </c>
      <c r="Y118" s="1">
        <v>20.9777015437393</v>
      </c>
      <c r="Z118" s="1">
        <v>23.516295025729001</v>
      </c>
      <c r="AA118" s="1">
        <v>19.1852487135506</v>
      </c>
      <c r="AB118" s="1">
        <v>21.415094339622598</v>
      </c>
      <c r="AC118" s="1">
        <v>14.905660377358499</v>
      </c>
    </row>
    <row r="119" spans="1:29" ht="15" customHeight="1" x14ac:dyDescent="0.25">
      <c r="A119">
        <v>15180</v>
      </c>
      <c r="B119" s="2" t="s">
        <v>172</v>
      </c>
      <c r="C119" s="2" t="s">
        <v>27</v>
      </c>
      <c r="D119" s="2" t="s">
        <v>976</v>
      </c>
      <c r="E119" s="2" t="s">
        <v>935</v>
      </c>
      <c r="F119" s="2" t="s">
        <v>919</v>
      </c>
      <c r="G119" s="2" t="str">
        <f t="shared" si="1"/>
        <v>Trump</v>
      </c>
      <c r="H119" s="2" t="s">
        <v>922</v>
      </c>
      <c r="I119" s="2" t="s">
        <v>922</v>
      </c>
      <c r="J119">
        <v>406220</v>
      </c>
      <c r="K119" s="1">
        <v>10.6905125301561</v>
      </c>
      <c r="L119" s="1">
        <v>0.29343705381320501</v>
      </c>
      <c r="M119" s="1">
        <v>0.61198365417753897</v>
      </c>
      <c r="N119" s="1">
        <v>0.33676333021515398</v>
      </c>
      <c r="O119" s="1">
        <v>88.067303431637995</v>
      </c>
      <c r="P119" s="1">
        <v>33.036039584461598</v>
      </c>
      <c r="Q119" s="1">
        <v>9.8424499039929092</v>
      </c>
      <c r="R119" s="1">
        <v>25.510806951898001</v>
      </c>
      <c r="S119" s="1">
        <v>20.559795184875199</v>
      </c>
      <c r="T119" s="1">
        <v>11.0509083747723</v>
      </c>
      <c r="U119" s="1">
        <v>23.290811370847599</v>
      </c>
      <c r="V119" s="1">
        <v>37.772453538820201</v>
      </c>
      <c r="W119" s="1">
        <v>24.065703986703799</v>
      </c>
      <c r="X119" s="1">
        <v>14.8710311036284</v>
      </c>
      <c r="Y119" s="1">
        <v>32.506269310760999</v>
      </c>
      <c r="Z119" s="1">
        <v>25.697755030426499</v>
      </c>
      <c r="AA119" s="1">
        <v>15.5350525081522</v>
      </c>
      <c r="AB119" s="1">
        <v>16.001506346339799</v>
      </c>
      <c r="AC119" s="1">
        <v>10.2594168043205</v>
      </c>
    </row>
    <row r="120" spans="1:29" ht="15" customHeight="1" x14ac:dyDescent="0.25">
      <c r="A120">
        <v>15220</v>
      </c>
      <c r="B120" s="2" t="s">
        <v>173</v>
      </c>
      <c r="C120" s="2" t="s">
        <v>27</v>
      </c>
      <c r="D120" s="2" t="s">
        <v>976</v>
      </c>
      <c r="E120" s="2" t="s">
        <v>935</v>
      </c>
      <c r="F120" s="2" t="s">
        <v>919</v>
      </c>
      <c r="G120" s="2" t="str">
        <f t="shared" si="1"/>
        <v>Trump</v>
      </c>
      <c r="H120" s="2" t="s">
        <v>922</v>
      </c>
      <c r="I120" s="2" t="s">
        <v>922</v>
      </c>
      <c r="J120">
        <v>38106</v>
      </c>
      <c r="K120" s="1">
        <v>74.733637747336402</v>
      </c>
      <c r="L120" s="1">
        <v>3.4194090169527098</v>
      </c>
      <c r="M120" s="1">
        <v>0.41988138350915899</v>
      </c>
      <c r="N120" s="1">
        <v>1.86847215661576</v>
      </c>
      <c r="O120" s="1">
        <v>19.558599695586</v>
      </c>
      <c r="P120" s="1">
        <v>23.935863118669001</v>
      </c>
      <c r="Q120" s="1">
        <v>9.0720621424447607</v>
      </c>
      <c r="R120" s="1">
        <v>22.657849157613001</v>
      </c>
      <c r="S120" s="1">
        <v>27.0036214769328</v>
      </c>
      <c r="T120" s="1">
        <v>17.330604104340502</v>
      </c>
      <c r="U120" s="1">
        <v>5.9994481453742798</v>
      </c>
      <c r="V120" s="1">
        <v>48.953447120501401</v>
      </c>
      <c r="W120" s="1">
        <v>29.011786038078</v>
      </c>
      <c r="X120" s="1">
        <v>16.035318696046399</v>
      </c>
      <c r="Y120" s="1">
        <v>22.244775221771199</v>
      </c>
      <c r="Z120" s="1">
        <v>26.785445797624401</v>
      </c>
      <c r="AA120" s="1">
        <v>18.809201623816001</v>
      </c>
      <c r="AB120" s="1">
        <v>20.523229589535401</v>
      </c>
      <c r="AC120" s="1">
        <v>11.637347767253001</v>
      </c>
    </row>
    <row r="121" spans="1:29" ht="15" customHeight="1" x14ac:dyDescent="0.25">
      <c r="A121">
        <v>15260</v>
      </c>
      <c r="B121" s="2" t="s">
        <v>174</v>
      </c>
      <c r="C121" s="2" t="s">
        <v>37</v>
      </c>
      <c r="D121" s="2" t="s">
        <v>943</v>
      </c>
      <c r="E121" s="2" t="s">
        <v>931</v>
      </c>
      <c r="F121" s="2" t="s">
        <v>920</v>
      </c>
      <c r="G121" s="2" t="str">
        <f t="shared" si="1"/>
        <v>Clinton</v>
      </c>
      <c r="H121" s="2" t="s">
        <v>923</v>
      </c>
      <c r="I121" s="2" t="s">
        <v>923</v>
      </c>
      <c r="J121">
        <v>112370</v>
      </c>
      <c r="K121" s="1">
        <v>68.982824597312501</v>
      </c>
      <c r="L121" s="1">
        <v>23.3051526208063</v>
      </c>
      <c r="M121" s="1">
        <v>0.868559223992169</v>
      </c>
      <c r="N121" s="1">
        <v>1.77449497196761</v>
      </c>
      <c r="O121" s="1">
        <v>5.0689685859215103</v>
      </c>
      <c r="P121" s="1">
        <v>24.207528699830899</v>
      </c>
      <c r="Q121" s="1">
        <v>8.4052683100471697</v>
      </c>
      <c r="R121" s="1">
        <v>24.236006051437201</v>
      </c>
      <c r="S121" s="1">
        <v>28.277120227818799</v>
      </c>
      <c r="T121" s="1">
        <v>14.8740767108659</v>
      </c>
      <c r="U121" s="1">
        <v>4.8467550481474602</v>
      </c>
      <c r="V121" s="1">
        <v>43.528768438741999</v>
      </c>
      <c r="W121" s="1">
        <v>30.3342313745365</v>
      </c>
      <c r="X121" s="1">
        <v>21.290245138574001</v>
      </c>
      <c r="Y121" s="1">
        <v>21.410202459438</v>
      </c>
      <c r="Z121" s="1">
        <v>23.1238602889606</v>
      </c>
      <c r="AA121" s="1">
        <v>15.109646046663901</v>
      </c>
      <c r="AB121" s="1">
        <v>22.810585869920999</v>
      </c>
      <c r="AC121" s="1">
        <v>17.545705335016599</v>
      </c>
    </row>
    <row r="122" spans="1:29" ht="15" customHeight="1" x14ac:dyDescent="0.25">
      <c r="A122">
        <v>15340</v>
      </c>
      <c r="B122" s="2" t="s">
        <v>175</v>
      </c>
      <c r="C122" s="2" t="s">
        <v>33</v>
      </c>
      <c r="D122" s="2" t="s">
        <v>967</v>
      </c>
      <c r="E122" s="2" t="s">
        <v>927</v>
      </c>
      <c r="F122" s="2" t="s">
        <v>919</v>
      </c>
      <c r="G122" s="2" t="str">
        <f t="shared" si="1"/>
        <v>Trump</v>
      </c>
      <c r="H122" s="2" t="s">
        <v>922</v>
      </c>
      <c r="I122" s="2" t="s">
        <v>922</v>
      </c>
      <c r="J122">
        <v>43784</v>
      </c>
      <c r="K122" s="1">
        <v>96.443906449844704</v>
      </c>
      <c r="L122" s="1">
        <v>0.856477251964188</v>
      </c>
      <c r="M122" s="1">
        <v>0.35629453681710199</v>
      </c>
      <c r="N122" s="1">
        <v>1.12598209391559</v>
      </c>
      <c r="O122" s="1">
        <v>1.21733966745843</v>
      </c>
      <c r="P122" s="1">
        <v>23.143157317741601</v>
      </c>
      <c r="Q122" s="1">
        <v>7.4821852731591401</v>
      </c>
      <c r="R122" s="1">
        <v>23.3784030696145</v>
      </c>
      <c r="S122" s="1">
        <v>28.1906632559839</v>
      </c>
      <c r="T122" s="1">
        <v>17.805591083500801</v>
      </c>
      <c r="U122" s="1">
        <v>3.7667954177808598</v>
      </c>
      <c r="V122" s="1">
        <v>57.023538344722901</v>
      </c>
      <c r="W122" s="1">
        <v>27.985210128420999</v>
      </c>
      <c r="X122" s="1">
        <v>11.2244561090753</v>
      </c>
      <c r="Y122" s="1">
        <v>19.961503623188399</v>
      </c>
      <c r="Z122" s="1">
        <v>27.564538043478301</v>
      </c>
      <c r="AA122" s="1">
        <v>22.0618206521739</v>
      </c>
      <c r="AB122" s="1">
        <v>21.795742753623198</v>
      </c>
      <c r="AC122" s="1">
        <v>8.6163949275362306</v>
      </c>
    </row>
    <row r="123" spans="1:29" ht="15" customHeight="1" x14ac:dyDescent="0.25">
      <c r="A123">
        <v>15380</v>
      </c>
      <c r="B123" s="2" t="s">
        <v>176</v>
      </c>
      <c r="C123" s="2" t="s">
        <v>40</v>
      </c>
      <c r="D123" s="2" t="s">
        <v>966</v>
      </c>
      <c r="E123" s="2" t="s">
        <v>927</v>
      </c>
      <c r="F123" s="2" t="s">
        <v>920</v>
      </c>
      <c r="G123" s="2" t="str">
        <f t="shared" si="1"/>
        <v>Clinton</v>
      </c>
      <c r="H123" s="2" t="s">
        <v>923</v>
      </c>
      <c r="I123" s="2" t="s">
        <v>922</v>
      </c>
      <c r="J123">
        <v>1135509</v>
      </c>
      <c r="K123" s="1">
        <v>79.529356438390195</v>
      </c>
      <c r="L123" s="1">
        <v>11.838479483650101</v>
      </c>
      <c r="M123" s="1">
        <v>2.23934816897092</v>
      </c>
      <c r="N123" s="1">
        <v>2.3043410488159899</v>
      </c>
      <c r="O123" s="1">
        <v>4.0884748601728402</v>
      </c>
      <c r="P123" s="1">
        <v>21.614447793896801</v>
      </c>
      <c r="Q123" s="1">
        <v>10.322419285095901</v>
      </c>
      <c r="R123" s="1">
        <v>23.869912083479701</v>
      </c>
      <c r="S123" s="1">
        <v>28.451205582694602</v>
      </c>
      <c r="T123" s="1">
        <v>15.7420152548329</v>
      </c>
      <c r="U123" s="1">
        <v>3.2094424393054299</v>
      </c>
      <c r="V123" s="1">
        <v>37.782287546407403</v>
      </c>
      <c r="W123" s="1">
        <v>30.468194935682</v>
      </c>
      <c r="X123" s="1">
        <v>28.540075078605199</v>
      </c>
      <c r="Y123" s="1">
        <v>20.267137935891999</v>
      </c>
      <c r="Z123" s="1">
        <v>21.2167198125168</v>
      </c>
      <c r="AA123" s="1">
        <v>17.163975224215701</v>
      </c>
      <c r="AB123" s="1">
        <v>22.397454121684799</v>
      </c>
      <c r="AC123" s="1">
        <v>18.954712905690702</v>
      </c>
    </row>
    <row r="124" spans="1:29" ht="15" customHeight="1" x14ac:dyDescent="0.25">
      <c r="A124">
        <v>15420</v>
      </c>
      <c r="B124" s="2" t="s">
        <v>177</v>
      </c>
      <c r="C124" s="2" t="s">
        <v>143</v>
      </c>
      <c r="D124" s="2" t="s">
        <v>946</v>
      </c>
      <c r="E124" s="2" t="s">
        <v>947</v>
      </c>
      <c r="F124" s="2" t="s">
        <v>919</v>
      </c>
      <c r="G124" s="2" t="str">
        <f t="shared" si="1"/>
        <v>Trump</v>
      </c>
      <c r="H124" s="2" t="s">
        <v>922</v>
      </c>
      <c r="I124" s="2" t="s">
        <v>923</v>
      </c>
      <c r="J124">
        <v>43021</v>
      </c>
      <c r="K124" s="1">
        <v>69.354501290067603</v>
      </c>
      <c r="L124" s="1">
        <v>0.19060458845680001</v>
      </c>
      <c r="M124" s="1">
        <v>0.40445363892052699</v>
      </c>
      <c r="N124" s="1">
        <v>1.6526812486925</v>
      </c>
      <c r="O124" s="1">
        <v>28.397759233862502</v>
      </c>
      <c r="P124" s="1">
        <v>31.333534785337399</v>
      </c>
      <c r="Q124" s="1">
        <v>8.4144952465075207</v>
      </c>
      <c r="R124" s="1">
        <v>22.9306617698333</v>
      </c>
      <c r="S124" s="1">
        <v>23.553613351618999</v>
      </c>
      <c r="T124" s="1">
        <v>13.767694846702801</v>
      </c>
      <c r="U124" s="1">
        <v>12.776117085290601</v>
      </c>
      <c r="V124" s="1">
        <v>39.989906440467401</v>
      </c>
      <c r="W124" s="1">
        <v>33.926006444349497</v>
      </c>
      <c r="X124" s="1">
        <v>13.3079700298925</v>
      </c>
      <c r="Y124" s="1">
        <v>21.398436959679099</v>
      </c>
      <c r="Z124" s="1">
        <v>25.423611591396401</v>
      </c>
      <c r="AA124" s="1">
        <v>20.782903381976599</v>
      </c>
      <c r="AB124" s="1">
        <v>23.708416902966999</v>
      </c>
      <c r="AC124" s="1">
        <v>8.6866311639809108</v>
      </c>
    </row>
    <row r="125" spans="1:29" ht="15" customHeight="1" x14ac:dyDescent="0.25">
      <c r="A125">
        <v>15460</v>
      </c>
      <c r="B125" s="2" t="s">
        <v>178</v>
      </c>
      <c r="C125" s="2" t="s">
        <v>60</v>
      </c>
      <c r="D125" s="2" t="s">
        <v>945</v>
      </c>
      <c r="E125" s="2" t="s">
        <v>927</v>
      </c>
      <c r="F125" s="2" t="s">
        <v>919</v>
      </c>
      <c r="G125" s="2" t="str">
        <f t="shared" si="1"/>
        <v>Trump</v>
      </c>
      <c r="H125" s="2" t="s">
        <v>922</v>
      </c>
      <c r="I125" s="2" t="s">
        <v>923</v>
      </c>
      <c r="J125">
        <v>47656</v>
      </c>
      <c r="K125" s="1">
        <v>90.632868893738504</v>
      </c>
      <c r="L125" s="1">
        <v>4.2387107604498899</v>
      </c>
      <c r="M125" s="1">
        <v>0.629511499076716</v>
      </c>
      <c r="N125" s="1">
        <v>2.1466342118516</v>
      </c>
      <c r="O125" s="1">
        <v>2.3522746348833299</v>
      </c>
      <c r="P125" s="1">
        <v>22.737955346650999</v>
      </c>
      <c r="Q125" s="1">
        <v>7.2771529293268404</v>
      </c>
      <c r="R125" s="1">
        <v>22.9331039113648</v>
      </c>
      <c r="S125" s="1">
        <v>28.947037099210998</v>
      </c>
      <c r="T125" s="1">
        <v>18.1047507134464</v>
      </c>
      <c r="U125" s="1">
        <v>3.05233431472691</v>
      </c>
      <c r="V125" s="1">
        <v>43.198341645136097</v>
      </c>
      <c r="W125" s="1">
        <v>34.897554527428902</v>
      </c>
      <c r="X125" s="1">
        <v>18.851769512708</v>
      </c>
      <c r="Y125" s="1">
        <v>20.787018658197699</v>
      </c>
      <c r="Z125" s="1">
        <v>24.523620484319199</v>
      </c>
      <c r="AA125" s="1">
        <v>19.769749900754299</v>
      </c>
      <c r="AB125" s="1">
        <v>22.121873759428301</v>
      </c>
      <c r="AC125" s="1">
        <v>12.797737197300499</v>
      </c>
    </row>
    <row r="126" spans="1:29" ht="15" customHeight="1" x14ac:dyDescent="0.25">
      <c r="A126">
        <v>15500</v>
      </c>
      <c r="B126" s="2" t="s">
        <v>178</v>
      </c>
      <c r="C126" s="2" t="s">
        <v>42</v>
      </c>
      <c r="D126" s="2" t="s">
        <v>959</v>
      </c>
      <c r="E126" s="2" t="s">
        <v>931</v>
      </c>
      <c r="F126" s="2" t="s">
        <v>919</v>
      </c>
      <c r="G126" s="2" t="str">
        <f t="shared" si="1"/>
        <v>Trump</v>
      </c>
      <c r="H126" s="2" t="s">
        <v>922</v>
      </c>
      <c r="I126" s="2" t="s">
        <v>923</v>
      </c>
      <c r="J126">
        <v>151131</v>
      </c>
      <c r="K126" s="1">
        <v>67.304523889870396</v>
      </c>
      <c r="L126" s="1">
        <v>18.517048123813101</v>
      </c>
      <c r="M126" s="1">
        <v>1.19498977708081</v>
      </c>
      <c r="N126" s="1">
        <v>1.9737843327973701</v>
      </c>
      <c r="O126" s="1">
        <v>11.0096538764383</v>
      </c>
      <c r="P126" s="1">
        <v>23.451839794615299</v>
      </c>
      <c r="Q126" s="1">
        <v>10.560374774202501</v>
      </c>
      <c r="R126" s="1">
        <v>25.037881043597899</v>
      </c>
      <c r="S126" s="1">
        <v>26.3394009170852</v>
      </c>
      <c r="T126" s="1">
        <v>14.610503470499101</v>
      </c>
      <c r="U126" s="1">
        <v>6.7725693923105403</v>
      </c>
      <c r="V126" s="1">
        <v>39.875679409026802</v>
      </c>
      <c r="W126" s="1">
        <v>31.5916438945777</v>
      </c>
      <c r="X126" s="1">
        <v>21.760107304085</v>
      </c>
      <c r="Y126" s="1">
        <v>21.553639529099701</v>
      </c>
      <c r="Z126" s="1">
        <v>24.521638202619801</v>
      </c>
      <c r="AA126" s="1">
        <v>17.917426629083099</v>
      </c>
      <c r="AB126" s="1">
        <v>21.802354501741</v>
      </c>
      <c r="AC126" s="1">
        <v>14.204941137456499</v>
      </c>
    </row>
    <row r="127" spans="1:29" ht="15" customHeight="1" x14ac:dyDescent="0.25">
      <c r="A127">
        <v>15540</v>
      </c>
      <c r="B127" s="2" t="s">
        <v>179</v>
      </c>
      <c r="C127" s="2" t="s">
        <v>108</v>
      </c>
      <c r="D127" s="2" t="s">
        <v>979</v>
      </c>
      <c r="E127" s="2" t="s">
        <v>927</v>
      </c>
      <c r="F127" s="2" t="s">
        <v>920</v>
      </c>
      <c r="G127" s="2" t="str">
        <f t="shared" si="1"/>
        <v>Clinton</v>
      </c>
      <c r="H127" s="2" t="s">
        <v>922</v>
      </c>
      <c r="I127" s="2" t="s">
        <v>923</v>
      </c>
      <c r="J127">
        <v>85279</v>
      </c>
      <c r="K127" s="1">
        <v>92.178868792630894</v>
      </c>
      <c r="L127" s="1">
        <v>1.6070169127288001</v>
      </c>
      <c r="M127" s="1">
        <v>2.1830815910177499</v>
      </c>
      <c r="N127" s="1">
        <v>2.3710007999583498</v>
      </c>
      <c r="O127" s="1">
        <v>1.66003190366419</v>
      </c>
      <c r="P127" s="1">
        <v>21.081505815081801</v>
      </c>
      <c r="Q127" s="1">
        <v>13.2603746077127</v>
      </c>
      <c r="R127" s="1">
        <v>25.882202583534099</v>
      </c>
      <c r="S127" s="1">
        <v>28.1921414742901</v>
      </c>
      <c r="T127" s="1">
        <v>11.5837755193812</v>
      </c>
      <c r="U127" s="1">
        <v>2.8218669506281202</v>
      </c>
      <c r="V127" s="1">
        <v>31.2801289338495</v>
      </c>
      <c r="W127" s="1">
        <v>25.8378541723627</v>
      </c>
      <c r="X127" s="1">
        <v>40.060149943159701</v>
      </c>
      <c r="Y127" s="1">
        <v>13.788589246185699</v>
      </c>
      <c r="Z127" s="1">
        <v>18.070597196106</v>
      </c>
      <c r="AA127" s="1">
        <v>17.000690262537798</v>
      </c>
      <c r="AB127" s="1">
        <v>26.494180372741798</v>
      </c>
      <c r="AC127" s="1">
        <v>24.645942922428802</v>
      </c>
    </row>
    <row r="128" spans="1:29" ht="15" customHeight="1" x14ac:dyDescent="0.25">
      <c r="A128">
        <v>15580</v>
      </c>
      <c r="B128" s="2" t="s">
        <v>180</v>
      </c>
      <c r="C128" s="2" t="s">
        <v>137</v>
      </c>
      <c r="D128" s="2" t="s">
        <v>958</v>
      </c>
      <c r="E128" s="2" t="s">
        <v>947</v>
      </c>
      <c r="F128" s="2" t="s">
        <v>920</v>
      </c>
      <c r="G128" s="2" t="str">
        <f t="shared" si="1"/>
        <v>Clinton</v>
      </c>
      <c r="H128" s="2" t="s">
        <v>922</v>
      </c>
      <c r="I128" s="2" t="s">
        <v>922</v>
      </c>
      <c r="J128">
        <v>34200</v>
      </c>
      <c r="K128" s="1">
        <v>92.149122807017505</v>
      </c>
      <c r="L128" s="1">
        <v>0.30116959064327498</v>
      </c>
      <c r="M128" s="1">
        <v>0.47076023391812899</v>
      </c>
      <c r="N128" s="1">
        <v>3.4152046783625698</v>
      </c>
      <c r="O128" s="1">
        <v>3.6637426900584802</v>
      </c>
      <c r="P128" s="1">
        <v>21.005847953216399</v>
      </c>
      <c r="Q128" s="1">
        <v>10.7982456140351</v>
      </c>
      <c r="R128" s="1">
        <v>22.5555555555556</v>
      </c>
      <c r="S128" s="1">
        <v>29.225146198830402</v>
      </c>
      <c r="T128" s="1">
        <v>16.415204678362599</v>
      </c>
      <c r="U128" s="1">
        <v>2.7282446012401098</v>
      </c>
      <c r="V128" s="1">
        <v>44.319007911054101</v>
      </c>
      <c r="W128" s="1">
        <v>30.8616634594826</v>
      </c>
      <c r="X128" s="1">
        <v>22.0910840282232</v>
      </c>
      <c r="Y128" s="1">
        <v>25.0485436893204</v>
      </c>
      <c r="Z128" s="1">
        <v>25.731503180448598</v>
      </c>
      <c r="AA128" s="1">
        <v>17.187813860060299</v>
      </c>
      <c r="AB128" s="1">
        <v>21.037830599263501</v>
      </c>
      <c r="AC128" s="1">
        <v>10.9943086709073</v>
      </c>
    </row>
    <row r="129" spans="1:29" ht="15" customHeight="1" x14ac:dyDescent="0.25">
      <c r="A129">
        <v>15860</v>
      </c>
      <c r="B129" s="2" t="s">
        <v>187</v>
      </c>
      <c r="C129" s="2" t="s">
        <v>156</v>
      </c>
      <c r="D129" s="2" t="s">
        <v>937</v>
      </c>
      <c r="E129" s="2" t="s">
        <v>935</v>
      </c>
      <c r="F129" s="2" t="s">
        <v>919</v>
      </c>
      <c r="G129" s="2" t="str">
        <f t="shared" si="1"/>
        <v>Trump</v>
      </c>
      <c r="H129" s="2" t="s">
        <v>922</v>
      </c>
      <c r="I129" s="2" t="s">
        <v>922</v>
      </c>
      <c r="J129">
        <v>46824</v>
      </c>
      <c r="K129" s="1">
        <v>80.401076371091705</v>
      </c>
      <c r="L129" s="1">
        <v>3.8548607551682901</v>
      </c>
      <c r="M129" s="1">
        <v>0.58516999829147398</v>
      </c>
      <c r="N129" s="1">
        <v>2.8361524004783898</v>
      </c>
      <c r="O129" s="1">
        <v>12.3227404749701</v>
      </c>
      <c r="P129" s="1">
        <v>17.535879036391599</v>
      </c>
      <c r="Q129" s="1">
        <v>7.0861096873398299</v>
      </c>
      <c r="R129" s="1">
        <v>27.379121817871201</v>
      </c>
      <c r="S129" s="1">
        <v>30.392533743379499</v>
      </c>
      <c r="T129" s="1">
        <v>17.606355715017902</v>
      </c>
      <c r="U129" s="1">
        <v>6.9930843706777299</v>
      </c>
      <c r="V129" s="1">
        <v>46.069156293222697</v>
      </c>
      <c r="W129" s="1">
        <v>31.081604426002801</v>
      </c>
      <c r="X129" s="1">
        <v>15.8561549100968</v>
      </c>
      <c r="Y129" s="1">
        <v>21.552325581395301</v>
      </c>
      <c r="Z129" s="1">
        <v>27.2790697674419</v>
      </c>
      <c r="AA129" s="1">
        <v>20.517441860465102</v>
      </c>
      <c r="AB129" s="1">
        <v>19.5639534883721</v>
      </c>
      <c r="AC129" s="1">
        <v>11.087209302325601</v>
      </c>
    </row>
    <row r="130" spans="1:29" ht="15" customHeight="1" x14ac:dyDescent="0.25">
      <c r="A130">
        <v>15620</v>
      </c>
      <c r="B130" s="2" t="s">
        <v>181</v>
      </c>
      <c r="C130" s="2" t="s">
        <v>31</v>
      </c>
      <c r="D130" s="2" t="s">
        <v>924</v>
      </c>
      <c r="E130" s="2" t="s">
        <v>927</v>
      </c>
      <c r="F130" s="2" t="s">
        <v>919</v>
      </c>
      <c r="G130" s="2" t="str">
        <f t="shared" ref="G130:G193" si="2">IF(F130="Republicain","Trump","Clinton")</f>
        <v>Trump</v>
      </c>
      <c r="H130" s="2" t="s">
        <v>922</v>
      </c>
      <c r="I130" s="2" t="s">
        <v>922</v>
      </c>
      <c r="J130">
        <v>47584</v>
      </c>
      <c r="K130" s="1">
        <v>95.569939475453893</v>
      </c>
      <c r="L130" s="1">
        <v>0.344653665097512</v>
      </c>
      <c r="M130" s="1">
        <v>0.50016812373907205</v>
      </c>
      <c r="N130" s="1">
        <v>1.85146267652993</v>
      </c>
      <c r="O130" s="1">
        <v>1.7337760591795599</v>
      </c>
      <c r="P130" s="1">
        <v>24.3022864828514</v>
      </c>
      <c r="Q130" s="1">
        <v>7.4520847343644903</v>
      </c>
      <c r="R130" s="1">
        <v>22.7765635507734</v>
      </c>
      <c r="S130" s="1">
        <v>29.119031607262901</v>
      </c>
      <c r="T130" s="1">
        <v>16.350033624747802</v>
      </c>
      <c r="U130" s="1">
        <v>3.4566534428145301</v>
      </c>
      <c r="V130" s="1">
        <v>49.386474767044902</v>
      </c>
      <c r="W130" s="1">
        <v>32.0078728049943</v>
      </c>
      <c r="X130" s="1">
        <v>15.1489989851462</v>
      </c>
      <c r="Y130" s="1">
        <v>21.475770925110101</v>
      </c>
      <c r="Z130" s="1">
        <v>27.835903083700401</v>
      </c>
      <c r="AA130" s="1">
        <v>20.578193832599101</v>
      </c>
      <c r="AB130" s="1">
        <v>20.952643171806201</v>
      </c>
      <c r="AC130" s="1">
        <v>9.1574889867841396</v>
      </c>
    </row>
    <row r="131" spans="1:29" ht="15" customHeight="1" x14ac:dyDescent="0.25">
      <c r="A131">
        <v>15660</v>
      </c>
      <c r="B131" s="2" t="s">
        <v>182</v>
      </c>
      <c r="C131" s="2" t="s">
        <v>37</v>
      </c>
      <c r="D131" s="2" t="s">
        <v>943</v>
      </c>
      <c r="E131" s="2" t="s">
        <v>931</v>
      </c>
      <c r="F131" s="2" t="s">
        <v>920</v>
      </c>
      <c r="G131" s="2" t="str">
        <f t="shared" si="2"/>
        <v>Clinton</v>
      </c>
      <c r="H131" s="2" t="s">
        <v>922</v>
      </c>
      <c r="I131" s="2" t="s">
        <v>923</v>
      </c>
      <c r="J131">
        <v>55186</v>
      </c>
      <c r="K131" s="1">
        <v>79.924256151922606</v>
      </c>
      <c r="L131" s="1">
        <v>3.5244446055158898</v>
      </c>
      <c r="M131" s="1">
        <v>0.94589207407675902</v>
      </c>
      <c r="N131" s="1">
        <v>1.5837350052549599</v>
      </c>
      <c r="O131" s="1">
        <v>14.0216721632298</v>
      </c>
      <c r="P131" s="1">
        <v>26.954300003624098</v>
      </c>
      <c r="Q131" s="1">
        <v>8.7794005726089903</v>
      </c>
      <c r="R131" s="1">
        <v>27.378320588555098</v>
      </c>
      <c r="S131" s="1">
        <v>25.249157394991499</v>
      </c>
      <c r="T131" s="1">
        <v>11.638821440220299</v>
      </c>
      <c r="U131" s="1">
        <v>11.580585821423499</v>
      </c>
      <c r="V131" s="1">
        <v>51.028725060138697</v>
      </c>
      <c r="W131" s="1">
        <v>23.4866279892458</v>
      </c>
      <c r="X131" s="1">
        <v>13.904061129192</v>
      </c>
      <c r="Y131" s="1">
        <v>24.648327602375701</v>
      </c>
      <c r="Z131" s="1">
        <v>24.554548296342599</v>
      </c>
      <c r="AA131" s="1">
        <v>19.579035115140101</v>
      </c>
      <c r="AB131" s="1">
        <v>21.564030426174799</v>
      </c>
      <c r="AC131" s="1">
        <v>9.6540585599666606</v>
      </c>
    </row>
    <row r="132" spans="1:29" ht="15" customHeight="1" x14ac:dyDescent="0.25">
      <c r="A132">
        <v>15680</v>
      </c>
      <c r="B132" s="2" t="s">
        <v>183</v>
      </c>
      <c r="C132" s="2" t="s">
        <v>100</v>
      </c>
      <c r="D132" s="2" t="s">
        <v>953</v>
      </c>
      <c r="E132" s="2" t="s">
        <v>927</v>
      </c>
      <c r="F132" s="2" t="s">
        <v>920</v>
      </c>
      <c r="G132" s="2" t="str">
        <f t="shared" si="2"/>
        <v>Clinton</v>
      </c>
      <c r="H132" s="2" t="s">
        <v>922</v>
      </c>
      <c r="I132" s="2" t="s">
        <v>922</v>
      </c>
      <c r="J132">
        <v>105151</v>
      </c>
      <c r="K132" s="1">
        <v>76.4633717225704</v>
      </c>
      <c r="L132" s="1">
        <v>14.104478321651699</v>
      </c>
      <c r="M132" s="1">
        <v>2.4269859535334901</v>
      </c>
      <c r="N132" s="1">
        <v>3.2277391560707902</v>
      </c>
      <c r="O132" s="1">
        <v>3.7774248461736</v>
      </c>
      <c r="P132" s="1">
        <v>26.234653022795801</v>
      </c>
      <c r="Q132" s="1">
        <v>9.9257258609047891</v>
      </c>
      <c r="R132" s="1">
        <v>26.732032981141401</v>
      </c>
      <c r="S132" s="1">
        <v>26.854713697444598</v>
      </c>
      <c r="T132" s="1">
        <v>10.2528744377134</v>
      </c>
      <c r="U132" s="1">
        <v>3.12411920903117</v>
      </c>
      <c r="V132" s="1">
        <v>38.590141074898803</v>
      </c>
      <c r="W132" s="1">
        <v>29.880879975078301</v>
      </c>
      <c r="X132" s="1">
        <v>28.4048597409918</v>
      </c>
      <c r="Y132" s="1">
        <v>8.6233668879845808</v>
      </c>
      <c r="Z132" s="1">
        <v>11.718248018847699</v>
      </c>
      <c r="AA132" s="1">
        <v>12.8587491968302</v>
      </c>
      <c r="AB132" s="1">
        <v>26.769650888841301</v>
      </c>
      <c r="AC132" s="1">
        <v>40.0299850074963</v>
      </c>
    </row>
    <row r="133" spans="1:29" ht="15" customHeight="1" x14ac:dyDescent="0.25">
      <c r="A133">
        <v>15700</v>
      </c>
      <c r="B133" s="2" t="s">
        <v>184</v>
      </c>
      <c r="C133" s="2" t="s">
        <v>100</v>
      </c>
      <c r="D133" s="2" t="s">
        <v>953</v>
      </c>
      <c r="E133" s="2" t="s">
        <v>927</v>
      </c>
      <c r="F133" s="2" t="s">
        <v>920</v>
      </c>
      <c r="G133" s="2" t="str">
        <f t="shared" si="2"/>
        <v>Clinton</v>
      </c>
      <c r="H133" s="2" t="s">
        <v>922</v>
      </c>
      <c r="I133" s="2" t="s">
        <v>922</v>
      </c>
      <c r="J133">
        <v>32618</v>
      </c>
      <c r="K133" s="1">
        <v>66.162854865411703</v>
      </c>
      <c r="L133" s="1">
        <v>27.398982157091201</v>
      </c>
      <c r="M133" s="1">
        <v>0.916671776319823</v>
      </c>
      <c r="N133" s="1">
        <v>2.05714636090502</v>
      </c>
      <c r="O133" s="1">
        <v>3.4643448402722399</v>
      </c>
      <c r="P133" s="1">
        <v>21.669017107118801</v>
      </c>
      <c r="Q133" s="1">
        <v>7.8606904163345401</v>
      </c>
      <c r="R133" s="1">
        <v>22.714452142988499</v>
      </c>
      <c r="S133" s="1">
        <v>30.063155313017401</v>
      </c>
      <c r="T133" s="1">
        <v>17.6926850205408</v>
      </c>
      <c r="U133" s="1">
        <v>4.0262620113918004</v>
      </c>
      <c r="V133" s="1">
        <v>51.258750380451303</v>
      </c>
      <c r="W133" s="1">
        <v>26.7794251923997</v>
      </c>
      <c r="X133" s="1">
        <v>17.9355624157572</v>
      </c>
      <c r="Y133" s="1">
        <v>20.753187412484301</v>
      </c>
      <c r="Z133" s="1">
        <v>22.706168472252902</v>
      </c>
      <c r="AA133" s="1">
        <v>16.9282924312772</v>
      </c>
      <c r="AB133" s="1">
        <v>23.936915026899499</v>
      </c>
      <c r="AC133" s="1">
        <v>15.675436657085999</v>
      </c>
    </row>
    <row r="134" spans="1:29" ht="15" customHeight="1" x14ac:dyDescent="0.25">
      <c r="A134">
        <v>15740</v>
      </c>
      <c r="B134" s="2" t="s">
        <v>184</v>
      </c>
      <c r="C134" s="2" t="s">
        <v>33</v>
      </c>
      <c r="D134" s="2" t="s">
        <v>967</v>
      </c>
      <c r="E134" s="2" t="s">
        <v>927</v>
      </c>
      <c r="F134" s="2" t="s">
        <v>919</v>
      </c>
      <c r="G134" s="2" t="str">
        <f t="shared" si="2"/>
        <v>Trump</v>
      </c>
      <c r="H134" s="2" t="s">
        <v>922</v>
      </c>
      <c r="I134" s="2" t="s">
        <v>922</v>
      </c>
      <c r="J134">
        <v>40087</v>
      </c>
      <c r="K134" s="1">
        <v>95.482325941078102</v>
      </c>
      <c r="L134" s="1">
        <v>1.44685309451942</v>
      </c>
      <c r="M134" s="1">
        <v>0.27190859879761498</v>
      </c>
      <c r="N134" s="1">
        <v>1.92830593459226</v>
      </c>
      <c r="O134" s="1">
        <v>0.87060643101254798</v>
      </c>
      <c r="P134" s="1">
        <v>23.985331903110701</v>
      </c>
      <c r="Q134" s="1">
        <v>7.8304687305111402</v>
      </c>
      <c r="R134" s="1">
        <v>23.431536408311899</v>
      </c>
      <c r="S134" s="1">
        <v>28.722528500511402</v>
      </c>
      <c r="T134" s="1">
        <v>16.030134457554801</v>
      </c>
      <c r="U134" s="1">
        <v>3.7215940278845099</v>
      </c>
      <c r="V134" s="1">
        <v>56.058111025725502</v>
      </c>
      <c r="W134" s="1">
        <v>27.533208914260602</v>
      </c>
      <c r="X134" s="1">
        <v>12.6870860321294</v>
      </c>
      <c r="Y134" s="1">
        <v>24.038461538461501</v>
      </c>
      <c r="Z134" s="1">
        <v>26.657388663967598</v>
      </c>
      <c r="AA134" s="1">
        <v>19.812753036437201</v>
      </c>
      <c r="AB134" s="1">
        <v>19.844382591093101</v>
      </c>
      <c r="AC134" s="1">
        <v>9.6470141700404906</v>
      </c>
    </row>
    <row r="135" spans="1:29" ht="15" customHeight="1" x14ac:dyDescent="0.25">
      <c r="A135">
        <v>15780</v>
      </c>
      <c r="B135" s="2" t="s">
        <v>185</v>
      </c>
      <c r="C135" s="2" t="s">
        <v>75</v>
      </c>
      <c r="D135" s="2" t="s">
        <v>932</v>
      </c>
      <c r="E135" s="2" t="s">
        <v>931</v>
      </c>
      <c r="F135" s="2" t="s">
        <v>919</v>
      </c>
      <c r="G135" s="2" t="str">
        <f t="shared" si="2"/>
        <v>Trump</v>
      </c>
      <c r="H135" s="2" t="s">
        <v>922</v>
      </c>
      <c r="I135" s="2" t="s">
        <v>923</v>
      </c>
      <c r="J135">
        <v>31488</v>
      </c>
      <c r="K135" s="1">
        <v>59.213033536585399</v>
      </c>
      <c r="L135" s="1">
        <v>36.915650406504099</v>
      </c>
      <c r="M135" s="1">
        <v>0.33663617886178898</v>
      </c>
      <c r="N135" s="1">
        <v>1.75622459349594</v>
      </c>
      <c r="O135" s="1">
        <v>1.7784552845528501</v>
      </c>
      <c r="P135" s="1">
        <v>23.0151168699187</v>
      </c>
      <c r="Q135" s="1">
        <v>8.10467479674797</v>
      </c>
      <c r="R135" s="1">
        <v>22.036966463414601</v>
      </c>
      <c r="S135" s="1">
        <v>29.7764227642276</v>
      </c>
      <c r="T135" s="1">
        <v>17.066819105691099</v>
      </c>
      <c r="U135" s="1">
        <v>4.7511102886750596</v>
      </c>
      <c r="V135" s="1">
        <v>52.544411547002198</v>
      </c>
      <c r="W135" s="1">
        <v>28.941524796447101</v>
      </c>
      <c r="X135" s="1">
        <v>13.7629533678756</v>
      </c>
      <c r="Y135" s="1">
        <v>31.429669485011502</v>
      </c>
      <c r="Z135" s="1">
        <v>26.356648731744801</v>
      </c>
      <c r="AA135" s="1">
        <v>16.502690238278198</v>
      </c>
      <c r="AB135" s="1">
        <v>17.2559569561875</v>
      </c>
      <c r="AC135" s="1">
        <v>8.4550345887778597</v>
      </c>
    </row>
    <row r="136" spans="1:29" ht="15" customHeight="1" x14ac:dyDescent="0.25">
      <c r="A136">
        <v>15820</v>
      </c>
      <c r="B136" s="2" t="s">
        <v>186</v>
      </c>
      <c r="C136" s="2" t="s">
        <v>104</v>
      </c>
      <c r="D136" s="2" t="s">
        <v>950</v>
      </c>
      <c r="E136" s="2" t="s">
        <v>927</v>
      </c>
      <c r="F136" s="2" t="s">
        <v>919</v>
      </c>
      <c r="G136" s="2" t="str">
        <f t="shared" si="2"/>
        <v>Trump</v>
      </c>
      <c r="H136" s="2" t="s">
        <v>922</v>
      </c>
      <c r="I136" s="2" t="s">
        <v>923</v>
      </c>
      <c r="J136">
        <v>24512</v>
      </c>
      <c r="K136" s="1">
        <v>91.094157963446506</v>
      </c>
      <c r="L136" s="1">
        <v>4.9363577023498699</v>
      </c>
      <c r="M136" s="1">
        <v>0.52219321148825104</v>
      </c>
      <c r="N136" s="1">
        <v>1.6808093994778099</v>
      </c>
      <c r="O136" s="1">
        <v>1.7664817232376</v>
      </c>
      <c r="P136" s="1">
        <v>22.295202349869498</v>
      </c>
      <c r="Q136" s="1">
        <v>11.602480417754601</v>
      </c>
      <c r="R136" s="1">
        <v>22.919386422976501</v>
      </c>
      <c r="S136" s="1">
        <v>27.178524804177499</v>
      </c>
      <c r="T136" s="1">
        <v>16.004406005221899</v>
      </c>
      <c r="U136" s="1">
        <v>11.4392290954305</v>
      </c>
      <c r="V136" s="1">
        <v>52.179048803232803</v>
      </c>
      <c r="W136" s="1">
        <v>22.3437985700964</v>
      </c>
      <c r="X136" s="1">
        <v>14.037923531240301</v>
      </c>
      <c r="Y136" s="1">
        <v>28.082191780821901</v>
      </c>
      <c r="Z136" s="1">
        <v>29.578503688092699</v>
      </c>
      <c r="AA136" s="1">
        <v>18.261327713382499</v>
      </c>
      <c r="AB136" s="1">
        <v>16.048472075869299</v>
      </c>
      <c r="AC136" s="1">
        <v>8.0295047418335095</v>
      </c>
    </row>
    <row r="137" spans="1:29" ht="15" customHeight="1" x14ac:dyDescent="0.25">
      <c r="A137">
        <v>15900</v>
      </c>
      <c r="B137" s="2" t="s">
        <v>188</v>
      </c>
      <c r="C137" s="2" t="s">
        <v>146</v>
      </c>
      <c r="D137" s="2" t="s">
        <v>948</v>
      </c>
      <c r="E137" s="2" t="s">
        <v>927</v>
      </c>
      <c r="F137" s="2" t="s">
        <v>919</v>
      </c>
      <c r="G137" s="2" t="str">
        <f t="shared" si="2"/>
        <v>Trump</v>
      </c>
      <c r="H137" s="2" t="s">
        <v>922</v>
      </c>
      <c r="I137" s="2" t="s">
        <v>923</v>
      </c>
      <c r="J137">
        <v>37069</v>
      </c>
      <c r="K137" s="1">
        <v>92.791820658771499</v>
      </c>
      <c r="L137" s="1">
        <v>3.4206479807925798</v>
      </c>
      <c r="M137" s="1">
        <v>0.29944158191480802</v>
      </c>
      <c r="N137" s="1">
        <v>1.0709757479295401</v>
      </c>
      <c r="O137" s="1">
        <v>2.4171140305916001</v>
      </c>
      <c r="P137" s="1">
        <v>20.915050311581101</v>
      </c>
      <c r="Q137" s="1">
        <v>7.9554344600609701</v>
      </c>
      <c r="R137" s="1">
        <v>25.209743990935799</v>
      </c>
      <c r="S137" s="1">
        <v>27.866950821441101</v>
      </c>
      <c r="T137" s="1">
        <v>18.052820415981</v>
      </c>
      <c r="U137" s="1">
        <v>3.9697686846324101</v>
      </c>
      <c r="V137" s="1">
        <v>48.450263378883903</v>
      </c>
      <c r="W137" s="1">
        <v>33.174288113596504</v>
      </c>
      <c r="X137" s="1">
        <v>14.405679822887199</v>
      </c>
      <c r="Y137" s="1">
        <v>21.397886123423099</v>
      </c>
      <c r="Z137" s="1">
        <v>23.9209001022843</v>
      </c>
      <c r="AA137" s="1">
        <v>21.943402659393101</v>
      </c>
      <c r="AB137" s="1">
        <v>21.302420729628398</v>
      </c>
      <c r="AC137" s="1">
        <v>11.4353903852711</v>
      </c>
    </row>
    <row r="138" spans="1:29" ht="15" customHeight="1" x14ac:dyDescent="0.25">
      <c r="A138">
        <v>15940</v>
      </c>
      <c r="B138" s="2" t="s">
        <v>189</v>
      </c>
      <c r="C138" s="2" t="s">
        <v>33</v>
      </c>
      <c r="D138" s="2" t="s">
        <v>967</v>
      </c>
      <c r="E138" s="2" t="s">
        <v>927</v>
      </c>
      <c r="F138" s="2" t="s">
        <v>919</v>
      </c>
      <c r="G138" s="2" t="str">
        <f t="shared" si="2"/>
        <v>Trump</v>
      </c>
      <c r="H138" s="2" t="s">
        <v>922</v>
      </c>
      <c r="I138" s="2" t="s">
        <v>922</v>
      </c>
      <c r="J138">
        <v>404422</v>
      </c>
      <c r="K138" s="1">
        <v>88.407900658223298</v>
      </c>
      <c r="L138" s="1">
        <v>7.0236040571482299</v>
      </c>
      <c r="M138" s="1">
        <v>0.69036798195943805</v>
      </c>
      <c r="N138" s="1">
        <v>2.3443333943257301</v>
      </c>
      <c r="O138" s="1">
        <v>1.5337939083432699</v>
      </c>
      <c r="P138" s="1">
        <v>22.902562175153701</v>
      </c>
      <c r="Q138" s="1">
        <v>8.6095711904891399</v>
      </c>
      <c r="R138" s="1">
        <v>23.261840354876799</v>
      </c>
      <c r="S138" s="1">
        <v>28.960590670141599</v>
      </c>
      <c r="T138" s="1">
        <v>16.265435609338802</v>
      </c>
      <c r="U138" s="1">
        <v>3.1274241325438998</v>
      </c>
      <c r="V138" s="1">
        <v>48.853554432261397</v>
      </c>
      <c r="W138" s="1">
        <v>28.023062407770201</v>
      </c>
      <c r="X138" s="1">
        <v>19.995959027424501</v>
      </c>
      <c r="Y138" s="1">
        <v>19.664488044372199</v>
      </c>
      <c r="Z138" s="1">
        <v>24.571644107517201</v>
      </c>
      <c r="AA138" s="1">
        <v>19.3120335388287</v>
      </c>
      <c r="AB138" s="1">
        <v>22.266467973015601</v>
      </c>
      <c r="AC138" s="1">
        <v>14.1853663362663</v>
      </c>
    </row>
    <row r="139" spans="1:29" ht="15" customHeight="1" x14ac:dyDescent="0.25">
      <c r="A139">
        <v>15980</v>
      </c>
      <c r="B139" s="2" t="s">
        <v>190</v>
      </c>
      <c r="C139" s="2" t="s">
        <v>72</v>
      </c>
      <c r="D139" s="2" t="s">
        <v>942</v>
      </c>
      <c r="E139" s="2" t="s">
        <v>931</v>
      </c>
      <c r="F139" s="2" t="s">
        <v>919</v>
      </c>
      <c r="G139" s="2" t="str">
        <f t="shared" si="2"/>
        <v>Trump</v>
      </c>
      <c r="H139" s="2" t="s">
        <v>923</v>
      </c>
      <c r="I139" s="2" t="s">
        <v>923</v>
      </c>
      <c r="J139">
        <v>618754</v>
      </c>
      <c r="K139" s="1">
        <v>70.956793814666298</v>
      </c>
      <c r="L139" s="1">
        <v>7.7172834438241997</v>
      </c>
      <c r="M139" s="1">
        <v>1.3336479440941</v>
      </c>
      <c r="N139" s="1">
        <v>1.67998913946415</v>
      </c>
      <c r="O139" s="1">
        <v>18.3122856579513</v>
      </c>
      <c r="P139" s="1">
        <v>19.534257556314799</v>
      </c>
      <c r="Q139" s="1">
        <v>7.6728392866955204</v>
      </c>
      <c r="R139" s="1">
        <v>22.0368676404516</v>
      </c>
      <c r="S139" s="1">
        <v>27.304712373576599</v>
      </c>
      <c r="T139" s="1">
        <v>23.451323142961499</v>
      </c>
      <c r="U139" s="1">
        <v>5.0053470758316596</v>
      </c>
      <c r="V139" s="1">
        <v>40.454699485536501</v>
      </c>
      <c r="W139" s="1">
        <v>29.909077706434498</v>
      </c>
      <c r="X139" s="1">
        <v>24.6308757321973</v>
      </c>
      <c r="Y139" s="1">
        <v>16.934954211432899</v>
      </c>
      <c r="Z139" s="1">
        <v>23.7266151984171</v>
      </c>
      <c r="AA139" s="1">
        <v>19.797927225712598</v>
      </c>
      <c r="AB139" s="1">
        <v>21.570401212767099</v>
      </c>
      <c r="AC139" s="1">
        <v>17.970102151670201</v>
      </c>
    </row>
    <row r="140" spans="1:29" ht="15" customHeight="1" x14ac:dyDescent="0.25">
      <c r="A140">
        <v>16020</v>
      </c>
      <c r="B140" s="2" t="s">
        <v>191</v>
      </c>
      <c r="C140" s="2" t="s">
        <v>162</v>
      </c>
      <c r="D140" s="2" t="s">
        <v>956</v>
      </c>
      <c r="E140" s="2" t="s">
        <v>927</v>
      </c>
      <c r="F140" s="2" t="s">
        <v>919</v>
      </c>
      <c r="G140" s="2" t="str">
        <f t="shared" si="2"/>
        <v>Trump</v>
      </c>
      <c r="H140" s="2" t="s">
        <v>922</v>
      </c>
      <c r="I140" s="2" t="s">
        <v>922</v>
      </c>
      <c r="J140">
        <v>96275</v>
      </c>
      <c r="K140" s="1">
        <v>86.784731238639296</v>
      </c>
      <c r="L140" s="1">
        <v>8.5484289794858501</v>
      </c>
      <c r="M140" s="1">
        <v>0.96494417034536495</v>
      </c>
      <c r="N140" s="1">
        <v>1.90599844196313</v>
      </c>
      <c r="O140" s="1">
        <v>1.7958971695663499</v>
      </c>
      <c r="P140" s="1">
        <v>22.229031420410301</v>
      </c>
      <c r="Q140" s="1">
        <v>12.733316021812501</v>
      </c>
      <c r="R140" s="1">
        <v>23.873279667618799</v>
      </c>
      <c r="S140" s="1">
        <v>26.321474941573602</v>
      </c>
      <c r="T140" s="1">
        <v>14.842897948584801</v>
      </c>
      <c r="U140" s="1">
        <v>5.8996672638853296</v>
      </c>
      <c r="V140" s="1">
        <v>44.081136421807003</v>
      </c>
      <c r="W140" s="1">
        <v>26.593294087535199</v>
      </c>
      <c r="X140" s="1">
        <v>23.4259022267725</v>
      </c>
      <c r="Y140" s="1">
        <v>22.557436679237199</v>
      </c>
      <c r="Z140" s="1">
        <v>24.5152317526545</v>
      </c>
      <c r="AA140" s="1">
        <v>18.946749043836402</v>
      </c>
      <c r="AB140" s="1">
        <v>21.1532803765813</v>
      </c>
      <c r="AC140" s="1">
        <v>12.827302147690499</v>
      </c>
    </row>
    <row r="141" spans="1:29" ht="15" customHeight="1" x14ac:dyDescent="0.25">
      <c r="A141">
        <v>16060</v>
      </c>
      <c r="B141" s="2" t="s">
        <v>192</v>
      </c>
      <c r="C141" s="2" t="s">
        <v>146</v>
      </c>
      <c r="D141" s="2" t="s">
        <v>948</v>
      </c>
      <c r="E141" s="2" t="s">
        <v>927</v>
      </c>
      <c r="F141" s="2" t="s">
        <v>919</v>
      </c>
      <c r="G141" s="2" t="str">
        <f t="shared" si="2"/>
        <v>Trump</v>
      </c>
      <c r="H141" s="2" t="s">
        <v>922</v>
      </c>
      <c r="I141" s="2" t="s">
        <v>923</v>
      </c>
      <c r="J141">
        <v>126575</v>
      </c>
      <c r="K141" s="1">
        <v>84.112186450720898</v>
      </c>
      <c r="L141" s="1">
        <v>8.6920797945881905</v>
      </c>
      <c r="M141" s="1">
        <v>1.9332411613667799</v>
      </c>
      <c r="N141" s="1">
        <v>2.3361643294489398</v>
      </c>
      <c r="O141" s="1">
        <v>2.92632826387517</v>
      </c>
      <c r="P141" s="1">
        <v>20.090855224175399</v>
      </c>
      <c r="Q141" s="1">
        <v>16.285206399368001</v>
      </c>
      <c r="R141" s="1">
        <v>24.835868062413599</v>
      </c>
      <c r="S141" s="1">
        <v>24.694449930870999</v>
      </c>
      <c r="T141" s="1">
        <v>14.093620383172</v>
      </c>
      <c r="U141" s="1">
        <v>3.8393914832595599</v>
      </c>
      <c r="V141" s="1">
        <v>34.6280940208242</v>
      </c>
      <c r="W141" s="1">
        <v>33.705343225886899</v>
      </c>
      <c r="X141" s="1">
        <v>27.8271712700293</v>
      </c>
      <c r="Y141" s="1">
        <v>28.929217436243999</v>
      </c>
      <c r="Z141" s="1">
        <v>23.387465463436001</v>
      </c>
      <c r="AA141" s="1">
        <v>16.414558031366202</v>
      </c>
      <c r="AB141" s="1">
        <v>18.569242083921399</v>
      </c>
      <c r="AC141" s="1">
        <v>12.699516985032499</v>
      </c>
    </row>
    <row r="142" spans="1:29" ht="15" customHeight="1" x14ac:dyDescent="0.25">
      <c r="A142">
        <v>16100</v>
      </c>
      <c r="B142" s="2" t="s">
        <v>193</v>
      </c>
      <c r="C142" s="2" t="s">
        <v>35</v>
      </c>
      <c r="D142" s="2" t="s">
        <v>964</v>
      </c>
      <c r="E142" s="2" t="s">
        <v>935</v>
      </c>
      <c r="F142" s="2" t="s">
        <v>919</v>
      </c>
      <c r="G142" s="2" t="str">
        <f t="shared" si="2"/>
        <v>Trump</v>
      </c>
      <c r="H142" s="2" t="s">
        <v>922</v>
      </c>
      <c r="I142" s="2" t="s">
        <v>922</v>
      </c>
      <c r="J142">
        <v>53829</v>
      </c>
      <c r="K142" s="1">
        <v>52.222779542625702</v>
      </c>
      <c r="L142" s="1">
        <v>1.09420572553828</v>
      </c>
      <c r="M142" s="1">
        <v>0.60376377045830298</v>
      </c>
      <c r="N142" s="1">
        <v>1.99334930985157</v>
      </c>
      <c r="O142" s="1">
        <v>44.0859016515261</v>
      </c>
      <c r="P142" s="1">
        <v>26.073306210407001</v>
      </c>
      <c r="Q142" s="1">
        <v>8.7276375188095603</v>
      </c>
      <c r="R142" s="1">
        <v>24.308458265990499</v>
      </c>
      <c r="S142" s="1">
        <v>26.881420795482001</v>
      </c>
      <c r="T142" s="1">
        <v>14.009177209311</v>
      </c>
      <c r="U142" s="1">
        <v>7.4338609222330199</v>
      </c>
      <c r="V142" s="1">
        <v>45.094566024798603</v>
      </c>
      <c r="W142" s="1">
        <v>32.098165819096103</v>
      </c>
      <c r="X142" s="1">
        <v>15.3734072338723</v>
      </c>
      <c r="Y142" s="1">
        <v>19.0132370637786</v>
      </c>
      <c r="Z142" s="1">
        <v>22.482952266345801</v>
      </c>
      <c r="AA142" s="1">
        <v>18.085639791416</v>
      </c>
      <c r="AB142" s="1">
        <v>20.081227436823099</v>
      </c>
      <c r="AC142" s="1">
        <v>20.336943441636599</v>
      </c>
    </row>
    <row r="143" spans="1:29" ht="15" customHeight="1" x14ac:dyDescent="0.25">
      <c r="A143">
        <v>16180</v>
      </c>
      <c r="B143" s="2" t="s">
        <v>194</v>
      </c>
      <c r="C143" s="2" t="s">
        <v>195</v>
      </c>
      <c r="D143" s="2" t="s">
        <v>965</v>
      </c>
      <c r="E143" s="2" t="s">
        <v>935</v>
      </c>
      <c r="F143" s="2" t="s">
        <v>919</v>
      </c>
      <c r="G143" s="2" t="str">
        <f t="shared" si="2"/>
        <v>Trump</v>
      </c>
      <c r="H143" s="2" t="s">
        <v>922</v>
      </c>
      <c r="I143" s="2" t="s">
        <v>922</v>
      </c>
      <c r="J143">
        <v>55274</v>
      </c>
      <c r="K143" s="1">
        <v>70.707746861092005</v>
      </c>
      <c r="L143" s="1">
        <v>1.81459637442559</v>
      </c>
      <c r="M143" s="1">
        <v>2.0606433404494</v>
      </c>
      <c r="N143" s="1">
        <v>4.1104316676918602</v>
      </c>
      <c r="O143" s="1">
        <v>21.3065817563411</v>
      </c>
      <c r="P143" s="1">
        <v>21.3753301733184</v>
      </c>
      <c r="Q143" s="1">
        <v>8.4578644570684194</v>
      </c>
      <c r="R143" s="1">
        <v>24.6372616420017</v>
      </c>
      <c r="S143" s="1">
        <v>29.006404457792101</v>
      </c>
      <c r="T143" s="1">
        <v>16.523139269819399</v>
      </c>
      <c r="U143" s="1">
        <v>4.4151138716356098</v>
      </c>
      <c r="V143" s="1">
        <v>39.5859213250518</v>
      </c>
      <c r="W143" s="1">
        <v>35.1009316770186</v>
      </c>
      <c r="X143" s="1">
        <v>20.898033126293999</v>
      </c>
      <c r="Y143" s="1">
        <v>17.929173373733502</v>
      </c>
      <c r="Z143" s="1">
        <v>18.790834201306701</v>
      </c>
      <c r="AA143" s="1">
        <v>18.478363791307601</v>
      </c>
      <c r="AB143" s="1">
        <v>27.0760344664331</v>
      </c>
      <c r="AC143" s="1">
        <v>17.725594167219</v>
      </c>
    </row>
    <row r="144" spans="1:29" ht="15" customHeight="1" x14ac:dyDescent="0.25">
      <c r="A144">
        <v>16220</v>
      </c>
      <c r="B144" s="2" t="s">
        <v>196</v>
      </c>
      <c r="C144" s="2" t="s">
        <v>197</v>
      </c>
      <c r="D144" s="2" t="s">
        <v>982</v>
      </c>
      <c r="E144" s="2" t="s">
        <v>947</v>
      </c>
      <c r="F144" s="2" t="s">
        <v>919</v>
      </c>
      <c r="G144" s="2" t="str">
        <f t="shared" si="2"/>
        <v>Trump</v>
      </c>
      <c r="H144" s="2" t="s">
        <v>922</v>
      </c>
      <c r="I144" s="2" t="s">
        <v>923</v>
      </c>
      <c r="J144">
        <v>75450</v>
      </c>
      <c r="K144" s="1">
        <v>89.053677932405606</v>
      </c>
      <c r="L144" s="1">
        <v>0.82306163021868795</v>
      </c>
      <c r="M144" s="1">
        <v>0.63485752153744202</v>
      </c>
      <c r="N144" s="1">
        <v>2.5553346587143801</v>
      </c>
      <c r="O144" s="1">
        <v>6.9330682571239199</v>
      </c>
      <c r="P144" s="1">
        <v>23.883366467859499</v>
      </c>
      <c r="Q144" s="1">
        <v>9.6262425447316105</v>
      </c>
      <c r="R144" s="1">
        <v>26.3472498343274</v>
      </c>
      <c r="S144" s="1">
        <v>27.695162359178301</v>
      </c>
      <c r="T144" s="1">
        <v>12.4479787939032</v>
      </c>
      <c r="U144" s="1">
        <v>1.9323191802041499</v>
      </c>
      <c r="V144" s="1">
        <v>35.4966834809548</v>
      </c>
      <c r="W144" s="1">
        <v>40.576716844739202</v>
      </c>
      <c r="X144" s="1">
        <v>21.994280494101801</v>
      </c>
      <c r="Y144" s="1">
        <v>13.9939485627837</v>
      </c>
      <c r="Z144" s="1">
        <v>20.887324870091401</v>
      </c>
      <c r="AA144" s="1">
        <v>18.769321844372801</v>
      </c>
      <c r="AB144" s="1">
        <v>23.9557981977241</v>
      </c>
      <c r="AC144" s="1">
        <v>22.393606525028002</v>
      </c>
    </row>
    <row r="145" spans="1:29" ht="15" customHeight="1" x14ac:dyDescent="0.25">
      <c r="A145">
        <v>16260</v>
      </c>
      <c r="B145" s="2" t="s">
        <v>198</v>
      </c>
      <c r="C145" s="2" t="s">
        <v>199</v>
      </c>
      <c r="D145" s="2" t="s">
        <v>977</v>
      </c>
      <c r="E145" s="2" t="s">
        <v>947</v>
      </c>
      <c r="F145" s="2" t="s">
        <v>919</v>
      </c>
      <c r="G145" s="2" t="str">
        <f t="shared" si="2"/>
        <v>Trump</v>
      </c>
      <c r="H145" s="2" t="s">
        <v>922</v>
      </c>
      <c r="I145" s="2" t="s">
        <v>923</v>
      </c>
      <c r="J145">
        <v>9225</v>
      </c>
      <c r="K145" s="1">
        <v>87.139050754933606</v>
      </c>
      <c r="L145" s="1">
        <v>0.44191235404978002</v>
      </c>
      <c r="M145" s="1">
        <v>0.721356930875376</v>
      </c>
      <c r="N145" s="1">
        <v>3.97937742347768</v>
      </c>
      <c r="O145" s="1">
        <v>7.7183025366635603</v>
      </c>
      <c r="P145" s="1">
        <v>30.206009141520301</v>
      </c>
      <c r="Q145" s="1">
        <v>16.658362758052998</v>
      </c>
      <c r="R145" s="1">
        <v>24.493642094318002</v>
      </c>
      <c r="S145" s="1">
        <v>18.822433550679101</v>
      </c>
      <c r="T145" s="1">
        <v>9.8195524554296707</v>
      </c>
      <c r="U145" s="1">
        <v>2.6060656281073902</v>
      </c>
      <c r="V145" s="1">
        <v>32.4038780245277</v>
      </c>
      <c r="W145" s="1">
        <v>38.3990719257541</v>
      </c>
      <c r="X145" s="1">
        <v>26.590984421610901</v>
      </c>
      <c r="Y145" s="1">
        <v>22.5785635929535</v>
      </c>
      <c r="Z145" s="1">
        <v>24.114344711879699</v>
      </c>
      <c r="AA145" s="1">
        <v>21.113763954313701</v>
      </c>
      <c r="AB145" s="1">
        <v>22.901206685164901</v>
      </c>
      <c r="AC145" s="1">
        <v>9.2921210556882006</v>
      </c>
    </row>
    <row r="146" spans="1:29" ht="15" customHeight="1" x14ac:dyDescent="0.25">
      <c r="A146">
        <v>16300</v>
      </c>
      <c r="B146" s="2" t="s">
        <v>200</v>
      </c>
      <c r="C146" s="2" t="s">
        <v>60</v>
      </c>
      <c r="D146" s="2" t="s">
        <v>945</v>
      </c>
      <c r="E146" s="2" t="s">
        <v>927</v>
      </c>
      <c r="F146" s="2" t="s">
        <v>920</v>
      </c>
      <c r="G146" s="2" t="str">
        <f t="shared" si="2"/>
        <v>Clinton</v>
      </c>
      <c r="H146" s="2" t="s">
        <v>922</v>
      </c>
      <c r="I146" s="2" t="s">
        <v>923</v>
      </c>
      <c r="J146">
        <v>257940</v>
      </c>
      <c r="K146" s="1">
        <v>90.600527254400205</v>
      </c>
      <c r="L146" s="1">
        <v>3.3565945568736901</v>
      </c>
      <c r="M146" s="1">
        <v>1.52709932542452</v>
      </c>
      <c r="N146" s="1">
        <v>2.1590292316042499</v>
      </c>
      <c r="O146" s="1">
        <v>2.3567496316972898</v>
      </c>
      <c r="P146" s="1">
        <v>24.470419477397801</v>
      </c>
      <c r="Q146" s="1">
        <v>9.2040784678607395</v>
      </c>
      <c r="R146" s="1">
        <v>26.3037915794371</v>
      </c>
      <c r="S146" s="1">
        <v>26.429789873613998</v>
      </c>
      <c r="T146" s="1">
        <v>13.591920601690299</v>
      </c>
      <c r="U146" s="1">
        <v>2.0054052164998901</v>
      </c>
      <c r="V146" s="1">
        <v>34.3895250631968</v>
      </c>
      <c r="W146" s="1">
        <v>35.174096897825102</v>
      </c>
      <c r="X146" s="1">
        <v>28.4309728224782</v>
      </c>
      <c r="Y146" s="1">
        <v>13.7490023366957</v>
      </c>
      <c r="Z146" s="1">
        <v>20.738895887223201</v>
      </c>
      <c r="AA146" s="1">
        <v>18.591635975498299</v>
      </c>
      <c r="AB146" s="1">
        <v>25.5411421922629</v>
      </c>
      <c r="AC146" s="1">
        <v>21.379323608319801</v>
      </c>
    </row>
    <row r="147" spans="1:29" ht="15" customHeight="1" x14ac:dyDescent="0.25">
      <c r="A147">
        <v>16340</v>
      </c>
      <c r="B147" s="2" t="s">
        <v>201</v>
      </c>
      <c r="C147" s="2" t="s">
        <v>37</v>
      </c>
      <c r="D147" s="2" t="s">
        <v>943</v>
      </c>
      <c r="E147" s="2" t="s">
        <v>931</v>
      </c>
      <c r="F147" s="2" t="s">
        <v>919</v>
      </c>
      <c r="G147" s="2" t="str">
        <f t="shared" si="2"/>
        <v>Trump</v>
      </c>
      <c r="H147" s="2" t="s">
        <v>922</v>
      </c>
      <c r="I147" s="2" t="s">
        <v>923</v>
      </c>
      <c r="J147">
        <v>41475</v>
      </c>
      <c r="K147" s="1">
        <v>73.518987341772203</v>
      </c>
      <c r="L147" s="1">
        <v>12.417118746232701</v>
      </c>
      <c r="M147" s="1">
        <v>0.65099457504520797</v>
      </c>
      <c r="N147" s="1">
        <v>1.6347197106690801</v>
      </c>
      <c r="O147" s="1">
        <v>11.778179626280901</v>
      </c>
      <c r="P147" s="1">
        <v>26.632911392405099</v>
      </c>
      <c r="Q147" s="1">
        <v>9.1115129596142292</v>
      </c>
      <c r="R147" s="1">
        <v>25.50452079566</v>
      </c>
      <c r="S147" s="1">
        <v>25.4056660638939</v>
      </c>
      <c r="T147" s="1">
        <v>13.345388788426799</v>
      </c>
      <c r="U147" s="1">
        <v>10.973084886128399</v>
      </c>
      <c r="V147" s="1">
        <v>54.327122153209103</v>
      </c>
      <c r="W147" s="1">
        <v>23.286278938452799</v>
      </c>
      <c r="X147" s="1">
        <v>11.4135140222097</v>
      </c>
      <c r="Y147" s="1">
        <v>27.725005125401498</v>
      </c>
      <c r="Z147" s="1">
        <v>23.747693569329599</v>
      </c>
      <c r="AA147" s="1">
        <v>18.171256748445298</v>
      </c>
      <c r="AB147" s="1">
        <v>19.579033690972501</v>
      </c>
      <c r="AC147" s="1">
        <v>10.777010865851199</v>
      </c>
    </row>
    <row r="148" spans="1:29" ht="15" customHeight="1" x14ac:dyDescent="0.25">
      <c r="A148">
        <v>16380</v>
      </c>
      <c r="B148" s="2" t="s">
        <v>202</v>
      </c>
      <c r="C148" s="2" t="s">
        <v>33</v>
      </c>
      <c r="D148" s="2" t="s">
        <v>967</v>
      </c>
      <c r="E148" s="2" t="s">
        <v>927</v>
      </c>
      <c r="F148" s="2" t="s">
        <v>919</v>
      </c>
      <c r="G148" s="2" t="str">
        <f t="shared" si="2"/>
        <v>Trump</v>
      </c>
      <c r="H148" s="2" t="s">
        <v>922</v>
      </c>
      <c r="I148" s="2" t="s">
        <v>922</v>
      </c>
      <c r="J148">
        <v>40814</v>
      </c>
      <c r="K148" s="1">
        <v>96.665359925515801</v>
      </c>
      <c r="L148" s="1">
        <v>0.222962708874406</v>
      </c>
      <c r="M148" s="1">
        <v>0.44102513843289098</v>
      </c>
      <c r="N148" s="1">
        <v>1.1662664771892</v>
      </c>
      <c r="O148" s="1">
        <v>1.50438574998775</v>
      </c>
      <c r="P148" s="1">
        <v>26.395354535208501</v>
      </c>
      <c r="Q148" s="1">
        <v>7.7644925760768402</v>
      </c>
      <c r="R148" s="1">
        <v>22.587837506737898</v>
      </c>
      <c r="S148" s="1">
        <v>27.806634978193799</v>
      </c>
      <c r="T148" s="1">
        <v>15.445680403782999</v>
      </c>
      <c r="U148" s="1">
        <v>2.2478983816613001</v>
      </c>
      <c r="V148" s="1">
        <v>56.082657482501901</v>
      </c>
      <c r="W148" s="1">
        <v>25.589749287116199</v>
      </c>
      <c r="X148" s="1">
        <v>16.0796948487205</v>
      </c>
      <c r="Y148" s="1">
        <v>15.189309576837401</v>
      </c>
      <c r="Z148" s="1">
        <v>22.793509385937</v>
      </c>
      <c r="AA148" s="1">
        <v>19.605472478523701</v>
      </c>
      <c r="AB148" s="1">
        <v>28.5014317531021</v>
      </c>
      <c r="AC148" s="1">
        <v>13.9102768055997</v>
      </c>
    </row>
    <row r="149" spans="1:29" ht="15" customHeight="1" x14ac:dyDescent="0.25">
      <c r="A149">
        <v>16500</v>
      </c>
      <c r="B149" s="2" t="s">
        <v>203</v>
      </c>
      <c r="C149" s="2" t="s">
        <v>25</v>
      </c>
      <c r="D149" s="2" t="s">
        <v>878</v>
      </c>
      <c r="E149" s="2" t="s">
        <v>927</v>
      </c>
      <c r="F149" s="2" t="s">
        <v>920</v>
      </c>
      <c r="G149" s="2" t="str">
        <f t="shared" si="2"/>
        <v>Clinton</v>
      </c>
      <c r="H149" s="2" t="s">
        <v>922</v>
      </c>
      <c r="I149" s="2" t="s">
        <v>922</v>
      </c>
      <c r="J149">
        <v>75455</v>
      </c>
      <c r="K149" s="1">
        <v>85.986349479822394</v>
      </c>
      <c r="L149" s="1">
        <v>0.49035849181631402</v>
      </c>
      <c r="M149" s="1">
        <v>0.85216354118348703</v>
      </c>
      <c r="N149" s="1">
        <v>4.0209396328937803</v>
      </c>
      <c r="O149" s="1">
        <v>8.6501888542840106</v>
      </c>
      <c r="P149" s="1">
        <v>23.139619640845499</v>
      </c>
      <c r="Q149" s="1">
        <v>8.3639255185209702</v>
      </c>
      <c r="R149" s="1">
        <v>22.581671194751799</v>
      </c>
      <c r="S149" s="1">
        <v>28.585249486448902</v>
      </c>
      <c r="T149" s="1">
        <v>17.3295341594328</v>
      </c>
      <c r="U149" s="1">
        <v>4.1034669555796297</v>
      </c>
      <c r="V149" s="1">
        <v>42.1916112056957</v>
      </c>
      <c r="W149" s="1">
        <v>38.7807614920291</v>
      </c>
      <c r="X149" s="1">
        <v>14.924160346695601</v>
      </c>
      <c r="Y149" s="1">
        <v>19.2735535508377</v>
      </c>
      <c r="Z149" s="1">
        <v>25.873295801397301</v>
      </c>
      <c r="AA149" s="1">
        <v>20.3927287526284</v>
      </c>
      <c r="AB149" s="1">
        <v>21.793393474869401</v>
      </c>
      <c r="AC149" s="1">
        <v>12.667028420267201</v>
      </c>
    </row>
    <row r="150" spans="1:29" ht="15" customHeight="1" x14ac:dyDescent="0.25">
      <c r="A150">
        <v>16460</v>
      </c>
      <c r="B150" s="2" t="s">
        <v>203</v>
      </c>
      <c r="C150" s="2" t="s">
        <v>146</v>
      </c>
      <c r="D150" s="2" t="s">
        <v>948</v>
      </c>
      <c r="E150" s="2" t="s">
        <v>927</v>
      </c>
      <c r="F150" s="2" t="s">
        <v>919</v>
      </c>
      <c r="G150" s="2" t="str">
        <f t="shared" si="2"/>
        <v>Trump</v>
      </c>
      <c r="H150" s="2" t="s">
        <v>922</v>
      </c>
      <c r="I150" s="2" t="s">
        <v>923</v>
      </c>
      <c r="J150">
        <v>39437</v>
      </c>
      <c r="K150" s="1">
        <v>92.441108603595595</v>
      </c>
      <c r="L150" s="1">
        <v>3.8948195856682801</v>
      </c>
      <c r="M150" s="1">
        <v>0.567994522909958</v>
      </c>
      <c r="N150" s="1">
        <v>1.72173339757081</v>
      </c>
      <c r="O150" s="1">
        <v>1.37434389025534</v>
      </c>
      <c r="P150" s="1">
        <v>23.4247026903669</v>
      </c>
      <c r="Q150" s="1">
        <v>8.1674569566650597</v>
      </c>
      <c r="R150" s="1">
        <v>22.509318660141499</v>
      </c>
      <c r="S150" s="1">
        <v>28.3439409691407</v>
      </c>
      <c r="T150" s="1">
        <v>17.554580723685898</v>
      </c>
      <c r="U150" s="1">
        <v>5.59544625916143</v>
      </c>
      <c r="V150" s="1">
        <v>45.068640946463802</v>
      </c>
      <c r="W150" s="1">
        <v>35.607723501618402</v>
      </c>
      <c r="X150" s="1">
        <v>13.728189292756401</v>
      </c>
      <c r="Y150" s="1">
        <v>24.7650081463843</v>
      </c>
      <c r="Z150" s="1">
        <v>23.649580147888202</v>
      </c>
      <c r="AA150" s="1">
        <v>18.0411079082592</v>
      </c>
      <c r="AB150" s="1">
        <v>22.390023812507799</v>
      </c>
      <c r="AC150" s="1">
        <v>11.1542799849605</v>
      </c>
    </row>
    <row r="151" spans="1:29" ht="15" customHeight="1" x14ac:dyDescent="0.25">
      <c r="A151">
        <v>16540</v>
      </c>
      <c r="B151" s="2" t="s">
        <v>204</v>
      </c>
      <c r="C151" s="2" t="s">
        <v>55</v>
      </c>
      <c r="D151" s="2" t="s">
        <v>970</v>
      </c>
      <c r="E151" s="2" t="s">
        <v>927</v>
      </c>
      <c r="F151" s="2" t="s">
        <v>919</v>
      </c>
      <c r="G151" s="2" t="str">
        <f t="shared" si="2"/>
        <v>Trump</v>
      </c>
      <c r="H151" s="2" t="s">
        <v>922</v>
      </c>
      <c r="I151" s="2" t="s">
        <v>922</v>
      </c>
      <c r="J151">
        <v>149618</v>
      </c>
      <c r="K151" s="1">
        <v>90.232458661390993</v>
      </c>
      <c r="L151" s="1">
        <v>2.9060674517771901</v>
      </c>
      <c r="M151" s="1">
        <v>0.86486920022991898</v>
      </c>
      <c r="N151" s="1">
        <v>1.69364648638533</v>
      </c>
      <c r="O151" s="1">
        <v>4.3029582002165503</v>
      </c>
      <c r="P151" s="1">
        <v>23.887500167092199</v>
      </c>
      <c r="Q151" s="1">
        <v>7.99235386116644</v>
      </c>
      <c r="R151" s="1">
        <v>24.683527383068899</v>
      </c>
      <c r="S151" s="1">
        <v>26.9419454878424</v>
      </c>
      <c r="T151" s="1">
        <v>16.494673100830099</v>
      </c>
      <c r="U151" s="1">
        <v>5.09004637118516</v>
      </c>
      <c r="V151" s="1">
        <v>52.920012156505202</v>
      </c>
      <c r="W151" s="1">
        <v>22.715018185739599</v>
      </c>
      <c r="X151" s="1">
        <v>19.274923286570001</v>
      </c>
      <c r="Y151" s="1">
        <v>14.2168010474812</v>
      </c>
      <c r="Z151" s="1">
        <v>22.112535318034599</v>
      </c>
      <c r="AA151" s="1">
        <v>20.808352284473798</v>
      </c>
      <c r="AB151" s="1">
        <v>25.795947901591902</v>
      </c>
      <c r="AC151" s="1">
        <v>17.0663634484184</v>
      </c>
    </row>
    <row r="152" spans="1:29" ht="15" customHeight="1" x14ac:dyDescent="0.25">
      <c r="A152">
        <v>16580</v>
      </c>
      <c r="B152" s="2" t="s">
        <v>205</v>
      </c>
      <c r="C152" s="2" t="s">
        <v>146</v>
      </c>
      <c r="D152" s="2" t="s">
        <v>948</v>
      </c>
      <c r="E152" s="2" t="s">
        <v>927</v>
      </c>
      <c r="F152" s="2" t="s">
        <v>919</v>
      </c>
      <c r="G152" s="2" t="str">
        <f t="shared" si="2"/>
        <v>Trump</v>
      </c>
      <c r="H152" s="2" t="s">
        <v>922</v>
      </c>
      <c r="I152" s="2" t="s">
        <v>923</v>
      </c>
      <c r="J152">
        <v>231891</v>
      </c>
      <c r="K152" s="1">
        <v>74.2874885183125</v>
      </c>
      <c r="L152" s="1">
        <v>10.645950036870801</v>
      </c>
      <c r="M152" s="1">
        <v>7.7467430818789902</v>
      </c>
      <c r="N152" s="1">
        <v>2.54688625259281</v>
      </c>
      <c r="O152" s="1">
        <v>4.77293211034495</v>
      </c>
      <c r="P152" s="1">
        <v>20.023631792523201</v>
      </c>
      <c r="Q152" s="1">
        <v>21.491562846337299</v>
      </c>
      <c r="R152" s="1">
        <v>25.220469962180498</v>
      </c>
      <c r="S152" s="1">
        <v>22.305738471954498</v>
      </c>
      <c r="T152" s="1">
        <v>10.9585969270045</v>
      </c>
      <c r="U152" s="1">
        <v>2.28832613454825</v>
      </c>
      <c r="V152" s="1">
        <v>30.0684870717709</v>
      </c>
      <c r="W152" s="1">
        <v>28.7453405123957</v>
      </c>
      <c r="X152" s="1">
        <v>38.897846281285098</v>
      </c>
      <c r="Y152" s="1">
        <v>22.5935375080754</v>
      </c>
      <c r="Z152" s="1">
        <v>21.5084257667502</v>
      </c>
      <c r="AA152" s="1">
        <v>15.9602308189254</v>
      </c>
      <c r="AB152" s="1">
        <v>21.453677444786301</v>
      </c>
      <c r="AC152" s="1">
        <v>18.484128461462699</v>
      </c>
    </row>
    <row r="153" spans="1:29" ht="15" customHeight="1" x14ac:dyDescent="0.25">
      <c r="A153">
        <v>16620</v>
      </c>
      <c r="B153" s="2" t="s">
        <v>206</v>
      </c>
      <c r="C153" s="2" t="s">
        <v>121</v>
      </c>
      <c r="D153" s="2" t="s">
        <v>981</v>
      </c>
      <c r="E153" s="2" t="s">
        <v>927</v>
      </c>
      <c r="F153" s="2" t="s">
        <v>920</v>
      </c>
      <c r="G153" s="2" t="str">
        <f t="shared" si="2"/>
        <v>Clinton</v>
      </c>
      <c r="H153" s="2" t="s">
        <v>922</v>
      </c>
      <c r="I153" s="2" t="s">
        <v>922</v>
      </c>
      <c r="J153">
        <v>227078</v>
      </c>
      <c r="K153" s="1">
        <v>90.027215318084501</v>
      </c>
      <c r="L153" s="1">
        <v>6.1996318445644203</v>
      </c>
      <c r="M153" s="1">
        <v>0.88515840372030796</v>
      </c>
      <c r="N153" s="1">
        <v>2.0327816873497202</v>
      </c>
      <c r="O153" s="1">
        <v>0.85521274628101396</v>
      </c>
      <c r="P153" s="1">
        <v>20.9522719065695</v>
      </c>
      <c r="Q153" s="1">
        <v>7.7422735800033502</v>
      </c>
      <c r="R153" s="1">
        <v>24.787077568060301</v>
      </c>
      <c r="S153" s="1">
        <v>30.102872140850302</v>
      </c>
      <c r="T153" s="1">
        <v>16.415504804516502</v>
      </c>
      <c r="U153" s="1">
        <v>5.3673207953511701</v>
      </c>
      <c r="V153" s="1">
        <v>48.211202495219403</v>
      </c>
      <c r="W153" s="1">
        <v>24.434212724876101</v>
      </c>
      <c r="X153" s="1">
        <v>21.987263984553401</v>
      </c>
      <c r="Y153" s="1">
        <v>22.276069344925499</v>
      </c>
      <c r="Z153" s="1">
        <v>22.770053142256899</v>
      </c>
      <c r="AA153" s="1">
        <v>18.864981228615701</v>
      </c>
      <c r="AB153" s="1">
        <v>21.342179976496801</v>
      </c>
      <c r="AC153" s="1">
        <v>14.7467163077051</v>
      </c>
    </row>
    <row r="154" spans="1:29" ht="15" customHeight="1" x14ac:dyDescent="0.25">
      <c r="A154">
        <v>16660</v>
      </c>
      <c r="B154" s="2" t="s">
        <v>207</v>
      </c>
      <c r="C154" s="2" t="s">
        <v>146</v>
      </c>
      <c r="D154" s="2" t="s">
        <v>948</v>
      </c>
      <c r="E154" s="2" t="s">
        <v>927</v>
      </c>
      <c r="F154" s="2" t="s">
        <v>920</v>
      </c>
      <c r="G154" s="2" t="str">
        <f t="shared" si="2"/>
        <v>Clinton</v>
      </c>
      <c r="H154" s="2" t="s">
        <v>922</v>
      </c>
      <c r="I154" s="2" t="s">
        <v>923</v>
      </c>
      <c r="J154">
        <v>64921</v>
      </c>
      <c r="K154" s="1">
        <v>92.643366553195406</v>
      </c>
      <c r="L154" s="1">
        <v>3.1684662897983702</v>
      </c>
      <c r="M154" s="1">
        <v>0.84410283267355701</v>
      </c>
      <c r="N154" s="1">
        <v>1.4494539517259399</v>
      </c>
      <c r="O154" s="1">
        <v>1.8946103726067101</v>
      </c>
      <c r="P154" s="1">
        <v>19.315783798770799</v>
      </c>
      <c r="Q154" s="1">
        <v>20.893085442306798</v>
      </c>
      <c r="R154" s="1">
        <v>21.479952557724001</v>
      </c>
      <c r="S154" s="1">
        <v>24.033825726652399</v>
      </c>
      <c r="T154" s="1">
        <v>14.277352474545999</v>
      </c>
      <c r="U154" s="1">
        <v>4.1619449881528796</v>
      </c>
      <c r="V154" s="1">
        <v>41.127536829092399</v>
      </c>
      <c r="W154" s="1">
        <v>32.924693520140103</v>
      </c>
      <c r="X154" s="1">
        <v>21.785824662614601</v>
      </c>
      <c r="Y154" s="1">
        <v>25.0118614581686</v>
      </c>
      <c r="Z154" s="1">
        <v>26.146607622963799</v>
      </c>
      <c r="AA154" s="1">
        <v>16.238336232800901</v>
      </c>
      <c r="AB154" s="1">
        <v>20.4412462438716</v>
      </c>
      <c r="AC154" s="1">
        <v>12.1619484421952</v>
      </c>
    </row>
    <row r="155" spans="1:29" ht="15" customHeight="1" x14ac:dyDescent="0.25">
      <c r="A155">
        <v>16700</v>
      </c>
      <c r="B155" s="2" t="s">
        <v>208</v>
      </c>
      <c r="C155" s="2" t="s">
        <v>129</v>
      </c>
      <c r="D155" s="2" t="s">
        <v>973</v>
      </c>
      <c r="E155" s="2" t="s">
        <v>931</v>
      </c>
      <c r="F155" s="2" t="s">
        <v>920</v>
      </c>
      <c r="G155" s="2" t="str">
        <f t="shared" si="2"/>
        <v>Clinton</v>
      </c>
      <c r="H155" s="2" t="s">
        <v>923</v>
      </c>
      <c r="I155" s="2" t="s">
        <v>923</v>
      </c>
      <c r="J155">
        <v>664607</v>
      </c>
      <c r="K155" s="1">
        <v>63.231353265914997</v>
      </c>
      <c r="L155" s="1">
        <v>27.439223480944399</v>
      </c>
      <c r="M155" s="1">
        <v>1.6035040256873601</v>
      </c>
      <c r="N155" s="1">
        <v>2.3532704289903701</v>
      </c>
      <c r="O155" s="1">
        <v>5.3726487984628504</v>
      </c>
      <c r="P155" s="1">
        <v>23.2687889233788</v>
      </c>
      <c r="Q155" s="1">
        <v>11.0529982380565</v>
      </c>
      <c r="R155" s="1">
        <v>28.2577523258106</v>
      </c>
      <c r="S155" s="1">
        <v>25.930361852944699</v>
      </c>
      <c r="T155" s="1">
        <v>11.490098659809499</v>
      </c>
      <c r="U155" s="1">
        <v>4.0780298749951802</v>
      </c>
      <c r="V155" s="1">
        <v>34.624906115910299</v>
      </c>
      <c r="W155" s="1">
        <v>30.416175973388</v>
      </c>
      <c r="X155" s="1">
        <v>30.880888035706601</v>
      </c>
      <c r="Y155" s="1">
        <v>18.451017874386601</v>
      </c>
      <c r="Z155" s="1">
        <v>20.667284157420699</v>
      </c>
      <c r="AA155" s="1">
        <v>18.200342904439999</v>
      </c>
      <c r="AB155" s="1">
        <v>22.889462585972399</v>
      </c>
      <c r="AC155" s="1">
        <v>19.791892477780198</v>
      </c>
    </row>
    <row r="156" spans="1:29" ht="15" customHeight="1" x14ac:dyDescent="0.25">
      <c r="A156">
        <v>16740</v>
      </c>
      <c r="B156" s="2" t="s">
        <v>209</v>
      </c>
      <c r="C156" s="2" t="s">
        <v>42</v>
      </c>
      <c r="D156" s="2" t="s">
        <v>959</v>
      </c>
      <c r="E156" s="2" t="s">
        <v>931</v>
      </c>
      <c r="F156" s="2" t="s">
        <v>919</v>
      </c>
      <c r="G156" s="2" t="str">
        <f t="shared" si="2"/>
        <v>Trump</v>
      </c>
      <c r="H156" s="2" t="s">
        <v>922</v>
      </c>
      <c r="I156" s="2" t="s">
        <v>923</v>
      </c>
      <c r="J156">
        <v>2217012</v>
      </c>
      <c r="K156" s="1">
        <v>64.500733419575496</v>
      </c>
      <c r="L156" s="1">
        <v>21.5211735434901</v>
      </c>
      <c r="M156" s="1">
        <v>2.6979105210075498</v>
      </c>
      <c r="N156" s="1">
        <v>2.1443275904686101</v>
      </c>
      <c r="O156" s="1">
        <v>9.1358549254582293</v>
      </c>
      <c r="P156" s="1">
        <v>25.608837480356399</v>
      </c>
      <c r="Q156" s="1">
        <v>8.7620184284072398</v>
      </c>
      <c r="R156" s="1">
        <v>29.2727328494388</v>
      </c>
      <c r="S156" s="1">
        <v>25.487954057082199</v>
      </c>
      <c r="T156" s="1">
        <v>10.8684571847153</v>
      </c>
      <c r="U156" s="1">
        <v>5.2664766754686303</v>
      </c>
      <c r="V156" s="1">
        <v>34.320767788763703</v>
      </c>
      <c r="W156" s="1">
        <v>30.362412655684398</v>
      </c>
      <c r="X156" s="1">
        <v>30.050342880083299</v>
      </c>
      <c r="Y156" s="1">
        <v>17.2122661144852</v>
      </c>
      <c r="Z156" s="1">
        <v>21.076587907272401</v>
      </c>
      <c r="AA156" s="1">
        <v>17.918029034595499</v>
      </c>
      <c r="AB156" s="1">
        <v>22.6129950035638</v>
      </c>
      <c r="AC156" s="1">
        <v>21.180121940083101</v>
      </c>
    </row>
    <row r="157" spans="1:29" ht="15" customHeight="1" x14ac:dyDescent="0.25">
      <c r="A157">
        <v>16820</v>
      </c>
      <c r="B157" s="2" t="s">
        <v>210</v>
      </c>
      <c r="C157" s="2" t="s">
        <v>135</v>
      </c>
      <c r="D157" s="2" t="s">
        <v>978</v>
      </c>
      <c r="E157" s="2" t="s">
        <v>927</v>
      </c>
      <c r="F157" s="2" t="s">
        <v>920</v>
      </c>
      <c r="G157" s="2" t="str">
        <f t="shared" si="2"/>
        <v>Clinton</v>
      </c>
      <c r="H157" s="2" t="s">
        <v>922</v>
      </c>
      <c r="I157" s="2" t="s">
        <v>923</v>
      </c>
      <c r="J157">
        <v>222114</v>
      </c>
      <c r="K157" s="1">
        <v>75.369561738414802</v>
      </c>
      <c r="L157" s="1">
        <v>14.093870739123499</v>
      </c>
      <c r="M157" s="1">
        <v>3.59708282846757</v>
      </c>
      <c r="N157" s="1">
        <v>2.40003657895338</v>
      </c>
      <c r="O157" s="1">
        <v>4.5394481150408099</v>
      </c>
      <c r="P157" s="1">
        <v>20.327381632792999</v>
      </c>
      <c r="Q157" s="1">
        <v>13.5877094716627</v>
      </c>
      <c r="R157" s="1">
        <v>25.873208202830298</v>
      </c>
      <c r="S157" s="1">
        <v>26.5183694931529</v>
      </c>
      <c r="T157" s="1">
        <v>13.693331199561101</v>
      </c>
      <c r="U157" s="1">
        <v>5.6742097080670204</v>
      </c>
      <c r="V157" s="1">
        <v>32.333045430989799</v>
      </c>
      <c r="W157" s="1">
        <v>21.527034030056999</v>
      </c>
      <c r="X157" s="1">
        <v>40.465710830886202</v>
      </c>
      <c r="Y157" s="1">
        <v>16.273375423098202</v>
      </c>
      <c r="Z157" s="1">
        <v>18.4902897472214</v>
      </c>
      <c r="AA157" s="1">
        <v>16.932328300165601</v>
      </c>
      <c r="AB157" s="1">
        <v>22.7584799673524</v>
      </c>
      <c r="AC157" s="1">
        <v>25.545526562162401</v>
      </c>
    </row>
    <row r="158" spans="1:29" ht="15" customHeight="1" x14ac:dyDescent="0.25">
      <c r="A158">
        <v>16860</v>
      </c>
      <c r="B158" s="2" t="s">
        <v>211</v>
      </c>
      <c r="C158" s="2" t="s">
        <v>84</v>
      </c>
      <c r="D158" s="2" t="s">
        <v>975</v>
      </c>
      <c r="E158" s="2" t="s">
        <v>931</v>
      </c>
      <c r="F158" s="2" t="s">
        <v>919</v>
      </c>
      <c r="G158" s="2" t="str">
        <f t="shared" si="2"/>
        <v>Trump</v>
      </c>
      <c r="H158" s="2" t="s">
        <v>922</v>
      </c>
      <c r="I158" s="2" t="s">
        <v>922</v>
      </c>
      <c r="J158">
        <v>528143</v>
      </c>
      <c r="K158" s="1">
        <v>79.556483755346605</v>
      </c>
      <c r="L158" s="1">
        <v>13.787175064329199</v>
      </c>
      <c r="M158" s="1">
        <v>1.3581548936557</v>
      </c>
      <c r="N158" s="1">
        <v>1.7593719882683301</v>
      </c>
      <c r="O158" s="1">
        <v>3.53881429840024</v>
      </c>
      <c r="P158" s="1">
        <v>22.318576597625999</v>
      </c>
      <c r="Q158" s="1">
        <v>9.53340288520344</v>
      </c>
      <c r="R158" s="1">
        <v>25.6688056075722</v>
      </c>
      <c r="S158" s="1">
        <v>27.812164508475899</v>
      </c>
      <c r="T158" s="1">
        <v>14.667050401122401</v>
      </c>
      <c r="U158" s="1">
        <v>5.9140336337102104</v>
      </c>
      <c r="V158" s="1">
        <v>40.3454842295208</v>
      </c>
      <c r="W158" s="1">
        <v>30.406437360194499</v>
      </c>
      <c r="X158" s="1">
        <v>23.334044776574501</v>
      </c>
      <c r="Y158" s="1">
        <v>21.689603108200401</v>
      </c>
      <c r="Z158" s="1">
        <v>24.321283286691099</v>
      </c>
      <c r="AA158" s="1">
        <v>17.0686554532952</v>
      </c>
      <c r="AB158" s="1">
        <v>21.140955733148701</v>
      </c>
      <c r="AC158" s="1">
        <v>15.779502418664601</v>
      </c>
    </row>
    <row r="159" spans="1:29" ht="15" customHeight="1" x14ac:dyDescent="0.25">
      <c r="A159">
        <v>16940</v>
      </c>
      <c r="B159" s="2" t="s">
        <v>212</v>
      </c>
      <c r="C159" s="2" t="s">
        <v>197</v>
      </c>
      <c r="D159" s="2" t="s">
        <v>982</v>
      </c>
      <c r="E159" s="2" t="s">
        <v>947</v>
      </c>
      <c r="F159" s="2" t="s">
        <v>920</v>
      </c>
      <c r="G159" s="2" t="str">
        <f t="shared" si="2"/>
        <v>Clinton</v>
      </c>
      <c r="H159" s="2" t="s">
        <v>922</v>
      </c>
      <c r="I159" s="2" t="s">
        <v>923</v>
      </c>
      <c r="J159">
        <v>91738</v>
      </c>
      <c r="K159" s="1">
        <v>80.795308378207494</v>
      </c>
      <c r="L159" s="1">
        <v>2.2487954827879402</v>
      </c>
      <c r="M159" s="1">
        <v>1.0192068717434399</v>
      </c>
      <c r="N159" s="1">
        <v>2.8799407006911002</v>
      </c>
      <c r="O159" s="1">
        <v>13.05674856657</v>
      </c>
      <c r="P159" s="1">
        <v>24.418452549652301</v>
      </c>
      <c r="Q159" s="1">
        <v>9.7189823192134099</v>
      </c>
      <c r="R159" s="1">
        <v>25.884584359807299</v>
      </c>
      <c r="S159" s="1">
        <v>27.436830975168402</v>
      </c>
      <c r="T159" s="1">
        <v>12.541149796158599</v>
      </c>
      <c r="U159" s="1">
        <v>1.9843506515036</v>
      </c>
      <c r="V159" s="1">
        <v>33.685885746493803</v>
      </c>
      <c r="W159" s="1">
        <v>40.177712940552397</v>
      </c>
      <c r="X159" s="1">
        <v>24.1520506614502</v>
      </c>
      <c r="Y159" s="1">
        <v>14.7158101045296</v>
      </c>
      <c r="Z159" s="1">
        <v>20.557491289198602</v>
      </c>
      <c r="AA159" s="1">
        <v>18.415178571428601</v>
      </c>
      <c r="AB159" s="1">
        <v>25.544425087107999</v>
      </c>
      <c r="AC159" s="1">
        <v>20.767094947735199</v>
      </c>
    </row>
    <row r="160" spans="1:29" ht="15" customHeight="1" x14ac:dyDescent="0.25">
      <c r="A160">
        <v>16980</v>
      </c>
      <c r="B160" s="2" t="s">
        <v>213</v>
      </c>
      <c r="C160" s="2" t="s">
        <v>146</v>
      </c>
      <c r="D160" s="2" t="s">
        <v>948</v>
      </c>
      <c r="E160" s="2" t="s">
        <v>927</v>
      </c>
      <c r="F160" s="2" t="s">
        <v>920</v>
      </c>
      <c r="G160" s="2" t="str">
        <f t="shared" si="2"/>
        <v>Clinton</v>
      </c>
      <c r="H160" s="2" t="s">
        <v>923</v>
      </c>
      <c r="I160" s="2" t="s">
        <v>923</v>
      </c>
      <c r="J160">
        <v>9461105</v>
      </c>
      <c r="K160" s="1">
        <v>55.009314451113298</v>
      </c>
      <c r="L160" s="1">
        <v>17.0555553500357</v>
      </c>
      <c r="M160" s="1">
        <v>5.5686624342505402</v>
      </c>
      <c r="N160" s="1">
        <v>1.68093473225379</v>
      </c>
      <c r="O160" s="1">
        <v>20.685533032346601</v>
      </c>
      <c r="P160" s="1">
        <v>25.132476597606701</v>
      </c>
      <c r="Q160" s="1">
        <v>9.3973801157475805</v>
      </c>
      <c r="R160" s="1">
        <v>28.377943168371999</v>
      </c>
      <c r="S160" s="1">
        <v>25.6781739553678</v>
      </c>
      <c r="T160" s="1">
        <v>11.4140261629059</v>
      </c>
      <c r="U160" s="1">
        <v>6.4451378380347499</v>
      </c>
      <c r="V160" s="1">
        <v>32.1760433839871</v>
      </c>
      <c r="W160" s="1">
        <v>27.093505619325001</v>
      </c>
      <c r="X160" s="1">
        <v>34.285313158653203</v>
      </c>
      <c r="Y160" s="1">
        <v>15.4090707006823</v>
      </c>
      <c r="Z160" s="1">
        <v>17.8264286522774</v>
      </c>
      <c r="AA160" s="1">
        <v>15.7939109359739</v>
      </c>
      <c r="AB160" s="1">
        <v>23.384207781054101</v>
      </c>
      <c r="AC160" s="1">
        <v>27.586381930012301</v>
      </c>
    </row>
    <row r="161" spans="1:29" ht="15" customHeight="1" x14ac:dyDescent="0.25">
      <c r="A161">
        <v>17020</v>
      </c>
      <c r="B161" s="2" t="s">
        <v>214</v>
      </c>
      <c r="C161" s="2" t="s">
        <v>98</v>
      </c>
      <c r="D161" s="2" t="s">
        <v>936</v>
      </c>
      <c r="E161" s="2" t="s">
        <v>935</v>
      </c>
      <c r="F161" s="2" t="s">
        <v>920</v>
      </c>
      <c r="G161" s="2" t="str">
        <f t="shared" si="2"/>
        <v>Clinton</v>
      </c>
      <c r="H161" s="2" t="s">
        <v>923</v>
      </c>
      <c r="I161" s="2" t="s">
        <v>923</v>
      </c>
      <c r="J161">
        <v>220000</v>
      </c>
      <c r="K161" s="1">
        <v>75.189090909090893</v>
      </c>
      <c r="L161" s="1">
        <v>1.42409090909091</v>
      </c>
      <c r="M161" s="1">
        <v>4.0549999999999997</v>
      </c>
      <c r="N161" s="1">
        <v>5.1881818181818202</v>
      </c>
      <c r="O161" s="1">
        <v>14.1436363636364</v>
      </c>
      <c r="P161" s="1">
        <v>20.985454545454498</v>
      </c>
      <c r="Q161" s="1">
        <v>14.659090909090899</v>
      </c>
      <c r="R161" s="1">
        <v>22.731818181818198</v>
      </c>
      <c r="S161" s="1">
        <v>26.2522727272727</v>
      </c>
      <c r="T161" s="1">
        <v>15.371363636363601</v>
      </c>
      <c r="U161" s="1">
        <v>4.8898071625344404</v>
      </c>
      <c r="V161" s="1">
        <v>31.277867711794599</v>
      </c>
      <c r="W161" s="1">
        <v>39.8426628042373</v>
      </c>
      <c r="X161" s="1">
        <v>23.989662321433599</v>
      </c>
      <c r="Y161" s="1">
        <v>21.5506500223335</v>
      </c>
      <c r="Z161" s="1">
        <v>25.305028563368399</v>
      </c>
      <c r="AA161" s="1">
        <v>17.8785527893363</v>
      </c>
      <c r="AB161" s="1">
        <v>19.882690363683398</v>
      </c>
      <c r="AC161" s="1">
        <v>15.383078261278399</v>
      </c>
    </row>
    <row r="162" spans="1:29" ht="15" customHeight="1" x14ac:dyDescent="0.25">
      <c r="A162">
        <v>17060</v>
      </c>
      <c r="B162" s="2" t="s">
        <v>215</v>
      </c>
      <c r="C162" s="2" t="s">
        <v>33</v>
      </c>
      <c r="D162" s="2" t="s">
        <v>967</v>
      </c>
      <c r="E162" s="2" t="s">
        <v>927</v>
      </c>
      <c r="F162" s="2" t="s">
        <v>919</v>
      </c>
      <c r="G162" s="2" t="str">
        <f t="shared" si="2"/>
        <v>Trump</v>
      </c>
      <c r="H162" s="2" t="s">
        <v>922</v>
      </c>
      <c r="I162" s="2" t="s">
        <v>922</v>
      </c>
      <c r="J162">
        <v>78064</v>
      </c>
      <c r="K162" s="1">
        <v>90.154232424677204</v>
      </c>
      <c r="L162" s="1">
        <v>6.1539249846280004</v>
      </c>
      <c r="M162" s="1">
        <v>0.37789506046320998</v>
      </c>
      <c r="N162" s="1">
        <v>2.3557593769215002</v>
      </c>
      <c r="O162" s="1">
        <v>0.95818815331010398</v>
      </c>
      <c r="P162" s="1">
        <v>22.526388604222198</v>
      </c>
      <c r="Q162" s="1">
        <v>7.8307542529206797</v>
      </c>
      <c r="R162" s="1">
        <v>27.281461365033799</v>
      </c>
      <c r="S162" s="1">
        <v>28.885273621643801</v>
      </c>
      <c r="T162" s="1">
        <v>13.4761221561795</v>
      </c>
      <c r="U162" s="1">
        <v>3.9546041705111601</v>
      </c>
      <c r="V162" s="1">
        <v>55.906993910315599</v>
      </c>
      <c r="W162" s="1">
        <v>26.432921203174001</v>
      </c>
      <c r="X162" s="1">
        <v>13.7054807159993</v>
      </c>
      <c r="Y162" s="1">
        <v>21.669169706071699</v>
      </c>
      <c r="Z162" s="1">
        <v>23.868268611885899</v>
      </c>
      <c r="AA162" s="1">
        <v>18.1220052921405</v>
      </c>
      <c r="AB162" s="1">
        <v>21.4725023242509</v>
      </c>
      <c r="AC162" s="1">
        <v>14.8680540656511</v>
      </c>
    </row>
    <row r="163" spans="1:29" ht="15" customHeight="1" x14ac:dyDescent="0.25">
      <c r="A163">
        <v>17140</v>
      </c>
      <c r="B163" s="2" t="s">
        <v>216</v>
      </c>
      <c r="C163" s="2" t="s">
        <v>33</v>
      </c>
      <c r="D163" s="2" t="s">
        <v>967</v>
      </c>
      <c r="E163" s="2" t="s">
        <v>927</v>
      </c>
      <c r="F163" s="2" t="s">
        <v>920</v>
      </c>
      <c r="G163" s="2" t="str">
        <f t="shared" si="2"/>
        <v>Clinton</v>
      </c>
      <c r="H163" s="2" t="s">
        <v>922</v>
      </c>
      <c r="I163" s="2" t="s">
        <v>922</v>
      </c>
      <c r="J163">
        <v>2114580</v>
      </c>
      <c r="K163" s="1">
        <v>81.503419118690204</v>
      </c>
      <c r="L163" s="1">
        <v>12.0031401034721</v>
      </c>
      <c r="M163" s="1">
        <v>1.8955064362663001</v>
      </c>
      <c r="N163" s="1">
        <v>1.99732334553434</v>
      </c>
      <c r="O163" s="1">
        <v>2.60061099603704</v>
      </c>
      <c r="P163" s="1">
        <v>24.933083638358401</v>
      </c>
      <c r="Q163" s="1">
        <v>9.5311598520746408</v>
      </c>
      <c r="R163" s="1">
        <v>26.212439349658101</v>
      </c>
      <c r="S163" s="1">
        <v>27.122076251548801</v>
      </c>
      <c r="T163" s="1">
        <v>12.2012409083601</v>
      </c>
      <c r="U163" s="1">
        <v>3.33681090420205</v>
      </c>
      <c r="V163" s="1">
        <v>39.526651690056198</v>
      </c>
      <c r="W163" s="1">
        <v>27.828324238332701</v>
      </c>
      <c r="X163" s="1">
        <v>29.308213167409001</v>
      </c>
      <c r="Y163" s="1">
        <v>17.390339822995799</v>
      </c>
      <c r="Z163" s="1">
        <v>19.775743690172298</v>
      </c>
      <c r="AA163" s="1">
        <v>16.7861936201076</v>
      </c>
      <c r="AB163" s="1">
        <v>23.521647339821801</v>
      </c>
      <c r="AC163" s="1">
        <v>22.526075526902499</v>
      </c>
    </row>
    <row r="164" spans="1:29" ht="15" customHeight="1" x14ac:dyDescent="0.25">
      <c r="A164">
        <v>17200</v>
      </c>
      <c r="B164" s="2" t="s">
        <v>217</v>
      </c>
      <c r="C164" s="2" t="s">
        <v>235</v>
      </c>
      <c r="D164" s="2" t="s">
        <v>962</v>
      </c>
      <c r="E164" s="2" t="s">
        <v>927</v>
      </c>
      <c r="F164" s="2" t="s">
        <v>920</v>
      </c>
      <c r="G164" s="2" t="str">
        <f t="shared" si="2"/>
        <v>Clinton</v>
      </c>
      <c r="H164" s="2" t="s">
        <v>923</v>
      </c>
      <c r="I164" s="2" t="s">
        <v>923</v>
      </c>
      <c r="J164">
        <v>214005</v>
      </c>
      <c r="K164" s="1">
        <v>94.464127141065404</v>
      </c>
      <c r="L164" s="1">
        <v>0.62298023491069499</v>
      </c>
      <c r="M164" s="1">
        <v>1.62542455118874</v>
      </c>
      <c r="N164" s="1">
        <v>1.8817573443922599</v>
      </c>
      <c r="O164" s="1">
        <v>1.40571072844287</v>
      </c>
      <c r="P164" s="1">
        <v>19.629599113820898</v>
      </c>
      <c r="Q164" s="1">
        <v>9.9466278505579808</v>
      </c>
      <c r="R164" s="1">
        <v>22.537603105288699</v>
      </c>
      <c r="S164" s="1">
        <v>31.6845641884778</v>
      </c>
      <c r="T164" s="1">
        <v>16.2016057418546</v>
      </c>
      <c r="U164" s="1">
        <v>2.7033001326294399</v>
      </c>
      <c r="V164" s="1">
        <v>38.763555509323098</v>
      </c>
      <c r="W164" s="1">
        <v>25.689803136296302</v>
      </c>
      <c r="X164" s="1">
        <v>32.843341221751203</v>
      </c>
      <c r="Y164" s="1">
        <v>15.430465793791599</v>
      </c>
      <c r="Z164" s="1">
        <v>21.282746765786001</v>
      </c>
      <c r="AA164" s="1">
        <v>18.626170623625701</v>
      </c>
      <c r="AB164" s="1">
        <v>24.1837725613636</v>
      </c>
      <c r="AC164" s="1">
        <v>20.4768442554331</v>
      </c>
    </row>
    <row r="165" spans="1:29" ht="15" customHeight="1" x14ac:dyDescent="0.25">
      <c r="A165">
        <v>17220</v>
      </c>
      <c r="B165" s="2" t="s">
        <v>218</v>
      </c>
      <c r="C165" s="2" t="s">
        <v>121</v>
      </c>
      <c r="D165" s="2" t="s">
        <v>981</v>
      </c>
      <c r="E165" s="2" t="s">
        <v>927</v>
      </c>
      <c r="F165" s="2" t="s">
        <v>919</v>
      </c>
      <c r="G165" s="2" t="str">
        <f t="shared" si="2"/>
        <v>Trump</v>
      </c>
      <c r="H165" s="2" t="s">
        <v>922</v>
      </c>
      <c r="I165" s="2" t="s">
        <v>922</v>
      </c>
      <c r="J165">
        <v>94196</v>
      </c>
      <c r="K165" s="1">
        <v>95.473268503970402</v>
      </c>
      <c r="L165" s="1">
        <v>1.4299970274746301</v>
      </c>
      <c r="M165" s="1">
        <v>0.41827678457683998</v>
      </c>
      <c r="N165" s="1">
        <v>1.54783642617521</v>
      </c>
      <c r="O165" s="1">
        <v>1.13062125780288</v>
      </c>
      <c r="P165" s="1">
        <v>21.6166291562274</v>
      </c>
      <c r="Q165" s="1">
        <v>7.3846023185697902</v>
      </c>
      <c r="R165" s="1">
        <v>25.004246464817999</v>
      </c>
      <c r="S165" s="1">
        <v>29.559641598369399</v>
      </c>
      <c r="T165" s="1">
        <v>16.4348804620154</v>
      </c>
      <c r="U165" s="1">
        <v>4.6579985303159797</v>
      </c>
      <c r="V165" s="1">
        <v>52.260763935753801</v>
      </c>
      <c r="W165" s="1">
        <v>26.356833280844601</v>
      </c>
      <c r="X165" s="1">
        <v>16.724404253085599</v>
      </c>
      <c r="Y165" s="1">
        <v>25.263834574382599</v>
      </c>
      <c r="Z165" s="1">
        <v>24.162961375689701</v>
      </c>
      <c r="AA165" s="1">
        <v>17.774682594953699</v>
      </c>
      <c r="AB165" s="1">
        <v>20.236245781325302</v>
      </c>
      <c r="AC165" s="1">
        <v>12.562275673648699</v>
      </c>
    </row>
    <row r="166" spans="1:29" ht="15" customHeight="1" x14ac:dyDescent="0.25">
      <c r="A166">
        <v>17260</v>
      </c>
      <c r="B166" s="2" t="s">
        <v>219</v>
      </c>
      <c r="C166" s="2" t="s">
        <v>170</v>
      </c>
      <c r="D166" s="2" t="s">
        <v>957</v>
      </c>
      <c r="E166" s="2" t="s">
        <v>931</v>
      </c>
      <c r="F166" s="2" t="s">
        <v>920</v>
      </c>
      <c r="G166" s="2" t="str">
        <f t="shared" si="2"/>
        <v>Clinton</v>
      </c>
      <c r="H166" s="2" t="s">
        <v>922</v>
      </c>
      <c r="I166" s="2" t="s">
        <v>922</v>
      </c>
      <c r="J166">
        <v>26151</v>
      </c>
      <c r="K166" s="1">
        <v>22.630109747237199</v>
      </c>
      <c r="L166" s="1">
        <v>75.324079385109599</v>
      </c>
      <c r="M166" s="1">
        <v>0.43592979235975698</v>
      </c>
      <c r="N166" s="1">
        <v>0.48946503001797298</v>
      </c>
      <c r="O166" s="1">
        <v>1.1204160452755201</v>
      </c>
      <c r="P166" s="1">
        <v>29.306718672326099</v>
      </c>
      <c r="Q166" s="1">
        <v>10.913540591182</v>
      </c>
      <c r="R166" s="1">
        <v>23.2151734159306</v>
      </c>
      <c r="S166" s="1">
        <v>24.381476807770301</v>
      </c>
      <c r="T166" s="1">
        <v>12.1830905127911</v>
      </c>
      <c r="U166" s="1">
        <v>10.054365206268001</v>
      </c>
      <c r="V166" s="1">
        <v>42.372881355932201</v>
      </c>
      <c r="W166" s="1">
        <v>30.227054685001601</v>
      </c>
      <c r="X166" s="1">
        <v>17.345698752798199</v>
      </c>
      <c r="Y166" s="1">
        <v>41.440275981026303</v>
      </c>
      <c r="Z166" s="1">
        <v>25.075463561880099</v>
      </c>
      <c r="AA166" s="1">
        <v>13.497197067701601</v>
      </c>
      <c r="AB166" s="1">
        <v>12.408365674859899</v>
      </c>
      <c r="AC166" s="1">
        <v>7.5786977145321304</v>
      </c>
    </row>
    <row r="167" spans="1:29" ht="15" customHeight="1" x14ac:dyDescent="0.25">
      <c r="A167">
        <v>17300</v>
      </c>
      <c r="B167" s="2" t="s">
        <v>220</v>
      </c>
      <c r="C167" s="2" t="s">
        <v>84</v>
      </c>
      <c r="D167" s="2" t="s">
        <v>975</v>
      </c>
      <c r="E167" s="2" t="s">
        <v>931</v>
      </c>
      <c r="F167" s="2" t="s">
        <v>919</v>
      </c>
      <c r="G167" s="2" t="str">
        <f t="shared" si="2"/>
        <v>Trump</v>
      </c>
      <c r="H167" s="2" t="s">
        <v>922</v>
      </c>
      <c r="I167" s="2" t="s">
        <v>922</v>
      </c>
      <c r="J167">
        <v>260625</v>
      </c>
      <c r="K167" s="1">
        <v>68.656882494004805</v>
      </c>
      <c r="L167" s="1">
        <v>18.654772182254199</v>
      </c>
      <c r="M167" s="1">
        <v>1.6314628297362099</v>
      </c>
      <c r="N167" s="1">
        <v>3.9708393285371701</v>
      </c>
      <c r="O167" s="1">
        <v>7.0860431654676299</v>
      </c>
      <c r="P167" s="1">
        <v>27.8242685851319</v>
      </c>
      <c r="Q167" s="1">
        <v>12.568249400479599</v>
      </c>
      <c r="R167" s="1">
        <v>29.353285371702601</v>
      </c>
      <c r="S167" s="1">
        <v>21.002973621103099</v>
      </c>
      <c r="T167" s="1">
        <v>9.2512230215827405</v>
      </c>
      <c r="U167" s="1">
        <v>4.0514238885474301</v>
      </c>
      <c r="V167" s="1">
        <v>40.325368776890002</v>
      </c>
      <c r="W167" s="1">
        <v>35.5901710715017</v>
      </c>
      <c r="X167" s="1">
        <v>20.0330362630609</v>
      </c>
      <c r="Y167" s="1">
        <v>19.880036976343501</v>
      </c>
      <c r="Z167" s="1">
        <v>23.7016261187445</v>
      </c>
      <c r="AA167" s="1">
        <v>19.820160510945801</v>
      </c>
      <c r="AB167" s="1">
        <v>23.9463843018614</v>
      </c>
      <c r="AC167" s="1">
        <v>12.651792092104699</v>
      </c>
    </row>
    <row r="168" spans="1:29" ht="15" customHeight="1" x14ac:dyDescent="0.25">
      <c r="A168">
        <v>17340</v>
      </c>
      <c r="B168" s="2" t="s">
        <v>221</v>
      </c>
      <c r="C168" s="2" t="s">
        <v>98</v>
      </c>
      <c r="D168" s="2" t="s">
        <v>936</v>
      </c>
      <c r="E168" s="2" t="s">
        <v>935</v>
      </c>
      <c r="F168" s="2" t="s">
        <v>920</v>
      </c>
      <c r="G168" s="2" t="str">
        <f t="shared" si="2"/>
        <v>Clinton</v>
      </c>
      <c r="H168" s="2" t="s">
        <v>922</v>
      </c>
      <c r="I168" s="2" t="s">
        <v>923</v>
      </c>
      <c r="J168">
        <v>64665</v>
      </c>
      <c r="K168" s="1">
        <v>74.132838475218406</v>
      </c>
      <c r="L168" s="1">
        <v>1.83406788834764</v>
      </c>
      <c r="M168" s="1">
        <v>1.07476996829815</v>
      </c>
      <c r="N168" s="1">
        <v>5.8114899868553298</v>
      </c>
      <c r="O168" s="1">
        <v>17.146833681280398</v>
      </c>
      <c r="P168" s="1">
        <v>21.142812959096901</v>
      </c>
      <c r="Q168" s="1">
        <v>7.6934972550838898</v>
      </c>
      <c r="R168" s="1">
        <v>21.183020180932498</v>
      </c>
      <c r="S168" s="1">
        <v>32.289491997216402</v>
      </c>
      <c r="T168" s="1">
        <v>17.691177607670301</v>
      </c>
      <c r="U168" s="1">
        <v>4.8315071775546201</v>
      </c>
      <c r="V168" s="1">
        <v>37.249221251660998</v>
      </c>
      <c r="W168" s="1">
        <v>41.165835275665998</v>
      </c>
      <c r="X168" s="1">
        <v>16.753436295118401</v>
      </c>
      <c r="Y168" s="1">
        <v>25.740336359805401</v>
      </c>
      <c r="Z168" s="1">
        <v>26.249856338351901</v>
      </c>
      <c r="AA168" s="1">
        <v>17.519059111979502</v>
      </c>
      <c r="AB168" s="1">
        <v>16.863961996705399</v>
      </c>
      <c r="AC168" s="1">
        <v>13.6267861931579</v>
      </c>
    </row>
    <row r="169" spans="1:29" ht="15" customHeight="1" x14ac:dyDescent="0.25">
      <c r="A169">
        <v>17380</v>
      </c>
      <c r="B169" s="2" t="s">
        <v>222</v>
      </c>
      <c r="C169" s="2" t="s">
        <v>170</v>
      </c>
      <c r="D169" s="2" t="s">
        <v>957</v>
      </c>
      <c r="E169" s="2" t="s">
        <v>931</v>
      </c>
      <c r="F169" s="2" t="s">
        <v>920</v>
      </c>
      <c r="G169" s="2" t="str">
        <f t="shared" si="2"/>
        <v>Clinton</v>
      </c>
      <c r="H169" s="2" t="s">
        <v>922</v>
      </c>
      <c r="I169" s="2" t="s">
        <v>922</v>
      </c>
      <c r="J169">
        <v>34145</v>
      </c>
      <c r="K169" s="1">
        <v>32.921364767901601</v>
      </c>
      <c r="L169" s="1">
        <v>63.959584126519303</v>
      </c>
      <c r="M169" s="1">
        <v>0.54473568604480904</v>
      </c>
      <c r="N169" s="1">
        <v>0.70288475618684998</v>
      </c>
      <c r="O169" s="1">
        <v>1.87143066334749</v>
      </c>
      <c r="P169" s="1">
        <v>25.312637282178901</v>
      </c>
      <c r="Q169" s="1">
        <v>12.695855908624999</v>
      </c>
      <c r="R169" s="1">
        <v>24.401815785620101</v>
      </c>
      <c r="S169" s="1">
        <v>25.5440035144238</v>
      </c>
      <c r="T169" s="1">
        <v>12.045687509152099</v>
      </c>
      <c r="U169" s="1">
        <v>11.2036514210427</v>
      </c>
      <c r="V169" s="1">
        <v>41.525503482025201</v>
      </c>
      <c r="W169" s="1">
        <v>26.858648597778998</v>
      </c>
      <c r="X169" s="1">
        <v>20.412196499153001</v>
      </c>
      <c r="Y169" s="1">
        <v>37.163577759871103</v>
      </c>
      <c r="Z169" s="1">
        <v>25.946817082997601</v>
      </c>
      <c r="AA169" s="1">
        <v>12.6913779210314</v>
      </c>
      <c r="AB169" s="1">
        <v>14.3110394842869</v>
      </c>
      <c r="AC169" s="1">
        <v>9.88718775181305</v>
      </c>
    </row>
    <row r="170" spans="1:29" ht="15" customHeight="1" x14ac:dyDescent="0.25">
      <c r="A170">
        <v>17420</v>
      </c>
      <c r="B170" s="2" t="s">
        <v>222</v>
      </c>
      <c r="C170" s="2" t="s">
        <v>84</v>
      </c>
      <c r="D170" s="2" t="s">
        <v>975</v>
      </c>
      <c r="E170" s="2" t="s">
        <v>931</v>
      </c>
      <c r="F170" s="2" t="s">
        <v>919</v>
      </c>
      <c r="G170" s="2" t="str">
        <f t="shared" si="2"/>
        <v>Trump</v>
      </c>
      <c r="H170" s="2" t="s">
        <v>922</v>
      </c>
      <c r="I170" s="2" t="s">
        <v>922</v>
      </c>
      <c r="J170">
        <v>115788</v>
      </c>
      <c r="K170" s="1">
        <v>89.690641517255699</v>
      </c>
      <c r="L170" s="1">
        <v>3.5979548830621502</v>
      </c>
      <c r="M170" s="1">
        <v>0.72891836805195698</v>
      </c>
      <c r="N170" s="1">
        <v>1.75320413168895</v>
      </c>
      <c r="O170" s="1">
        <v>4.2292810999412698</v>
      </c>
      <c r="P170" s="1">
        <v>22.852972674197702</v>
      </c>
      <c r="Q170" s="1">
        <v>10.1245379486648</v>
      </c>
      <c r="R170" s="1">
        <v>25.5561888969496</v>
      </c>
      <c r="S170" s="1">
        <v>26.8957059453484</v>
      </c>
      <c r="T170" s="1">
        <v>14.570594534839501</v>
      </c>
      <c r="U170" s="1">
        <v>8.0419894897788708</v>
      </c>
      <c r="V170" s="1">
        <v>45.865936861581197</v>
      </c>
      <c r="W170" s="1">
        <v>29.3232599673644</v>
      </c>
      <c r="X170" s="1">
        <v>16.768813681275599</v>
      </c>
      <c r="Y170" s="1">
        <v>24.906716417910399</v>
      </c>
      <c r="Z170" s="1">
        <v>24.806607207863099</v>
      </c>
      <c r="AA170" s="1">
        <v>19.284674190025498</v>
      </c>
      <c r="AB170" s="1">
        <v>20.026392428103399</v>
      </c>
      <c r="AC170" s="1">
        <v>10.975609756097599</v>
      </c>
    </row>
    <row r="171" spans="1:29" ht="15" customHeight="1" x14ac:dyDescent="0.25">
      <c r="A171">
        <v>17460</v>
      </c>
      <c r="B171" s="2" t="s">
        <v>223</v>
      </c>
      <c r="C171" s="2" t="s">
        <v>33</v>
      </c>
      <c r="D171" s="2" t="s">
        <v>967</v>
      </c>
      <c r="E171" s="2" t="s">
        <v>927</v>
      </c>
      <c r="F171" s="2" t="s">
        <v>920</v>
      </c>
      <c r="G171" s="2" t="str">
        <f t="shared" si="2"/>
        <v>Clinton</v>
      </c>
      <c r="H171" s="2" t="s">
        <v>923</v>
      </c>
      <c r="I171" s="2" t="s">
        <v>922</v>
      </c>
      <c r="J171">
        <v>2077240</v>
      </c>
      <c r="K171" s="1">
        <v>71.733357724673098</v>
      </c>
      <c r="L171" s="1">
        <v>19.7176060541873</v>
      </c>
      <c r="M171" s="1">
        <v>1.9328050682636599</v>
      </c>
      <c r="N171" s="1">
        <v>1.89202980878473</v>
      </c>
      <c r="O171" s="1">
        <v>4.7242013440911999</v>
      </c>
      <c r="P171" s="1">
        <v>23.172286302979</v>
      </c>
      <c r="Q171" s="1">
        <v>8.3610945292792405</v>
      </c>
      <c r="R171" s="1">
        <v>24.466503629816501</v>
      </c>
      <c r="S171" s="1">
        <v>28.801486587972501</v>
      </c>
      <c r="T171" s="1">
        <v>15.1986289499528</v>
      </c>
      <c r="U171" s="1">
        <v>3.1190031003685399</v>
      </c>
      <c r="V171" s="1">
        <v>39.182428104007599</v>
      </c>
      <c r="W171" s="1">
        <v>29.931670943239101</v>
      </c>
      <c r="X171" s="1">
        <v>27.766897852384801</v>
      </c>
      <c r="Y171" s="1">
        <v>20.241610738255002</v>
      </c>
      <c r="Z171" s="1">
        <v>21.417615232238401</v>
      </c>
      <c r="AA171" s="1">
        <v>17.21455814091</v>
      </c>
      <c r="AB171" s="1">
        <v>22.065576678591501</v>
      </c>
      <c r="AC171" s="1">
        <v>19.060639210005</v>
      </c>
    </row>
    <row r="172" spans="1:29" ht="15" customHeight="1" x14ac:dyDescent="0.25">
      <c r="A172">
        <v>17500</v>
      </c>
      <c r="B172" s="2" t="s">
        <v>224</v>
      </c>
      <c r="C172" s="2" t="s">
        <v>72</v>
      </c>
      <c r="D172" s="2" t="s">
        <v>942</v>
      </c>
      <c r="E172" s="2" t="s">
        <v>931</v>
      </c>
      <c r="F172" s="2" t="s">
        <v>919</v>
      </c>
      <c r="G172" s="2" t="str">
        <f t="shared" si="2"/>
        <v>Trump</v>
      </c>
      <c r="H172" s="2" t="s">
        <v>923</v>
      </c>
      <c r="I172" s="2" t="s">
        <v>923</v>
      </c>
      <c r="J172">
        <v>39140</v>
      </c>
      <c r="K172" s="1">
        <v>34.874808380173697</v>
      </c>
      <c r="L172" s="1">
        <v>12.920286152273899</v>
      </c>
      <c r="M172" s="1">
        <v>0.70260602963719998</v>
      </c>
      <c r="N172" s="1">
        <v>2.3377618804292299</v>
      </c>
      <c r="O172" s="1">
        <v>49.164537557486</v>
      </c>
      <c r="P172" s="1">
        <v>27.812979049565701</v>
      </c>
      <c r="Q172" s="1">
        <v>10.8967807869188</v>
      </c>
      <c r="R172" s="1">
        <v>27.700562084823702</v>
      </c>
      <c r="S172" s="1">
        <v>22.115482881962201</v>
      </c>
      <c r="T172" s="1">
        <v>11.474195196729699</v>
      </c>
      <c r="U172" s="1">
        <v>20.741214057508</v>
      </c>
      <c r="V172" s="1">
        <v>49.2012779552716</v>
      </c>
      <c r="W172" s="1">
        <v>20.340788072417499</v>
      </c>
      <c r="X172" s="1">
        <v>9.7167199148029795</v>
      </c>
      <c r="Y172" s="1">
        <v>26.227106227106201</v>
      </c>
      <c r="Z172" s="1">
        <v>29.578754578754602</v>
      </c>
      <c r="AA172" s="1">
        <v>18.507326007326</v>
      </c>
      <c r="AB172" s="1">
        <v>14.880952380952399</v>
      </c>
      <c r="AC172" s="1">
        <v>10.805860805860799</v>
      </c>
    </row>
    <row r="173" spans="1:29" ht="15" customHeight="1" x14ac:dyDescent="0.25">
      <c r="A173">
        <v>17540</v>
      </c>
      <c r="B173" s="2" t="s">
        <v>225</v>
      </c>
      <c r="C173" s="2" t="s">
        <v>60</v>
      </c>
      <c r="D173" s="2" t="s">
        <v>945</v>
      </c>
      <c r="E173" s="2" t="s">
        <v>927</v>
      </c>
      <c r="F173" s="2" t="s">
        <v>919</v>
      </c>
      <c r="G173" s="2" t="str">
        <f t="shared" si="2"/>
        <v>Trump</v>
      </c>
      <c r="H173" s="2" t="s">
        <v>922</v>
      </c>
      <c r="I173" s="2" t="s">
        <v>923</v>
      </c>
      <c r="J173">
        <v>49116</v>
      </c>
      <c r="K173" s="1">
        <v>92.544181122241199</v>
      </c>
      <c r="L173" s="1">
        <v>2.5612834921410501</v>
      </c>
      <c r="M173" s="1">
        <v>0.56397100741102701</v>
      </c>
      <c r="N173" s="1">
        <v>1.79982083231534</v>
      </c>
      <c r="O173" s="1">
        <v>2.5307435458913599</v>
      </c>
      <c r="P173" s="1">
        <v>23.597198468930699</v>
      </c>
      <c r="Q173" s="1">
        <v>8.1338056845020006</v>
      </c>
      <c r="R173" s="1">
        <v>22.760403941689098</v>
      </c>
      <c r="S173" s="1">
        <v>28.677009528463199</v>
      </c>
      <c r="T173" s="1">
        <v>16.831582376415</v>
      </c>
      <c r="U173" s="1">
        <v>4.3118337204454802</v>
      </c>
      <c r="V173" s="1">
        <v>43.547138347924502</v>
      </c>
      <c r="W173" s="1">
        <v>34.816270621166097</v>
      </c>
      <c r="X173" s="1">
        <v>17.324757310463902</v>
      </c>
      <c r="Y173" s="1">
        <v>18.420920544094798</v>
      </c>
      <c r="Z173" s="1">
        <v>21.783867891381799</v>
      </c>
      <c r="AA173" s="1">
        <v>19.178838528334101</v>
      </c>
      <c r="AB173" s="1">
        <v>24.659940771972099</v>
      </c>
      <c r="AC173" s="1">
        <v>15.956432264217201</v>
      </c>
    </row>
    <row r="174" spans="1:29" ht="15" customHeight="1" x14ac:dyDescent="0.25">
      <c r="A174">
        <v>17580</v>
      </c>
      <c r="B174" s="2" t="s">
        <v>226</v>
      </c>
      <c r="C174" s="2" t="s">
        <v>35</v>
      </c>
      <c r="D174" s="2" t="s">
        <v>964</v>
      </c>
      <c r="E174" s="2" t="s">
        <v>935</v>
      </c>
      <c r="F174" s="2" t="s">
        <v>919</v>
      </c>
      <c r="G174" s="2" t="str">
        <f t="shared" si="2"/>
        <v>Trump</v>
      </c>
      <c r="H174" s="2" t="s">
        <v>922</v>
      </c>
      <c r="I174" s="2" t="s">
        <v>922</v>
      </c>
      <c r="J174">
        <v>48376</v>
      </c>
      <c r="K174" s="1">
        <v>50.737969240945901</v>
      </c>
      <c r="L174" s="1">
        <v>5.7342483876302301</v>
      </c>
      <c r="M174" s="1">
        <v>1.1865387795601099</v>
      </c>
      <c r="N174" s="1">
        <v>2.82371423846535</v>
      </c>
      <c r="O174" s="1">
        <v>39.517529353398402</v>
      </c>
      <c r="P174" s="1">
        <v>28.354969406317199</v>
      </c>
      <c r="Q174" s="1">
        <v>11.2225070282785</v>
      </c>
      <c r="R174" s="1">
        <v>26.796345295187699</v>
      </c>
      <c r="S174" s="1">
        <v>22.2031585910369</v>
      </c>
      <c r="T174" s="1">
        <v>11.4230196791798</v>
      </c>
      <c r="U174" s="1">
        <v>7.6983800109829801</v>
      </c>
      <c r="V174" s="1">
        <v>35.739291598023101</v>
      </c>
      <c r="W174" s="1">
        <v>36.820428336079097</v>
      </c>
      <c r="X174" s="1">
        <v>19.7419000549149</v>
      </c>
      <c r="Y174" s="1">
        <v>23.987116460416999</v>
      </c>
      <c r="Z174" s="1">
        <v>24.998587331186101</v>
      </c>
      <c r="AA174" s="1">
        <v>16.234390009606098</v>
      </c>
      <c r="AB174" s="1">
        <v>21.6872916313499</v>
      </c>
      <c r="AC174" s="1">
        <v>13.092614567440799</v>
      </c>
    </row>
    <row r="175" spans="1:29" ht="15" customHeight="1" x14ac:dyDescent="0.25">
      <c r="A175">
        <v>17660</v>
      </c>
      <c r="B175" s="2" t="s">
        <v>227</v>
      </c>
      <c r="C175" s="2" t="s">
        <v>143</v>
      </c>
      <c r="D175" s="2" t="s">
        <v>946</v>
      </c>
      <c r="E175" s="2" t="s">
        <v>947</v>
      </c>
      <c r="F175" s="2" t="s">
        <v>919</v>
      </c>
      <c r="G175" s="2" t="str">
        <f t="shared" si="2"/>
        <v>Trump</v>
      </c>
      <c r="H175" s="2" t="s">
        <v>922</v>
      </c>
      <c r="I175" s="2" t="s">
        <v>923</v>
      </c>
      <c r="J175">
        <v>138494</v>
      </c>
      <c r="K175" s="1">
        <v>92.028535532225206</v>
      </c>
      <c r="L175" s="1">
        <v>0.27510217049114</v>
      </c>
      <c r="M175" s="1">
        <v>0.66789897035250601</v>
      </c>
      <c r="N175" s="1">
        <v>3.2246884341559898</v>
      </c>
      <c r="O175" s="1">
        <v>3.8037748927751398</v>
      </c>
      <c r="P175" s="1">
        <v>24.725980908920199</v>
      </c>
      <c r="Q175" s="1">
        <v>8.6704117145869102</v>
      </c>
      <c r="R175" s="1">
        <v>24.542579461926099</v>
      </c>
      <c r="S175" s="1">
        <v>27.5636489667422</v>
      </c>
      <c r="T175" s="1">
        <v>14.497378947824499</v>
      </c>
      <c r="U175" s="1">
        <v>1.8408870707288201</v>
      </c>
      <c r="V175" s="1">
        <v>34.813219937560604</v>
      </c>
      <c r="W175" s="1">
        <v>39.551081924857399</v>
      </c>
      <c r="X175" s="1">
        <v>23.794811066853299</v>
      </c>
      <c r="Y175" s="1">
        <v>17.002402847283701</v>
      </c>
      <c r="Z175" s="1">
        <v>22.673483767230898</v>
      </c>
      <c r="AA175" s="1">
        <v>21.57323264259</v>
      </c>
      <c r="AB175" s="1">
        <v>24.294050694657699</v>
      </c>
      <c r="AC175" s="1">
        <v>14.456830048237601</v>
      </c>
    </row>
    <row r="176" spans="1:29" ht="15" customHeight="1" x14ac:dyDescent="0.25">
      <c r="A176">
        <v>17700</v>
      </c>
      <c r="B176" s="2" t="s">
        <v>228</v>
      </c>
      <c r="C176" s="2" t="s">
        <v>77</v>
      </c>
      <c r="D176" s="2" t="s">
        <v>949</v>
      </c>
      <c r="E176" s="2" t="s">
        <v>935</v>
      </c>
      <c r="F176" s="2" t="s">
        <v>919</v>
      </c>
      <c r="G176" s="2" t="str">
        <f t="shared" si="2"/>
        <v>Trump</v>
      </c>
      <c r="H176" s="2" t="s">
        <v>922</v>
      </c>
      <c r="I176" s="2" t="s">
        <v>923</v>
      </c>
      <c r="J176">
        <v>35471</v>
      </c>
      <c r="K176" s="1">
        <v>80.944997321755807</v>
      </c>
      <c r="L176" s="1">
        <v>5.7004313382763403</v>
      </c>
      <c r="M176" s="1">
        <v>0.56947929294353095</v>
      </c>
      <c r="N176" s="1">
        <v>7.5864790955992198</v>
      </c>
      <c r="O176" s="1">
        <v>5.19861295142511</v>
      </c>
      <c r="P176" s="1">
        <v>23.678497927884798</v>
      </c>
      <c r="Q176" s="1">
        <v>9.70370161540413</v>
      </c>
      <c r="R176" s="1">
        <v>22.4577824138028</v>
      </c>
      <c r="S176" s="1">
        <v>26.804995630233101</v>
      </c>
      <c r="T176" s="1">
        <v>17.355022412675101</v>
      </c>
      <c r="U176" s="1">
        <v>4.6533550432770596</v>
      </c>
      <c r="V176" s="1">
        <v>40.830405347501902</v>
      </c>
      <c r="W176" s="1">
        <v>36.515554032050701</v>
      </c>
      <c r="X176" s="1">
        <v>18.000685577170302</v>
      </c>
      <c r="Y176" s="1">
        <v>24.5630174793008</v>
      </c>
      <c r="Z176" s="1">
        <v>24.343641638949801</v>
      </c>
      <c r="AA176" s="1">
        <v>19.389993631024002</v>
      </c>
      <c r="AB176" s="1">
        <v>21.661595074658599</v>
      </c>
      <c r="AC176" s="1">
        <v>10.041752176066799</v>
      </c>
    </row>
    <row r="177" spans="1:29" ht="15" customHeight="1" x14ac:dyDescent="0.25">
      <c r="A177">
        <v>17740</v>
      </c>
      <c r="B177" s="2" t="s">
        <v>229</v>
      </c>
      <c r="C177" s="2" t="s">
        <v>31</v>
      </c>
      <c r="D177" s="2" t="s">
        <v>924</v>
      </c>
      <c r="E177" s="2" t="s">
        <v>927</v>
      </c>
      <c r="F177" s="2" t="s">
        <v>919</v>
      </c>
      <c r="G177" s="2" t="str">
        <f t="shared" si="2"/>
        <v>Trump</v>
      </c>
      <c r="H177" s="2" t="s">
        <v>922</v>
      </c>
      <c r="I177" s="2" t="s">
        <v>922</v>
      </c>
      <c r="J177">
        <v>45248</v>
      </c>
      <c r="K177" s="1">
        <v>90.8681046676096</v>
      </c>
      <c r="L177" s="1">
        <v>3.0498585572843</v>
      </c>
      <c r="M177" s="1">
        <v>0.433168316831683</v>
      </c>
      <c r="N177" s="1">
        <v>1.6619519094766599</v>
      </c>
      <c r="O177" s="1">
        <v>3.98691654879774</v>
      </c>
      <c r="P177" s="1">
        <v>23.948019801980202</v>
      </c>
      <c r="Q177" s="1">
        <v>8.0268741159830306</v>
      </c>
      <c r="R177" s="1">
        <v>25</v>
      </c>
      <c r="S177" s="1">
        <v>28.3084335219236</v>
      </c>
      <c r="T177" s="1">
        <v>14.716672560113199</v>
      </c>
      <c r="U177" s="1">
        <v>4.6159915833771699</v>
      </c>
      <c r="V177" s="1">
        <v>49.391767490794301</v>
      </c>
      <c r="W177" s="1">
        <v>32.229747501315103</v>
      </c>
      <c r="X177" s="1">
        <v>13.7624934245134</v>
      </c>
      <c r="Y177" s="1">
        <v>20.510102269892698</v>
      </c>
      <c r="Z177" s="1">
        <v>26.003991020204499</v>
      </c>
      <c r="AA177" s="1">
        <v>19.674482414567201</v>
      </c>
      <c r="AB177" s="1">
        <v>23.490895485158401</v>
      </c>
      <c r="AC177" s="1">
        <v>10.3205288101771</v>
      </c>
    </row>
    <row r="178" spans="1:29" ht="15" customHeight="1" x14ac:dyDescent="0.25">
      <c r="A178">
        <v>17780</v>
      </c>
      <c r="B178" s="2" t="s">
        <v>230</v>
      </c>
      <c r="C178" s="2" t="s">
        <v>27</v>
      </c>
      <c r="D178" s="2" t="s">
        <v>976</v>
      </c>
      <c r="E178" s="2" t="s">
        <v>935</v>
      </c>
      <c r="F178" s="2" t="s">
        <v>920</v>
      </c>
      <c r="G178" s="2" t="str">
        <f t="shared" si="2"/>
        <v>Clinton</v>
      </c>
      <c r="H178" s="2" t="s">
        <v>923</v>
      </c>
      <c r="I178" s="2" t="s">
        <v>922</v>
      </c>
      <c r="J178">
        <v>228660</v>
      </c>
      <c r="K178" s="1">
        <v>59.813259861803502</v>
      </c>
      <c r="L178" s="1">
        <v>11.545526108632901</v>
      </c>
      <c r="M178" s="1">
        <v>4.4183503892241802</v>
      </c>
      <c r="N178" s="1">
        <v>1.67366395521735</v>
      </c>
      <c r="O178" s="1">
        <v>22.549199685122002</v>
      </c>
      <c r="P178" s="1">
        <v>21.030788069623</v>
      </c>
      <c r="Q178" s="1">
        <v>27.418437855331099</v>
      </c>
      <c r="R178" s="1">
        <v>24.695180617510701</v>
      </c>
      <c r="S178" s="1">
        <v>18.180704976821499</v>
      </c>
      <c r="T178" s="1">
        <v>8.6748884807137205</v>
      </c>
      <c r="U178" s="1">
        <v>7.5111046695028696</v>
      </c>
      <c r="V178" s="1">
        <v>33.637983511377499</v>
      </c>
      <c r="W178" s="1">
        <v>24.8915110023616</v>
      </c>
      <c r="X178" s="1">
        <v>33.959400816757999</v>
      </c>
      <c r="Y178" s="1">
        <v>29.727400329976099</v>
      </c>
      <c r="Z178" s="1">
        <v>21.569110295747201</v>
      </c>
      <c r="AA178" s="1">
        <v>14.893250264719599</v>
      </c>
      <c r="AB178" s="1">
        <v>17.530596665763699</v>
      </c>
      <c r="AC178" s="1">
        <v>16.2796424437933</v>
      </c>
    </row>
    <row r="179" spans="1:29" ht="15" customHeight="1" x14ac:dyDescent="0.25">
      <c r="A179">
        <v>17820</v>
      </c>
      <c r="B179" s="2" t="s">
        <v>231</v>
      </c>
      <c r="C179" s="2" t="s">
        <v>156</v>
      </c>
      <c r="D179" s="2" t="s">
        <v>937</v>
      </c>
      <c r="E179" s="2" t="s">
        <v>935</v>
      </c>
      <c r="F179" s="2" t="s">
        <v>920</v>
      </c>
      <c r="G179" s="2" t="str">
        <f t="shared" si="2"/>
        <v>Clinton</v>
      </c>
      <c r="H179" s="2" t="s">
        <v>922</v>
      </c>
      <c r="I179" s="2" t="s">
        <v>922</v>
      </c>
      <c r="J179">
        <v>645613</v>
      </c>
      <c r="K179" s="1">
        <v>72.658852904139195</v>
      </c>
      <c r="L179" s="1">
        <v>5.5599871749794403</v>
      </c>
      <c r="M179" s="1">
        <v>2.5784796774538301</v>
      </c>
      <c r="N179" s="1">
        <v>4.4943332925452202</v>
      </c>
      <c r="O179" s="1">
        <v>14.7083469508823</v>
      </c>
      <c r="P179" s="1">
        <v>25.9375198454802</v>
      </c>
      <c r="Q179" s="1">
        <v>10.7451367924747</v>
      </c>
      <c r="R179" s="1">
        <v>26.922320337415801</v>
      </c>
      <c r="S179" s="1">
        <v>26.315610125570601</v>
      </c>
      <c r="T179" s="1">
        <v>10.079412899058701</v>
      </c>
      <c r="U179" s="1">
        <v>2.1631118399731002</v>
      </c>
      <c r="V179" s="1">
        <v>26.467843296838801</v>
      </c>
      <c r="W179" s="1">
        <v>36.271659750329597</v>
      </c>
      <c r="X179" s="1">
        <v>35.097385112858497</v>
      </c>
      <c r="Y179" s="1">
        <v>14.683741135043499</v>
      </c>
      <c r="Z179" s="1">
        <v>19.3268392213648</v>
      </c>
      <c r="AA179" s="1">
        <v>17.9615125137808</v>
      </c>
      <c r="AB179" s="1">
        <v>24.0867655044181</v>
      </c>
      <c r="AC179" s="1">
        <v>23.941141625392898</v>
      </c>
    </row>
    <row r="180" spans="1:29" ht="15" customHeight="1" x14ac:dyDescent="0.25">
      <c r="A180">
        <v>17860</v>
      </c>
      <c r="B180" s="2" t="s">
        <v>232</v>
      </c>
      <c r="C180" s="2" t="s">
        <v>162</v>
      </c>
      <c r="D180" s="2" t="s">
        <v>956</v>
      </c>
      <c r="E180" s="2" t="s">
        <v>927</v>
      </c>
      <c r="F180" s="2" t="s">
        <v>920</v>
      </c>
      <c r="G180" s="2" t="str">
        <f t="shared" si="2"/>
        <v>Clinton</v>
      </c>
      <c r="H180" s="2" t="s">
        <v>922</v>
      </c>
      <c r="I180" s="2" t="s">
        <v>922</v>
      </c>
      <c r="J180">
        <v>162642</v>
      </c>
      <c r="K180" s="1">
        <v>80.961252321048704</v>
      </c>
      <c r="L180" s="1">
        <v>9.1876637031025208</v>
      </c>
      <c r="M180" s="1">
        <v>3.7579469017842899</v>
      </c>
      <c r="N180" s="1">
        <v>3.08345937703668</v>
      </c>
      <c r="O180" s="1">
        <v>3.0096776970278301</v>
      </c>
      <c r="P180" s="1">
        <v>21.059136016527098</v>
      </c>
      <c r="Q180" s="1">
        <v>20.940470481179499</v>
      </c>
      <c r="R180" s="1">
        <v>26.637645872529902</v>
      </c>
      <c r="S180" s="1">
        <v>22.095768620651501</v>
      </c>
      <c r="T180" s="1">
        <v>9.2669790091120401</v>
      </c>
      <c r="U180" s="1">
        <v>2.01979526524384</v>
      </c>
      <c r="V180" s="1">
        <v>26.016785706716401</v>
      </c>
      <c r="W180" s="1">
        <v>24.643409702647102</v>
      </c>
      <c r="X180" s="1">
        <v>47.320009325392597</v>
      </c>
      <c r="Y180" s="1">
        <v>21.021416293726901</v>
      </c>
      <c r="Z180" s="1">
        <v>21.249051519891001</v>
      </c>
      <c r="AA180" s="1">
        <v>16.691701379748199</v>
      </c>
      <c r="AB180" s="1">
        <v>22.740294532109001</v>
      </c>
      <c r="AC180" s="1">
        <v>18.297536274525001</v>
      </c>
    </row>
    <row r="181" spans="1:29" ht="15" customHeight="1" x14ac:dyDescent="0.25">
      <c r="A181">
        <v>17900</v>
      </c>
      <c r="B181" s="2" t="s">
        <v>232</v>
      </c>
      <c r="C181" s="2" t="s">
        <v>129</v>
      </c>
      <c r="D181" s="2" t="s">
        <v>973</v>
      </c>
      <c r="E181" s="2" t="s">
        <v>931</v>
      </c>
      <c r="F181" s="2" t="s">
        <v>920</v>
      </c>
      <c r="G181" s="2" t="str">
        <f t="shared" si="2"/>
        <v>Clinton</v>
      </c>
      <c r="H181" s="2" t="s">
        <v>922</v>
      </c>
      <c r="I181" s="2" t="s">
        <v>923</v>
      </c>
      <c r="J181">
        <v>767598</v>
      </c>
      <c r="K181" s="1">
        <v>58.354372992113099</v>
      </c>
      <c r="L181" s="1">
        <v>32.872545264578598</v>
      </c>
      <c r="M181" s="1">
        <v>1.6340584524712201</v>
      </c>
      <c r="N181" s="1">
        <v>2.03830650939685</v>
      </c>
      <c r="O181" s="1">
        <v>5.1007167814402896</v>
      </c>
      <c r="P181" s="1">
        <v>23.4707490118526</v>
      </c>
      <c r="Q181" s="1">
        <v>11.916133184296999</v>
      </c>
      <c r="R181" s="1">
        <v>27.019611828066299</v>
      </c>
      <c r="S181" s="1">
        <v>26.170990544529801</v>
      </c>
      <c r="T181" s="1">
        <v>11.4225154312544</v>
      </c>
      <c r="U181" s="1">
        <v>3.8776931499790699</v>
      </c>
      <c r="V181" s="1">
        <v>34.9815625905768</v>
      </c>
      <c r="W181" s="1">
        <v>31.069852822775399</v>
      </c>
      <c r="X181" s="1">
        <v>30.070891436668699</v>
      </c>
      <c r="Y181" s="1">
        <v>19.181879002198201</v>
      </c>
      <c r="Z181" s="1">
        <v>21.778443767835</v>
      </c>
      <c r="AA181" s="1">
        <v>18.365055092093201</v>
      </c>
      <c r="AB181" s="1">
        <v>22.347796998948699</v>
      </c>
      <c r="AC181" s="1">
        <v>18.3268251389249</v>
      </c>
    </row>
    <row r="182" spans="1:29" ht="15" customHeight="1" x14ac:dyDescent="0.25">
      <c r="A182">
        <v>17980</v>
      </c>
      <c r="B182" s="2" t="s">
        <v>233</v>
      </c>
      <c r="C182" s="2" t="s">
        <v>37</v>
      </c>
      <c r="D182" s="2" t="s">
        <v>943</v>
      </c>
      <c r="E182" s="2" t="s">
        <v>931</v>
      </c>
      <c r="F182" s="2" t="s">
        <v>920</v>
      </c>
      <c r="G182" s="2" t="str">
        <f t="shared" si="2"/>
        <v>Clinton</v>
      </c>
      <c r="H182" s="2" t="s">
        <v>922</v>
      </c>
      <c r="I182" s="2" t="s">
        <v>923</v>
      </c>
      <c r="J182">
        <v>294865</v>
      </c>
      <c r="K182" s="1">
        <v>50.028996320349997</v>
      </c>
      <c r="L182" s="1">
        <v>39.810082580163801</v>
      </c>
      <c r="M182" s="1">
        <v>1.6522815525749099</v>
      </c>
      <c r="N182" s="1">
        <v>2.7785596798534899</v>
      </c>
      <c r="O182" s="1">
        <v>5.7300798670578104</v>
      </c>
      <c r="P182" s="1">
        <v>25.3892459261018</v>
      </c>
      <c r="Q182" s="1">
        <v>11.1668051481186</v>
      </c>
      <c r="R182" s="1">
        <v>26.687467145982101</v>
      </c>
      <c r="S182" s="1">
        <v>24.9968629711902</v>
      </c>
      <c r="T182" s="1">
        <v>11.7596188086073</v>
      </c>
      <c r="U182" s="1">
        <v>5.0772992248724096</v>
      </c>
      <c r="V182" s="1">
        <v>39.841130874847899</v>
      </c>
      <c r="W182" s="1">
        <v>33.905959727530899</v>
      </c>
      <c r="X182" s="1">
        <v>21.175610172748801</v>
      </c>
      <c r="Y182" s="1">
        <v>23.4365054829148</v>
      </c>
      <c r="Z182" s="1">
        <v>24.812235174307599</v>
      </c>
      <c r="AA182" s="1">
        <v>16.927021767989999</v>
      </c>
      <c r="AB182" s="1">
        <v>20.713233555802098</v>
      </c>
      <c r="AC182" s="1">
        <v>14.1110040189856</v>
      </c>
    </row>
    <row r="183" spans="1:29" ht="15" customHeight="1" x14ac:dyDescent="0.25">
      <c r="A183">
        <v>18060</v>
      </c>
      <c r="B183" s="2" t="s">
        <v>233</v>
      </c>
      <c r="C183" s="2" t="s">
        <v>170</v>
      </c>
      <c r="D183" s="2" t="s">
        <v>957</v>
      </c>
      <c r="E183" s="2" t="s">
        <v>931</v>
      </c>
      <c r="F183" s="2" t="s">
        <v>920</v>
      </c>
      <c r="G183" s="2" t="str">
        <f t="shared" si="2"/>
        <v>Clinton</v>
      </c>
      <c r="H183" s="2" t="s">
        <v>922</v>
      </c>
      <c r="I183" s="2" t="s">
        <v>922</v>
      </c>
      <c r="J183">
        <v>59779</v>
      </c>
      <c r="K183" s="1">
        <v>53.274561300791198</v>
      </c>
      <c r="L183" s="1">
        <v>43.332943006741502</v>
      </c>
      <c r="M183" s="1">
        <v>0.65909433078505797</v>
      </c>
      <c r="N183" s="1">
        <v>1.20443634052092</v>
      </c>
      <c r="O183" s="1">
        <v>1.52896502116128</v>
      </c>
      <c r="P183" s="1">
        <v>25.184429314642301</v>
      </c>
      <c r="Q183" s="1">
        <v>10.7897422171666</v>
      </c>
      <c r="R183" s="1">
        <v>25.139262951872698</v>
      </c>
      <c r="S183" s="1">
        <v>25.999096672744599</v>
      </c>
      <c r="T183" s="1">
        <v>12.887468843573799</v>
      </c>
      <c r="U183" s="1">
        <v>6.7760622821043803</v>
      </c>
      <c r="V183" s="1">
        <v>42.729822537943299</v>
      </c>
      <c r="W183" s="1">
        <v>30.393981493617101</v>
      </c>
      <c r="X183" s="1">
        <v>20.100133686335202</v>
      </c>
      <c r="Y183" s="1">
        <v>28.7549617994793</v>
      </c>
      <c r="Z183" s="1">
        <v>23.3642067523155</v>
      </c>
      <c r="AA183" s="1">
        <v>17.004566989628199</v>
      </c>
      <c r="AB183" s="1">
        <v>19.279525374535801</v>
      </c>
      <c r="AC183" s="1">
        <v>11.596739084041101</v>
      </c>
    </row>
    <row r="184" spans="1:29" ht="15" customHeight="1" x14ac:dyDescent="0.25">
      <c r="A184">
        <v>18140</v>
      </c>
      <c r="B184" s="2" t="s">
        <v>233</v>
      </c>
      <c r="C184" s="2" t="s">
        <v>33</v>
      </c>
      <c r="D184" s="2" t="s">
        <v>967</v>
      </c>
      <c r="E184" s="2" t="s">
        <v>927</v>
      </c>
      <c r="F184" s="2" t="s">
        <v>920</v>
      </c>
      <c r="G184" s="2" t="str">
        <f t="shared" si="2"/>
        <v>Clinton</v>
      </c>
      <c r="H184" s="2" t="s">
        <v>922</v>
      </c>
      <c r="I184" s="2" t="s">
        <v>922</v>
      </c>
      <c r="J184">
        <v>1901974</v>
      </c>
      <c r="K184" s="1">
        <v>76.661300312201902</v>
      </c>
      <c r="L184" s="1">
        <v>14.225325898251</v>
      </c>
      <c r="M184" s="1">
        <v>2.9963606232261899</v>
      </c>
      <c r="N184" s="1">
        <v>2.60208604323718</v>
      </c>
      <c r="O184" s="1">
        <v>3.5149271230836998</v>
      </c>
      <c r="P184" s="1">
        <v>24.775470116836502</v>
      </c>
      <c r="Q184" s="1">
        <v>10.29293775835</v>
      </c>
      <c r="R184" s="1">
        <v>28.651706069588801</v>
      </c>
      <c r="S184" s="1">
        <v>25.5698553187373</v>
      </c>
      <c r="T184" s="1">
        <v>10.7100307364875</v>
      </c>
      <c r="U184" s="1">
        <v>2.7856082279210201</v>
      </c>
      <c r="V184" s="1">
        <v>36.693073119799003</v>
      </c>
      <c r="W184" s="1">
        <v>27.882104706836799</v>
      </c>
      <c r="X184" s="1">
        <v>32.639213945443103</v>
      </c>
      <c r="Y184" s="1">
        <v>17.141536998029501</v>
      </c>
      <c r="Z184" s="1">
        <v>20.1238024053815</v>
      </c>
      <c r="AA184" s="1">
        <v>17.2737650336346</v>
      </c>
      <c r="AB184" s="1">
        <v>23.4274648365835</v>
      </c>
      <c r="AC184" s="1">
        <v>22.033430726370899</v>
      </c>
    </row>
    <row r="185" spans="1:29" ht="15" customHeight="1" x14ac:dyDescent="0.25">
      <c r="A185">
        <v>18020</v>
      </c>
      <c r="B185" s="2" t="s">
        <v>233</v>
      </c>
      <c r="C185" s="2" t="s">
        <v>66</v>
      </c>
      <c r="D185" s="2" t="s">
        <v>425</v>
      </c>
      <c r="E185" s="2" t="s">
        <v>927</v>
      </c>
      <c r="F185" s="2" t="s">
        <v>919</v>
      </c>
      <c r="G185" s="2" t="str">
        <f t="shared" si="2"/>
        <v>Trump</v>
      </c>
      <c r="H185" s="2" t="s">
        <v>922</v>
      </c>
      <c r="I185" s="2" t="s">
        <v>923</v>
      </c>
      <c r="J185">
        <v>76794</v>
      </c>
      <c r="K185" s="1">
        <v>87.008099591113904</v>
      </c>
      <c r="L185" s="1">
        <v>1.7709716904966499</v>
      </c>
      <c r="M185" s="1">
        <v>3.4143292444722202</v>
      </c>
      <c r="N185" s="1">
        <v>1.6055941870458601</v>
      </c>
      <c r="O185" s="1">
        <v>6.2010052868713696</v>
      </c>
      <c r="P185" s="1">
        <v>25.210302888246499</v>
      </c>
      <c r="Q185" s="1">
        <v>7.8951480584420697</v>
      </c>
      <c r="R185" s="1">
        <v>26.3614344870693</v>
      </c>
      <c r="S185" s="1">
        <v>26.559366617183599</v>
      </c>
      <c r="T185" s="1">
        <v>13.973747949058501</v>
      </c>
      <c r="U185" s="1">
        <v>3.37860026657909</v>
      </c>
      <c r="V185" s="1">
        <v>41.721560067224303</v>
      </c>
      <c r="W185" s="1">
        <v>28.309540827167901</v>
      </c>
      <c r="X185" s="1">
        <v>26.590298839028701</v>
      </c>
      <c r="Y185" s="1">
        <v>14.5635910224439</v>
      </c>
      <c r="Z185" s="1">
        <v>22.207813798836199</v>
      </c>
      <c r="AA185" s="1">
        <v>18.034912718204499</v>
      </c>
      <c r="AB185" s="1">
        <v>24.7381546134663</v>
      </c>
      <c r="AC185" s="1">
        <v>20.455527847049002</v>
      </c>
    </row>
    <row r="186" spans="1:29" ht="15" customHeight="1" x14ac:dyDescent="0.25">
      <c r="A186">
        <v>18100</v>
      </c>
      <c r="B186" s="2" t="s">
        <v>233</v>
      </c>
      <c r="C186" s="2" t="s">
        <v>117</v>
      </c>
      <c r="D186" s="2" t="s">
        <v>961</v>
      </c>
      <c r="E186" s="2" t="s">
        <v>935</v>
      </c>
      <c r="F186" s="2" t="s">
        <v>919</v>
      </c>
      <c r="G186" s="2" t="str">
        <f t="shared" si="2"/>
        <v>Trump</v>
      </c>
      <c r="H186" s="2" t="s">
        <v>922</v>
      </c>
      <c r="I186" s="2" t="s">
        <v>923</v>
      </c>
      <c r="J186">
        <v>32237</v>
      </c>
      <c r="K186" s="1">
        <v>84.272730092750606</v>
      </c>
      <c r="L186" s="1">
        <v>0.39705927970964999</v>
      </c>
      <c r="M186" s="1">
        <v>0.46220181778701502</v>
      </c>
      <c r="N186" s="1">
        <v>1.0577907373514901</v>
      </c>
      <c r="O186" s="1">
        <v>13.8102180724013</v>
      </c>
      <c r="P186" s="1">
        <v>26.4106461519372</v>
      </c>
      <c r="Q186" s="1">
        <v>7.8977572354747601</v>
      </c>
      <c r="R186" s="1">
        <v>23.7056798089152</v>
      </c>
      <c r="S186" s="1">
        <v>27.089989763315401</v>
      </c>
      <c r="T186" s="1">
        <v>14.8959270403574</v>
      </c>
      <c r="U186" s="1">
        <v>5.5851446667626297</v>
      </c>
      <c r="V186" s="1">
        <v>37.104745453672997</v>
      </c>
      <c r="W186" s="1">
        <v>40.036466580298502</v>
      </c>
      <c r="X186" s="1">
        <v>17.273643299265899</v>
      </c>
      <c r="Y186" s="1">
        <v>13.7162107965028</v>
      </c>
      <c r="Z186" s="1">
        <v>22.435229004572101</v>
      </c>
      <c r="AA186" s="1">
        <v>22.732012513034402</v>
      </c>
      <c r="AB186" s="1">
        <v>27.689099221945899</v>
      </c>
      <c r="AC186" s="1">
        <v>13.427448463944801</v>
      </c>
    </row>
    <row r="187" spans="1:29" ht="15" customHeight="1" x14ac:dyDescent="0.25">
      <c r="A187">
        <v>18180</v>
      </c>
      <c r="B187" s="2" t="s">
        <v>234</v>
      </c>
      <c r="C187" s="2" t="s">
        <v>235</v>
      </c>
      <c r="D187" s="2" t="s">
        <v>962</v>
      </c>
      <c r="E187" s="2" t="s">
        <v>927</v>
      </c>
      <c r="F187" s="2" t="s">
        <v>920</v>
      </c>
      <c r="G187" s="2" t="str">
        <f t="shared" si="2"/>
        <v>Clinton</v>
      </c>
      <c r="H187" s="2" t="s">
        <v>922</v>
      </c>
      <c r="I187" s="2" t="s">
        <v>923</v>
      </c>
      <c r="J187">
        <v>146445</v>
      </c>
      <c r="K187" s="1">
        <v>94.266106729488897</v>
      </c>
      <c r="L187" s="1">
        <v>0.991498514800778</v>
      </c>
      <c r="M187" s="1">
        <v>1.57533545016901</v>
      </c>
      <c r="N187" s="1">
        <v>1.56987264843457</v>
      </c>
      <c r="O187" s="1">
        <v>1.5971866571067601</v>
      </c>
      <c r="P187" s="1">
        <v>21.814333026050701</v>
      </c>
      <c r="Q187" s="1">
        <v>8.9146095803885395</v>
      </c>
      <c r="R187" s="1">
        <v>24.583973505411599</v>
      </c>
      <c r="S187" s="1">
        <v>31.024616750315801</v>
      </c>
      <c r="T187" s="1">
        <v>13.6624671378333</v>
      </c>
      <c r="U187" s="1">
        <v>1.8482978534943499</v>
      </c>
      <c r="V187" s="1">
        <v>34.693475843199799</v>
      </c>
      <c r="W187" s="1">
        <v>30.021553633115801</v>
      </c>
      <c r="X187" s="1">
        <v>33.436672670189999</v>
      </c>
      <c r="Y187" s="1">
        <v>11.759052145952699</v>
      </c>
      <c r="Z187" s="1">
        <v>18.528938906752401</v>
      </c>
      <c r="AA187" s="1">
        <v>15.701453935411701</v>
      </c>
      <c r="AB187" s="1">
        <v>26.869844820355102</v>
      </c>
      <c r="AC187" s="1">
        <v>27.140710191528001</v>
      </c>
    </row>
    <row r="188" spans="1:29" ht="15" customHeight="1" x14ac:dyDescent="0.25">
      <c r="A188">
        <v>18220</v>
      </c>
      <c r="B188" s="2" t="s">
        <v>236</v>
      </c>
      <c r="C188" s="2" t="s">
        <v>66</v>
      </c>
      <c r="D188" s="2" t="s">
        <v>425</v>
      </c>
      <c r="E188" s="2" t="s">
        <v>927</v>
      </c>
      <c r="F188" s="2" t="s">
        <v>919</v>
      </c>
      <c r="G188" s="2" t="str">
        <f t="shared" si="2"/>
        <v>Trump</v>
      </c>
      <c r="H188" s="2" t="s">
        <v>922</v>
      </c>
      <c r="I188" s="2" t="s">
        <v>923</v>
      </c>
      <c r="J188">
        <v>24277</v>
      </c>
      <c r="K188" s="1">
        <v>96.354574288421105</v>
      </c>
      <c r="L188" s="1">
        <v>1.3098817811096899</v>
      </c>
      <c r="M188" s="1">
        <v>0.32541088272850799</v>
      </c>
      <c r="N188" s="1">
        <v>1.0915681509247399</v>
      </c>
      <c r="O188" s="1">
        <v>0.91856489681591602</v>
      </c>
      <c r="P188" s="1">
        <v>23.965069819170399</v>
      </c>
      <c r="Q188" s="1">
        <v>7.3979486757012802</v>
      </c>
      <c r="R188" s="1">
        <v>23.923878568192102</v>
      </c>
      <c r="S188" s="1">
        <v>28.0553610413148</v>
      </c>
      <c r="T188" s="1">
        <v>16.657741895621399</v>
      </c>
      <c r="U188" s="1">
        <v>7.6229409642900103</v>
      </c>
      <c r="V188" s="1">
        <v>58.1760250090177</v>
      </c>
      <c r="W188" s="1">
        <v>25.754478778405701</v>
      </c>
      <c r="X188" s="1">
        <v>8.4465552482866393</v>
      </c>
      <c r="Y188" s="1">
        <v>28.5877584952717</v>
      </c>
      <c r="Z188" s="1">
        <v>25.3455263431362</v>
      </c>
      <c r="AA188" s="1">
        <v>19.089680972669601</v>
      </c>
      <c r="AB188" s="1">
        <v>18.705185493089498</v>
      </c>
      <c r="AC188" s="1">
        <v>8.2718486958328992</v>
      </c>
    </row>
    <row r="189" spans="1:29" ht="15" customHeight="1" x14ac:dyDescent="0.25">
      <c r="A189">
        <v>18260</v>
      </c>
      <c r="B189" s="2" t="s">
        <v>237</v>
      </c>
      <c r="C189" s="2" t="s">
        <v>84</v>
      </c>
      <c r="D189" s="2" t="s">
        <v>975</v>
      </c>
      <c r="E189" s="2" t="s">
        <v>931</v>
      </c>
      <c r="F189" s="2" t="s">
        <v>919</v>
      </c>
      <c r="G189" s="2" t="str">
        <f t="shared" si="2"/>
        <v>Trump</v>
      </c>
      <c r="H189" s="2" t="s">
        <v>922</v>
      </c>
      <c r="I189" s="2" t="s">
        <v>922</v>
      </c>
      <c r="J189">
        <v>106042</v>
      </c>
      <c r="K189" s="1">
        <v>92.200260274230999</v>
      </c>
      <c r="L189" s="1">
        <v>1.4484826766752801</v>
      </c>
      <c r="M189" s="1">
        <v>0.84117613775673805</v>
      </c>
      <c r="N189" s="1">
        <v>1.5267535504800001</v>
      </c>
      <c r="O189" s="1">
        <v>3.9833273608570199</v>
      </c>
      <c r="P189" s="1">
        <v>21.7527017596801</v>
      </c>
      <c r="Q189" s="1">
        <v>12.5110805152675</v>
      </c>
      <c r="R189" s="1">
        <v>24.163067463835102</v>
      </c>
      <c r="S189" s="1">
        <v>26.1726485732068</v>
      </c>
      <c r="T189" s="1">
        <v>15.400501688010401</v>
      </c>
      <c r="U189" s="1">
        <v>9.5021250758955702</v>
      </c>
      <c r="V189" s="1">
        <v>50.699684852690297</v>
      </c>
      <c r="W189" s="1">
        <v>21.967791366698499</v>
      </c>
      <c r="X189" s="1">
        <v>17.830398704715599</v>
      </c>
      <c r="Y189" s="1">
        <v>30.513109602514</v>
      </c>
      <c r="Z189" s="1">
        <v>25.139731810876299</v>
      </c>
      <c r="AA189" s="1">
        <v>17.048480341593301</v>
      </c>
      <c r="AB189" s="1">
        <v>18.274282150310601</v>
      </c>
      <c r="AC189" s="1">
        <v>9.0243960947057804</v>
      </c>
    </row>
    <row r="190" spans="1:29" ht="15" customHeight="1" x14ac:dyDescent="0.25">
      <c r="A190">
        <v>18300</v>
      </c>
      <c r="B190" s="2" t="s">
        <v>238</v>
      </c>
      <c r="C190" s="2" t="s">
        <v>38</v>
      </c>
      <c r="D190" t="s">
        <v>969</v>
      </c>
      <c r="E190" s="2" t="s">
        <v>947</v>
      </c>
      <c r="F190" s="2" t="s">
        <v>919</v>
      </c>
      <c r="G190" s="2" t="str">
        <f t="shared" si="2"/>
        <v>Trump</v>
      </c>
      <c r="H190" s="2" t="s">
        <v>922</v>
      </c>
      <c r="I190" s="2" t="s">
        <v>922</v>
      </c>
      <c r="J190">
        <v>63043</v>
      </c>
      <c r="K190" s="1">
        <v>86.956521739130395</v>
      </c>
      <c r="L190" s="1">
        <v>0.37117522960519</v>
      </c>
      <c r="M190" s="1">
        <v>1.0215249908792401</v>
      </c>
      <c r="N190" s="1">
        <v>6.2719096489697499</v>
      </c>
      <c r="O190" s="1">
        <v>5.3788683914153799</v>
      </c>
      <c r="P190" s="1">
        <v>18.923591834144901</v>
      </c>
      <c r="Q190" s="1">
        <v>7.6868169344732999</v>
      </c>
      <c r="R190" s="1">
        <v>20.363878622527501</v>
      </c>
      <c r="S190" s="1">
        <v>31.6339641197278</v>
      </c>
      <c r="T190" s="1">
        <v>21.391748489126499</v>
      </c>
      <c r="U190" s="1">
        <v>2.6849706601996401</v>
      </c>
      <c r="V190" s="1">
        <v>41.028083926986099</v>
      </c>
      <c r="W190" s="1">
        <v>38.4470476149232</v>
      </c>
      <c r="X190" s="1">
        <v>17.839897797890998</v>
      </c>
      <c r="Y190" s="1">
        <v>25.603191929837799</v>
      </c>
      <c r="Z190" s="1">
        <v>26.2393194564686</v>
      </c>
      <c r="AA190" s="1">
        <v>19.328490232242999</v>
      </c>
      <c r="AB190" s="1">
        <v>19.509165506079</v>
      </c>
      <c r="AC190" s="1">
        <v>9.3198328753717004</v>
      </c>
    </row>
    <row r="191" spans="1:29" ht="15" customHeight="1" x14ac:dyDescent="0.25">
      <c r="A191">
        <v>18380</v>
      </c>
      <c r="B191" s="2" t="s">
        <v>239</v>
      </c>
      <c r="C191" s="2" t="s">
        <v>37</v>
      </c>
      <c r="D191" s="2" t="s">
        <v>943</v>
      </c>
      <c r="E191" s="2" t="s">
        <v>931</v>
      </c>
      <c r="F191" s="2" t="s">
        <v>919</v>
      </c>
      <c r="G191" s="2" t="str">
        <f t="shared" si="2"/>
        <v>Trump</v>
      </c>
      <c r="H191" s="2" t="s">
        <v>922</v>
      </c>
      <c r="I191" s="2" t="s">
        <v>923</v>
      </c>
      <c r="J191">
        <v>23439</v>
      </c>
      <c r="K191" s="1">
        <v>52.118264431076398</v>
      </c>
      <c r="L191" s="1">
        <v>42.804727164128202</v>
      </c>
      <c r="M191" s="1">
        <v>0.78075003199795201</v>
      </c>
      <c r="N191" s="1">
        <v>1.10499594692606</v>
      </c>
      <c r="O191" s="1">
        <v>3.1912624258714102</v>
      </c>
      <c r="P191" s="1">
        <v>26.118861726182899</v>
      </c>
      <c r="Q191" s="1">
        <v>8.6010495328299008</v>
      </c>
      <c r="R191" s="1">
        <v>23.785144417424</v>
      </c>
      <c r="S191" s="1">
        <v>27.531038013567098</v>
      </c>
      <c r="T191" s="1">
        <v>13.963906309996201</v>
      </c>
      <c r="U191" s="1">
        <v>8.7095929852113603</v>
      </c>
      <c r="V191" s="1">
        <v>51.622824237665199</v>
      </c>
      <c r="W191" s="1">
        <v>25.939013218165201</v>
      </c>
      <c r="X191" s="1">
        <v>13.7285695589583</v>
      </c>
      <c r="Y191" s="1">
        <v>32.8262339418526</v>
      </c>
      <c r="Z191" s="1">
        <v>23.213883254451201</v>
      </c>
      <c r="AA191" s="1">
        <v>18.2668469686725</v>
      </c>
      <c r="AB191" s="1">
        <v>17.725940951093101</v>
      </c>
      <c r="AC191" s="1">
        <v>7.9670948839305797</v>
      </c>
    </row>
    <row r="192" spans="1:29" ht="15" customHeight="1" x14ac:dyDescent="0.25">
      <c r="A192">
        <v>18420</v>
      </c>
      <c r="B192" s="2" t="s">
        <v>240</v>
      </c>
      <c r="C192" s="2" t="s">
        <v>170</v>
      </c>
      <c r="D192" s="2" t="s">
        <v>957</v>
      </c>
      <c r="E192" s="2" t="s">
        <v>931</v>
      </c>
      <c r="F192" s="2" t="s">
        <v>919</v>
      </c>
      <c r="G192" s="2" t="str">
        <f t="shared" si="2"/>
        <v>Trump</v>
      </c>
      <c r="H192" s="2" t="s">
        <v>922</v>
      </c>
      <c r="I192" s="2" t="s">
        <v>922</v>
      </c>
      <c r="J192">
        <v>37057</v>
      </c>
      <c r="K192" s="1">
        <v>84.499554739995105</v>
      </c>
      <c r="L192" s="1">
        <v>11.358177942089201</v>
      </c>
      <c r="M192" s="1">
        <v>0.31303127614215898</v>
      </c>
      <c r="N192" s="1">
        <v>1.10370510294951</v>
      </c>
      <c r="O192" s="1">
        <v>2.7255309388239701</v>
      </c>
      <c r="P192" s="1">
        <v>24.343578811020901</v>
      </c>
      <c r="Q192" s="1">
        <v>7.8635615403297603</v>
      </c>
      <c r="R192" s="1">
        <v>25.490460641714101</v>
      </c>
      <c r="S192" s="1">
        <v>26.413363197236698</v>
      </c>
      <c r="T192" s="1">
        <v>15.8890358096986</v>
      </c>
      <c r="U192" s="1">
        <v>8.9809809809809806</v>
      </c>
      <c r="V192" s="1">
        <v>47.559559559559602</v>
      </c>
      <c r="W192" s="1">
        <v>26.3383383383383</v>
      </c>
      <c r="X192" s="1">
        <v>17.121121121121099</v>
      </c>
      <c r="Y192" s="1">
        <v>31.544761366845499</v>
      </c>
      <c r="Z192" s="1">
        <v>25.783676927421599</v>
      </c>
      <c r="AA192" s="1">
        <v>15.4405535159559</v>
      </c>
      <c r="AB192" s="1">
        <v>16.210110138379001</v>
      </c>
      <c r="AC192" s="1">
        <v>11.0208980513979</v>
      </c>
    </row>
    <row r="193" spans="1:29" ht="15" customHeight="1" x14ac:dyDescent="0.25">
      <c r="A193">
        <v>18460</v>
      </c>
      <c r="B193" s="2" t="s">
        <v>241</v>
      </c>
      <c r="C193" s="2" t="s">
        <v>37</v>
      </c>
      <c r="D193" s="2" t="s">
        <v>943</v>
      </c>
      <c r="E193" s="2" t="s">
        <v>931</v>
      </c>
      <c r="F193" s="2" t="s">
        <v>919</v>
      </c>
      <c r="G193" s="2" t="str">
        <f t="shared" si="2"/>
        <v>Trump</v>
      </c>
      <c r="H193" s="2" t="s">
        <v>922</v>
      </c>
      <c r="I193" s="2" t="s">
        <v>923</v>
      </c>
      <c r="J193">
        <v>43041</v>
      </c>
      <c r="K193" s="1">
        <v>80.437257498664096</v>
      </c>
      <c r="L193" s="1">
        <v>3.2805929230268802</v>
      </c>
      <c r="M193" s="1">
        <v>2.2188146186194602</v>
      </c>
      <c r="N193" s="1">
        <v>1.67282358681257</v>
      </c>
      <c r="O193" s="1">
        <v>12.390511372877</v>
      </c>
      <c r="P193" s="1">
        <v>23.939964220162199</v>
      </c>
      <c r="Q193" s="1">
        <v>8.9147556980553393</v>
      </c>
      <c r="R193" s="1">
        <v>25.715015915057698</v>
      </c>
      <c r="S193" s="1">
        <v>26.098371320369001</v>
      </c>
      <c r="T193" s="1">
        <v>15.3318928463558</v>
      </c>
      <c r="U193" s="1">
        <v>9.9313405922740792</v>
      </c>
      <c r="V193" s="1">
        <v>45.599556141202598</v>
      </c>
      <c r="W193" s="1">
        <v>26.5448366738331</v>
      </c>
      <c r="X193" s="1">
        <v>17.924266592690199</v>
      </c>
      <c r="Y193" s="1">
        <v>20.382807253190101</v>
      </c>
      <c r="Z193" s="1">
        <v>27.6024177300201</v>
      </c>
      <c r="AA193" s="1">
        <v>18.193418401611801</v>
      </c>
      <c r="AB193" s="1">
        <v>20.8797850906649</v>
      </c>
      <c r="AC193" s="1">
        <v>12.941571524513099</v>
      </c>
    </row>
    <row r="194" spans="1:29" ht="15" customHeight="1" x14ac:dyDescent="0.25">
      <c r="A194">
        <v>18500</v>
      </c>
      <c r="B194" s="2" t="s">
        <v>242</v>
      </c>
      <c r="C194" s="2" t="s">
        <v>40</v>
      </c>
      <c r="D194" s="2" t="s">
        <v>966</v>
      </c>
      <c r="E194" s="2" t="s">
        <v>927</v>
      </c>
      <c r="F194" s="2" t="s">
        <v>919</v>
      </c>
      <c r="G194" s="2" t="str">
        <f t="shared" ref="G194:G257" si="3">IF(F194="Republicain","Trump","Clinton")</f>
        <v>Trump</v>
      </c>
      <c r="H194" s="2" t="s">
        <v>922</v>
      </c>
      <c r="I194" s="2" t="s">
        <v>922</v>
      </c>
      <c r="J194">
        <v>98990</v>
      </c>
      <c r="K194" s="1">
        <v>94.429740377815904</v>
      </c>
      <c r="L194" s="1">
        <v>1.5021719365592501</v>
      </c>
      <c r="M194" s="1">
        <v>1.16274371148601</v>
      </c>
      <c r="N194" s="1">
        <v>1.52035559147389</v>
      </c>
      <c r="O194" s="1">
        <v>1.3849883826649201</v>
      </c>
      <c r="P194" s="1">
        <v>23.434690372764901</v>
      </c>
      <c r="Q194" s="1">
        <v>7.7654308516011703</v>
      </c>
      <c r="R194" s="1">
        <v>23.545812708354401</v>
      </c>
      <c r="S194" s="1">
        <v>29.375694514597399</v>
      </c>
      <c r="T194" s="1">
        <v>15.878371552682101</v>
      </c>
      <c r="U194" s="1">
        <v>4.2568818120391301</v>
      </c>
      <c r="V194" s="1">
        <v>44.374100296718503</v>
      </c>
      <c r="W194" s="1">
        <v>31.252386967889802</v>
      </c>
      <c r="X194" s="1">
        <v>20.116630923352599</v>
      </c>
      <c r="Y194" s="1">
        <v>19.208587767761902</v>
      </c>
      <c r="Z194" s="1">
        <v>23.965299990307301</v>
      </c>
      <c r="AA194" s="1">
        <v>19.8701172821557</v>
      </c>
      <c r="AB194" s="1">
        <v>21.677813317824899</v>
      </c>
      <c r="AC194" s="1">
        <v>15.2781816419502</v>
      </c>
    </row>
    <row r="195" spans="1:29" ht="15" customHeight="1" x14ac:dyDescent="0.25">
      <c r="A195">
        <v>18580</v>
      </c>
      <c r="B195" s="2" t="s">
        <v>243</v>
      </c>
      <c r="C195" s="2" t="s">
        <v>27</v>
      </c>
      <c r="D195" s="2" t="s">
        <v>976</v>
      </c>
      <c r="E195" s="2" t="s">
        <v>935</v>
      </c>
      <c r="F195" s="2" t="s">
        <v>919</v>
      </c>
      <c r="G195" s="2" t="str">
        <f t="shared" si="3"/>
        <v>Trump</v>
      </c>
      <c r="H195" s="2" t="s">
        <v>923</v>
      </c>
      <c r="I195" s="2" t="s">
        <v>922</v>
      </c>
      <c r="J195">
        <v>428185</v>
      </c>
      <c r="K195" s="1">
        <v>36.327755526232799</v>
      </c>
      <c r="L195" s="1">
        <v>3.1150086995107298</v>
      </c>
      <c r="M195" s="1">
        <v>1.5049569695342</v>
      </c>
      <c r="N195" s="1">
        <v>1.3129838737928701</v>
      </c>
      <c r="O195" s="1">
        <v>57.739294930929397</v>
      </c>
      <c r="P195" s="1">
        <v>25.9357520697829</v>
      </c>
      <c r="Q195" s="1">
        <v>9.8686315494470893</v>
      </c>
      <c r="R195" s="1">
        <v>25.1531464203557</v>
      </c>
      <c r="S195" s="1">
        <v>26.226514240339998</v>
      </c>
      <c r="T195" s="1">
        <v>12.8159557200743</v>
      </c>
      <c r="U195" s="1">
        <v>9.9720575998604701</v>
      </c>
      <c r="V195" s="1">
        <v>37.974048813810597</v>
      </c>
      <c r="W195" s="1">
        <v>32.535636552583703</v>
      </c>
      <c r="X195" s="1">
        <v>19.5182570337453</v>
      </c>
      <c r="Y195" s="1">
        <v>20.4625400835682</v>
      </c>
      <c r="Z195" s="1">
        <v>23.313574968419001</v>
      </c>
      <c r="AA195" s="1">
        <v>17.144430408447501</v>
      </c>
      <c r="AB195" s="1">
        <v>21.324134356881402</v>
      </c>
      <c r="AC195" s="1">
        <v>17.755320182683899</v>
      </c>
    </row>
    <row r="196" spans="1:29" ht="15" customHeight="1" x14ac:dyDescent="0.25">
      <c r="A196">
        <v>18620</v>
      </c>
      <c r="B196" s="2" t="s">
        <v>244</v>
      </c>
      <c r="C196" s="2" t="s">
        <v>27</v>
      </c>
      <c r="D196" s="2" t="s">
        <v>976</v>
      </c>
      <c r="E196" s="2" t="s">
        <v>935</v>
      </c>
      <c r="F196" s="2" t="s">
        <v>919</v>
      </c>
      <c r="G196" s="2" t="str">
        <f t="shared" si="3"/>
        <v>Trump</v>
      </c>
      <c r="H196" s="2" t="s">
        <v>922</v>
      </c>
      <c r="I196" s="2" t="s">
        <v>922</v>
      </c>
      <c r="J196">
        <v>47735</v>
      </c>
      <c r="K196" s="1">
        <v>59.886875458259098</v>
      </c>
      <c r="L196" s="1">
        <v>13.595893998114599</v>
      </c>
      <c r="M196" s="1">
        <v>0.50068084214936603</v>
      </c>
      <c r="N196" s="1">
        <v>2.2499214412904598</v>
      </c>
      <c r="O196" s="1">
        <v>23.766628260186401</v>
      </c>
      <c r="P196" s="1">
        <v>27.072378757724898</v>
      </c>
      <c r="Q196" s="1">
        <v>8.9221745050801307</v>
      </c>
      <c r="R196" s="1">
        <v>23.8022415418456</v>
      </c>
      <c r="S196" s="1">
        <v>25.825913899654299</v>
      </c>
      <c r="T196" s="1">
        <v>14.377291295695001</v>
      </c>
      <c r="U196" s="1">
        <v>8.6086414487713707</v>
      </c>
      <c r="V196" s="1">
        <v>45.900725041829297</v>
      </c>
      <c r="W196" s="1">
        <v>28.9721465831174</v>
      </c>
      <c r="X196" s="1">
        <v>16.518486926281899</v>
      </c>
      <c r="Y196" s="1">
        <v>22.458574623014702</v>
      </c>
      <c r="Z196" s="1">
        <v>25.336849951264298</v>
      </c>
      <c r="AA196" s="1">
        <v>18.473711369760899</v>
      </c>
      <c r="AB196" s="1">
        <v>20.7556906140703</v>
      </c>
      <c r="AC196" s="1">
        <v>12.975173441889799</v>
      </c>
    </row>
    <row r="197" spans="1:29" ht="15" customHeight="1" x14ac:dyDescent="0.25">
      <c r="A197">
        <v>18660</v>
      </c>
      <c r="B197" s="2" t="s">
        <v>245</v>
      </c>
      <c r="C197" s="2" t="s">
        <v>40</v>
      </c>
      <c r="D197" s="2" t="s">
        <v>966</v>
      </c>
      <c r="E197" s="2" t="s">
        <v>927</v>
      </c>
      <c r="F197" s="2" t="s">
        <v>919</v>
      </c>
      <c r="G197" s="2" t="str">
        <f t="shared" si="3"/>
        <v>Trump</v>
      </c>
      <c r="H197" s="2" t="s">
        <v>922</v>
      </c>
      <c r="I197" s="2" t="s">
        <v>922</v>
      </c>
      <c r="J197">
        <v>49336</v>
      </c>
      <c r="K197" s="1">
        <v>93.748986541267996</v>
      </c>
      <c r="L197" s="1">
        <v>1.4289768120642099</v>
      </c>
      <c r="M197" s="1">
        <v>0.83508999513539806</v>
      </c>
      <c r="N197" s="1">
        <v>1.76949894600292</v>
      </c>
      <c r="O197" s="1">
        <v>2.2174477055294299</v>
      </c>
      <c r="P197" s="1">
        <v>21.1022377168802</v>
      </c>
      <c r="Q197" s="1">
        <v>17.407167180152399</v>
      </c>
      <c r="R197" s="1">
        <v>22.060969677314699</v>
      </c>
      <c r="S197" s="1">
        <v>26.339792443651699</v>
      </c>
      <c r="T197" s="1">
        <v>13.089832982001001</v>
      </c>
      <c r="U197" s="1">
        <v>2.6602574655121298</v>
      </c>
      <c r="V197" s="1">
        <v>42.5838738353143</v>
      </c>
      <c r="W197" s="1">
        <v>31.0999901228064</v>
      </c>
      <c r="X197" s="1">
        <v>23.655878576367201</v>
      </c>
      <c r="Y197" s="1">
        <v>19.2037733730136</v>
      </c>
      <c r="Z197" s="1">
        <v>22.219102700881599</v>
      </c>
      <c r="AA197" s="1">
        <v>20.517715761693498</v>
      </c>
      <c r="AB197" s="1">
        <v>22.460553652647501</v>
      </c>
      <c r="AC197" s="1">
        <v>15.598854511763699</v>
      </c>
    </row>
    <row r="198" spans="1:29" ht="15" customHeight="1" x14ac:dyDescent="0.25">
      <c r="A198">
        <v>18700</v>
      </c>
      <c r="B198" s="2" t="s">
        <v>246</v>
      </c>
      <c r="C198" s="2" t="s">
        <v>38</v>
      </c>
      <c r="D198" t="s">
        <v>969</v>
      </c>
      <c r="E198" s="2" t="s">
        <v>947</v>
      </c>
      <c r="F198" s="2" t="s">
        <v>920</v>
      </c>
      <c r="G198" s="2" t="str">
        <f t="shared" si="3"/>
        <v>Clinton</v>
      </c>
      <c r="H198" s="2" t="s">
        <v>922</v>
      </c>
      <c r="I198" s="2" t="s">
        <v>922</v>
      </c>
      <c r="J198">
        <v>85579</v>
      </c>
      <c r="K198" s="1">
        <v>83.609296673249304</v>
      </c>
      <c r="L198" s="1">
        <v>0.835485341029926</v>
      </c>
      <c r="M198" s="1">
        <v>5.14612229635775</v>
      </c>
      <c r="N198" s="1">
        <v>4.0208462356419199</v>
      </c>
      <c r="O198" s="1">
        <v>6.3882494537211203</v>
      </c>
      <c r="P198" s="1">
        <v>17.818623727783699</v>
      </c>
      <c r="Q198" s="1">
        <v>22.968251557040901</v>
      </c>
      <c r="R198" s="1">
        <v>22.212224961731302</v>
      </c>
      <c r="S198" s="1">
        <v>24.988607018076902</v>
      </c>
      <c r="T198" s="1">
        <v>12.0122927353673</v>
      </c>
      <c r="U198" s="1">
        <v>1.8017127148309999</v>
      </c>
      <c r="V198" s="1">
        <v>19.921681862231299</v>
      </c>
      <c r="W198" s="1">
        <v>29.654094891521499</v>
      </c>
      <c r="X198" s="1">
        <v>48.622510531416303</v>
      </c>
      <c r="Y198" s="1">
        <v>23.234433765148299</v>
      </c>
      <c r="Z198" s="1">
        <v>20.2495373410543</v>
      </c>
      <c r="AA198" s="1">
        <v>14.1663184287505</v>
      </c>
      <c r="AB198" s="1">
        <v>20.658468151155201</v>
      </c>
      <c r="AC198" s="1">
        <v>21.691242313891699</v>
      </c>
    </row>
    <row r="199" spans="1:29" ht="15" customHeight="1" x14ac:dyDescent="0.25">
      <c r="A199">
        <v>18740</v>
      </c>
      <c r="B199" s="2" t="s">
        <v>247</v>
      </c>
      <c r="C199" s="2" t="s">
        <v>33</v>
      </c>
      <c r="D199" s="2" t="s">
        <v>967</v>
      </c>
      <c r="E199" s="2" t="s">
        <v>927</v>
      </c>
      <c r="F199" s="2" t="s">
        <v>919</v>
      </c>
      <c r="G199" s="2" t="str">
        <f t="shared" si="3"/>
        <v>Trump</v>
      </c>
      <c r="H199" s="2" t="s">
        <v>922</v>
      </c>
      <c r="I199" s="2" t="s">
        <v>922</v>
      </c>
      <c r="J199">
        <v>36901</v>
      </c>
      <c r="K199" s="1">
        <v>96.561068805723394</v>
      </c>
      <c r="L199" s="1">
        <v>1.0595918809788401</v>
      </c>
      <c r="M199" s="1">
        <v>0.27912522695861902</v>
      </c>
      <c r="N199" s="1">
        <v>1.34413701525704</v>
      </c>
      <c r="O199" s="1">
        <v>0.756077071082084</v>
      </c>
      <c r="P199" s="1">
        <v>24.0616785452969</v>
      </c>
      <c r="Q199" s="1">
        <v>7.7694371426248603</v>
      </c>
      <c r="R199" s="1">
        <v>23.4681986938023</v>
      </c>
      <c r="S199" s="1">
        <v>28.4626432887998</v>
      </c>
      <c r="T199" s="1">
        <v>16.238042329476201</v>
      </c>
      <c r="U199" s="1">
        <v>4.3066013306242796</v>
      </c>
      <c r="V199" s="1">
        <v>58.953826540775303</v>
      </c>
      <c r="W199" s="1">
        <v>24.939245448388501</v>
      </c>
      <c r="X199" s="1">
        <v>11.800326680211899</v>
      </c>
      <c r="Y199" s="1">
        <v>21.534858087627399</v>
      </c>
      <c r="Z199" s="1">
        <v>25.675117112152101</v>
      </c>
      <c r="AA199" s="1">
        <v>23.022871314411699</v>
      </c>
      <c r="AB199" s="1">
        <v>19.7092863047672</v>
      </c>
      <c r="AC199" s="1">
        <v>10.057867181041599</v>
      </c>
    </row>
    <row r="200" spans="1:29" ht="15" customHeight="1" x14ac:dyDescent="0.25">
      <c r="A200">
        <v>18780</v>
      </c>
      <c r="B200" s="2" t="s">
        <v>248</v>
      </c>
      <c r="C200" s="2" t="s">
        <v>156</v>
      </c>
      <c r="D200" s="2" t="s">
        <v>937</v>
      </c>
      <c r="E200" s="2" t="s">
        <v>935</v>
      </c>
      <c r="F200" s="2" t="s">
        <v>919</v>
      </c>
      <c r="G200" s="2" t="str">
        <f t="shared" si="3"/>
        <v>Trump</v>
      </c>
      <c r="H200" s="2" t="s">
        <v>922</v>
      </c>
      <c r="I200" s="2" t="s">
        <v>922</v>
      </c>
      <c r="J200">
        <v>13795</v>
      </c>
      <c r="K200" s="1">
        <v>82.725625226531307</v>
      </c>
      <c r="L200" s="1">
        <v>0.23196810438564699</v>
      </c>
      <c r="M200" s="1">
        <v>0.55092424791591199</v>
      </c>
      <c r="N200" s="1">
        <v>2.1022109459949299</v>
      </c>
      <c r="O200" s="1">
        <v>14.389271475172199</v>
      </c>
      <c r="P200" s="1">
        <v>27.060529177238099</v>
      </c>
      <c r="Q200" s="1">
        <v>8.3363537513591908</v>
      </c>
      <c r="R200" s="1">
        <v>25.661471547662199</v>
      </c>
      <c r="S200" s="1">
        <v>28.401594780717701</v>
      </c>
      <c r="T200" s="1">
        <v>10.5400507430228</v>
      </c>
      <c r="U200" s="1">
        <v>3.32951945080092</v>
      </c>
      <c r="V200" s="1">
        <v>45.091533180778001</v>
      </c>
      <c r="W200" s="1">
        <v>37.219679633867301</v>
      </c>
      <c r="X200" s="1">
        <v>14.3592677345538</v>
      </c>
      <c r="Y200" s="1">
        <v>18.806027083730701</v>
      </c>
      <c r="Z200" s="1">
        <v>18.901392332634</v>
      </c>
      <c r="AA200" s="1">
        <v>19.092122830440601</v>
      </c>
      <c r="AB200" s="1">
        <v>25.8821285523555</v>
      </c>
      <c r="AC200" s="1">
        <v>17.318329200839202</v>
      </c>
    </row>
    <row r="201" spans="1:29" ht="15" customHeight="1" x14ac:dyDescent="0.25">
      <c r="A201">
        <v>18820</v>
      </c>
      <c r="B201" s="2" t="s">
        <v>249</v>
      </c>
      <c r="C201" s="2" t="s">
        <v>66</v>
      </c>
      <c r="D201" s="2" t="s">
        <v>425</v>
      </c>
      <c r="E201" s="2" t="s">
        <v>927</v>
      </c>
      <c r="F201" s="2" t="s">
        <v>919</v>
      </c>
      <c r="G201" s="2" t="str">
        <f t="shared" si="3"/>
        <v>Trump</v>
      </c>
      <c r="H201" s="2" t="s">
        <v>922</v>
      </c>
      <c r="I201" s="2" t="s">
        <v>923</v>
      </c>
      <c r="J201">
        <v>38124</v>
      </c>
      <c r="K201" s="1">
        <v>92.786696044486405</v>
      </c>
      <c r="L201" s="1">
        <v>0.80526702339733502</v>
      </c>
      <c r="M201" s="1">
        <v>0.548211100619033</v>
      </c>
      <c r="N201" s="1">
        <v>1.2983947119924499</v>
      </c>
      <c r="O201" s="1">
        <v>4.5614311195047703</v>
      </c>
      <c r="P201" s="1">
        <v>23.971776308886799</v>
      </c>
      <c r="Q201" s="1">
        <v>9.6789423984891396</v>
      </c>
      <c r="R201" s="1">
        <v>23.5652082677578</v>
      </c>
      <c r="S201" s="1">
        <v>27.234812716399102</v>
      </c>
      <c r="T201" s="1">
        <v>15.549260308467099</v>
      </c>
      <c r="U201" s="1">
        <v>3.2383878974116498</v>
      </c>
      <c r="V201" s="1">
        <v>54.5325611629831</v>
      </c>
      <c r="W201" s="1">
        <v>24.658235827128401</v>
      </c>
      <c r="X201" s="1">
        <v>17.5708151124769</v>
      </c>
      <c r="Y201" s="1">
        <v>16.864006570392199</v>
      </c>
      <c r="Z201" s="1">
        <v>25.364451440695401</v>
      </c>
      <c r="AA201" s="1">
        <v>21.6959824789542</v>
      </c>
      <c r="AB201" s="1">
        <v>23.578126069399801</v>
      </c>
      <c r="AC201" s="1">
        <v>12.497433440558501</v>
      </c>
    </row>
    <row r="202" spans="1:29" ht="15" customHeight="1" x14ac:dyDescent="0.25">
      <c r="A202">
        <v>18860</v>
      </c>
      <c r="B202" s="2" t="s">
        <v>250</v>
      </c>
      <c r="C202" s="2" t="s">
        <v>98</v>
      </c>
      <c r="D202" s="2" t="s">
        <v>936</v>
      </c>
      <c r="E202" s="2" t="s">
        <v>935</v>
      </c>
      <c r="F202" s="2" t="s">
        <v>919</v>
      </c>
      <c r="G202" s="2" t="str">
        <f t="shared" si="3"/>
        <v>Trump</v>
      </c>
      <c r="H202" s="2" t="s">
        <v>923</v>
      </c>
      <c r="I202" s="2" t="s">
        <v>923</v>
      </c>
      <c r="J202">
        <v>28610</v>
      </c>
      <c r="K202" s="1">
        <v>64.708144005592402</v>
      </c>
      <c r="L202" s="1">
        <v>3.3799370849353401</v>
      </c>
      <c r="M202" s="1">
        <v>3.27857392520098</v>
      </c>
      <c r="N202" s="1">
        <v>10.8318769660958</v>
      </c>
      <c r="O202" s="1">
        <v>17.801468018175498</v>
      </c>
      <c r="P202" s="1">
        <v>21.454037049982499</v>
      </c>
      <c r="Q202" s="1">
        <v>8.8046137714086008</v>
      </c>
      <c r="R202" s="1">
        <v>27.658161481999301</v>
      </c>
      <c r="S202" s="1">
        <v>28.545962950017501</v>
      </c>
      <c r="T202" s="1">
        <v>13.5372247465921</v>
      </c>
      <c r="U202" s="1">
        <v>6.4573399614487199</v>
      </c>
      <c r="V202" s="1">
        <v>44.435426600385497</v>
      </c>
      <c r="W202" s="1">
        <v>35.274424267018397</v>
      </c>
      <c r="X202" s="1">
        <v>13.832809171147399</v>
      </c>
      <c r="Y202" s="1">
        <v>24.8789034319283</v>
      </c>
      <c r="Z202" s="1">
        <v>25.394207976914402</v>
      </c>
      <c r="AA202" s="1">
        <v>14.6346490776049</v>
      </c>
      <c r="AB202" s="1">
        <v>21.591260434917</v>
      </c>
      <c r="AC202" s="1">
        <v>13.500979078635501</v>
      </c>
    </row>
    <row r="203" spans="1:29" ht="15" customHeight="1" x14ac:dyDescent="0.25">
      <c r="A203">
        <v>18880</v>
      </c>
      <c r="B203" s="2" t="s">
        <v>251</v>
      </c>
      <c r="C203" s="2" t="s">
        <v>72</v>
      </c>
      <c r="D203" s="2" t="s">
        <v>942</v>
      </c>
      <c r="E203" s="2" t="s">
        <v>931</v>
      </c>
      <c r="F203" s="2" t="s">
        <v>919</v>
      </c>
      <c r="G203" s="2" t="str">
        <f t="shared" si="3"/>
        <v>Trump</v>
      </c>
      <c r="H203" s="2" t="s">
        <v>923</v>
      </c>
      <c r="I203" s="2" t="s">
        <v>923</v>
      </c>
      <c r="J203">
        <v>235865</v>
      </c>
      <c r="K203" s="1">
        <v>79.010026922180103</v>
      </c>
      <c r="L203" s="1">
        <v>8.2589616941894697</v>
      </c>
      <c r="M203" s="1">
        <v>2.4081572085727001</v>
      </c>
      <c r="N203" s="1">
        <v>3.8712823013164299</v>
      </c>
      <c r="O203" s="1">
        <v>6.4515718737413303</v>
      </c>
      <c r="P203" s="1">
        <v>21.926949738197699</v>
      </c>
      <c r="Q203" s="1">
        <v>9.5664893053229605</v>
      </c>
      <c r="R203" s="1">
        <v>25.745235622071899</v>
      </c>
      <c r="S203" s="1">
        <v>28.278040404468701</v>
      </c>
      <c r="T203" s="1">
        <v>14.4832849299387</v>
      </c>
      <c r="U203" s="1">
        <v>2.9824894269433901</v>
      </c>
      <c r="V203" s="1">
        <v>35.5462796917747</v>
      </c>
      <c r="W203" s="1">
        <v>34.988707791929599</v>
      </c>
      <c r="X203" s="1">
        <v>26.482523089352298</v>
      </c>
      <c r="Y203" s="1">
        <v>16.342716122296199</v>
      </c>
      <c r="Z203" s="1">
        <v>21.9323131439901</v>
      </c>
      <c r="AA203" s="1">
        <v>18.979318491019701</v>
      </c>
      <c r="AB203" s="1">
        <v>23.494236387221999</v>
      </c>
      <c r="AC203" s="1">
        <v>19.251415855472001</v>
      </c>
    </row>
    <row r="204" spans="1:29" ht="15" customHeight="1" x14ac:dyDescent="0.25">
      <c r="A204">
        <v>18900</v>
      </c>
      <c r="B204" s="2" t="s">
        <v>252</v>
      </c>
      <c r="C204" s="2" t="s">
        <v>84</v>
      </c>
      <c r="D204" s="2" t="s">
        <v>975</v>
      </c>
      <c r="E204" s="2" t="s">
        <v>931</v>
      </c>
      <c r="F204" s="2" t="s">
        <v>919</v>
      </c>
      <c r="G204" s="2" t="str">
        <f t="shared" si="3"/>
        <v>Trump</v>
      </c>
      <c r="H204" s="2" t="s">
        <v>922</v>
      </c>
      <c r="I204" s="2" t="s">
        <v>922</v>
      </c>
      <c r="J204">
        <v>56053</v>
      </c>
      <c r="K204" s="1">
        <v>95.823595525663194</v>
      </c>
      <c r="L204" s="1">
        <v>0.26046777157333201</v>
      </c>
      <c r="M204" s="1">
        <v>0.42281412234849203</v>
      </c>
      <c r="N204" s="1">
        <v>1.1614008170838299</v>
      </c>
      <c r="O204" s="1">
        <v>2.3317217633311298</v>
      </c>
      <c r="P204" s="1">
        <v>19.051611867339801</v>
      </c>
      <c r="Q204" s="1">
        <v>6.6205198651276502</v>
      </c>
      <c r="R204" s="1">
        <v>19.973953222842699</v>
      </c>
      <c r="S204" s="1">
        <v>28.390987101493199</v>
      </c>
      <c r="T204" s="1">
        <v>25.9629279431966</v>
      </c>
      <c r="U204" s="1">
        <v>8.38297566927438</v>
      </c>
      <c r="V204" s="1">
        <v>49.1255771669179</v>
      </c>
      <c r="W204" s="1">
        <v>25.735065432187401</v>
      </c>
      <c r="X204" s="1">
        <v>16.756381731620401</v>
      </c>
      <c r="Y204" s="1">
        <v>24.308637760327802</v>
      </c>
      <c r="Z204" s="1">
        <v>28.529361556845299</v>
      </c>
      <c r="AA204" s="1">
        <v>21.479173779446899</v>
      </c>
      <c r="AB204" s="1">
        <v>16.6951177876408</v>
      </c>
      <c r="AC204" s="1">
        <v>8.9877091157391593</v>
      </c>
    </row>
    <row r="205" spans="1:29" ht="15" customHeight="1" x14ac:dyDescent="0.25">
      <c r="A205">
        <v>18980</v>
      </c>
      <c r="B205" s="2" t="s">
        <v>253</v>
      </c>
      <c r="C205" s="2" t="s">
        <v>46</v>
      </c>
      <c r="D205" s="2" t="s">
        <v>930</v>
      </c>
      <c r="E205" s="2" t="s">
        <v>931</v>
      </c>
      <c r="F205" s="2" t="s">
        <v>919</v>
      </c>
      <c r="G205" s="2" t="str">
        <f t="shared" si="3"/>
        <v>Trump</v>
      </c>
      <c r="H205" s="2" t="s">
        <v>922</v>
      </c>
      <c r="I205" s="2" t="s">
        <v>923</v>
      </c>
      <c r="J205">
        <v>80406</v>
      </c>
      <c r="K205" s="1">
        <v>92.739347809864896</v>
      </c>
      <c r="L205" s="1">
        <v>1.0210680794965501</v>
      </c>
      <c r="M205" s="1">
        <v>0.42161032758749301</v>
      </c>
      <c r="N205" s="1">
        <v>1.5222744571300599</v>
      </c>
      <c r="O205" s="1">
        <v>4.2956993259209497</v>
      </c>
      <c r="P205" s="1">
        <v>23.183593264184299</v>
      </c>
      <c r="Q205" s="1">
        <v>8.6063229112255293</v>
      </c>
      <c r="R205" s="1">
        <v>24.784220083078399</v>
      </c>
      <c r="S205" s="1">
        <v>27.494216849488801</v>
      </c>
      <c r="T205" s="1">
        <v>15.931646892023</v>
      </c>
      <c r="U205" s="1">
        <v>7.60392578160564</v>
      </c>
      <c r="V205" s="1">
        <v>46.211693585098097</v>
      </c>
      <c r="W205" s="1">
        <v>32.018062965458199</v>
      </c>
      <c r="X205" s="1">
        <v>14.166317667838101</v>
      </c>
      <c r="Y205" s="1">
        <v>24.9081087991818</v>
      </c>
      <c r="Z205" s="1">
        <v>25.8190302681625</v>
      </c>
      <c r="AA205" s="1">
        <v>18.144916418960001</v>
      </c>
      <c r="AB205" s="1">
        <v>19.5128967302714</v>
      </c>
      <c r="AC205" s="1">
        <v>11.6150477834244</v>
      </c>
    </row>
    <row r="206" spans="1:29" ht="15" customHeight="1" x14ac:dyDescent="0.25">
      <c r="A206">
        <v>19000</v>
      </c>
      <c r="B206" s="2" t="s">
        <v>254</v>
      </c>
      <c r="C206" s="2" t="s">
        <v>42</v>
      </c>
      <c r="D206" s="2" t="s">
        <v>959</v>
      </c>
      <c r="E206" s="2" t="s">
        <v>931</v>
      </c>
      <c r="F206" s="2" t="s">
        <v>919</v>
      </c>
      <c r="G206" s="2" t="str">
        <f t="shared" si="3"/>
        <v>Trump</v>
      </c>
      <c r="H206" s="2" t="s">
        <v>922</v>
      </c>
      <c r="I206" s="2" t="s">
        <v>923</v>
      </c>
      <c r="J206">
        <v>40271</v>
      </c>
      <c r="K206" s="1">
        <v>81.435772640361506</v>
      </c>
      <c r="L206" s="1">
        <v>1.8102356534478901</v>
      </c>
      <c r="M206" s="1">
        <v>0.84179682650045895</v>
      </c>
      <c r="N206" s="1">
        <v>10.851481214769899</v>
      </c>
      <c r="O206" s="1">
        <v>5.0607136649201703</v>
      </c>
      <c r="P206" s="1">
        <v>17.687666062427098</v>
      </c>
      <c r="Q206" s="1">
        <v>19.507834421792399</v>
      </c>
      <c r="R206" s="1">
        <v>22.2542276079561</v>
      </c>
      <c r="S206" s="1">
        <v>25.442626207444601</v>
      </c>
      <c r="T206" s="1">
        <v>15.1076457003799</v>
      </c>
      <c r="U206" s="1">
        <v>6.6713981547196601</v>
      </c>
      <c r="V206" s="1">
        <v>37.540414793785999</v>
      </c>
      <c r="W206" s="1">
        <v>28.767447362195401</v>
      </c>
      <c r="X206" s="1">
        <v>27.0207396892989</v>
      </c>
      <c r="Y206" s="1">
        <v>26.333740909968501</v>
      </c>
      <c r="Z206" s="1">
        <v>27.981208571980201</v>
      </c>
      <c r="AA206" s="1">
        <v>16.172211854044701</v>
      </c>
      <c r="AB206" s="1">
        <v>18.810734281485299</v>
      </c>
      <c r="AC206" s="1">
        <v>10.7021043825214</v>
      </c>
    </row>
    <row r="207" spans="1:29" ht="15" customHeight="1" x14ac:dyDescent="0.25">
      <c r="A207">
        <v>19060</v>
      </c>
      <c r="B207" s="2" t="s">
        <v>255</v>
      </c>
      <c r="C207" s="2" t="s">
        <v>100</v>
      </c>
      <c r="D207" s="2" t="s">
        <v>953</v>
      </c>
      <c r="E207" s="2" t="s">
        <v>927</v>
      </c>
      <c r="F207" s="2" t="s">
        <v>919</v>
      </c>
      <c r="G207" s="2" t="str">
        <f t="shared" si="3"/>
        <v>Trump</v>
      </c>
      <c r="H207" s="2" t="s">
        <v>922</v>
      </c>
      <c r="I207" s="2" t="s">
        <v>922</v>
      </c>
      <c r="J207">
        <v>103299</v>
      </c>
      <c r="K207" s="1">
        <v>89.968925159004399</v>
      </c>
      <c r="L207" s="1">
        <v>6.5131317824954698</v>
      </c>
      <c r="M207" s="1">
        <v>0.65441098171327905</v>
      </c>
      <c r="N207" s="1">
        <v>1.6176342462172899</v>
      </c>
      <c r="O207" s="1">
        <v>1.2458978305695101</v>
      </c>
      <c r="P207" s="1">
        <v>18.770752863047999</v>
      </c>
      <c r="Q207" s="1">
        <v>11.910086254465201</v>
      </c>
      <c r="R207" s="1">
        <v>24.152218317699099</v>
      </c>
      <c r="S207" s="1">
        <v>27.4562193244852</v>
      </c>
      <c r="T207" s="1">
        <v>17.7107232403024</v>
      </c>
      <c r="U207" s="1">
        <v>3.8566912539515301</v>
      </c>
      <c r="V207" s="1">
        <v>53.497716894977202</v>
      </c>
      <c r="W207" s="1">
        <v>27.193537056550799</v>
      </c>
      <c r="X207" s="1">
        <v>15.4520547945205</v>
      </c>
      <c r="Y207" s="1">
        <v>25.7804632426989</v>
      </c>
      <c r="Z207" s="1">
        <v>27.0040281973817</v>
      </c>
      <c r="AA207" s="1">
        <v>16.792547834843901</v>
      </c>
      <c r="AB207" s="1">
        <v>18.464249748237702</v>
      </c>
      <c r="AC207" s="1">
        <v>11.958710976837899</v>
      </c>
    </row>
    <row r="208" spans="1:29" ht="15" customHeight="1" x14ac:dyDescent="0.25">
      <c r="A208">
        <v>19100</v>
      </c>
      <c r="B208" s="2" t="s">
        <v>256</v>
      </c>
      <c r="C208" s="2" t="s">
        <v>27</v>
      </c>
      <c r="D208" s="2" t="s">
        <v>976</v>
      </c>
      <c r="E208" s="2" t="s">
        <v>935</v>
      </c>
      <c r="F208" s="2" t="s">
        <v>920</v>
      </c>
      <c r="G208" s="2" t="str">
        <f t="shared" si="3"/>
        <v>Clinton</v>
      </c>
      <c r="H208" s="2" t="s">
        <v>922</v>
      </c>
      <c r="I208" s="2" t="s">
        <v>922</v>
      </c>
      <c r="J208">
        <v>6426214</v>
      </c>
      <c r="K208" s="1">
        <v>50.550899798855099</v>
      </c>
      <c r="L208" s="1">
        <v>14.6524687786619</v>
      </c>
      <c r="M208" s="1">
        <v>5.2615894833256398</v>
      </c>
      <c r="N208" s="1">
        <v>2.1668590557363898</v>
      </c>
      <c r="O208" s="1">
        <v>27.3681828834209</v>
      </c>
      <c r="P208" s="1">
        <v>27.789690788386402</v>
      </c>
      <c r="Q208" s="1">
        <v>9.3713343502099402</v>
      </c>
      <c r="R208" s="1">
        <v>29.8526006136739</v>
      </c>
      <c r="S208" s="1">
        <v>24.091572425070201</v>
      </c>
      <c r="T208" s="1">
        <v>8.8948018226595007</v>
      </c>
      <c r="U208" s="1">
        <v>7.8229870674033704</v>
      </c>
      <c r="V208" s="1">
        <v>31.576272007963802</v>
      </c>
      <c r="W208" s="1">
        <v>29.3070457715455</v>
      </c>
      <c r="X208" s="1">
        <v>31.293695153087299</v>
      </c>
      <c r="Y208" s="1">
        <v>14.505044800434399</v>
      </c>
      <c r="Z208" s="1">
        <v>19.7628455063807</v>
      </c>
      <c r="AA208" s="1">
        <v>17.066174314417601</v>
      </c>
      <c r="AB208" s="1">
        <v>22.744762421938599</v>
      </c>
      <c r="AC208" s="1">
        <v>25.921172956828698</v>
      </c>
    </row>
    <row r="209" spans="1:29" ht="15" customHeight="1" x14ac:dyDescent="0.25">
      <c r="A209">
        <v>19140</v>
      </c>
      <c r="B209" s="2" t="s">
        <v>257</v>
      </c>
      <c r="C209" s="2" t="s">
        <v>37</v>
      </c>
      <c r="D209" s="2" t="s">
        <v>943</v>
      </c>
      <c r="E209" s="2" t="s">
        <v>931</v>
      </c>
      <c r="F209" s="2" t="s">
        <v>919</v>
      </c>
      <c r="G209" s="2" t="str">
        <f t="shared" si="3"/>
        <v>Trump</v>
      </c>
      <c r="H209" s="2" t="s">
        <v>922</v>
      </c>
      <c r="I209" s="2" t="s">
        <v>923</v>
      </c>
      <c r="J209">
        <v>142227</v>
      </c>
      <c r="K209" s="1">
        <v>68.541134946247894</v>
      </c>
      <c r="L209" s="1">
        <v>2.7020186040625198</v>
      </c>
      <c r="M209" s="1">
        <v>0.98574813502358904</v>
      </c>
      <c r="N209" s="1">
        <v>1.31690888509214</v>
      </c>
      <c r="O209" s="1">
        <v>26.454189429573798</v>
      </c>
      <c r="P209" s="1">
        <v>28.075541212287401</v>
      </c>
      <c r="Q209" s="1">
        <v>9.40257475725425</v>
      </c>
      <c r="R209" s="1">
        <v>27.292989376138099</v>
      </c>
      <c r="S209" s="1">
        <v>24.168406842582598</v>
      </c>
      <c r="T209" s="1">
        <v>11.0604878117376</v>
      </c>
      <c r="U209" s="1">
        <v>14.610858096225799</v>
      </c>
      <c r="V209" s="1">
        <v>48.2696036434143</v>
      </c>
      <c r="W209" s="1">
        <v>24.219912521982199</v>
      </c>
      <c r="X209" s="1">
        <v>12.899625738377599</v>
      </c>
      <c r="Y209" s="1">
        <v>22.6878523833931</v>
      </c>
      <c r="Z209" s="1">
        <v>26.595592004100499</v>
      </c>
      <c r="AA209" s="1">
        <v>20.192721681189099</v>
      </c>
      <c r="AB209" s="1">
        <v>18.343413634033801</v>
      </c>
      <c r="AC209" s="1">
        <v>12.180420297283399</v>
      </c>
    </row>
    <row r="210" spans="1:29" ht="15" customHeight="1" x14ac:dyDescent="0.25">
      <c r="A210">
        <v>19260</v>
      </c>
      <c r="B210" s="2" t="s">
        <v>258</v>
      </c>
      <c r="C210" s="2" t="s">
        <v>135</v>
      </c>
      <c r="D210" s="2" t="s">
        <v>978</v>
      </c>
      <c r="E210" s="2" t="s">
        <v>927</v>
      </c>
      <c r="F210" s="2" t="s">
        <v>920</v>
      </c>
      <c r="G210" s="2" t="str">
        <f t="shared" si="3"/>
        <v>Clinton</v>
      </c>
      <c r="H210" s="2" t="s">
        <v>922</v>
      </c>
      <c r="I210" s="2" t="s">
        <v>923</v>
      </c>
      <c r="J210">
        <v>106561</v>
      </c>
      <c r="K210" s="1">
        <v>63.209804712793598</v>
      </c>
      <c r="L210" s="1">
        <v>32.552247069753498</v>
      </c>
      <c r="M210" s="1">
        <v>0.53490489015681197</v>
      </c>
      <c r="N210" s="1">
        <v>1.2847101660082001</v>
      </c>
      <c r="O210" s="1">
        <v>2.4183331612879</v>
      </c>
      <c r="P210" s="1">
        <v>21.346458835784201</v>
      </c>
      <c r="Q210" s="1">
        <v>8.0704948339448794</v>
      </c>
      <c r="R210" s="1">
        <v>22.420960764257099</v>
      </c>
      <c r="S210" s="1">
        <v>30.208988279013901</v>
      </c>
      <c r="T210" s="1">
        <v>17.953097286999899</v>
      </c>
      <c r="U210" s="1">
        <v>9.2987012987012996</v>
      </c>
      <c r="V210" s="1">
        <v>45.607725607725598</v>
      </c>
      <c r="W210" s="1">
        <v>30.216450216450198</v>
      </c>
      <c r="X210" s="1">
        <v>14.8771228771229</v>
      </c>
      <c r="Y210" s="1">
        <v>27.403559190892</v>
      </c>
      <c r="Z210" s="1">
        <v>25.745551011385</v>
      </c>
      <c r="AA210" s="1">
        <v>18.017022217309599</v>
      </c>
      <c r="AB210" s="1">
        <v>19.144467779374398</v>
      </c>
      <c r="AC210" s="1">
        <v>9.6893998010390199</v>
      </c>
    </row>
    <row r="211" spans="1:29" ht="15" customHeight="1" x14ac:dyDescent="0.25">
      <c r="A211">
        <v>19180</v>
      </c>
      <c r="B211" s="2" t="s">
        <v>258</v>
      </c>
      <c r="C211" s="2" t="s">
        <v>146</v>
      </c>
      <c r="D211" s="2" t="s">
        <v>948</v>
      </c>
      <c r="E211" s="2" t="s">
        <v>927</v>
      </c>
      <c r="F211" s="2" t="s">
        <v>919</v>
      </c>
      <c r="G211" s="2" t="str">
        <f t="shared" si="3"/>
        <v>Trump</v>
      </c>
      <c r="H211" s="2" t="s">
        <v>922</v>
      </c>
      <c r="I211" s="2" t="s">
        <v>923</v>
      </c>
      <c r="J211">
        <v>81625</v>
      </c>
      <c r="K211" s="1">
        <v>80.355283307810097</v>
      </c>
      <c r="L211" s="1">
        <v>12.733843797856</v>
      </c>
      <c r="M211" s="1">
        <v>0.68483920367534501</v>
      </c>
      <c r="N211" s="1">
        <v>2.0104134762634001</v>
      </c>
      <c r="O211" s="1">
        <v>4.2156202143951003</v>
      </c>
      <c r="P211" s="1">
        <v>24.414088820827001</v>
      </c>
      <c r="Q211" s="1">
        <v>8.0722817764165402</v>
      </c>
      <c r="R211" s="1">
        <v>23.690045941807</v>
      </c>
      <c r="S211" s="1">
        <v>27.527105666156199</v>
      </c>
      <c r="T211" s="1">
        <v>16.296477794793301</v>
      </c>
      <c r="U211" s="1">
        <v>3.9747297073287502</v>
      </c>
      <c r="V211" s="1">
        <v>49.608605160886299</v>
      </c>
      <c r="W211" s="1">
        <v>32.506953014200697</v>
      </c>
      <c r="X211" s="1">
        <v>13.909712117584199</v>
      </c>
      <c r="Y211" s="1">
        <v>23.133414932680498</v>
      </c>
      <c r="Z211" s="1">
        <v>25.600225967423</v>
      </c>
      <c r="AA211" s="1">
        <v>18.6203433449455</v>
      </c>
      <c r="AB211" s="1">
        <v>21.9878856353765</v>
      </c>
      <c r="AC211" s="1">
        <v>10.6581301195744</v>
      </c>
    </row>
    <row r="212" spans="1:29" ht="15" customHeight="1" x14ac:dyDescent="0.25">
      <c r="A212">
        <v>19220</v>
      </c>
      <c r="B212" s="2" t="s">
        <v>258</v>
      </c>
      <c r="C212" s="2" t="s">
        <v>104</v>
      </c>
      <c r="D212" s="2" t="s">
        <v>950</v>
      </c>
      <c r="E212" s="2" t="s">
        <v>927</v>
      </c>
      <c r="F212" s="2" t="s">
        <v>919</v>
      </c>
      <c r="G212" s="2" t="str">
        <f t="shared" si="3"/>
        <v>Trump</v>
      </c>
      <c r="H212" s="2" t="s">
        <v>922</v>
      </c>
      <c r="I212" s="2" t="s">
        <v>923</v>
      </c>
      <c r="J212">
        <v>53174</v>
      </c>
      <c r="K212" s="1">
        <v>90.472787452514396</v>
      </c>
      <c r="L212" s="1">
        <v>5.01372851393538</v>
      </c>
      <c r="M212" s="1">
        <v>0.47015458682814898</v>
      </c>
      <c r="N212" s="1">
        <v>1.8467672170609699</v>
      </c>
      <c r="O212" s="1">
        <v>2.1965622296611098</v>
      </c>
      <c r="P212" s="1">
        <v>23.052619701357798</v>
      </c>
      <c r="Q212" s="1">
        <v>9.3466731861435992</v>
      </c>
      <c r="R212" s="1">
        <v>24.5345469590401</v>
      </c>
      <c r="S212" s="1">
        <v>27.479595290931702</v>
      </c>
      <c r="T212" s="1">
        <v>15.586564862526799</v>
      </c>
      <c r="U212" s="1">
        <v>8.6319081795079509</v>
      </c>
      <c r="V212" s="1">
        <v>50.844759697282797</v>
      </c>
      <c r="W212" s="1">
        <v>23.9409087101008</v>
      </c>
      <c r="X212" s="1">
        <v>16.582423413108401</v>
      </c>
      <c r="Y212" s="1">
        <v>27.2309899569584</v>
      </c>
      <c r="Z212" s="1">
        <v>25.518890483022499</v>
      </c>
      <c r="AA212" s="1">
        <v>19.010043041606899</v>
      </c>
      <c r="AB212" s="1">
        <v>18.3309421329507</v>
      </c>
      <c r="AC212" s="1">
        <v>9.9091343854615008</v>
      </c>
    </row>
    <row r="213" spans="1:29" ht="15" customHeight="1" x14ac:dyDescent="0.25">
      <c r="A213">
        <v>19300</v>
      </c>
      <c r="B213" s="2" t="s">
        <v>259</v>
      </c>
      <c r="C213" s="2" t="s">
        <v>46</v>
      </c>
      <c r="D213" s="2" t="s">
        <v>930</v>
      </c>
      <c r="E213" s="2" t="s">
        <v>931</v>
      </c>
      <c r="F213" s="2" t="s">
        <v>919</v>
      </c>
      <c r="G213" s="2" t="str">
        <f t="shared" si="3"/>
        <v>Trump</v>
      </c>
      <c r="H213" s="2" t="s">
        <v>922</v>
      </c>
      <c r="I213" s="2" t="s">
        <v>923</v>
      </c>
      <c r="J213">
        <v>182265</v>
      </c>
      <c r="K213" s="1">
        <v>83.504786985981994</v>
      </c>
      <c r="L213" s="1">
        <v>9.3084245466765392</v>
      </c>
      <c r="M213" s="1">
        <v>0.73519326255726603</v>
      </c>
      <c r="N213" s="1">
        <v>2.0667709104874801</v>
      </c>
      <c r="O213" s="1">
        <v>4.3848242942967701</v>
      </c>
      <c r="P213" s="1">
        <v>22.987408443749501</v>
      </c>
      <c r="Q213" s="1">
        <v>7.5900474583710498</v>
      </c>
      <c r="R213" s="1">
        <v>24.419938002359199</v>
      </c>
      <c r="S213" s="1">
        <v>28.231421282199001</v>
      </c>
      <c r="T213" s="1">
        <v>16.771184813321302</v>
      </c>
      <c r="U213" s="1">
        <v>4.0158402149743502</v>
      </c>
      <c r="V213" s="1">
        <v>36.4230657416065</v>
      </c>
      <c r="W213" s="1">
        <v>31.819503264687199</v>
      </c>
      <c r="X213" s="1">
        <v>27.741590778732</v>
      </c>
      <c r="Y213" s="1">
        <v>16.408021882860702</v>
      </c>
      <c r="Z213" s="1">
        <v>22.886283350056999</v>
      </c>
      <c r="AA213" s="1">
        <v>17.922777693777402</v>
      </c>
      <c r="AB213" s="1">
        <v>23.634039394647498</v>
      </c>
      <c r="AC213" s="1">
        <v>19.1488776786573</v>
      </c>
    </row>
    <row r="214" spans="1:29" ht="15" customHeight="1" x14ac:dyDescent="0.25">
      <c r="A214">
        <v>19340</v>
      </c>
      <c r="B214" s="2" t="s">
        <v>260</v>
      </c>
      <c r="C214" s="2" t="s">
        <v>60</v>
      </c>
      <c r="D214" s="2" t="s">
        <v>945</v>
      </c>
      <c r="E214" s="2" t="s">
        <v>927</v>
      </c>
      <c r="F214" s="2" t="s">
        <v>920</v>
      </c>
      <c r="G214" s="2" t="str">
        <f t="shared" si="3"/>
        <v>Clinton</v>
      </c>
      <c r="H214" s="2" t="s">
        <v>922</v>
      </c>
      <c r="I214" s="2" t="s">
        <v>923</v>
      </c>
      <c r="J214">
        <v>379690</v>
      </c>
      <c r="K214" s="1">
        <v>81.9228844583739</v>
      </c>
      <c r="L214" s="1">
        <v>6.6190839895704396</v>
      </c>
      <c r="M214" s="1">
        <v>1.5570597066027501</v>
      </c>
      <c r="N214" s="1">
        <v>2.2568411072190502</v>
      </c>
      <c r="O214" s="1">
        <v>7.6441307382338204</v>
      </c>
      <c r="P214" s="1">
        <v>23.589770602333498</v>
      </c>
      <c r="Q214" s="1">
        <v>8.7192183096736802</v>
      </c>
      <c r="R214" s="1">
        <v>24.798914904263999</v>
      </c>
      <c r="S214" s="1">
        <v>27.8506149753747</v>
      </c>
      <c r="T214" s="1">
        <v>15.041481208354201</v>
      </c>
      <c r="U214" s="1">
        <v>3.4450412579791401</v>
      </c>
      <c r="V214" s="1">
        <v>37.680990191499298</v>
      </c>
      <c r="W214" s="1">
        <v>33.946364627121298</v>
      </c>
      <c r="X214" s="1">
        <v>24.927603923400302</v>
      </c>
      <c r="Y214" s="1">
        <v>16.9641358112384</v>
      </c>
      <c r="Z214" s="1">
        <v>22.3973602303987</v>
      </c>
      <c r="AA214" s="1">
        <v>18.470638374811099</v>
      </c>
      <c r="AB214" s="1">
        <v>24.186049515052101</v>
      </c>
      <c r="AC214" s="1">
        <v>17.9818160684997</v>
      </c>
    </row>
    <row r="215" spans="1:29" ht="15" customHeight="1" x14ac:dyDescent="0.25">
      <c r="A215">
        <v>19380</v>
      </c>
      <c r="B215" s="2" t="s">
        <v>261</v>
      </c>
      <c r="C215" s="2" t="s">
        <v>33</v>
      </c>
      <c r="D215" s="2" t="s">
        <v>967</v>
      </c>
      <c r="E215" s="2" t="s">
        <v>927</v>
      </c>
      <c r="F215" s="2" t="s">
        <v>919</v>
      </c>
      <c r="G215" s="2" t="str">
        <f t="shared" si="3"/>
        <v>Trump</v>
      </c>
      <c r="H215" s="2" t="s">
        <v>922</v>
      </c>
      <c r="I215" s="2" t="s">
        <v>922</v>
      </c>
      <c r="J215">
        <v>799232</v>
      </c>
      <c r="K215" s="1">
        <v>77.857868553811699</v>
      </c>
      <c r="L215" s="1">
        <v>15.599225256245999</v>
      </c>
      <c r="M215" s="1">
        <v>1.88568525784753</v>
      </c>
      <c r="N215" s="1">
        <v>2.5355591367713002</v>
      </c>
      <c r="O215" s="1">
        <v>2.1216617953235102</v>
      </c>
      <c r="P215" s="1">
        <v>22.9195027226137</v>
      </c>
      <c r="Q215" s="1">
        <v>10.2439592008328</v>
      </c>
      <c r="R215" s="1">
        <v>24.3960452033953</v>
      </c>
      <c r="S215" s="1">
        <v>27.579976777706602</v>
      </c>
      <c r="T215" s="1">
        <v>14.860516095451599</v>
      </c>
      <c r="U215" s="1">
        <v>2.9590842896907801</v>
      </c>
      <c r="V215" s="1">
        <v>38.228063911285403</v>
      </c>
      <c r="W215" s="1">
        <v>32.843424080578899</v>
      </c>
      <c r="X215" s="1">
        <v>25.969427718444901</v>
      </c>
      <c r="Y215" s="1">
        <v>20.057344292192699</v>
      </c>
      <c r="Z215" s="1">
        <v>22.7516692268619</v>
      </c>
      <c r="AA215" s="1">
        <v>18.120061934283601</v>
      </c>
      <c r="AB215" s="1">
        <v>21.958824717409499</v>
      </c>
      <c r="AC215" s="1">
        <v>17.112099829252301</v>
      </c>
    </row>
    <row r="216" spans="1:29" ht="15" customHeight="1" x14ac:dyDescent="0.25">
      <c r="A216">
        <v>19420</v>
      </c>
      <c r="B216" s="2" t="s">
        <v>261</v>
      </c>
      <c r="C216" s="2" t="s">
        <v>84</v>
      </c>
      <c r="D216" s="2" t="s">
        <v>975</v>
      </c>
      <c r="E216" s="2" t="s">
        <v>931</v>
      </c>
      <c r="F216" s="2" t="s">
        <v>919</v>
      </c>
      <c r="G216" s="2" t="str">
        <f t="shared" si="3"/>
        <v>Trump</v>
      </c>
      <c r="H216" s="2" t="s">
        <v>922</v>
      </c>
      <c r="I216" s="2" t="s">
        <v>922</v>
      </c>
      <c r="J216">
        <v>31809</v>
      </c>
      <c r="K216" s="1">
        <v>92.121726555377407</v>
      </c>
      <c r="L216" s="1">
        <v>1.9145524851457101</v>
      </c>
      <c r="M216" s="1">
        <v>0.40240183595837697</v>
      </c>
      <c r="N216" s="1">
        <v>1.82967084787324</v>
      </c>
      <c r="O216" s="1">
        <v>3.7316482756452598</v>
      </c>
      <c r="P216" s="1">
        <v>23.439906944575402</v>
      </c>
      <c r="Q216" s="1">
        <v>9.3464113930019792</v>
      </c>
      <c r="R216" s="1">
        <v>24.147253921846001</v>
      </c>
      <c r="S216" s="1">
        <v>27.360181080826202</v>
      </c>
      <c r="T216" s="1">
        <v>15.7062466597504</v>
      </c>
      <c r="U216" s="1">
        <v>10.6578204404291</v>
      </c>
      <c r="V216" s="1">
        <v>50.616412572934301</v>
      </c>
      <c r="W216" s="1">
        <v>27.493882928665499</v>
      </c>
      <c r="X216" s="1">
        <v>11.231884057971</v>
      </c>
      <c r="Y216" s="1">
        <v>27.827768900849399</v>
      </c>
      <c r="Z216" s="1">
        <v>26.7765536960727</v>
      </c>
      <c r="AA216" s="1">
        <v>18.198637625094602</v>
      </c>
      <c r="AB216" s="1">
        <v>17.399714069464299</v>
      </c>
      <c r="AC216" s="1">
        <v>9.7973257085190504</v>
      </c>
    </row>
    <row r="217" spans="1:29" ht="15" customHeight="1" x14ac:dyDescent="0.25">
      <c r="A217">
        <v>19460</v>
      </c>
      <c r="B217" s="2" t="s">
        <v>262</v>
      </c>
      <c r="C217" s="2" t="s">
        <v>46</v>
      </c>
      <c r="D217" s="2" t="s">
        <v>930</v>
      </c>
      <c r="E217" s="2" t="s">
        <v>931</v>
      </c>
      <c r="F217" s="2" t="s">
        <v>919</v>
      </c>
      <c r="G217" s="2" t="str">
        <f t="shared" si="3"/>
        <v>Trump</v>
      </c>
      <c r="H217" s="2" t="s">
        <v>922</v>
      </c>
      <c r="I217" s="2" t="s">
        <v>923</v>
      </c>
      <c r="J217">
        <v>153829</v>
      </c>
      <c r="K217" s="1">
        <v>77.361875849157201</v>
      </c>
      <c r="L217" s="1">
        <v>11.6857029558796</v>
      </c>
      <c r="M217" s="1">
        <v>0.45895117305579602</v>
      </c>
      <c r="N217" s="1">
        <v>4.1682647615209101</v>
      </c>
      <c r="O217" s="1">
        <v>6.3252052603865296</v>
      </c>
      <c r="P217" s="1">
        <v>23.784852010999199</v>
      </c>
      <c r="Q217" s="1">
        <v>8.3696832196790005</v>
      </c>
      <c r="R217" s="1">
        <v>25.782524751509801</v>
      </c>
      <c r="S217" s="1">
        <v>27.845854812811599</v>
      </c>
      <c r="T217" s="1">
        <v>14.2170852050004</v>
      </c>
      <c r="U217" s="1">
        <v>7.2981560229225302</v>
      </c>
      <c r="V217" s="1">
        <v>45.216314541597498</v>
      </c>
      <c r="W217" s="1">
        <v>29.416281904834999</v>
      </c>
      <c r="X217" s="1">
        <v>18.069247530645001</v>
      </c>
      <c r="Y217" s="1">
        <v>21.3028790399839</v>
      </c>
      <c r="Z217" s="1">
        <v>24.245785643456198</v>
      </c>
      <c r="AA217" s="1">
        <v>17.686011529605501</v>
      </c>
      <c r="AB217" s="1">
        <v>21.539857812736301</v>
      </c>
      <c r="AC217" s="1">
        <v>15.2254659742181</v>
      </c>
    </row>
    <row r="218" spans="1:29" ht="15" customHeight="1" x14ac:dyDescent="0.25">
      <c r="A218">
        <v>19500</v>
      </c>
      <c r="B218" s="2" t="s">
        <v>262</v>
      </c>
      <c r="C218" s="2" t="s">
        <v>146</v>
      </c>
      <c r="D218" s="2" t="s">
        <v>948</v>
      </c>
      <c r="E218" s="2" t="s">
        <v>927</v>
      </c>
      <c r="F218" s="2" t="s">
        <v>919</v>
      </c>
      <c r="G218" s="2" t="str">
        <f t="shared" si="3"/>
        <v>Trump</v>
      </c>
      <c r="H218" s="2" t="s">
        <v>922</v>
      </c>
      <c r="I218" s="2" t="s">
        <v>923</v>
      </c>
      <c r="J218">
        <v>110768</v>
      </c>
      <c r="K218" s="1">
        <v>78.381843131590401</v>
      </c>
      <c r="L218" s="1">
        <v>16.174346381626499</v>
      </c>
      <c r="M218" s="1">
        <v>0.99938610429004804</v>
      </c>
      <c r="N218" s="1">
        <v>2.5738480427560302</v>
      </c>
      <c r="O218" s="1">
        <v>1.87057633973711</v>
      </c>
      <c r="P218" s="1">
        <v>22.826086956521699</v>
      </c>
      <c r="Q218" s="1">
        <v>9.3456593962155097</v>
      </c>
      <c r="R218" s="1">
        <v>23.276578073089699</v>
      </c>
      <c r="S218" s="1">
        <v>28.173299147768301</v>
      </c>
      <c r="T218" s="1">
        <v>16.378376426404699</v>
      </c>
      <c r="U218" s="1">
        <v>3.4954042893299602</v>
      </c>
      <c r="V218" s="1">
        <v>43.174370587451698</v>
      </c>
      <c r="W218" s="1">
        <v>31.437325163181001</v>
      </c>
      <c r="X218" s="1">
        <v>21.892899960037301</v>
      </c>
      <c r="Y218" s="1">
        <v>19.5766960997471</v>
      </c>
      <c r="Z218" s="1">
        <v>24.1780183697919</v>
      </c>
      <c r="AA218" s="1">
        <v>18.070284421174101</v>
      </c>
      <c r="AB218" s="1">
        <v>22.3210720149088</v>
      </c>
      <c r="AC218" s="1">
        <v>15.853929094378101</v>
      </c>
    </row>
    <row r="219" spans="1:29" ht="15" customHeight="1" x14ac:dyDescent="0.25">
      <c r="A219">
        <v>19540</v>
      </c>
      <c r="B219" s="2" t="s">
        <v>262</v>
      </c>
      <c r="C219" s="2" t="s">
        <v>66</v>
      </c>
      <c r="D219" s="2" t="s">
        <v>425</v>
      </c>
      <c r="E219" s="2" t="s">
        <v>927</v>
      </c>
      <c r="F219" s="2" t="s">
        <v>919</v>
      </c>
      <c r="G219" s="2" t="str">
        <f t="shared" si="3"/>
        <v>Trump</v>
      </c>
      <c r="H219" s="2" t="s">
        <v>922</v>
      </c>
      <c r="I219" s="2" t="s">
        <v>923</v>
      </c>
      <c r="J219">
        <v>34387</v>
      </c>
      <c r="K219" s="1">
        <v>94.573530694739304</v>
      </c>
      <c r="L219" s="1">
        <v>0.29662372408177501</v>
      </c>
      <c r="M219" s="1">
        <v>0.22682990665076899</v>
      </c>
      <c r="N219" s="1">
        <v>0.79681274900398402</v>
      </c>
      <c r="O219" s="1">
        <v>4.1062029255241796</v>
      </c>
      <c r="P219" s="1">
        <v>31.157123331491601</v>
      </c>
      <c r="Q219" s="1">
        <v>8.5613749382033895</v>
      </c>
      <c r="R219" s="1">
        <v>22.915636723180299</v>
      </c>
      <c r="S219" s="1">
        <v>23.552505307238199</v>
      </c>
      <c r="T219" s="1">
        <v>13.8133596998866</v>
      </c>
      <c r="U219" s="1">
        <v>8.1593472522198205</v>
      </c>
      <c r="V219" s="1">
        <v>49.695224382049403</v>
      </c>
      <c r="W219" s="1">
        <v>27.607391408687299</v>
      </c>
      <c r="X219" s="1">
        <v>14.538036957043399</v>
      </c>
      <c r="Y219" s="1">
        <v>16.253957944304599</v>
      </c>
      <c r="Z219" s="1">
        <v>27.011447592758</v>
      </c>
      <c r="AA219" s="1">
        <v>21.149630591864899</v>
      </c>
      <c r="AB219" s="1">
        <v>24.0886579524235</v>
      </c>
      <c r="AC219" s="1">
        <v>11.496305918649</v>
      </c>
    </row>
    <row r="220" spans="1:29" ht="15" customHeight="1" x14ac:dyDescent="0.25">
      <c r="A220">
        <v>19580</v>
      </c>
      <c r="B220" s="2" t="s">
        <v>263</v>
      </c>
      <c r="C220" s="2" t="s">
        <v>33</v>
      </c>
      <c r="D220" s="2" t="s">
        <v>967</v>
      </c>
      <c r="E220" s="2" t="s">
        <v>927</v>
      </c>
      <c r="F220" s="2" t="s">
        <v>919</v>
      </c>
      <c r="G220" s="2" t="str">
        <f t="shared" si="3"/>
        <v>Trump</v>
      </c>
      <c r="H220" s="2" t="s">
        <v>922</v>
      </c>
      <c r="I220" s="2" t="s">
        <v>922</v>
      </c>
      <c r="J220">
        <v>39037</v>
      </c>
      <c r="K220" s="1">
        <v>87.980633757717001</v>
      </c>
      <c r="L220" s="1">
        <v>1.7060737249276301</v>
      </c>
      <c r="M220" s="1">
        <v>0.29971565437917902</v>
      </c>
      <c r="N220" s="1">
        <v>1.28083612982555</v>
      </c>
      <c r="O220" s="1">
        <v>8.7327407331505995</v>
      </c>
      <c r="P220" s="1">
        <v>24.599738709429499</v>
      </c>
      <c r="Q220" s="1">
        <v>8.7045623382944406</v>
      </c>
      <c r="R220" s="1">
        <v>23.6083715449445</v>
      </c>
      <c r="S220" s="1">
        <v>28.083612982555</v>
      </c>
      <c r="T220" s="1">
        <v>15.003714424776501</v>
      </c>
      <c r="U220" s="1">
        <v>2.7621974644640801</v>
      </c>
      <c r="V220" s="1">
        <v>52.339608144448697</v>
      </c>
      <c r="W220" s="1">
        <v>28.4671532846715</v>
      </c>
      <c r="X220" s="1">
        <v>16.431041106415702</v>
      </c>
      <c r="Y220" s="1">
        <v>18.8798849823552</v>
      </c>
      <c r="Z220" s="1">
        <v>23.271467781989301</v>
      </c>
      <c r="AA220" s="1">
        <v>20.036596523330299</v>
      </c>
      <c r="AB220" s="1">
        <v>24.8529603973337</v>
      </c>
      <c r="AC220" s="1">
        <v>12.959090314991499</v>
      </c>
    </row>
    <row r="221" spans="1:29" ht="15" customHeight="1" x14ac:dyDescent="0.25">
      <c r="A221">
        <v>19620</v>
      </c>
      <c r="B221" s="2" t="s">
        <v>264</v>
      </c>
      <c r="C221" s="2" t="s">
        <v>27</v>
      </c>
      <c r="D221" s="2" t="s">
        <v>976</v>
      </c>
      <c r="E221" s="2" t="s">
        <v>935</v>
      </c>
      <c r="F221" s="2" t="s">
        <v>920</v>
      </c>
      <c r="G221" s="2" t="str">
        <f t="shared" si="3"/>
        <v>Clinton</v>
      </c>
      <c r="H221" s="2" t="s">
        <v>922</v>
      </c>
      <c r="I221" s="2" t="s">
        <v>922</v>
      </c>
      <c r="J221">
        <v>48879</v>
      </c>
      <c r="K221" s="1">
        <v>17.4880828167516</v>
      </c>
      <c r="L221" s="1">
        <v>1.1518238916508099</v>
      </c>
      <c r="M221" s="1">
        <v>0.42349475234763401</v>
      </c>
      <c r="N221" s="1">
        <v>0.74060434951615195</v>
      </c>
      <c r="O221" s="1">
        <v>80.195994189733796</v>
      </c>
      <c r="P221" s="1">
        <v>29.7960269236277</v>
      </c>
      <c r="Q221" s="1">
        <v>10.3991489187586</v>
      </c>
      <c r="R221" s="1">
        <v>25.949794390228899</v>
      </c>
      <c r="S221" s="1">
        <v>21.473434399230801</v>
      </c>
      <c r="T221" s="1">
        <v>12.381595368154001</v>
      </c>
      <c r="U221" s="1">
        <v>23.341608054061499</v>
      </c>
      <c r="V221" s="1">
        <v>37.563784305612998</v>
      </c>
      <c r="W221" s="1">
        <v>23.245069645566101</v>
      </c>
      <c r="X221" s="1">
        <v>15.8495379947593</v>
      </c>
      <c r="Y221" s="1">
        <v>24.988257397839401</v>
      </c>
      <c r="Z221" s="1">
        <v>24.183050392538401</v>
      </c>
      <c r="AA221" s="1">
        <v>19.573240287190501</v>
      </c>
      <c r="AB221" s="1">
        <v>18.452660538146699</v>
      </c>
      <c r="AC221" s="1">
        <v>12.802791384284999</v>
      </c>
    </row>
    <row r="222" spans="1:29" ht="15" customHeight="1" x14ac:dyDescent="0.25">
      <c r="A222">
        <v>19660</v>
      </c>
      <c r="B222" s="2" t="s">
        <v>265</v>
      </c>
      <c r="C222" s="2" t="s">
        <v>72</v>
      </c>
      <c r="D222" s="2" t="s">
        <v>942</v>
      </c>
      <c r="E222" s="2" t="s">
        <v>931</v>
      </c>
      <c r="F222" s="2" t="s">
        <v>919</v>
      </c>
      <c r="G222" s="2" t="str">
        <f t="shared" si="3"/>
        <v>Trump</v>
      </c>
      <c r="H222" s="2" t="s">
        <v>923</v>
      </c>
      <c r="I222" s="2" t="s">
        <v>923</v>
      </c>
      <c r="J222">
        <v>590289</v>
      </c>
      <c r="K222" s="1">
        <v>75.529444051981301</v>
      </c>
      <c r="L222" s="1">
        <v>10.167561990821399</v>
      </c>
      <c r="M222" s="1">
        <v>1.59040741060735</v>
      </c>
      <c r="N222" s="1">
        <v>1.9605650791392</v>
      </c>
      <c r="O222" s="1">
        <v>10.7520214674507</v>
      </c>
      <c r="P222" s="1">
        <v>19.026104162537301</v>
      </c>
      <c r="Q222" s="1">
        <v>8.5863026415874302</v>
      </c>
      <c r="R222" s="1">
        <v>21.553340821191</v>
      </c>
      <c r="S222" s="1">
        <v>29.201797763468399</v>
      </c>
      <c r="T222" s="1">
        <v>21.632454611215898</v>
      </c>
      <c r="U222" s="1">
        <v>3.54582753109842</v>
      </c>
      <c r="V222" s="1">
        <v>41.218843166758603</v>
      </c>
      <c r="W222" s="1">
        <v>33.818073066103402</v>
      </c>
      <c r="X222" s="1">
        <v>21.417256236039599</v>
      </c>
      <c r="Y222" s="1">
        <v>20.530073205935999</v>
      </c>
      <c r="Z222" s="1">
        <v>24.7387663027977</v>
      </c>
      <c r="AA222" s="1">
        <v>19.789803026767299</v>
      </c>
      <c r="AB222" s="1">
        <v>21.307075997614501</v>
      </c>
      <c r="AC222" s="1">
        <v>13.6342814668845</v>
      </c>
    </row>
    <row r="223" spans="1:29" ht="15" customHeight="1" x14ac:dyDescent="0.25">
      <c r="A223">
        <v>19700</v>
      </c>
      <c r="B223" s="2" t="s">
        <v>266</v>
      </c>
      <c r="C223" s="2" t="s">
        <v>35</v>
      </c>
      <c r="D223" s="2" t="s">
        <v>964</v>
      </c>
      <c r="E223" s="2" t="s">
        <v>935</v>
      </c>
      <c r="F223" s="2" t="s">
        <v>920</v>
      </c>
      <c r="G223" s="2" t="str">
        <f t="shared" si="3"/>
        <v>Clinton</v>
      </c>
      <c r="H223" s="2" t="s">
        <v>922</v>
      </c>
      <c r="I223" s="2" t="s">
        <v>922</v>
      </c>
      <c r="J223">
        <v>25095</v>
      </c>
      <c r="K223" s="1">
        <v>35.851763299462</v>
      </c>
      <c r="L223" s="1">
        <v>0.75313807531380705</v>
      </c>
      <c r="M223" s="1">
        <v>0.44630404463040402</v>
      </c>
      <c r="N223" s="1">
        <v>1.49033672046224</v>
      </c>
      <c r="O223" s="1">
        <v>61.458457860131503</v>
      </c>
      <c r="P223" s="1">
        <v>26.4793783622235</v>
      </c>
      <c r="Q223" s="1">
        <v>8.6830045825861699</v>
      </c>
      <c r="R223" s="1">
        <v>20.9085475194262</v>
      </c>
      <c r="S223" s="1">
        <v>24.375373580394498</v>
      </c>
      <c r="T223" s="1">
        <v>19.553695955369601</v>
      </c>
      <c r="U223" s="1">
        <v>18.318710721174799</v>
      </c>
      <c r="V223" s="1">
        <v>43.419824528654097</v>
      </c>
      <c r="W223" s="1">
        <v>24.933109327359801</v>
      </c>
      <c r="X223" s="1">
        <v>13.328355422811301</v>
      </c>
      <c r="Y223" s="1">
        <v>34.321801208127397</v>
      </c>
      <c r="Z223" s="1">
        <v>28.303130148270199</v>
      </c>
      <c r="AA223" s="1">
        <v>17.111477210324001</v>
      </c>
      <c r="AB223" s="1">
        <v>14.5085118066996</v>
      </c>
      <c r="AC223" s="1">
        <v>5.7550796265787998</v>
      </c>
    </row>
    <row r="224" spans="1:29" ht="15" customHeight="1" x14ac:dyDescent="0.25">
      <c r="A224">
        <v>19740</v>
      </c>
      <c r="B224" s="2" t="s">
        <v>267</v>
      </c>
      <c r="C224" s="2" t="s">
        <v>156</v>
      </c>
      <c r="D224" s="2" t="s">
        <v>937</v>
      </c>
      <c r="E224" s="2" t="s">
        <v>935</v>
      </c>
      <c r="F224" s="2" t="s">
        <v>920</v>
      </c>
      <c r="G224" s="2" t="str">
        <f t="shared" si="3"/>
        <v>Clinton</v>
      </c>
      <c r="H224" s="2" t="s">
        <v>922</v>
      </c>
      <c r="I224" s="2" t="s">
        <v>922</v>
      </c>
      <c r="J224">
        <v>2543482</v>
      </c>
      <c r="K224" s="1">
        <v>65.803846852464503</v>
      </c>
      <c r="L224" s="1">
        <v>5.3208161095694804</v>
      </c>
      <c r="M224" s="1">
        <v>3.6152801553146401</v>
      </c>
      <c r="N224" s="1">
        <v>2.8053668160419498</v>
      </c>
      <c r="O224" s="1">
        <v>22.454690066609501</v>
      </c>
      <c r="P224" s="1">
        <v>24.944505209787199</v>
      </c>
      <c r="Q224" s="1">
        <v>8.6319462846601596</v>
      </c>
      <c r="R224" s="1">
        <v>30.177331705119201</v>
      </c>
      <c r="S224" s="1">
        <v>26.1987307163959</v>
      </c>
      <c r="T224" s="1">
        <v>10.047486084037599</v>
      </c>
      <c r="U224" s="1">
        <v>4.5170019704844799</v>
      </c>
      <c r="V224" s="1">
        <v>27.372681475975799</v>
      </c>
      <c r="W224" s="1">
        <v>29.353515265521501</v>
      </c>
      <c r="X224" s="1">
        <v>38.756801288018302</v>
      </c>
      <c r="Y224" s="1">
        <v>13.963644865509201</v>
      </c>
      <c r="Z224" s="1">
        <v>17.751628867091799</v>
      </c>
      <c r="AA224" s="1">
        <v>16.563337726270401</v>
      </c>
      <c r="AB224" s="1">
        <v>23.660212479604802</v>
      </c>
      <c r="AC224" s="1">
        <v>28.061176061523799</v>
      </c>
    </row>
    <row r="225" spans="1:29" ht="15" customHeight="1" x14ac:dyDescent="0.25">
      <c r="A225">
        <v>19760</v>
      </c>
      <c r="B225" s="2" t="s">
        <v>268</v>
      </c>
      <c r="C225" s="2" t="s">
        <v>49</v>
      </c>
      <c r="D225" s="2" t="s">
        <v>951</v>
      </c>
      <c r="E225" s="2" t="s">
        <v>931</v>
      </c>
      <c r="F225" s="2" t="s">
        <v>919</v>
      </c>
      <c r="G225" s="2" t="str">
        <f t="shared" si="3"/>
        <v>Trump</v>
      </c>
      <c r="H225" s="2" t="s">
        <v>922</v>
      </c>
      <c r="I225" s="2" t="s">
        <v>923</v>
      </c>
      <c r="J225">
        <v>35654</v>
      </c>
      <c r="K225" s="1">
        <v>80.580019072193906</v>
      </c>
      <c r="L225" s="1">
        <v>12.893363998429299</v>
      </c>
      <c r="M225" s="1">
        <v>0.608627362988725</v>
      </c>
      <c r="N225" s="1">
        <v>3.1048409715599901</v>
      </c>
      <c r="O225" s="1">
        <v>2.8131485948280699</v>
      </c>
      <c r="P225" s="1">
        <v>26.070006170415699</v>
      </c>
      <c r="Q225" s="1">
        <v>8.4422505188758592</v>
      </c>
      <c r="R225" s="1">
        <v>26.583272564088201</v>
      </c>
      <c r="S225" s="1">
        <v>25.9409883883996</v>
      </c>
      <c r="T225" s="1">
        <v>12.9634823582207</v>
      </c>
      <c r="U225" s="1">
        <v>5.1860395574351701</v>
      </c>
      <c r="V225" s="1">
        <v>51.915929770601103</v>
      </c>
      <c r="W225" s="1">
        <v>27.194668717160098</v>
      </c>
      <c r="X225" s="1">
        <v>15.7033619548037</v>
      </c>
      <c r="Y225" s="1">
        <v>19.675925925925899</v>
      </c>
      <c r="Z225" s="1">
        <v>24.089506172839499</v>
      </c>
      <c r="AA225" s="1">
        <v>16.7746913580247</v>
      </c>
      <c r="AB225" s="1">
        <v>23.233024691358001</v>
      </c>
      <c r="AC225" s="1">
        <v>16.226851851851901</v>
      </c>
    </row>
    <row r="226" spans="1:29" ht="15" customHeight="1" x14ac:dyDescent="0.25">
      <c r="A226">
        <v>19780</v>
      </c>
      <c r="B226" s="2" t="s">
        <v>269</v>
      </c>
      <c r="C226" s="2" t="s">
        <v>60</v>
      </c>
      <c r="D226" s="2" t="s">
        <v>945</v>
      </c>
      <c r="E226" s="2" t="s">
        <v>927</v>
      </c>
      <c r="F226" s="2" t="s">
        <v>920</v>
      </c>
      <c r="G226" s="2" t="str">
        <f t="shared" si="3"/>
        <v>Clinton</v>
      </c>
      <c r="H226" s="2" t="s">
        <v>922</v>
      </c>
      <c r="I226" s="2" t="s">
        <v>923</v>
      </c>
      <c r="J226">
        <v>569633</v>
      </c>
      <c r="K226" s="1">
        <v>83.638763905883295</v>
      </c>
      <c r="L226" s="1">
        <v>4.6535225311735804</v>
      </c>
      <c r="M226" s="1">
        <v>3.0031616848040801</v>
      </c>
      <c r="N226" s="1">
        <v>2.0328878418209602</v>
      </c>
      <c r="O226" s="1">
        <v>6.6716640363181199</v>
      </c>
      <c r="P226" s="1">
        <v>25.990945047074199</v>
      </c>
      <c r="Q226" s="1">
        <v>8.7059562911558892</v>
      </c>
      <c r="R226" s="1">
        <v>29.022546095468499</v>
      </c>
      <c r="S226" s="1">
        <v>25.101600504184301</v>
      </c>
      <c r="T226" s="1">
        <v>11.178952062117199</v>
      </c>
      <c r="U226" s="1">
        <v>2.9066158686671901</v>
      </c>
      <c r="V226" s="1">
        <v>31.645566233599499</v>
      </c>
      <c r="W226" s="1">
        <v>31.448652640140399</v>
      </c>
      <c r="X226" s="1">
        <v>33.9991652575929</v>
      </c>
      <c r="Y226" s="1">
        <v>13.4095134731205</v>
      </c>
      <c r="Z226" s="1">
        <v>19.0829915754077</v>
      </c>
      <c r="AA226" s="1">
        <v>17.5826668683113</v>
      </c>
      <c r="AB226" s="1">
        <v>25.621613927710399</v>
      </c>
      <c r="AC226" s="1">
        <v>24.303214155450199</v>
      </c>
    </row>
    <row r="227" spans="1:29" ht="15" customHeight="1" x14ac:dyDescent="0.25">
      <c r="A227">
        <v>19820</v>
      </c>
      <c r="B227" s="2" t="s">
        <v>270</v>
      </c>
      <c r="C227" s="2" t="s">
        <v>31</v>
      </c>
      <c r="D227" s="2" t="s">
        <v>924</v>
      </c>
      <c r="E227" s="2" t="s">
        <v>927</v>
      </c>
      <c r="F227" s="2" t="s">
        <v>920</v>
      </c>
      <c r="G227" s="2" t="str">
        <f t="shared" si="3"/>
        <v>Clinton</v>
      </c>
      <c r="H227" s="2" t="s">
        <v>923</v>
      </c>
      <c r="I227" s="2" t="s">
        <v>922</v>
      </c>
      <c r="J227">
        <v>4296250</v>
      </c>
      <c r="K227" s="1">
        <v>67.876496945010203</v>
      </c>
      <c r="L227" s="1">
        <v>22.640418970032002</v>
      </c>
      <c r="M227" s="1">
        <v>3.2716438754728001</v>
      </c>
      <c r="N227" s="1">
        <v>2.2995402967704401</v>
      </c>
      <c r="O227" s="1">
        <v>3.9118999127145799</v>
      </c>
      <c r="P227" s="1">
        <v>24.2946523130637</v>
      </c>
      <c r="Q227" s="1">
        <v>8.6405353505964495</v>
      </c>
      <c r="R227" s="1">
        <v>25.588734361361698</v>
      </c>
      <c r="S227" s="1">
        <v>28.276171079429702</v>
      </c>
      <c r="T227" s="1">
        <v>13.1999068955484</v>
      </c>
      <c r="U227" s="1">
        <v>3.7185382603336699</v>
      </c>
      <c r="V227" s="1">
        <v>36.706992182079702</v>
      </c>
      <c r="W227" s="1">
        <v>31.989318657849299</v>
      </c>
      <c r="X227" s="1">
        <v>27.5851508997373</v>
      </c>
      <c r="Y227" s="1">
        <v>19.0652877364715</v>
      </c>
      <c r="Z227" s="1">
        <v>20.386574194571502</v>
      </c>
      <c r="AA227" s="1">
        <v>16.8134897240001</v>
      </c>
      <c r="AB227" s="1">
        <v>22.056870580630001</v>
      </c>
      <c r="AC227" s="1">
        <v>21.677777764326901</v>
      </c>
    </row>
    <row r="228" spans="1:29" ht="15" customHeight="1" x14ac:dyDescent="0.25">
      <c r="A228">
        <v>19860</v>
      </c>
      <c r="B228" s="2" t="s">
        <v>271</v>
      </c>
      <c r="C228" s="2" t="s">
        <v>141</v>
      </c>
      <c r="D228" s="2" t="s">
        <v>960</v>
      </c>
      <c r="E228" s="2" t="s">
        <v>947</v>
      </c>
      <c r="F228" s="2" t="s">
        <v>919</v>
      </c>
      <c r="G228" s="2" t="str">
        <f t="shared" si="3"/>
        <v>Trump</v>
      </c>
      <c r="H228" s="2" t="s">
        <v>922</v>
      </c>
      <c r="I228" s="2" t="s">
        <v>923</v>
      </c>
      <c r="J228">
        <v>24199</v>
      </c>
      <c r="K228" s="1">
        <v>94.074135294846897</v>
      </c>
      <c r="L228" s="1">
        <v>0.76862680276044504</v>
      </c>
      <c r="M228" s="1">
        <v>1.1901318236290801</v>
      </c>
      <c r="N228" s="1">
        <v>2.0909954956816401</v>
      </c>
      <c r="O228" s="1">
        <v>1.87611058308195</v>
      </c>
      <c r="P228" s="1">
        <v>21.4306376296541</v>
      </c>
      <c r="Q228" s="1">
        <v>12.236042811686399</v>
      </c>
      <c r="R228" s="1">
        <v>23.5381627339973</v>
      </c>
      <c r="S228" s="1">
        <v>26.782098433819598</v>
      </c>
      <c r="T228" s="1">
        <v>16.013058390842598</v>
      </c>
      <c r="U228" s="1">
        <v>6.4045424018560304</v>
      </c>
      <c r="V228" s="1">
        <v>36.7910128823493</v>
      </c>
      <c r="W228" s="1">
        <v>33.2559985347091</v>
      </c>
      <c r="X228" s="1">
        <v>23.548446181085499</v>
      </c>
      <c r="Y228" s="1">
        <v>15.3365718251214</v>
      </c>
      <c r="Z228" s="1">
        <v>18.52879944483</v>
      </c>
      <c r="AA228" s="1">
        <v>17.240011896500398</v>
      </c>
      <c r="AB228" s="1">
        <v>26.2119559829483</v>
      </c>
      <c r="AC228" s="1">
        <v>22.682660850599799</v>
      </c>
    </row>
    <row r="229" spans="1:29" ht="15" customHeight="1" x14ac:dyDescent="0.25">
      <c r="A229">
        <v>19940</v>
      </c>
      <c r="B229" s="2" t="s">
        <v>272</v>
      </c>
      <c r="C229" s="2" t="s">
        <v>146</v>
      </c>
      <c r="D229" s="2" t="s">
        <v>948</v>
      </c>
      <c r="E229" s="2" t="s">
        <v>927</v>
      </c>
      <c r="F229" s="2" t="s">
        <v>919</v>
      </c>
      <c r="G229" s="2" t="str">
        <f t="shared" si="3"/>
        <v>Trump</v>
      </c>
      <c r="H229" s="2" t="s">
        <v>922</v>
      </c>
      <c r="I229" s="2" t="s">
        <v>923</v>
      </c>
      <c r="J229">
        <v>36031</v>
      </c>
      <c r="K229" s="1">
        <v>88.323943271072096</v>
      </c>
      <c r="L229" s="1">
        <v>4.7431378535150301</v>
      </c>
      <c r="M229" s="1">
        <v>0.67719463795065404</v>
      </c>
      <c r="N229" s="1">
        <v>1.2544753129249799</v>
      </c>
      <c r="O229" s="1">
        <v>5.0012489245372</v>
      </c>
      <c r="P229" s="1">
        <v>21.464849712747402</v>
      </c>
      <c r="Q229" s="1">
        <v>8.0930310010823998</v>
      </c>
      <c r="R229" s="1">
        <v>24.778662818128801</v>
      </c>
      <c r="S229" s="1">
        <v>29.9991673836419</v>
      </c>
      <c r="T229" s="1">
        <v>15.664289084399501</v>
      </c>
      <c r="U229" s="1">
        <v>3.95932148886566</v>
      </c>
      <c r="V229" s="1">
        <v>45.763325026127497</v>
      </c>
      <c r="W229" s="1">
        <v>35.416834150655198</v>
      </c>
      <c r="X229" s="1">
        <v>14.860519334351601</v>
      </c>
      <c r="Y229" s="1">
        <v>17.426567295045999</v>
      </c>
      <c r="Z229" s="1">
        <v>22.943153587607799</v>
      </c>
      <c r="AA229" s="1">
        <v>18.522577816746999</v>
      </c>
      <c r="AB229" s="1">
        <v>25.610112523746899</v>
      </c>
      <c r="AC229" s="1">
        <v>15.4975887768523</v>
      </c>
    </row>
    <row r="230" spans="1:29" ht="15" customHeight="1" x14ac:dyDescent="0.25">
      <c r="A230">
        <v>19980</v>
      </c>
      <c r="B230" s="2" t="s">
        <v>273</v>
      </c>
      <c r="C230" s="2" t="s">
        <v>77</v>
      </c>
      <c r="D230" s="2" t="s">
        <v>949</v>
      </c>
      <c r="E230" s="2" t="s">
        <v>935</v>
      </c>
      <c r="F230" s="2" t="s">
        <v>919</v>
      </c>
      <c r="G230" s="2" t="str">
        <f t="shared" si="3"/>
        <v>Trump</v>
      </c>
      <c r="H230" s="2" t="s">
        <v>922</v>
      </c>
      <c r="I230" s="2" t="s">
        <v>923</v>
      </c>
      <c r="J230">
        <v>33848</v>
      </c>
      <c r="K230" s="1">
        <v>44.011463011108503</v>
      </c>
      <c r="L230" s="1">
        <v>1.7874025053178899</v>
      </c>
      <c r="M230" s="1">
        <v>1.38856062396597</v>
      </c>
      <c r="N230" s="1">
        <v>1.6396832900023599</v>
      </c>
      <c r="O230" s="1">
        <v>51.1728905696053</v>
      </c>
      <c r="P230" s="1">
        <v>30.932403687071599</v>
      </c>
      <c r="Q230" s="1">
        <v>10.8248640983219</v>
      </c>
      <c r="R230" s="1">
        <v>26.976483100921801</v>
      </c>
      <c r="S230" s="1">
        <v>21.289293311273902</v>
      </c>
      <c r="T230" s="1">
        <v>9.9769558024107798</v>
      </c>
      <c r="U230" s="1">
        <v>15.742242952747899</v>
      </c>
      <c r="V230" s="1">
        <v>37.183127154735303</v>
      </c>
      <c r="W230" s="1">
        <v>29.436219833705099</v>
      </c>
      <c r="X230" s="1">
        <v>17.638410058811601</v>
      </c>
      <c r="Y230" s="1">
        <v>15.6820038115982</v>
      </c>
      <c r="Z230" s="1">
        <v>22.887739359288499</v>
      </c>
      <c r="AA230" s="1">
        <v>22.343225338052498</v>
      </c>
      <c r="AB230" s="1">
        <v>26.073146383519401</v>
      </c>
      <c r="AC230" s="1">
        <v>13.013885107541499</v>
      </c>
    </row>
    <row r="231" spans="1:29" ht="15" customHeight="1" x14ac:dyDescent="0.25">
      <c r="A231">
        <v>20020</v>
      </c>
      <c r="B231" s="2" t="s">
        <v>274</v>
      </c>
      <c r="C231" s="2" t="s">
        <v>46</v>
      </c>
      <c r="D231" s="2" t="s">
        <v>930</v>
      </c>
      <c r="E231" s="2" t="s">
        <v>931</v>
      </c>
      <c r="F231" s="2" t="s">
        <v>919</v>
      </c>
      <c r="G231" s="2" t="str">
        <f t="shared" si="3"/>
        <v>Trump</v>
      </c>
      <c r="H231" s="2" t="s">
        <v>922</v>
      </c>
      <c r="I231" s="2" t="s">
        <v>923</v>
      </c>
      <c r="J231">
        <v>145639</v>
      </c>
      <c r="K231" s="1">
        <v>71.515184806267598</v>
      </c>
      <c r="L231" s="1">
        <v>22.9856013842446</v>
      </c>
      <c r="M231" s="1">
        <v>0.62826578045715797</v>
      </c>
      <c r="N231" s="1">
        <v>1.9156956584431399</v>
      </c>
      <c r="O231" s="1">
        <v>2.9552523705875502</v>
      </c>
      <c r="P231" s="1">
        <v>23.9187305598088</v>
      </c>
      <c r="Q231" s="1">
        <v>8.1420498630174603</v>
      </c>
      <c r="R231" s="1">
        <v>24.9630936768311</v>
      </c>
      <c r="S231" s="1">
        <v>27.600436696214601</v>
      </c>
      <c r="T231" s="1">
        <v>15.375689204127999</v>
      </c>
      <c r="U231" s="1">
        <v>6.67959165126776</v>
      </c>
      <c r="V231" s="1">
        <v>47.169125443034098</v>
      </c>
      <c r="W231" s="1">
        <v>28.908545636303099</v>
      </c>
      <c r="X231" s="1">
        <v>17.2427372693951</v>
      </c>
      <c r="Y231" s="1">
        <v>25.415916075023802</v>
      </c>
      <c r="Z231" s="1">
        <v>24.5028434177528</v>
      </c>
      <c r="AA231" s="1">
        <v>16.988096499593802</v>
      </c>
      <c r="AB231" s="1">
        <v>19.884497191904199</v>
      </c>
      <c r="AC231" s="1">
        <v>13.208646815725301</v>
      </c>
    </row>
    <row r="232" spans="1:29" ht="15" customHeight="1" x14ac:dyDescent="0.25">
      <c r="A232">
        <v>20060</v>
      </c>
      <c r="B232" s="2" t="s">
        <v>275</v>
      </c>
      <c r="C232" s="2" t="s">
        <v>37</v>
      </c>
      <c r="D232" s="2" t="s">
        <v>943</v>
      </c>
      <c r="E232" s="2" t="s">
        <v>931</v>
      </c>
      <c r="F232" s="2" t="s">
        <v>920</v>
      </c>
      <c r="G232" s="2" t="str">
        <f t="shared" si="3"/>
        <v>Clinton</v>
      </c>
      <c r="H232" s="2" t="s">
        <v>922</v>
      </c>
      <c r="I232" s="2" t="s">
        <v>923</v>
      </c>
      <c r="J232">
        <v>42356</v>
      </c>
      <c r="K232" s="1">
        <v>61.164888091415598</v>
      </c>
      <c r="L232" s="1">
        <v>26.506280101992601</v>
      </c>
      <c r="M232" s="1">
        <v>0.71300406081782997</v>
      </c>
      <c r="N232" s="1">
        <v>1.34101426008122</v>
      </c>
      <c r="O232" s="1">
        <v>10.2748134856927</v>
      </c>
      <c r="P232" s="1">
        <v>26.208801586552099</v>
      </c>
      <c r="Q232" s="1">
        <v>10.3503635848522</v>
      </c>
      <c r="R232" s="1">
        <v>27.677306638965</v>
      </c>
      <c r="S232" s="1">
        <v>24.688355840966999</v>
      </c>
      <c r="T232" s="1">
        <v>11.075172348663701</v>
      </c>
      <c r="U232" s="1">
        <v>8.43351142772336</v>
      </c>
      <c r="V232" s="1">
        <v>56.901157613535197</v>
      </c>
      <c r="W232" s="1">
        <v>23.319234194122899</v>
      </c>
      <c r="X232" s="1">
        <v>11.346096764618601</v>
      </c>
      <c r="Y232" s="1">
        <v>27.926036304524501</v>
      </c>
      <c r="Z232" s="1">
        <v>28.2985640747765</v>
      </c>
      <c r="AA232" s="1">
        <v>19.561094554321301</v>
      </c>
      <c r="AB232" s="1">
        <v>13.6819290165267</v>
      </c>
      <c r="AC232" s="1">
        <v>10.532376049851001</v>
      </c>
    </row>
    <row r="233" spans="1:29" ht="15" customHeight="1" x14ac:dyDescent="0.25">
      <c r="A233">
        <v>20100</v>
      </c>
      <c r="B233" s="2" t="s">
        <v>276</v>
      </c>
      <c r="C233" s="2" t="s">
        <v>277</v>
      </c>
      <c r="D233" s="2" t="s">
        <v>941</v>
      </c>
      <c r="E233" s="2" t="s">
        <v>927</v>
      </c>
      <c r="F233" s="2" t="s">
        <v>920</v>
      </c>
      <c r="G233" s="2" t="str">
        <f t="shared" si="3"/>
        <v>Clinton</v>
      </c>
      <c r="H233" s="2" t="s">
        <v>923</v>
      </c>
      <c r="I233" s="2" t="s">
        <v>922</v>
      </c>
      <c r="J233">
        <v>162310</v>
      </c>
      <c r="K233" s="1">
        <v>65.239972891380702</v>
      </c>
      <c r="L233" s="1">
        <v>23.296161665947899</v>
      </c>
      <c r="M233" s="1">
        <v>2.0121988786889302</v>
      </c>
      <c r="N233" s="1">
        <v>3.6935493808144901</v>
      </c>
      <c r="O233" s="1">
        <v>5.75811718316801</v>
      </c>
      <c r="P233" s="1">
        <v>24.877703160618601</v>
      </c>
      <c r="Q233" s="1">
        <v>10.956194935617001</v>
      </c>
      <c r="R233" s="1">
        <v>25.005852997350701</v>
      </c>
      <c r="S233" s="1">
        <v>25.617029141765801</v>
      </c>
      <c r="T233" s="1">
        <v>13.543219764647899</v>
      </c>
      <c r="U233" s="1">
        <v>4.8844688630664104</v>
      </c>
      <c r="V233" s="1">
        <v>43.968834351130397</v>
      </c>
      <c r="W233" s="1">
        <v>30.690889599326098</v>
      </c>
      <c r="X233" s="1">
        <v>20.455807186476999</v>
      </c>
      <c r="Y233" s="1">
        <v>16.061297910613</v>
      </c>
      <c r="Z233" s="1">
        <v>19.037982565379799</v>
      </c>
      <c r="AA233" s="1">
        <v>17.913726304137299</v>
      </c>
      <c r="AB233" s="1">
        <v>28.116784281167799</v>
      </c>
      <c r="AC233" s="1">
        <v>18.870208938702099</v>
      </c>
    </row>
    <row r="234" spans="1:29" ht="15" customHeight="1" x14ac:dyDescent="0.25">
      <c r="A234">
        <v>20140</v>
      </c>
      <c r="B234" s="2" t="s">
        <v>278</v>
      </c>
      <c r="C234" s="2" t="s">
        <v>37</v>
      </c>
      <c r="D234" s="2" t="s">
        <v>943</v>
      </c>
      <c r="E234" s="2" t="s">
        <v>931</v>
      </c>
      <c r="F234" s="2" t="s">
        <v>919</v>
      </c>
      <c r="G234" s="2" t="str">
        <f t="shared" si="3"/>
        <v>Trump</v>
      </c>
      <c r="H234" s="2" t="s">
        <v>922</v>
      </c>
      <c r="I234" s="2" t="s">
        <v>923</v>
      </c>
      <c r="J234">
        <v>58414</v>
      </c>
      <c r="K234" s="1">
        <v>60.155099804841299</v>
      </c>
      <c r="L234" s="1">
        <v>35.4863560105454</v>
      </c>
      <c r="M234" s="1">
        <v>0.85595918786592295</v>
      </c>
      <c r="N234" s="1">
        <v>1.2274454753997299</v>
      </c>
      <c r="O234" s="1">
        <v>2.27513952134762</v>
      </c>
      <c r="P234" s="1">
        <v>24.934091142534299</v>
      </c>
      <c r="Q234" s="1">
        <v>8.3490259184442106</v>
      </c>
      <c r="R234" s="1">
        <v>25.629130003081499</v>
      </c>
      <c r="S234" s="1">
        <v>26.925052213510501</v>
      </c>
      <c r="T234" s="1">
        <v>14.1627007224296</v>
      </c>
      <c r="U234" s="1">
        <v>7.4595264530455196</v>
      </c>
      <c r="V234" s="1">
        <v>54.930413901727398</v>
      </c>
      <c r="W234" s="1">
        <v>22.7607219396318</v>
      </c>
      <c r="X234" s="1">
        <v>14.8493377055953</v>
      </c>
      <c r="Y234" s="1">
        <v>31.317970584007998</v>
      </c>
      <c r="Z234" s="1">
        <v>22.847697983040302</v>
      </c>
      <c r="AA234" s="1">
        <v>16.150050304220802</v>
      </c>
      <c r="AB234" s="1">
        <v>19.125185646529001</v>
      </c>
      <c r="AC234" s="1">
        <v>10.559095482201901</v>
      </c>
    </row>
    <row r="235" spans="1:29" ht="15" customHeight="1" x14ac:dyDescent="0.25">
      <c r="A235">
        <v>20180</v>
      </c>
      <c r="B235" s="2" t="s">
        <v>279</v>
      </c>
      <c r="C235" s="2" t="s">
        <v>55</v>
      </c>
      <c r="D235" s="2" t="s">
        <v>970</v>
      </c>
      <c r="E235" s="2" t="s">
        <v>927</v>
      </c>
      <c r="F235" s="2" t="s">
        <v>920</v>
      </c>
      <c r="G235" s="2" t="str">
        <f t="shared" si="3"/>
        <v>Clinton</v>
      </c>
      <c r="H235" s="2" t="s">
        <v>922</v>
      </c>
      <c r="I235" s="2" t="s">
        <v>922</v>
      </c>
      <c r="J235">
        <v>81642</v>
      </c>
      <c r="K235" s="1">
        <v>94.352171676343104</v>
      </c>
      <c r="L235" s="1">
        <v>2.0785870017882999</v>
      </c>
      <c r="M235" s="1">
        <v>0.47034614536635599</v>
      </c>
      <c r="N235" s="1">
        <v>0.76308762646676997</v>
      </c>
      <c r="O235" s="1">
        <v>2.3358075500355202</v>
      </c>
      <c r="P235" s="1">
        <v>19.960314543984701</v>
      </c>
      <c r="Q235" s="1">
        <v>7.8929962519291497</v>
      </c>
      <c r="R235" s="1">
        <v>25.1965899904461</v>
      </c>
      <c r="S235" s="1">
        <v>29.486048847407002</v>
      </c>
      <c r="T235" s="1">
        <v>17.464050366233099</v>
      </c>
      <c r="U235" s="1">
        <v>4.0505167255915104</v>
      </c>
      <c r="V235" s="1">
        <v>59.880677182485698</v>
      </c>
      <c r="W235" s="1">
        <v>23.165964101169401</v>
      </c>
      <c r="X235" s="1">
        <v>12.9028419907533</v>
      </c>
      <c r="Y235" s="1">
        <v>24.001849853553299</v>
      </c>
      <c r="Z235" s="1">
        <v>24.963773701248702</v>
      </c>
      <c r="AA235" s="1">
        <v>21.131493756744302</v>
      </c>
      <c r="AB235" s="1">
        <v>20.2990596577771</v>
      </c>
      <c r="AC235" s="1">
        <v>9.6038230306767396</v>
      </c>
    </row>
    <row r="236" spans="1:29" ht="15" customHeight="1" x14ac:dyDescent="0.25">
      <c r="A236">
        <v>20220</v>
      </c>
      <c r="B236" s="2" t="s">
        <v>280</v>
      </c>
      <c r="C236" s="2" t="s">
        <v>60</v>
      </c>
      <c r="D236" s="2" t="s">
        <v>945</v>
      </c>
      <c r="E236" s="2" t="s">
        <v>927</v>
      </c>
      <c r="F236" s="2" t="s">
        <v>919</v>
      </c>
      <c r="G236" s="2" t="str">
        <f t="shared" si="3"/>
        <v>Trump</v>
      </c>
      <c r="H236" s="2" t="s">
        <v>922</v>
      </c>
      <c r="I236" s="2" t="s">
        <v>923</v>
      </c>
      <c r="J236">
        <v>93653</v>
      </c>
      <c r="K236" s="1">
        <v>92.875828857591301</v>
      </c>
      <c r="L236" s="1">
        <v>2.6010912624261899</v>
      </c>
      <c r="M236" s="1">
        <v>0.93002893660640895</v>
      </c>
      <c r="N236" s="1">
        <v>1.6635879256404</v>
      </c>
      <c r="O236" s="1">
        <v>1.92946301773568</v>
      </c>
      <c r="P236" s="1">
        <v>23.760050398812599</v>
      </c>
      <c r="Q236" s="1">
        <v>10.5666663107428</v>
      </c>
      <c r="R236" s="1">
        <v>23.5230051359807</v>
      </c>
      <c r="S236" s="1">
        <v>26.822418929452301</v>
      </c>
      <c r="T236" s="1">
        <v>15.327859225011499</v>
      </c>
      <c r="U236" s="1">
        <v>3.8792684900469299</v>
      </c>
      <c r="V236" s="1">
        <v>41.765657873442301</v>
      </c>
      <c r="W236" s="1">
        <v>27.973782165398902</v>
      </c>
      <c r="X236" s="1">
        <v>26.381291471111801</v>
      </c>
      <c r="Y236" s="1">
        <v>15.148835838490999</v>
      </c>
      <c r="Z236" s="1">
        <v>23.0340540685368</v>
      </c>
      <c r="AA236" s="1">
        <v>19.888540578195801</v>
      </c>
      <c r="AB236" s="1">
        <v>26.0456019076709</v>
      </c>
      <c r="AC236" s="1">
        <v>15.882967607105501</v>
      </c>
    </row>
    <row r="237" spans="1:29" ht="15" customHeight="1" x14ac:dyDescent="0.25">
      <c r="A237">
        <v>20260</v>
      </c>
      <c r="B237" s="2" t="s">
        <v>281</v>
      </c>
      <c r="C237" s="2" t="s">
        <v>44</v>
      </c>
      <c r="D237" s="2" t="s">
        <v>955</v>
      </c>
      <c r="E237" s="2" t="s">
        <v>947</v>
      </c>
      <c r="F237" s="2" t="s">
        <v>920</v>
      </c>
      <c r="G237" s="2" t="str">
        <f t="shared" si="3"/>
        <v>Clinton</v>
      </c>
      <c r="H237" s="2" t="s">
        <v>923</v>
      </c>
      <c r="I237" s="2" t="s">
        <v>922</v>
      </c>
      <c r="J237">
        <v>279771</v>
      </c>
      <c r="K237" s="1">
        <v>91.889795582815907</v>
      </c>
      <c r="L237" s="1">
        <v>1.3071404827519699</v>
      </c>
      <c r="M237" s="1">
        <v>0.81852658066775996</v>
      </c>
      <c r="N237" s="1">
        <v>4.77390437178979</v>
      </c>
      <c r="O237" s="1">
        <v>1.2106329819745401</v>
      </c>
      <c r="P237" s="1">
        <v>20.5124905726469</v>
      </c>
      <c r="Q237" s="1">
        <v>11.524782768764499</v>
      </c>
      <c r="R237" s="1">
        <v>23.1124741306283</v>
      </c>
      <c r="S237" s="1">
        <v>29.303966458282002</v>
      </c>
      <c r="T237" s="1">
        <v>15.5462860696784</v>
      </c>
      <c r="U237" s="1">
        <v>1.98808727571479</v>
      </c>
      <c r="V237" s="1">
        <v>36.299577103554299</v>
      </c>
      <c r="W237" s="1">
        <v>37.014761877175701</v>
      </c>
      <c r="X237" s="1">
        <v>24.6975737435552</v>
      </c>
      <c r="Y237" s="1">
        <v>20.852656209084099</v>
      </c>
      <c r="Z237" s="1">
        <v>22.6172676820152</v>
      </c>
      <c r="AA237" s="1">
        <v>17.788026997119498</v>
      </c>
      <c r="AB237" s="1">
        <v>23.666404804743902</v>
      </c>
      <c r="AC237" s="1">
        <v>15.075644307037299</v>
      </c>
    </row>
    <row r="238" spans="1:29" ht="15" customHeight="1" x14ac:dyDescent="0.25">
      <c r="A238">
        <v>20300</v>
      </c>
      <c r="B238" s="2" t="s">
        <v>282</v>
      </c>
      <c r="C238" s="2" t="s">
        <v>27</v>
      </c>
      <c r="D238" s="2" t="s">
        <v>976</v>
      </c>
      <c r="E238" s="2" t="s">
        <v>935</v>
      </c>
      <c r="F238" s="2" t="s">
        <v>919</v>
      </c>
      <c r="G238" s="2" t="str">
        <f t="shared" si="3"/>
        <v>Trump</v>
      </c>
      <c r="H238" s="2" t="s">
        <v>922</v>
      </c>
      <c r="I238" s="2" t="s">
        <v>922</v>
      </c>
      <c r="J238">
        <v>21904</v>
      </c>
      <c r="K238" s="1">
        <v>38.2121986851717</v>
      </c>
      <c r="L238" s="1">
        <v>1.31026296566837</v>
      </c>
      <c r="M238" s="1">
        <v>6.0399926953980998</v>
      </c>
      <c r="N238" s="1">
        <v>1.7439737034331599</v>
      </c>
      <c r="O238" s="1">
        <v>52.693571950328703</v>
      </c>
      <c r="P238" s="1">
        <v>31.953067932797701</v>
      </c>
      <c r="Q238" s="1">
        <v>9.8201241782322892</v>
      </c>
      <c r="R238" s="1">
        <v>26.8215850986121</v>
      </c>
      <c r="S238" s="1">
        <v>21.785975164353498</v>
      </c>
      <c r="T238" s="1">
        <v>9.6192476260043804</v>
      </c>
      <c r="U238" s="1">
        <v>17.7241324545382</v>
      </c>
      <c r="V238" s="1">
        <v>43.444770904470701</v>
      </c>
      <c r="W238" s="1">
        <v>25.6491701739061</v>
      </c>
      <c r="X238" s="1">
        <v>13.181926467084899</v>
      </c>
      <c r="Y238" s="1">
        <v>12.4430063244595</v>
      </c>
      <c r="Z238" s="1">
        <v>28.386527430504501</v>
      </c>
      <c r="AA238" s="1">
        <v>23.121047212825399</v>
      </c>
      <c r="AB238" s="1">
        <v>22.238564494778601</v>
      </c>
      <c r="AC238" s="1">
        <v>13.810854537432</v>
      </c>
    </row>
    <row r="239" spans="1:29" ht="15" customHeight="1" x14ac:dyDescent="0.25">
      <c r="A239">
        <v>20340</v>
      </c>
      <c r="B239" s="2" t="s">
        <v>283</v>
      </c>
      <c r="C239" s="2" t="s">
        <v>29</v>
      </c>
      <c r="D239" s="2" t="s">
        <v>968</v>
      </c>
      <c r="E239" s="2" t="s">
        <v>935</v>
      </c>
      <c r="F239" s="2" t="s">
        <v>919</v>
      </c>
      <c r="G239" s="2" t="str">
        <f t="shared" si="3"/>
        <v>Trump</v>
      </c>
      <c r="H239" s="2" t="s">
        <v>922</v>
      </c>
      <c r="I239" s="2" t="s">
        <v>922</v>
      </c>
      <c r="J239">
        <v>45048</v>
      </c>
      <c r="K239" s="1">
        <v>82.518646776771405</v>
      </c>
      <c r="L239" s="1">
        <v>1.8668975315219301</v>
      </c>
      <c r="M239" s="1">
        <v>0.46616941928609501</v>
      </c>
      <c r="N239" s="1">
        <v>8.9548925590481296</v>
      </c>
      <c r="O239" s="1">
        <v>6.1933937133723997</v>
      </c>
      <c r="P239" s="1">
        <v>24.0277037826319</v>
      </c>
      <c r="Q239" s="1">
        <v>7.6318593500266401</v>
      </c>
      <c r="R239" s="1">
        <v>23.317350381815</v>
      </c>
      <c r="S239" s="1">
        <v>27.712662049369602</v>
      </c>
      <c r="T239" s="1">
        <v>17.310424436157</v>
      </c>
      <c r="U239" s="1">
        <v>4.0679627511844503</v>
      </c>
      <c r="V239" s="1">
        <v>51.396830583238</v>
      </c>
      <c r="W239" s="1">
        <v>27.766704786799501</v>
      </c>
      <c r="X239" s="1">
        <v>16.768501878778</v>
      </c>
      <c r="Y239" s="1">
        <v>21.2570462232244</v>
      </c>
      <c r="Z239" s="1">
        <v>22.9086809470124</v>
      </c>
      <c r="AA239" s="1">
        <v>19.267192784667401</v>
      </c>
      <c r="AB239" s="1">
        <v>23.630214205186</v>
      </c>
      <c r="AC239" s="1">
        <v>12.9368658399098</v>
      </c>
    </row>
    <row r="240" spans="1:29" ht="15" customHeight="1" x14ac:dyDescent="0.25">
      <c r="A240">
        <v>20380</v>
      </c>
      <c r="B240" s="2" t="s">
        <v>284</v>
      </c>
      <c r="C240" s="2" t="s">
        <v>42</v>
      </c>
      <c r="D240" s="2" t="s">
        <v>959</v>
      </c>
      <c r="E240" s="2" t="s">
        <v>931</v>
      </c>
      <c r="F240" s="2" t="s">
        <v>920</v>
      </c>
      <c r="G240" s="2" t="str">
        <f t="shared" si="3"/>
        <v>Clinton</v>
      </c>
      <c r="H240" s="2" t="s">
        <v>922</v>
      </c>
      <c r="I240" s="2" t="s">
        <v>923</v>
      </c>
      <c r="J240">
        <v>114678</v>
      </c>
      <c r="K240" s="1">
        <v>64.273007900381899</v>
      </c>
      <c r="L240" s="1">
        <v>20.571513280664099</v>
      </c>
      <c r="M240" s="1">
        <v>0.85718272031252696</v>
      </c>
      <c r="N240" s="1">
        <v>3.5211636059226699</v>
      </c>
      <c r="O240" s="1">
        <v>10.7771324927187</v>
      </c>
      <c r="P240" s="1">
        <v>27.753361586354799</v>
      </c>
      <c r="Q240" s="1">
        <v>10.1309754268473</v>
      </c>
      <c r="R240" s="1">
        <v>28.549503828110002</v>
      </c>
      <c r="S240" s="1">
        <v>23.1482934826209</v>
      </c>
      <c r="T240" s="1">
        <v>10.417865676066899</v>
      </c>
      <c r="U240" s="1">
        <v>6.9622281359285498</v>
      </c>
      <c r="V240" s="1">
        <v>39.846460368104999</v>
      </c>
      <c r="W240" s="1">
        <v>35.634570102963501</v>
      </c>
      <c r="X240" s="1">
        <v>17.556741393002898</v>
      </c>
      <c r="Y240" s="1">
        <v>20.510732790525498</v>
      </c>
      <c r="Z240" s="1">
        <v>25.973353071798702</v>
      </c>
      <c r="AA240" s="1">
        <v>16.886257093510999</v>
      </c>
      <c r="AB240" s="1">
        <v>23.301258327165101</v>
      </c>
      <c r="AC240" s="1">
        <v>13.3283987169998</v>
      </c>
    </row>
    <row r="241" spans="1:29" ht="15" customHeight="1" x14ac:dyDescent="0.25">
      <c r="A241">
        <v>20420</v>
      </c>
      <c r="B241" s="2" t="s">
        <v>285</v>
      </c>
      <c r="C241" s="2" t="s">
        <v>156</v>
      </c>
      <c r="D241" s="2" t="s">
        <v>937</v>
      </c>
      <c r="E241" s="2" t="s">
        <v>935</v>
      </c>
      <c r="F241" s="2" t="s">
        <v>919</v>
      </c>
      <c r="G241" s="2" t="str">
        <f t="shared" si="3"/>
        <v>Trump</v>
      </c>
      <c r="H241" s="2" t="s">
        <v>922</v>
      </c>
      <c r="I241" s="2" t="s">
        <v>922</v>
      </c>
      <c r="J241">
        <v>51334</v>
      </c>
      <c r="K241" s="1">
        <v>80.346359138192994</v>
      </c>
      <c r="L241" s="1">
        <v>0.34285269022480203</v>
      </c>
      <c r="M241" s="1">
        <v>0.518175088635213</v>
      </c>
      <c r="N241" s="1">
        <v>6.99536369657537</v>
      </c>
      <c r="O241" s="1">
        <v>11.7972493863716</v>
      </c>
      <c r="P241" s="1">
        <v>20.477656134335898</v>
      </c>
      <c r="Q241" s="1">
        <v>11.828417812755699</v>
      </c>
      <c r="R241" s="1">
        <v>25.941870884793701</v>
      </c>
      <c r="S241" s="1">
        <v>30.104803833716399</v>
      </c>
      <c r="T241" s="1">
        <v>11.6472513343983</v>
      </c>
      <c r="U241" s="1">
        <v>1.7593123209169099</v>
      </c>
      <c r="V241" s="1">
        <v>24</v>
      </c>
      <c r="W241" s="1">
        <v>32.618911174785097</v>
      </c>
      <c r="X241" s="1">
        <v>41.621776504297998</v>
      </c>
      <c r="Y241" s="1">
        <v>12.3884140550807</v>
      </c>
      <c r="Z241" s="1">
        <v>21.457739791073099</v>
      </c>
      <c r="AA241" s="1">
        <v>18.105413105413099</v>
      </c>
      <c r="AB241" s="1">
        <v>25.5982905982906</v>
      </c>
      <c r="AC241" s="1">
        <v>22.450142450142401</v>
      </c>
    </row>
    <row r="242" spans="1:29" ht="15" customHeight="1" x14ac:dyDescent="0.25">
      <c r="A242">
        <v>20460</v>
      </c>
      <c r="B242" s="2" t="s">
        <v>286</v>
      </c>
      <c r="C242" s="2" t="s">
        <v>29</v>
      </c>
      <c r="D242" s="2" t="s">
        <v>968</v>
      </c>
      <c r="E242" s="2" t="s">
        <v>935</v>
      </c>
      <c r="F242" s="2" t="s">
        <v>919</v>
      </c>
      <c r="G242" s="2" t="str">
        <f t="shared" si="3"/>
        <v>Trump</v>
      </c>
      <c r="H242" s="2" t="s">
        <v>922</v>
      </c>
      <c r="I242" s="2" t="s">
        <v>922</v>
      </c>
      <c r="J242">
        <v>42416</v>
      </c>
      <c r="K242" s="1">
        <v>73.778762731044907</v>
      </c>
      <c r="L242" s="1">
        <v>1.5088645794040001</v>
      </c>
      <c r="M242" s="1">
        <v>0.50452659373821196</v>
      </c>
      <c r="N242" s="1">
        <v>19.240380988306299</v>
      </c>
      <c r="O242" s="1">
        <v>4.9674651075065999</v>
      </c>
      <c r="P242" s="1">
        <v>23.370897774424702</v>
      </c>
      <c r="Q242" s="1">
        <v>11.6795548849491</v>
      </c>
      <c r="R242" s="1">
        <v>24.236137306676699</v>
      </c>
      <c r="S242" s="1">
        <v>24.964635986420198</v>
      </c>
      <c r="T242" s="1">
        <v>15.748774047529199</v>
      </c>
      <c r="U242" s="1">
        <v>5.23192705695058</v>
      </c>
      <c r="V242" s="1">
        <v>44.8766191475505</v>
      </c>
      <c r="W242" s="1">
        <v>29.0216368767639</v>
      </c>
      <c r="X242" s="1">
        <v>20.869816918735101</v>
      </c>
      <c r="Y242" s="1">
        <v>26.7349676789852</v>
      </c>
      <c r="Z242" s="1">
        <v>26.064154165142099</v>
      </c>
      <c r="AA242" s="1">
        <v>18.1485547017929</v>
      </c>
      <c r="AB242" s="1">
        <v>19.191364800585401</v>
      </c>
      <c r="AC242" s="1">
        <v>9.8609586534943308</v>
      </c>
    </row>
    <row r="243" spans="1:29" ht="15" customHeight="1" x14ac:dyDescent="0.25">
      <c r="A243">
        <v>20500</v>
      </c>
      <c r="B243" s="2" t="s">
        <v>287</v>
      </c>
      <c r="C243" s="2" t="s">
        <v>42</v>
      </c>
      <c r="D243" s="2" t="s">
        <v>959</v>
      </c>
      <c r="E243" s="2" t="s">
        <v>931</v>
      </c>
      <c r="F243" s="2" t="s">
        <v>920</v>
      </c>
      <c r="G243" s="2" t="str">
        <f t="shared" si="3"/>
        <v>Clinton</v>
      </c>
      <c r="H243" s="2" t="s">
        <v>922</v>
      </c>
      <c r="I243" s="2" t="s">
        <v>923</v>
      </c>
      <c r="J243">
        <v>504357</v>
      </c>
      <c r="K243" s="1">
        <v>55.299519982869299</v>
      </c>
      <c r="L243" s="1">
        <v>26.737608479707799</v>
      </c>
      <c r="M243" s="1">
        <v>4.3590155385966698</v>
      </c>
      <c r="N243" s="1">
        <v>2.3191905733438798</v>
      </c>
      <c r="O243" s="1">
        <v>11.2846654254823</v>
      </c>
      <c r="P243" s="1">
        <v>22.0567970703292</v>
      </c>
      <c r="Q243" s="1">
        <v>12.597822574089401</v>
      </c>
      <c r="R243" s="1">
        <v>28.899569154388701</v>
      </c>
      <c r="S243" s="1">
        <v>25.2176533685465</v>
      </c>
      <c r="T243" s="1">
        <v>11.2281578326463</v>
      </c>
      <c r="U243" s="1">
        <v>5.52009431316917</v>
      </c>
      <c r="V243" s="1">
        <v>27.094533273432798</v>
      </c>
      <c r="W243" s="1">
        <v>23.682314170191901</v>
      </c>
      <c r="X243" s="1">
        <v>43.7030582432062</v>
      </c>
      <c r="Y243" s="1">
        <v>18.5686259902158</v>
      </c>
      <c r="Z243" s="1">
        <v>20.5259628995009</v>
      </c>
      <c r="AA243" s="1">
        <v>16.919714917181999</v>
      </c>
      <c r="AB243" s="1">
        <v>20.758896421565002</v>
      </c>
      <c r="AC243" s="1">
        <v>23.226799771536399</v>
      </c>
    </row>
    <row r="244" spans="1:29" ht="15" customHeight="1" x14ac:dyDescent="0.25">
      <c r="A244">
        <v>20540</v>
      </c>
      <c r="B244" s="2" t="s">
        <v>288</v>
      </c>
      <c r="C244" s="2" t="s">
        <v>84</v>
      </c>
      <c r="D244" s="2" t="s">
        <v>975</v>
      </c>
      <c r="E244" s="2" t="s">
        <v>931</v>
      </c>
      <c r="F244" s="2" t="s">
        <v>919</v>
      </c>
      <c r="G244" s="2" t="str">
        <f t="shared" si="3"/>
        <v>Trump</v>
      </c>
      <c r="H244" s="2" t="s">
        <v>922</v>
      </c>
      <c r="I244" s="2" t="s">
        <v>922</v>
      </c>
      <c r="J244">
        <v>38335</v>
      </c>
      <c r="K244" s="1">
        <v>80.980826920568703</v>
      </c>
      <c r="L244" s="1">
        <v>14.172427285770199</v>
      </c>
      <c r="M244" s="1">
        <v>0.49041346028433502</v>
      </c>
      <c r="N244" s="1">
        <v>1.74253293335072</v>
      </c>
      <c r="O244" s="1">
        <v>2.6137994000260898</v>
      </c>
      <c r="P244" s="1">
        <v>24.917177514021098</v>
      </c>
      <c r="Q244" s="1">
        <v>7.9222642493804596</v>
      </c>
      <c r="R244" s="1">
        <v>24.885874527194499</v>
      </c>
      <c r="S244" s="1">
        <v>27.883135515847101</v>
      </c>
      <c r="T244" s="1">
        <v>14.391548193556799</v>
      </c>
      <c r="U244" s="1">
        <v>8.0034255907197593</v>
      </c>
      <c r="V244" s="1">
        <v>50.052551675814499</v>
      </c>
      <c r="W244" s="1">
        <v>24.2633033594145</v>
      </c>
      <c r="X244" s="1">
        <v>17.680719374051201</v>
      </c>
      <c r="Y244" s="1">
        <v>23.6875543369224</v>
      </c>
      <c r="Z244" s="1">
        <v>27.900755701197099</v>
      </c>
      <c r="AA244" s="1">
        <v>17.742259078445802</v>
      </c>
      <c r="AB244" s="1">
        <v>19.8221092757306</v>
      </c>
      <c r="AC244" s="1">
        <v>10.847321607704099</v>
      </c>
    </row>
    <row r="245" spans="1:29" ht="15" customHeight="1" x14ac:dyDescent="0.25">
      <c r="A245">
        <v>20580</v>
      </c>
      <c r="B245" s="2" t="s">
        <v>289</v>
      </c>
      <c r="C245" s="2" t="s">
        <v>27</v>
      </c>
      <c r="D245" s="2" t="s">
        <v>976</v>
      </c>
      <c r="E245" s="2" t="s">
        <v>935</v>
      </c>
      <c r="F245" s="2" t="s">
        <v>920</v>
      </c>
      <c r="G245" s="2" t="str">
        <f t="shared" si="3"/>
        <v>Clinton</v>
      </c>
      <c r="H245" s="2" t="s">
        <v>922</v>
      </c>
      <c r="I245" s="2" t="s">
        <v>922</v>
      </c>
      <c r="J245">
        <v>54258</v>
      </c>
      <c r="K245" s="1">
        <v>2.8604076818165098</v>
      </c>
      <c r="L245" s="1">
        <v>0.138228464005308</v>
      </c>
      <c r="M245" s="1">
        <v>0.25802646614324198</v>
      </c>
      <c r="N245" s="1">
        <v>1.0634376497475</v>
      </c>
      <c r="O245" s="1">
        <v>95.679899738287403</v>
      </c>
      <c r="P245" s="1">
        <v>33.7701352795901</v>
      </c>
      <c r="Q245" s="1">
        <v>10.223377197832599</v>
      </c>
      <c r="R245" s="1">
        <v>24.641527516679599</v>
      </c>
      <c r="S245" s="1">
        <v>20.809834494452399</v>
      </c>
      <c r="T245" s="1">
        <v>10.555125511445301</v>
      </c>
      <c r="U245" s="1">
        <v>29.169415490170199</v>
      </c>
      <c r="V245" s="1">
        <v>37.062937062937102</v>
      </c>
      <c r="W245" s="1">
        <v>21.295685446628799</v>
      </c>
      <c r="X245" s="1">
        <v>12.4719620002639</v>
      </c>
      <c r="Y245" s="1">
        <v>32.748575867426197</v>
      </c>
      <c r="Z245" s="1">
        <v>27.032625582599699</v>
      </c>
      <c r="AA245" s="1">
        <v>16.073278094251702</v>
      </c>
      <c r="AB245" s="1">
        <v>15.613671672708399</v>
      </c>
      <c r="AC245" s="1">
        <v>8.5318487830139809</v>
      </c>
    </row>
    <row r="246" spans="1:29" ht="15" customHeight="1" x14ac:dyDescent="0.25">
      <c r="A246">
        <v>20700</v>
      </c>
      <c r="B246" s="2" t="s">
        <v>291</v>
      </c>
      <c r="C246" s="2" t="s">
        <v>55</v>
      </c>
      <c r="D246" s="2" t="s">
        <v>970</v>
      </c>
      <c r="E246" s="2" t="s">
        <v>927</v>
      </c>
      <c r="F246" s="2" t="s">
        <v>920</v>
      </c>
      <c r="G246" s="2" t="str">
        <f t="shared" si="3"/>
        <v>Clinton</v>
      </c>
      <c r="H246" s="2" t="s">
        <v>922</v>
      </c>
      <c r="I246" s="2" t="s">
        <v>922</v>
      </c>
      <c r="J246">
        <v>169842</v>
      </c>
      <c r="K246" s="1">
        <v>70.501407190212106</v>
      </c>
      <c r="L246" s="1">
        <v>12.0470790499405</v>
      </c>
      <c r="M246" s="1">
        <v>1.99891664017145</v>
      </c>
      <c r="N246" s="1">
        <v>2.32981241389056</v>
      </c>
      <c r="O246" s="1">
        <v>13.122784705785399</v>
      </c>
      <c r="P246" s="1">
        <v>23.889261784481999</v>
      </c>
      <c r="Q246" s="1">
        <v>10.4114412218415</v>
      </c>
      <c r="R246" s="1">
        <v>22.753500312054701</v>
      </c>
      <c r="S246" s="1">
        <v>30.168627312443299</v>
      </c>
      <c r="T246" s="1">
        <v>12.777169369178401</v>
      </c>
      <c r="U246" s="1">
        <v>2.7449751555575501</v>
      </c>
      <c r="V246" s="1">
        <v>44.668069295850302</v>
      </c>
      <c r="W246" s="1">
        <v>29.347777429607401</v>
      </c>
      <c r="X246" s="1">
        <v>23.2391781189847</v>
      </c>
      <c r="Y246" s="1">
        <v>14.602269852779999</v>
      </c>
      <c r="Z246" s="1">
        <v>19.676554410698301</v>
      </c>
      <c r="AA246" s="1">
        <v>17.3915243090103</v>
      </c>
      <c r="AB246" s="1">
        <v>26.518153763132599</v>
      </c>
      <c r="AC246" s="1">
        <v>21.811497664378798</v>
      </c>
    </row>
    <row r="247" spans="1:29" ht="15" customHeight="1" x14ac:dyDescent="0.25">
      <c r="A247">
        <v>20660</v>
      </c>
      <c r="B247" s="2" t="s">
        <v>290</v>
      </c>
      <c r="C247" s="2" t="s">
        <v>100</v>
      </c>
      <c r="D247" s="2" t="s">
        <v>953</v>
      </c>
      <c r="E247" s="2" t="s">
        <v>927</v>
      </c>
      <c r="F247" s="2" t="s">
        <v>920</v>
      </c>
      <c r="G247" s="2" t="str">
        <f t="shared" si="3"/>
        <v>Clinton</v>
      </c>
      <c r="H247" s="2" t="s">
        <v>922</v>
      </c>
      <c r="I247" s="2" t="s">
        <v>922</v>
      </c>
      <c r="J247">
        <v>37782</v>
      </c>
      <c r="K247" s="1">
        <v>78.950293790694005</v>
      </c>
      <c r="L247" s="1">
        <v>12.646233656238399</v>
      </c>
      <c r="M247" s="1">
        <v>1.2254512730930101</v>
      </c>
      <c r="N247" s="1">
        <v>1.69128156264888</v>
      </c>
      <c r="O247" s="1">
        <v>5.48673971732571</v>
      </c>
      <c r="P247" s="1">
        <v>19.5198771901964</v>
      </c>
      <c r="Q247" s="1">
        <v>6.6380816261711901</v>
      </c>
      <c r="R247" s="1">
        <v>20.2953787517866</v>
      </c>
      <c r="S247" s="1">
        <v>29.836959398655399</v>
      </c>
      <c r="T247" s="1">
        <v>23.709703033190401</v>
      </c>
      <c r="U247" s="1">
        <v>3.6272580933643401</v>
      </c>
      <c r="V247" s="1">
        <v>35.607225898765897</v>
      </c>
      <c r="W247" s="1">
        <v>28.238240028617401</v>
      </c>
      <c r="X247" s="1">
        <v>32.527275979252401</v>
      </c>
      <c r="Y247" s="1">
        <v>12.5126135216953</v>
      </c>
      <c r="Z247" s="1">
        <v>18.718466195761899</v>
      </c>
      <c r="AA247" s="1">
        <v>16.593087790110999</v>
      </c>
      <c r="AB247" s="1">
        <v>25.113521695257301</v>
      </c>
      <c r="AC247" s="1">
        <v>27.0623107971746</v>
      </c>
    </row>
    <row r="248" spans="1:29" ht="15" customHeight="1" x14ac:dyDescent="0.25">
      <c r="A248">
        <v>20740</v>
      </c>
      <c r="B248" s="2" t="s">
        <v>292</v>
      </c>
      <c r="C248" s="2" t="s">
        <v>70</v>
      </c>
      <c r="D248" s="2" t="s">
        <v>980</v>
      </c>
      <c r="E248" s="2" t="s">
        <v>927</v>
      </c>
      <c r="F248" s="2" t="s">
        <v>920</v>
      </c>
      <c r="G248" s="2" t="str">
        <f t="shared" si="3"/>
        <v>Clinton</v>
      </c>
      <c r="H248" s="2" t="s">
        <v>922</v>
      </c>
      <c r="I248" s="2" t="s">
        <v>922</v>
      </c>
      <c r="J248">
        <v>161151</v>
      </c>
      <c r="K248" s="1">
        <v>93.046893906956797</v>
      </c>
      <c r="L248" s="1">
        <v>1.1157237621857801</v>
      </c>
      <c r="M248" s="1">
        <v>2.5106887329275001</v>
      </c>
      <c r="N248" s="1">
        <v>1.71081780441946</v>
      </c>
      <c r="O248" s="1">
        <v>1.61587579351043</v>
      </c>
      <c r="P248" s="1">
        <v>22.079292092509501</v>
      </c>
      <c r="Q248" s="1">
        <v>13.4916941253855</v>
      </c>
      <c r="R248" s="1">
        <v>24.817097008395901</v>
      </c>
      <c r="S248" s="1">
        <v>26.3510620473965</v>
      </c>
      <c r="T248" s="1">
        <v>13.2608547263126</v>
      </c>
      <c r="U248" s="1">
        <v>3.5488228483211102</v>
      </c>
      <c r="V248" s="1">
        <v>37.736395214203</v>
      </c>
      <c r="W248" s="1">
        <v>32.705519104592803</v>
      </c>
      <c r="X248" s="1">
        <v>26.009262832883099</v>
      </c>
      <c r="Y248" s="1">
        <v>19.185919620864901</v>
      </c>
      <c r="Z248" s="1">
        <v>21.9764287718642</v>
      </c>
      <c r="AA248" s="1">
        <v>18.6184641287064</v>
      </c>
      <c r="AB248" s="1">
        <v>23.932903064883199</v>
      </c>
      <c r="AC248" s="1">
        <v>16.286284413681301</v>
      </c>
    </row>
    <row r="249" spans="1:29" ht="15" customHeight="1" x14ac:dyDescent="0.25">
      <c r="A249">
        <v>20780</v>
      </c>
      <c r="B249" s="2" t="s">
        <v>293</v>
      </c>
      <c r="C249" s="2" t="s">
        <v>156</v>
      </c>
      <c r="D249" s="2" t="s">
        <v>937</v>
      </c>
      <c r="E249" s="2" t="s">
        <v>935</v>
      </c>
      <c r="F249" s="2" t="s">
        <v>919</v>
      </c>
      <c r="G249" s="2" t="str">
        <f t="shared" si="3"/>
        <v>Trump</v>
      </c>
      <c r="H249" s="2" t="s">
        <v>922</v>
      </c>
      <c r="I249" s="2" t="s">
        <v>922</v>
      </c>
      <c r="J249">
        <v>52197</v>
      </c>
      <c r="K249" s="1">
        <v>67.254823074122996</v>
      </c>
      <c r="L249" s="1">
        <v>0.465543996781424</v>
      </c>
      <c r="M249" s="1">
        <v>0.99047837998352395</v>
      </c>
      <c r="N249" s="1">
        <v>1.2318715634998201</v>
      </c>
      <c r="O249" s="1">
        <v>30.057282985612201</v>
      </c>
      <c r="P249" s="1">
        <v>24.5224821349886</v>
      </c>
      <c r="Q249" s="1">
        <v>8.4698354311550492</v>
      </c>
      <c r="R249" s="1">
        <v>36.0959442113531</v>
      </c>
      <c r="S249" s="1">
        <v>25.2830622449566</v>
      </c>
      <c r="T249" s="1">
        <v>5.6286759775466004</v>
      </c>
      <c r="U249" s="1">
        <v>7.7851694672248701</v>
      </c>
      <c r="V249" s="1">
        <v>22.7131960773069</v>
      </c>
      <c r="W249" s="1">
        <v>22.002064575328301</v>
      </c>
      <c r="X249" s="1">
        <v>47.499569880139902</v>
      </c>
      <c r="Y249" s="1">
        <v>9.6430705709784306</v>
      </c>
      <c r="Z249" s="1">
        <v>15.4615092084533</v>
      </c>
      <c r="AA249" s="1">
        <v>16.5752159504536</v>
      </c>
      <c r="AB249" s="1">
        <v>24.5287119030803</v>
      </c>
      <c r="AC249" s="1">
        <v>33.791492367034301</v>
      </c>
    </row>
    <row r="250" spans="1:29" ht="15" customHeight="1" x14ac:dyDescent="0.25">
      <c r="A250">
        <v>20820</v>
      </c>
      <c r="B250" s="2" t="s">
        <v>294</v>
      </c>
      <c r="C250" s="2" t="s">
        <v>146</v>
      </c>
      <c r="D250" s="2" t="s">
        <v>948</v>
      </c>
      <c r="E250" s="2" t="s">
        <v>927</v>
      </c>
      <c r="F250" s="2" t="s">
        <v>919</v>
      </c>
      <c r="G250" s="2" t="str">
        <f t="shared" si="3"/>
        <v>Trump</v>
      </c>
      <c r="H250" s="2" t="s">
        <v>922</v>
      </c>
      <c r="I250" s="2" t="s">
        <v>923</v>
      </c>
      <c r="J250">
        <v>34242</v>
      </c>
      <c r="K250" s="1">
        <v>96.825535891595095</v>
      </c>
      <c r="L250" s="1">
        <v>0.22194965247357001</v>
      </c>
      <c r="M250" s="1">
        <v>0.42929735412651099</v>
      </c>
      <c r="N250" s="1">
        <v>0.77974417382162298</v>
      </c>
      <c r="O250" s="1">
        <v>1.74347292798318</v>
      </c>
      <c r="P250" s="1">
        <v>24.653933765551098</v>
      </c>
      <c r="Q250" s="1">
        <v>8.4924945972782009</v>
      </c>
      <c r="R250" s="1">
        <v>23.8800303720577</v>
      </c>
      <c r="S250" s="1">
        <v>27.799193972314701</v>
      </c>
      <c r="T250" s="1">
        <v>15.1743472927983</v>
      </c>
      <c r="U250" s="1">
        <v>4.1653931799327601</v>
      </c>
      <c r="V250" s="1">
        <v>41.850412609701799</v>
      </c>
      <c r="W250" s="1">
        <v>34.672313670698202</v>
      </c>
      <c r="X250" s="1">
        <v>19.3118805396673</v>
      </c>
      <c r="Y250" s="1">
        <v>17.547460236018502</v>
      </c>
      <c r="Z250" s="1">
        <v>20.9924503408341</v>
      </c>
      <c r="AA250" s="1">
        <v>20.2301546580664</v>
      </c>
      <c r="AB250" s="1">
        <v>24.686652495785399</v>
      </c>
      <c r="AC250" s="1">
        <v>16.543282269295599</v>
      </c>
    </row>
    <row r="251" spans="1:29" ht="15" customHeight="1" x14ac:dyDescent="0.25">
      <c r="A251">
        <v>20900</v>
      </c>
      <c r="B251" s="2" t="s">
        <v>295</v>
      </c>
      <c r="C251" s="2" t="s">
        <v>27</v>
      </c>
      <c r="D251" s="2" t="s">
        <v>976</v>
      </c>
      <c r="E251" s="2" t="s">
        <v>935</v>
      </c>
      <c r="F251" s="2" t="s">
        <v>919</v>
      </c>
      <c r="G251" s="2" t="str">
        <f t="shared" si="3"/>
        <v>Trump</v>
      </c>
      <c r="H251" s="2" t="s">
        <v>922</v>
      </c>
      <c r="I251" s="2" t="s">
        <v>922</v>
      </c>
      <c r="J251">
        <v>41280</v>
      </c>
      <c r="K251" s="1">
        <v>47.676841085271299</v>
      </c>
      <c r="L251" s="1">
        <v>13.7306201550388</v>
      </c>
      <c r="M251" s="1">
        <v>0.37306201550387602</v>
      </c>
      <c r="N251" s="1">
        <v>0.80426356589147296</v>
      </c>
      <c r="O251" s="1">
        <v>37.4152131782946</v>
      </c>
      <c r="P251" s="1">
        <v>26.821705426356601</v>
      </c>
      <c r="Q251" s="1">
        <v>8.6627906976744207</v>
      </c>
      <c r="R251" s="1">
        <v>23.679748062015499</v>
      </c>
      <c r="S251" s="1">
        <v>26.254844961240298</v>
      </c>
      <c r="T251" s="1">
        <v>14.580910852713201</v>
      </c>
      <c r="U251" s="1">
        <v>14.0769550277537</v>
      </c>
      <c r="V251" s="1">
        <v>45.236566854208398</v>
      </c>
      <c r="W251" s="1">
        <v>25.068912132311301</v>
      </c>
      <c r="X251" s="1">
        <v>15.617565985726699</v>
      </c>
      <c r="Y251" s="1">
        <v>27.291979778658298</v>
      </c>
      <c r="Z251" s="1">
        <v>22.024866785079901</v>
      </c>
      <c r="AA251" s="1">
        <v>16.7714168602268</v>
      </c>
      <c r="AB251" s="1">
        <v>19.039486268615899</v>
      </c>
      <c r="AC251" s="1">
        <v>14.872250307419</v>
      </c>
    </row>
    <row r="252" spans="1:29" ht="15" customHeight="1" x14ac:dyDescent="0.25">
      <c r="A252">
        <v>20940</v>
      </c>
      <c r="B252" s="2" t="s">
        <v>296</v>
      </c>
      <c r="C252" s="2" t="s">
        <v>98</v>
      </c>
      <c r="D252" s="2" t="s">
        <v>936</v>
      </c>
      <c r="E252" s="2" t="s">
        <v>935</v>
      </c>
      <c r="F252" s="2" t="s">
        <v>920</v>
      </c>
      <c r="G252" s="2" t="str">
        <f t="shared" si="3"/>
        <v>Clinton</v>
      </c>
      <c r="H252" s="2" t="s">
        <v>922</v>
      </c>
      <c r="I252" s="2" t="s">
        <v>923</v>
      </c>
      <c r="J252">
        <v>174528</v>
      </c>
      <c r="K252" s="1">
        <v>13.7095480381371</v>
      </c>
      <c r="L252" s="1">
        <v>2.93018885221856</v>
      </c>
      <c r="M252" s="1">
        <v>1.2611156949028199</v>
      </c>
      <c r="N252" s="1">
        <v>1.7275165016501699</v>
      </c>
      <c r="O252" s="1">
        <v>80.371630913091295</v>
      </c>
      <c r="P252" s="1">
        <v>29.277823615694899</v>
      </c>
      <c r="Q252" s="1">
        <v>10.9094242757609</v>
      </c>
      <c r="R252" s="1">
        <v>27.008846718005099</v>
      </c>
      <c r="S252" s="1">
        <v>22.403281994866202</v>
      </c>
      <c r="T252" s="1">
        <v>10.4006233956729</v>
      </c>
      <c r="U252" s="1">
        <v>20.465718231777402</v>
      </c>
      <c r="V252" s="1">
        <v>37.339553211833199</v>
      </c>
      <c r="W252" s="1">
        <v>28.9929398584108</v>
      </c>
      <c r="X252" s="1">
        <v>13.2017886979785</v>
      </c>
      <c r="Y252" s="1">
        <v>27.205391420464</v>
      </c>
      <c r="Z252" s="1">
        <v>21.430061759305602</v>
      </c>
      <c r="AA252" s="1">
        <v>15.996912034718701</v>
      </c>
      <c r="AB252" s="1">
        <v>19.881906192622299</v>
      </c>
      <c r="AC252" s="1">
        <v>15.4857285928893</v>
      </c>
    </row>
    <row r="253" spans="1:29" ht="15" customHeight="1" x14ac:dyDescent="0.25">
      <c r="A253">
        <v>20980</v>
      </c>
      <c r="B253" s="2" t="s">
        <v>297</v>
      </c>
      <c r="C253" s="2" t="s">
        <v>75</v>
      </c>
      <c r="D253" s="2" t="s">
        <v>932</v>
      </c>
      <c r="E253" s="2" t="s">
        <v>931</v>
      </c>
      <c r="F253" s="2" t="s">
        <v>919</v>
      </c>
      <c r="G253" s="2" t="str">
        <f t="shared" si="3"/>
        <v>Trump</v>
      </c>
      <c r="H253" s="2" t="s">
        <v>922</v>
      </c>
      <c r="I253" s="2" t="s">
        <v>923</v>
      </c>
      <c r="J253">
        <v>41639</v>
      </c>
      <c r="K253" s="1">
        <v>61.773817815029197</v>
      </c>
      <c r="L253" s="1">
        <v>32.839405365162499</v>
      </c>
      <c r="M253" s="1">
        <v>0.47071255313528199</v>
      </c>
      <c r="N253" s="1">
        <v>1.4097360647469901</v>
      </c>
      <c r="O253" s="1">
        <v>3.5063282019260802</v>
      </c>
      <c r="P253" s="1">
        <v>24.1624438627248</v>
      </c>
      <c r="Q253" s="1">
        <v>7.7547491534378796</v>
      </c>
      <c r="R253" s="1">
        <v>24.172050241360299</v>
      </c>
      <c r="S253" s="1">
        <v>28.346021758447598</v>
      </c>
      <c r="T253" s="1">
        <v>15.5647349840294</v>
      </c>
      <c r="U253" s="1">
        <v>5.3848882582476101</v>
      </c>
      <c r="V253" s="1">
        <v>48.343384178786799</v>
      </c>
      <c r="W253" s="1">
        <v>30.1844625753813</v>
      </c>
      <c r="X253" s="1">
        <v>16.087264987584199</v>
      </c>
      <c r="Y253" s="1">
        <v>28.793891293891299</v>
      </c>
      <c r="Z253" s="1">
        <v>21.813371813371798</v>
      </c>
      <c r="AA253" s="1">
        <v>18.157768157768199</v>
      </c>
      <c r="AB253" s="1">
        <v>19.221981721981699</v>
      </c>
      <c r="AC253" s="1">
        <v>12.012987012987001</v>
      </c>
    </row>
    <row r="254" spans="1:29" ht="15" customHeight="1" x14ac:dyDescent="0.25">
      <c r="A254">
        <v>21340</v>
      </c>
      <c r="B254" s="2" t="s">
        <v>306</v>
      </c>
      <c r="C254" s="2" t="s">
        <v>27</v>
      </c>
      <c r="D254" s="2" t="s">
        <v>976</v>
      </c>
      <c r="E254" s="2" t="s">
        <v>935</v>
      </c>
      <c r="F254" s="2" t="s">
        <v>920</v>
      </c>
      <c r="G254" s="2" t="str">
        <f t="shared" si="3"/>
        <v>Clinton</v>
      </c>
      <c r="H254" s="2" t="s">
        <v>922</v>
      </c>
      <c r="I254" s="2" t="s">
        <v>922</v>
      </c>
      <c r="J254">
        <v>804123</v>
      </c>
      <c r="K254" s="1">
        <v>13.166393698476501</v>
      </c>
      <c r="L254" s="1">
        <v>2.5716215056651799</v>
      </c>
      <c r="M254" s="1">
        <v>0.94065211416661398</v>
      </c>
      <c r="N254" s="1">
        <v>1.13216510409477</v>
      </c>
      <c r="O254" s="1">
        <v>82.189167577597004</v>
      </c>
      <c r="P254" s="1">
        <v>30.077488145470301</v>
      </c>
      <c r="Q254" s="1">
        <v>11.1546367906402</v>
      </c>
      <c r="R254" s="1">
        <v>26.3957130936436</v>
      </c>
      <c r="S254" s="1">
        <v>22.088287488356901</v>
      </c>
      <c r="T254" s="1">
        <v>10.283874481889001</v>
      </c>
      <c r="U254" s="1">
        <v>16.748946570566599</v>
      </c>
      <c r="V254" s="1">
        <v>34.150141972476597</v>
      </c>
      <c r="W254" s="1">
        <v>28.87422063136</v>
      </c>
      <c r="X254" s="1">
        <v>20.226690825596901</v>
      </c>
      <c r="Y254" s="1">
        <v>25.4395064747577</v>
      </c>
      <c r="Z254" s="1">
        <v>24.960260015856601</v>
      </c>
      <c r="AA254" s="1">
        <v>17.726202356393699</v>
      </c>
      <c r="AB254" s="1">
        <v>18.498913313585</v>
      </c>
      <c r="AC254" s="1">
        <v>13.3751178394071</v>
      </c>
    </row>
    <row r="255" spans="1:29" ht="15" customHeight="1" x14ac:dyDescent="0.25">
      <c r="A255">
        <v>21020</v>
      </c>
      <c r="B255" s="2" t="s">
        <v>298</v>
      </c>
      <c r="C255" s="2" t="s">
        <v>42</v>
      </c>
      <c r="D255" s="2" t="s">
        <v>959</v>
      </c>
      <c r="E255" s="2" t="s">
        <v>931</v>
      </c>
      <c r="F255" s="2" t="s">
        <v>919</v>
      </c>
      <c r="G255" s="2" t="str">
        <f t="shared" si="3"/>
        <v>Trump</v>
      </c>
      <c r="H255" s="2" t="s">
        <v>923</v>
      </c>
      <c r="I255" s="2" t="s">
        <v>923</v>
      </c>
      <c r="J255">
        <v>64094</v>
      </c>
      <c r="K255" s="1">
        <v>62.533154429431796</v>
      </c>
      <c r="L255" s="1">
        <v>31.021624489031701</v>
      </c>
      <c r="M255" s="1">
        <v>0.98293131962430202</v>
      </c>
      <c r="N255" s="1">
        <v>2.11876306674572</v>
      </c>
      <c r="O255" s="1">
        <v>3.3435266951664699</v>
      </c>
      <c r="P255" s="1">
        <v>22.662027646893598</v>
      </c>
      <c r="Q255" s="1">
        <v>10.5236059537554</v>
      </c>
      <c r="R255" s="1">
        <v>24.230037132961002</v>
      </c>
      <c r="S255" s="1">
        <v>27.476830904608899</v>
      </c>
      <c r="T255" s="1">
        <v>15.107498361781101</v>
      </c>
      <c r="U255" s="1">
        <v>5.2739146776921597</v>
      </c>
      <c r="V255" s="1">
        <v>41.434880661529803</v>
      </c>
      <c r="W255" s="1">
        <v>33.2949633527532</v>
      </c>
      <c r="X255" s="1">
        <v>19.9962413080248</v>
      </c>
      <c r="Y255" s="1">
        <v>21.766910887715099</v>
      </c>
      <c r="Z255" s="1">
        <v>20.433634349974401</v>
      </c>
      <c r="AA255" s="1">
        <v>20.0204464133583</v>
      </c>
      <c r="AB255" s="1">
        <v>22.929800647469801</v>
      </c>
      <c r="AC255" s="1">
        <v>14.849207701482401</v>
      </c>
    </row>
    <row r="256" spans="1:29" ht="15" customHeight="1" x14ac:dyDescent="0.25">
      <c r="A256">
        <v>21060</v>
      </c>
      <c r="B256" s="2" t="s">
        <v>299</v>
      </c>
      <c r="C256" s="2" t="s">
        <v>104</v>
      </c>
      <c r="D256" s="2" t="s">
        <v>950</v>
      </c>
      <c r="E256" s="2" t="s">
        <v>927</v>
      </c>
      <c r="F256" s="2" t="s">
        <v>919</v>
      </c>
      <c r="G256" s="2" t="str">
        <f t="shared" si="3"/>
        <v>Trump</v>
      </c>
      <c r="H256" s="2" t="s">
        <v>922</v>
      </c>
      <c r="I256" s="2" t="s">
        <v>923</v>
      </c>
      <c r="J256">
        <v>148338</v>
      </c>
      <c r="K256" s="1">
        <v>81.664846499211293</v>
      </c>
      <c r="L256" s="1">
        <v>8.9107308983537603</v>
      </c>
      <c r="M256" s="1">
        <v>1.5141096684598701</v>
      </c>
      <c r="N256" s="1">
        <v>3.4765198398252601</v>
      </c>
      <c r="O256" s="1">
        <v>4.4337930941498502</v>
      </c>
      <c r="P256" s="1">
        <v>26.018956706979999</v>
      </c>
      <c r="Q256" s="1">
        <v>9.6098100284485408</v>
      </c>
      <c r="R256" s="1">
        <v>27.092855505669501</v>
      </c>
      <c r="S256" s="1">
        <v>25.9549137779935</v>
      </c>
      <c r="T256" s="1">
        <v>11.3234639809085</v>
      </c>
      <c r="U256" s="1">
        <v>5.0347894323829498</v>
      </c>
      <c r="V256" s="1">
        <v>44.039759351294798</v>
      </c>
      <c r="W256" s="1">
        <v>33.532827622286199</v>
      </c>
      <c r="X256" s="1">
        <v>17.392623594036099</v>
      </c>
      <c r="Y256" s="1">
        <v>18.759875068895798</v>
      </c>
      <c r="Z256" s="1">
        <v>22.6364137424215</v>
      </c>
      <c r="AA256" s="1">
        <v>19.786882234062102</v>
      </c>
      <c r="AB256" s="1">
        <v>24.295425316920799</v>
      </c>
      <c r="AC256" s="1">
        <v>14.5214036376998</v>
      </c>
    </row>
    <row r="257" spans="1:29" ht="15" customHeight="1" x14ac:dyDescent="0.25">
      <c r="A257">
        <v>21120</v>
      </c>
      <c r="B257" s="2" t="s">
        <v>300</v>
      </c>
      <c r="C257" s="2" t="s">
        <v>29</v>
      </c>
      <c r="D257" s="2" t="s">
        <v>968</v>
      </c>
      <c r="E257" s="2" t="s">
        <v>935</v>
      </c>
      <c r="F257" s="2" t="s">
        <v>919</v>
      </c>
      <c r="G257" s="2" t="str">
        <f t="shared" si="3"/>
        <v>Trump</v>
      </c>
      <c r="H257" s="2" t="s">
        <v>922</v>
      </c>
      <c r="I257" s="2" t="s">
        <v>922</v>
      </c>
      <c r="J257">
        <v>22119</v>
      </c>
      <c r="K257" s="1">
        <v>78.932139789321397</v>
      </c>
      <c r="L257" s="1">
        <v>3.8066820380668198</v>
      </c>
      <c r="M257" s="1">
        <v>0.78213300782133</v>
      </c>
      <c r="N257" s="1">
        <v>4.6385460463854598</v>
      </c>
      <c r="O257" s="1">
        <v>11.840499118405001</v>
      </c>
      <c r="P257" s="1">
        <v>24.133098241330998</v>
      </c>
      <c r="Q257" s="1">
        <v>9.7653600976536001</v>
      </c>
      <c r="R257" s="1">
        <v>28.174872281748701</v>
      </c>
      <c r="S257" s="1">
        <v>25.209096252091001</v>
      </c>
      <c r="T257" s="1">
        <v>12.717573127175701</v>
      </c>
      <c r="U257" s="1">
        <v>6.5347885402455699</v>
      </c>
      <c r="V257" s="1">
        <v>48.124147339699903</v>
      </c>
      <c r="W257" s="1">
        <v>29.7203274215553</v>
      </c>
      <c r="X257" s="1">
        <v>15.6207366984993</v>
      </c>
      <c r="Y257" s="1">
        <v>18.865535578627501</v>
      </c>
      <c r="Z257" s="1">
        <v>20.587490503925</v>
      </c>
      <c r="AA257" s="1">
        <v>17.0043048873132</v>
      </c>
      <c r="AB257" s="1">
        <v>25.297543681944799</v>
      </c>
      <c r="AC257" s="1">
        <v>18.245125348189401</v>
      </c>
    </row>
    <row r="258" spans="1:29" ht="15" customHeight="1" x14ac:dyDescent="0.25">
      <c r="A258">
        <v>21140</v>
      </c>
      <c r="B258" s="2" t="s">
        <v>301</v>
      </c>
      <c r="C258" s="2" t="s">
        <v>66</v>
      </c>
      <c r="D258" s="2" t="s">
        <v>425</v>
      </c>
      <c r="E258" s="2" t="s">
        <v>927</v>
      </c>
      <c r="F258" s="2" t="s">
        <v>919</v>
      </c>
      <c r="G258" s="2" t="str">
        <f t="shared" ref="G258:G321" si="4">IF(F258="Republicain","Trump","Clinton")</f>
        <v>Trump</v>
      </c>
      <c r="H258" s="2" t="s">
        <v>922</v>
      </c>
      <c r="I258" s="2" t="s">
        <v>923</v>
      </c>
      <c r="J258">
        <v>197559</v>
      </c>
      <c r="K258" s="1">
        <v>77.219969730561502</v>
      </c>
      <c r="L258" s="1">
        <v>5.5623889572229102</v>
      </c>
      <c r="M258" s="1">
        <v>0.95110827651486396</v>
      </c>
      <c r="N258" s="1">
        <v>2.1512560804620402</v>
      </c>
      <c r="O258" s="1">
        <v>14.1152769552387</v>
      </c>
      <c r="P258" s="1">
        <v>28.4345436046953</v>
      </c>
      <c r="Q258" s="1">
        <v>8.9102495963231192</v>
      </c>
      <c r="R258" s="1">
        <v>25.941617440865802</v>
      </c>
      <c r="S258" s="1">
        <v>24.584554487520201</v>
      </c>
      <c r="T258" s="1">
        <v>12.1290348705956</v>
      </c>
      <c r="U258" s="1">
        <v>7.5348379340116702</v>
      </c>
      <c r="V258" s="1">
        <v>48.762617908352198</v>
      </c>
      <c r="W258" s="1">
        <v>25.552928645778699</v>
      </c>
      <c r="X258" s="1">
        <v>18.149615511857402</v>
      </c>
      <c r="Y258" s="1">
        <v>17.233220735166299</v>
      </c>
      <c r="Z258" s="1">
        <v>24.549251008395</v>
      </c>
      <c r="AA258" s="1">
        <v>21.389375864083998</v>
      </c>
      <c r="AB258" s="1">
        <v>23.682672709910101</v>
      </c>
      <c r="AC258" s="1">
        <v>13.1454796824447</v>
      </c>
    </row>
    <row r="259" spans="1:29" ht="15" customHeight="1" x14ac:dyDescent="0.25">
      <c r="A259">
        <v>21180</v>
      </c>
      <c r="B259" s="2" t="s">
        <v>302</v>
      </c>
      <c r="C259" s="2" t="s">
        <v>121</v>
      </c>
      <c r="D259" s="2" t="s">
        <v>981</v>
      </c>
      <c r="E259" s="2" t="s">
        <v>927</v>
      </c>
      <c r="F259" s="2" t="s">
        <v>919</v>
      </c>
      <c r="G259" s="2" t="str">
        <f t="shared" si="4"/>
        <v>Trump</v>
      </c>
      <c r="H259" s="2" t="s">
        <v>922</v>
      </c>
      <c r="I259" s="2" t="s">
        <v>922</v>
      </c>
      <c r="J259">
        <v>29405</v>
      </c>
      <c r="K259" s="1">
        <v>96.833871790511793</v>
      </c>
      <c r="L259" s="1">
        <v>1.1664682877061701</v>
      </c>
      <c r="M259" s="1">
        <v>0.33667743581023601</v>
      </c>
      <c r="N259" s="1">
        <v>1.01003230743071</v>
      </c>
      <c r="O259" s="1">
        <v>0.65295017854106396</v>
      </c>
      <c r="P259" s="1">
        <v>19.404863118517302</v>
      </c>
      <c r="Q259" s="1">
        <v>8.3693249447372899</v>
      </c>
      <c r="R259" s="1">
        <v>24.3836082298929</v>
      </c>
      <c r="S259" s="1">
        <v>30.001700391090001</v>
      </c>
      <c r="T259" s="1">
        <v>17.8405033157626</v>
      </c>
      <c r="U259" s="1">
        <v>7.5037921880925298</v>
      </c>
      <c r="V259" s="1">
        <v>56.617368221463799</v>
      </c>
      <c r="W259" s="1">
        <v>17.851725445582101</v>
      </c>
      <c r="X259" s="1">
        <v>18.027114144861599</v>
      </c>
      <c r="Y259" s="1">
        <v>26.801922050186899</v>
      </c>
      <c r="Z259" s="1">
        <v>26.018864566648901</v>
      </c>
      <c r="AA259" s="1">
        <v>19.069229400249199</v>
      </c>
      <c r="AB259" s="1">
        <v>19.789998220323898</v>
      </c>
      <c r="AC259" s="1">
        <v>8.3199857625912106</v>
      </c>
    </row>
    <row r="260" spans="1:29" ht="15" customHeight="1" x14ac:dyDescent="0.25">
      <c r="A260">
        <v>21220</v>
      </c>
      <c r="B260" s="2" t="s">
        <v>303</v>
      </c>
      <c r="C260" s="2" t="s">
        <v>195</v>
      </c>
      <c r="D260" s="2" t="s">
        <v>965</v>
      </c>
      <c r="E260" s="2" t="s">
        <v>935</v>
      </c>
      <c r="F260" s="2" t="s">
        <v>919</v>
      </c>
      <c r="G260" s="2" t="str">
        <f t="shared" si="4"/>
        <v>Trump</v>
      </c>
      <c r="H260" s="2" t="s">
        <v>922</v>
      </c>
      <c r="I260" s="2" t="s">
        <v>922</v>
      </c>
      <c r="J260">
        <v>50805</v>
      </c>
      <c r="K260" s="1">
        <v>69.662434799724394</v>
      </c>
      <c r="L260" s="1">
        <v>0.651510678082866</v>
      </c>
      <c r="M260" s="1">
        <v>0.88967621297116395</v>
      </c>
      <c r="N260" s="1">
        <v>6.3655152051963402</v>
      </c>
      <c r="O260" s="1">
        <v>22.4308631040252</v>
      </c>
      <c r="P260" s="1">
        <v>28.9558114358823</v>
      </c>
      <c r="Q260" s="1">
        <v>9.37309319948824</v>
      </c>
      <c r="R260" s="1">
        <v>26.221828560181098</v>
      </c>
      <c r="S260" s="1">
        <v>26.788701899419301</v>
      </c>
      <c r="T260" s="1">
        <v>8.6605649050290303</v>
      </c>
      <c r="U260" s="1">
        <v>6.6687938736439003</v>
      </c>
      <c r="V260" s="1">
        <v>39.0874282067645</v>
      </c>
      <c r="W260" s="1">
        <v>38.091895341416702</v>
      </c>
      <c r="X260" s="1">
        <v>16.151882578174899</v>
      </c>
      <c r="Y260" s="1">
        <v>11.5910213489929</v>
      </c>
      <c r="Z260" s="1">
        <v>15.4162779210801</v>
      </c>
      <c r="AA260" s="1">
        <v>15.251632731463699</v>
      </c>
      <c r="AB260" s="1">
        <v>31.507601119587299</v>
      </c>
      <c r="AC260" s="1">
        <v>26.233466878876001</v>
      </c>
    </row>
    <row r="261" spans="1:29" ht="15" customHeight="1" x14ac:dyDescent="0.25">
      <c r="A261">
        <v>21260</v>
      </c>
      <c r="B261" s="2" t="s">
        <v>304</v>
      </c>
      <c r="C261" s="2" t="s">
        <v>25</v>
      </c>
      <c r="D261" s="2" t="s">
        <v>878</v>
      </c>
      <c r="E261" s="2" t="s">
        <v>927</v>
      </c>
      <c r="F261" s="2" t="s">
        <v>919</v>
      </c>
      <c r="G261" s="2" t="str">
        <f t="shared" si="4"/>
        <v>Trump</v>
      </c>
      <c r="H261" s="2" t="s">
        <v>922</v>
      </c>
      <c r="I261" s="2" t="s">
        <v>922</v>
      </c>
      <c r="J261">
        <v>40915</v>
      </c>
      <c r="K261" s="1">
        <v>86.066234877184399</v>
      </c>
      <c r="L261" s="1">
        <v>0.82854698765733803</v>
      </c>
      <c r="M261" s="1">
        <v>1.9430526701698601</v>
      </c>
      <c r="N261" s="1">
        <v>3.5341561774410399</v>
      </c>
      <c r="O261" s="1">
        <v>7.6280092875473597</v>
      </c>
      <c r="P261" s="1">
        <v>18.2915801050959</v>
      </c>
      <c r="Q261" s="1">
        <v>23.067334718318499</v>
      </c>
      <c r="R261" s="1">
        <v>21.7206403519492</v>
      </c>
      <c r="S261" s="1">
        <v>24.181840400831</v>
      </c>
      <c r="T261" s="1">
        <v>12.7386044238054</v>
      </c>
      <c r="U261" s="1">
        <v>3.0913756000662098</v>
      </c>
      <c r="V261" s="1">
        <v>35.035590134083797</v>
      </c>
      <c r="W261" s="1">
        <v>30.201953318986899</v>
      </c>
      <c r="X261" s="1">
        <v>31.6710809468631</v>
      </c>
      <c r="Y261" s="1">
        <v>24.710588520516399</v>
      </c>
      <c r="Z261" s="1">
        <v>23.619613309897598</v>
      </c>
      <c r="AA261" s="1">
        <v>15.8312625007576</v>
      </c>
      <c r="AB261" s="1">
        <v>22.055882174677301</v>
      </c>
      <c r="AC261" s="1">
        <v>13.7826534941512</v>
      </c>
    </row>
    <row r="262" spans="1:29" ht="15" customHeight="1" x14ac:dyDescent="0.25">
      <c r="A262">
        <v>21300</v>
      </c>
      <c r="B262" s="2" t="s">
        <v>305</v>
      </c>
      <c r="C262" s="2" t="s">
        <v>40</v>
      </c>
      <c r="D262" s="2" t="s">
        <v>966</v>
      </c>
      <c r="E262" s="2" t="s">
        <v>927</v>
      </c>
      <c r="F262" s="2" t="s">
        <v>919</v>
      </c>
      <c r="G262" s="2" t="str">
        <f t="shared" si="4"/>
        <v>Trump</v>
      </c>
      <c r="H262" s="2" t="s">
        <v>922</v>
      </c>
      <c r="I262" s="2" t="s">
        <v>922</v>
      </c>
      <c r="J262">
        <v>88830</v>
      </c>
      <c r="K262" s="1">
        <v>87.406281661600801</v>
      </c>
      <c r="L262" s="1">
        <v>6.2231228188675001</v>
      </c>
      <c r="M262" s="1">
        <v>1.1719013846673401</v>
      </c>
      <c r="N262" s="1">
        <v>2.6770235280873602</v>
      </c>
      <c r="O262" s="1">
        <v>2.5216706067769898</v>
      </c>
      <c r="P262" s="1">
        <v>22.3798266351458</v>
      </c>
      <c r="Q262" s="1">
        <v>8.9339187211527609</v>
      </c>
      <c r="R262" s="1">
        <v>24.121355397951099</v>
      </c>
      <c r="S262" s="1">
        <v>28.868625464370101</v>
      </c>
      <c r="T262" s="1">
        <v>15.696273781380199</v>
      </c>
      <c r="U262" s="1">
        <v>2.4604858472722499</v>
      </c>
      <c r="V262" s="1">
        <v>45.3018864821302</v>
      </c>
      <c r="W262" s="1">
        <v>31.609677472409999</v>
      </c>
      <c r="X262" s="1">
        <v>20.627950198187499</v>
      </c>
      <c r="Y262" s="1">
        <v>20.633532663883599</v>
      </c>
      <c r="Z262" s="1">
        <v>23.363985106623002</v>
      </c>
      <c r="AA262" s="1">
        <v>17.336116439129</v>
      </c>
      <c r="AB262" s="1">
        <v>22.275188987927301</v>
      </c>
      <c r="AC262" s="1">
        <v>16.391176802437101</v>
      </c>
    </row>
    <row r="263" spans="1:29" ht="15" customHeight="1" x14ac:dyDescent="0.25">
      <c r="A263">
        <v>21380</v>
      </c>
      <c r="B263" s="2" t="s">
        <v>307</v>
      </c>
      <c r="C263" s="2" t="s">
        <v>77</v>
      </c>
      <c r="D263" s="2" t="s">
        <v>949</v>
      </c>
      <c r="E263" s="2" t="s">
        <v>935</v>
      </c>
      <c r="F263" s="2" t="s">
        <v>919</v>
      </c>
      <c r="G263" s="2" t="str">
        <f t="shared" si="4"/>
        <v>Trump</v>
      </c>
      <c r="H263" s="2" t="s">
        <v>922</v>
      </c>
      <c r="I263" s="2" t="s">
        <v>923</v>
      </c>
      <c r="J263">
        <v>33690</v>
      </c>
      <c r="K263" s="1">
        <v>73.327396853665803</v>
      </c>
      <c r="L263" s="1">
        <v>2.1697833184921298</v>
      </c>
      <c r="M263" s="1">
        <v>2.2528940338379302</v>
      </c>
      <c r="N263" s="1">
        <v>2.1994657168299199</v>
      </c>
      <c r="O263" s="1">
        <v>20.050460077174201</v>
      </c>
      <c r="P263" s="1">
        <v>23.567824280201801</v>
      </c>
      <c r="Q263" s="1">
        <v>16.271890768774099</v>
      </c>
      <c r="R263" s="1">
        <v>23.475808845354699</v>
      </c>
      <c r="S263" s="1">
        <v>24.179281685960198</v>
      </c>
      <c r="T263" s="1">
        <v>12.505194419709101</v>
      </c>
      <c r="U263" s="1">
        <v>6.6073634791203402</v>
      </c>
      <c r="V263" s="1">
        <v>39.0956263899185</v>
      </c>
      <c r="W263" s="1">
        <v>30.2149740548554</v>
      </c>
      <c r="X263" s="1">
        <v>24.082036076105801</v>
      </c>
      <c r="Y263" s="1">
        <v>23.2191573204001</v>
      </c>
      <c r="Z263" s="1">
        <v>27.887238557138499</v>
      </c>
      <c r="AA263" s="1">
        <v>20.1045771445893</v>
      </c>
      <c r="AB263" s="1">
        <v>20.172779630190998</v>
      </c>
      <c r="AC263" s="1">
        <v>8.6162473476811208</v>
      </c>
    </row>
    <row r="264" spans="1:29" ht="15" customHeight="1" x14ac:dyDescent="0.25">
      <c r="A264">
        <v>21420</v>
      </c>
      <c r="B264" s="2" t="s">
        <v>308</v>
      </c>
      <c r="C264" s="2" t="s">
        <v>29</v>
      </c>
      <c r="D264" s="2" t="s">
        <v>968</v>
      </c>
      <c r="E264" s="2" t="s">
        <v>935</v>
      </c>
      <c r="F264" s="2" t="s">
        <v>919</v>
      </c>
      <c r="G264" s="2" t="str">
        <f t="shared" si="4"/>
        <v>Trump</v>
      </c>
      <c r="H264" s="2" t="s">
        <v>922</v>
      </c>
      <c r="I264" s="2" t="s">
        <v>922</v>
      </c>
      <c r="J264">
        <v>60580</v>
      </c>
      <c r="K264" s="1">
        <v>80.462198745460498</v>
      </c>
      <c r="L264" s="1">
        <v>2.9135028062066701</v>
      </c>
      <c r="M264" s="1">
        <v>0.95245955760977197</v>
      </c>
      <c r="N264" s="1">
        <v>6.83558930340046</v>
      </c>
      <c r="O264" s="1">
        <v>8.8362495873225502</v>
      </c>
      <c r="P264" s="1">
        <v>24.674810168372399</v>
      </c>
      <c r="Q264" s="1">
        <v>9.0046219874546107</v>
      </c>
      <c r="R264" s="1">
        <v>24.915813799934</v>
      </c>
      <c r="S264" s="1">
        <v>26.059755694948802</v>
      </c>
      <c r="T264" s="1">
        <v>15.344998349290201</v>
      </c>
      <c r="U264" s="1">
        <v>3.77984418195526</v>
      </c>
      <c r="V264" s="1">
        <v>46.561950238753496</v>
      </c>
      <c r="W264" s="1">
        <v>28.087459160593099</v>
      </c>
      <c r="X264" s="1">
        <v>21.570746418698199</v>
      </c>
      <c r="Y264" s="1">
        <v>19.112284672450599</v>
      </c>
      <c r="Z264" s="1">
        <v>26.0991659331908</v>
      </c>
      <c r="AA264" s="1">
        <v>19.552370174776801</v>
      </c>
      <c r="AB264" s="1">
        <v>23.047906450396098</v>
      </c>
      <c r="AC264" s="1">
        <v>12.1882727691856</v>
      </c>
    </row>
    <row r="265" spans="1:29" ht="15" customHeight="1" x14ac:dyDescent="0.25">
      <c r="A265">
        <v>21460</v>
      </c>
      <c r="B265" s="2" t="s">
        <v>309</v>
      </c>
      <c r="C265" s="2" t="s">
        <v>46</v>
      </c>
      <c r="D265" s="2" t="s">
        <v>930</v>
      </c>
      <c r="E265" s="2" t="s">
        <v>931</v>
      </c>
      <c r="F265" s="2" t="s">
        <v>920</v>
      </c>
      <c r="G265" s="2" t="str">
        <f t="shared" si="4"/>
        <v>Clinton</v>
      </c>
      <c r="H265" s="2" t="s">
        <v>922</v>
      </c>
      <c r="I265" s="2" t="s">
        <v>923</v>
      </c>
      <c r="J265">
        <v>49948</v>
      </c>
      <c r="K265" s="1">
        <v>72.343236966445104</v>
      </c>
      <c r="L265" s="1">
        <v>16.531192440137701</v>
      </c>
      <c r="M265" s="1">
        <v>1.2593096820693499</v>
      </c>
      <c r="N265" s="1">
        <v>3.4996396252102202</v>
      </c>
      <c r="O265" s="1">
        <v>6.3666212861375797</v>
      </c>
      <c r="P265" s="1">
        <v>24.193160887322801</v>
      </c>
      <c r="Q265" s="1">
        <v>8.6209658044366204</v>
      </c>
      <c r="R265" s="1">
        <v>27.050132137422899</v>
      </c>
      <c r="S265" s="1">
        <v>25.700728757908202</v>
      </c>
      <c r="T265" s="1">
        <v>14.4350124129094</v>
      </c>
      <c r="U265" s="1">
        <v>7.7673680744709497</v>
      </c>
      <c r="V265" s="1">
        <v>40.031129336406401</v>
      </c>
      <c r="W265" s="1">
        <v>29.623754078242399</v>
      </c>
      <c r="X265" s="1">
        <v>22.577748510880301</v>
      </c>
      <c r="Y265" s="1">
        <v>23.818545416271999</v>
      </c>
      <c r="Z265" s="1">
        <v>21.424060625197299</v>
      </c>
      <c r="AA265" s="1">
        <v>15.2247131880855</v>
      </c>
      <c r="AB265" s="1">
        <v>23.05546784549</v>
      </c>
      <c r="AC265" s="1">
        <v>16.4772129249553</v>
      </c>
    </row>
    <row r="266" spans="1:29" ht="15" customHeight="1" x14ac:dyDescent="0.25">
      <c r="A266">
        <v>21500</v>
      </c>
      <c r="B266" s="2" t="s">
        <v>310</v>
      </c>
      <c r="C266" s="2" t="s">
        <v>55</v>
      </c>
      <c r="D266" s="2" t="s">
        <v>970</v>
      </c>
      <c r="E266" s="2" t="s">
        <v>927</v>
      </c>
      <c r="F266" s="2" t="s">
        <v>920</v>
      </c>
      <c r="G266" s="2" t="str">
        <f t="shared" si="4"/>
        <v>Clinton</v>
      </c>
      <c r="H266" s="2" t="s">
        <v>923</v>
      </c>
      <c r="I266" s="2" t="s">
        <v>922</v>
      </c>
      <c r="J266">
        <v>280566</v>
      </c>
      <c r="K266" s="1">
        <v>86.534719103526399</v>
      </c>
      <c r="L266" s="1">
        <v>6.9448899724129101</v>
      </c>
      <c r="M266" s="1">
        <v>1.08209832980475</v>
      </c>
      <c r="N266" s="1">
        <v>2.0458644311855299</v>
      </c>
      <c r="O266" s="1">
        <v>3.3924281630703601</v>
      </c>
      <c r="P266" s="1">
        <v>22.742598889387899</v>
      </c>
      <c r="Q266" s="1">
        <v>11.6485960522658</v>
      </c>
      <c r="R266" s="1">
        <v>23.733809513625999</v>
      </c>
      <c r="S266" s="1">
        <v>27.324408517069099</v>
      </c>
      <c r="T266" s="1">
        <v>14.550587027651201</v>
      </c>
      <c r="U266" s="1">
        <v>2.6562169261914699</v>
      </c>
      <c r="V266" s="1">
        <v>48.662936167210297</v>
      </c>
      <c r="W266" s="1">
        <v>24.483437993563001</v>
      </c>
      <c r="X266" s="1">
        <v>24.197408913035201</v>
      </c>
      <c r="Y266" s="1">
        <v>21.125442636185198</v>
      </c>
      <c r="Z266" s="1">
        <v>23.272113461644299</v>
      </c>
      <c r="AA266" s="1">
        <v>18.885198979872701</v>
      </c>
      <c r="AB266" s="1">
        <v>21.696053428251702</v>
      </c>
      <c r="AC266" s="1">
        <v>15.021191494046199</v>
      </c>
    </row>
    <row r="267" spans="1:29" ht="15" customHeight="1" x14ac:dyDescent="0.25">
      <c r="A267">
        <v>21540</v>
      </c>
      <c r="B267" s="2" t="s">
        <v>311</v>
      </c>
      <c r="C267" s="2" t="s">
        <v>31</v>
      </c>
      <c r="D267" s="2" t="s">
        <v>924</v>
      </c>
      <c r="E267" s="2" t="s">
        <v>927</v>
      </c>
      <c r="F267" s="2" t="s">
        <v>919</v>
      </c>
      <c r="G267" s="2" t="str">
        <f t="shared" si="4"/>
        <v>Trump</v>
      </c>
      <c r="H267" s="2" t="s">
        <v>923</v>
      </c>
      <c r="I267" s="2" t="s">
        <v>922</v>
      </c>
      <c r="J267">
        <v>37069</v>
      </c>
      <c r="K267" s="1">
        <v>94.202703067252997</v>
      </c>
      <c r="L267" s="1">
        <v>0.19153470554911101</v>
      </c>
      <c r="M267" s="1">
        <v>0.39116242682565</v>
      </c>
      <c r="N267" s="1">
        <v>4.3567401332649904</v>
      </c>
      <c r="O267" s="1">
        <v>0.85785966710728601</v>
      </c>
      <c r="P267" s="1">
        <v>20.874585232944</v>
      </c>
      <c r="Q267" s="1">
        <v>7.2513420917748004</v>
      </c>
      <c r="R267" s="1">
        <v>21.079608298038799</v>
      </c>
      <c r="S267" s="1">
        <v>31.6463891661496</v>
      </c>
      <c r="T267" s="1">
        <v>19.148075211092799</v>
      </c>
      <c r="U267" s="1">
        <v>2.2903056243898798</v>
      </c>
      <c r="V267" s="1">
        <v>44.957573026958002</v>
      </c>
      <c r="W267" s="1">
        <v>34.853946083952799</v>
      </c>
      <c r="X267" s="1">
        <v>17.898175264699301</v>
      </c>
      <c r="Y267" s="1">
        <v>24.52243170929</v>
      </c>
      <c r="Z267" s="1">
        <v>22.8423869080953</v>
      </c>
      <c r="AA267" s="1">
        <v>20.558770456101101</v>
      </c>
      <c r="AB267" s="1">
        <v>21.765913757700201</v>
      </c>
      <c r="AC267" s="1">
        <v>10.3104971688134</v>
      </c>
    </row>
    <row r="268" spans="1:29" ht="15" customHeight="1" x14ac:dyDescent="0.25">
      <c r="A268">
        <v>21580</v>
      </c>
      <c r="B268" s="2" t="s">
        <v>312</v>
      </c>
      <c r="C268" s="2" t="s">
        <v>35</v>
      </c>
      <c r="D268" s="2" t="s">
        <v>964</v>
      </c>
      <c r="E268" s="2" t="s">
        <v>935</v>
      </c>
      <c r="F268" s="2" t="s">
        <v>919</v>
      </c>
      <c r="G268" s="2" t="str">
        <f t="shared" si="4"/>
        <v>Trump</v>
      </c>
      <c r="H268" s="2" t="s">
        <v>922</v>
      </c>
      <c r="I268" s="2" t="s">
        <v>922</v>
      </c>
      <c r="J268">
        <v>40246</v>
      </c>
      <c r="K268" s="1">
        <v>12.7913333002037</v>
      </c>
      <c r="L268" s="1">
        <v>0.25592605476320601</v>
      </c>
      <c r="M268" s="1">
        <v>0.34289121900313102</v>
      </c>
      <c r="N268" s="1">
        <v>15.290960592356999</v>
      </c>
      <c r="O268" s="1">
        <v>71.318888833672901</v>
      </c>
      <c r="P268" s="1">
        <v>24.631019231724899</v>
      </c>
      <c r="Q268" s="1">
        <v>8.9002633802116993</v>
      </c>
      <c r="R268" s="1">
        <v>23.898027133131201</v>
      </c>
      <c r="S268" s="1">
        <v>28.5096655568255</v>
      </c>
      <c r="T268" s="1">
        <v>14.0610246981066</v>
      </c>
      <c r="U268" s="1">
        <v>9.7230516572111103</v>
      </c>
      <c r="V268" s="1">
        <v>42.419378919080302</v>
      </c>
      <c r="W268" s="1">
        <v>32.005822633622003</v>
      </c>
      <c r="X268" s="1">
        <v>15.851746790086599</v>
      </c>
      <c r="Y268" s="1">
        <v>24.119259308777298</v>
      </c>
      <c r="Z268" s="1">
        <v>24.854602580386398</v>
      </c>
      <c r="AA268" s="1">
        <v>19.439802125810498</v>
      </c>
      <c r="AB268" s="1">
        <v>18.410321545557899</v>
      </c>
      <c r="AC268" s="1">
        <v>13.176014439467901</v>
      </c>
    </row>
    <row r="269" spans="1:29" ht="15" customHeight="1" x14ac:dyDescent="0.25">
      <c r="A269">
        <v>21660</v>
      </c>
      <c r="B269" s="2" t="s">
        <v>313</v>
      </c>
      <c r="C269" s="2" t="s">
        <v>38</v>
      </c>
      <c r="D269" t="s">
        <v>969</v>
      </c>
      <c r="E269" s="2" t="s">
        <v>947</v>
      </c>
      <c r="F269" s="2" t="s">
        <v>920</v>
      </c>
      <c r="G269" s="2" t="str">
        <f t="shared" si="4"/>
        <v>Clinton</v>
      </c>
      <c r="H269" s="2" t="s">
        <v>922</v>
      </c>
      <c r="I269" s="2" t="s">
        <v>922</v>
      </c>
      <c r="J269">
        <v>351715</v>
      </c>
      <c r="K269" s="1">
        <v>84.673101801174198</v>
      </c>
      <c r="L269" s="1">
        <v>0.88196409024352096</v>
      </c>
      <c r="M269" s="1">
        <v>2.3226191660861799</v>
      </c>
      <c r="N269" s="1">
        <v>4.6824843978789596</v>
      </c>
      <c r="O269" s="1">
        <v>7.4398305446170898</v>
      </c>
      <c r="P269" s="1">
        <v>19.814053992579201</v>
      </c>
      <c r="Q269" s="1">
        <v>12.5806405754659</v>
      </c>
      <c r="R269" s="1">
        <v>24.6713958745007</v>
      </c>
      <c r="S269" s="1">
        <v>27.927156931037899</v>
      </c>
      <c r="T269" s="1">
        <v>15.006752626416301</v>
      </c>
      <c r="U269" s="1">
        <v>2.7401022520809599</v>
      </c>
      <c r="V269" s="1">
        <v>31.752651371107401</v>
      </c>
      <c r="W269" s="1">
        <v>38.019182828410898</v>
      </c>
      <c r="X269" s="1">
        <v>27.488063548400699</v>
      </c>
      <c r="Y269" s="1">
        <v>22.852193519116799</v>
      </c>
      <c r="Z269" s="1">
        <v>24.271003753247999</v>
      </c>
      <c r="AA269" s="1">
        <v>17.3020608493614</v>
      </c>
      <c r="AB269" s="1">
        <v>21.459504791234199</v>
      </c>
      <c r="AC269" s="1">
        <v>14.115237087039599</v>
      </c>
    </row>
    <row r="270" spans="1:29" ht="15" customHeight="1" x14ac:dyDescent="0.25">
      <c r="A270">
        <v>21700</v>
      </c>
      <c r="B270" s="2" t="s">
        <v>314</v>
      </c>
      <c r="C270" s="2" t="s">
        <v>98</v>
      </c>
      <c r="D270" s="2" t="s">
        <v>936</v>
      </c>
      <c r="E270" s="2" t="s">
        <v>935</v>
      </c>
      <c r="F270" s="2" t="s">
        <v>920</v>
      </c>
      <c r="G270" s="2" t="str">
        <f t="shared" si="4"/>
        <v>Clinton</v>
      </c>
      <c r="H270" s="2" t="s">
        <v>923</v>
      </c>
      <c r="I270" s="2" t="s">
        <v>923</v>
      </c>
      <c r="J270">
        <v>134623</v>
      </c>
      <c r="K270" s="1">
        <v>77.221574322366905</v>
      </c>
      <c r="L270" s="1">
        <v>1.03474146319722</v>
      </c>
      <c r="M270" s="1">
        <v>2.1199943546050801</v>
      </c>
      <c r="N270" s="1">
        <v>9.8103592996739</v>
      </c>
      <c r="O270" s="1">
        <v>9.8133305601568797</v>
      </c>
      <c r="P270" s="1">
        <v>20.101319982469601</v>
      </c>
      <c r="Q270" s="1">
        <v>12.369357390638999</v>
      </c>
      <c r="R270" s="1">
        <v>26.045326578667801</v>
      </c>
      <c r="S270" s="1">
        <v>28.3175980330256</v>
      </c>
      <c r="T270" s="1">
        <v>13.166398015198</v>
      </c>
      <c r="U270" s="1">
        <v>2.6358942539942798</v>
      </c>
      <c r="V270" s="1">
        <v>32.850621579098998</v>
      </c>
      <c r="W270" s="1">
        <v>38.124626055354902</v>
      </c>
      <c r="X270" s="1">
        <v>26.388858111551801</v>
      </c>
      <c r="Y270" s="1">
        <v>23.998724370157799</v>
      </c>
      <c r="Z270" s="1">
        <v>25.201193089087699</v>
      </c>
      <c r="AA270" s="1">
        <v>17.8137955615585</v>
      </c>
      <c r="AB270" s="1">
        <v>19.9354681373928</v>
      </c>
      <c r="AC270" s="1">
        <v>13.0508188418031</v>
      </c>
    </row>
    <row r="271" spans="1:29" ht="15" customHeight="1" x14ac:dyDescent="0.25">
      <c r="A271">
        <v>21740</v>
      </c>
      <c r="B271" s="2" t="s">
        <v>315</v>
      </c>
      <c r="C271" s="2" t="s">
        <v>197</v>
      </c>
      <c r="D271" s="2" t="s">
        <v>982</v>
      </c>
      <c r="E271" s="2" t="s">
        <v>947</v>
      </c>
      <c r="F271" s="2" t="s">
        <v>919</v>
      </c>
      <c r="G271" s="2" t="str">
        <f t="shared" si="4"/>
        <v>Trump</v>
      </c>
      <c r="H271" s="2" t="s">
        <v>922</v>
      </c>
      <c r="I271" s="2" t="s">
        <v>923</v>
      </c>
      <c r="J271">
        <v>21118</v>
      </c>
      <c r="K271" s="1">
        <v>88.531110900653502</v>
      </c>
      <c r="L271" s="1">
        <v>0.22729425134955999</v>
      </c>
      <c r="M271" s="1">
        <v>0.27938251728383401</v>
      </c>
      <c r="N271" s="1">
        <v>2.1782365754332802</v>
      </c>
      <c r="O271" s="1">
        <v>8.7839757552798599</v>
      </c>
      <c r="P271" s="1">
        <v>30.168576569750901</v>
      </c>
      <c r="Q271" s="1">
        <v>7.6096221233071297</v>
      </c>
      <c r="R271" s="1">
        <v>26.077280045458799</v>
      </c>
      <c r="S271" s="1">
        <v>27.270574865044001</v>
      </c>
      <c r="T271" s="1">
        <v>8.8739463964390595</v>
      </c>
      <c r="U271" s="1">
        <v>2.6563576513817702</v>
      </c>
      <c r="V271" s="1">
        <v>44.025109086733501</v>
      </c>
      <c r="W271" s="1">
        <v>35.045548495751397</v>
      </c>
      <c r="X271" s="1">
        <v>18.272984766133401</v>
      </c>
      <c r="Y271" s="1">
        <v>15.6573320457994</v>
      </c>
      <c r="Z271" s="1">
        <v>18.775003448751601</v>
      </c>
      <c r="AA271" s="1">
        <v>15.809077114084699</v>
      </c>
      <c r="AB271" s="1">
        <v>27.396882328597101</v>
      </c>
      <c r="AC271" s="1">
        <v>22.3617050627673</v>
      </c>
    </row>
    <row r="272" spans="1:29" ht="15" customHeight="1" x14ac:dyDescent="0.25">
      <c r="A272">
        <v>21780</v>
      </c>
      <c r="B272" s="2" t="s">
        <v>316</v>
      </c>
      <c r="C272" s="2" t="s">
        <v>66</v>
      </c>
      <c r="D272" s="2" t="s">
        <v>425</v>
      </c>
      <c r="E272" s="2" t="s">
        <v>927</v>
      </c>
      <c r="F272" s="2" t="s">
        <v>919</v>
      </c>
      <c r="G272" s="2" t="str">
        <f t="shared" si="4"/>
        <v>Trump</v>
      </c>
      <c r="H272" s="2" t="s">
        <v>922</v>
      </c>
      <c r="I272" s="2" t="s">
        <v>923</v>
      </c>
      <c r="J272">
        <v>311552</v>
      </c>
      <c r="K272" s="1">
        <v>88.265843262120001</v>
      </c>
      <c r="L272" s="1">
        <v>6.6781789235825801</v>
      </c>
      <c r="M272" s="1">
        <v>1.0290417009038599</v>
      </c>
      <c r="N272" s="1">
        <v>2.12516690632703</v>
      </c>
      <c r="O272" s="1">
        <v>1.9017692070665599</v>
      </c>
      <c r="P272" s="1">
        <v>23.2176330115037</v>
      </c>
      <c r="Q272" s="1">
        <v>9.9472961175020504</v>
      </c>
      <c r="R272" s="1">
        <v>24.6572000821693</v>
      </c>
      <c r="S272" s="1">
        <v>28.011375308134799</v>
      </c>
      <c r="T272" s="1">
        <v>14.1664954806902</v>
      </c>
      <c r="U272" s="1">
        <v>2.90962132698693</v>
      </c>
      <c r="V272" s="1">
        <v>43.619849144962899</v>
      </c>
      <c r="W272" s="1">
        <v>31.597028961864002</v>
      </c>
      <c r="X272" s="1">
        <v>21.873500566186198</v>
      </c>
      <c r="Y272" s="1">
        <v>19.489775580978201</v>
      </c>
      <c r="Z272" s="1">
        <v>22.793478694144401</v>
      </c>
      <c r="AA272" s="1">
        <v>18.211822856459499</v>
      </c>
      <c r="AB272" s="1">
        <v>23.522142942559899</v>
      </c>
      <c r="AC272" s="1">
        <v>15.982779925858001</v>
      </c>
    </row>
    <row r="273" spans="1:29" ht="15" customHeight="1" x14ac:dyDescent="0.25">
      <c r="A273">
        <v>21820</v>
      </c>
      <c r="B273" s="2" t="s">
        <v>317</v>
      </c>
      <c r="C273" s="2" t="s">
        <v>63</v>
      </c>
      <c r="D273" s="2" t="s">
        <v>928</v>
      </c>
      <c r="E273" s="2" t="s">
        <v>929</v>
      </c>
      <c r="F273" s="2" t="s">
        <v>919</v>
      </c>
      <c r="G273" s="2" t="str">
        <f t="shared" si="4"/>
        <v>Trump</v>
      </c>
      <c r="H273" s="2" t="s">
        <v>922</v>
      </c>
      <c r="I273" s="2" t="s">
        <v>922</v>
      </c>
      <c r="J273">
        <v>97581</v>
      </c>
      <c r="K273" s="1">
        <v>74.050276180813896</v>
      </c>
      <c r="L273" s="1">
        <v>4.2569762556235302</v>
      </c>
      <c r="M273" s="1">
        <v>2.57427163074779</v>
      </c>
      <c r="N273" s="1">
        <v>13.3273895532942</v>
      </c>
      <c r="O273" s="1">
        <v>5.7910863795205998</v>
      </c>
      <c r="P273" s="1">
        <v>25.620766337709199</v>
      </c>
      <c r="Q273" s="1">
        <v>13.401174408952601</v>
      </c>
      <c r="R273" s="1">
        <v>29.418636824791701</v>
      </c>
      <c r="S273" s="1">
        <v>25.0263883337945</v>
      </c>
      <c r="T273" s="1">
        <v>6.5330340947520504</v>
      </c>
      <c r="U273" s="1">
        <v>2.18024239962083</v>
      </c>
      <c r="V273" s="1">
        <v>30.002031281738802</v>
      </c>
      <c r="W273" s="1">
        <v>39.2274358453517</v>
      </c>
      <c r="X273" s="1">
        <v>28.590290473288601</v>
      </c>
      <c r="Y273" s="1">
        <v>10.8673754896475</v>
      </c>
      <c r="Z273" s="1">
        <v>17.006155567991001</v>
      </c>
      <c r="AA273" s="1">
        <v>14.9916060436486</v>
      </c>
      <c r="AB273" s="1">
        <v>27.6636821488528</v>
      </c>
      <c r="AC273" s="1">
        <v>29.4711807498601</v>
      </c>
    </row>
    <row r="274" spans="1:29" ht="15" customHeight="1" x14ac:dyDescent="0.25">
      <c r="A274">
        <v>21840</v>
      </c>
      <c r="B274" s="2" t="s">
        <v>318</v>
      </c>
      <c r="C274" s="2" t="s">
        <v>60</v>
      </c>
      <c r="D274" s="2" t="s">
        <v>945</v>
      </c>
      <c r="E274" s="2" t="s">
        <v>927</v>
      </c>
      <c r="F274" s="2" t="s">
        <v>919</v>
      </c>
      <c r="G274" s="2" t="str">
        <f t="shared" si="4"/>
        <v>Trump</v>
      </c>
      <c r="H274" s="2" t="s">
        <v>922</v>
      </c>
      <c r="I274" s="2" t="s">
        <v>923</v>
      </c>
      <c r="J274">
        <v>16843</v>
      </c>
      <c r="K274" s="1">
        <v>86.320726711393505</v>
      </c>
      <c r="L274" s="1">
        <v>1.1814997328266901</v>
      </c>
      <c r="M274" s="1">
        <v>8.4308021136377107</v>
      </c>
      <c r="N274" s="1">
        <v>1.6327257614439199</v>
      </c>
      <c r="O274" s="1">
        <v>2.43424568069821</v>
      </c>
      <c r="P274" s="1">
        <v>18.203407943953</v>
      </c>
      <c r="Q274" s="1">
        <v>11.1440954699282</v>
      </c>
      <c r="R274" s="1">
        <v>22.044766371786501</v>
      </c>
      <c r="S274" s="1">
        <v>33.758831562073297</v>
      </c>
      <c r="T274" s="1">
        <v>14.8488986522591</v>
      </c>
      <c r="U274" s="1">
        <v>2.0158203623373301</v>
      </c>
      <c r="V274" s="1">
        <v>37.662669048226597</v>
      </c>
      <c r="W274" s="1">
        <v>30.237305435060001</v>
      </c>
      <c r="X274" s="1">
        <v>30.0842051543761</v>
      </c>
      <c r="Y274" s="1">
        <v>23.641145528930402</v>
      </c>
      <c r="Z274" s="1">
        <v>20.309760374050299</v>
      </c>
      <c r="AA274" s="1">
        <v>18.804792518994699</v>
      </c>
      <c r="AB274" s="1">
        <v>22.413793103448299</v>
      </c>
      <c r="AC274" s="1">
        <v>14.8305084745763</v>
      </c>
    </row>
    <row r="275" spans="1:29" ht="15" customHeight="1" x14ac:dyDescent="0.25">
      <c r="A275">
        <v>21900</v>
      </c>
      <c r="B275" s="2" t="s">
        <v>319</v>
      </c>
      <c r="C275" s="2" t="s">
        <v>121</v>
      </c>
      <c r="D275" s="2" t="s">
        <v>981</v>
      </c>
      <c r="E275" s="2" t="s">
        <v>927</v>
      </c>
      <c r="F275" s="2" t="s">
        <v>919</v>
      </c>
      <c r="G275" s="2" t="str">
        <f t="shared" si="4"/>
        <v>Trump</v>
      </c>
      <c r="H275" s="2" t="s">
        <v>922</v>
      </c>
      <c r="I275" s="2" t="s">
        <v>922</v>
      </c>
      <c r="J275">
        <v>56418</v>
      </c>
      <c r="K275" s="1">
        <v>93.718316849232494</v>
      </c>
      <c r="L275" s="1">
        <v>3.2578255166790702</v>
      </c>
      <c r="M275" s="1">
        <v>0.49806799248466799</v>
      </c>
      <c r="N275" s="1">
        <v>1.61473288666738</v>
      </c>
      <c r="O275" s="1">
        <v>0.91105675493636795</v>
      </c>
      <c r="P275" s="1">
        <v>19.860682760821</v>
      </c>
      <c r="Q275" s="1">
        <v>10.1403807295544</v>
      </c>
      <c r="R275" s="1">
        <v>25.1391399907831</v>
      </c>
      <c r="S275" s="1">
        <v>27.948527065830099</v>
      </c>
      <c r="T275" s="1">
        <v>16.911269453011499</v>
      </c>
      <c r="U275" s="1">
        <v>4.4380211797206703</v>
      </c>
      <c r="V275" s="1">
        <v>50.286488975290297</v>
      </c>
      <c r="W275" s="1">
        <v>25.2928838184888</v>
      </c>
      <c r="X275" s="1">
        <v>19.9826060265002</v>
      </c>
      <c r="Y275" s="1">
        <v>25.4646105179913</v>
      </c>
      <c r="Z275" s="1">
        <v>23.509511884363601</v>
      </c>
      <c r="AA275" s="1">
        <v>17.024735292825401</v>
      </c>
      <c r="AB275" s="1">
        <v>21.514871930055801</v>
      </c>
      <c r="AC275" s="1">
        <v>12.4862703747638</v>
      </c>
    </row>
    <row r="276" spans="1:29" ht="15" customHeight="1" x14ac:dyDescent="0.25">
      <c r="A276">
        <v>21980</v>
      </c>
      <c r="B276" s="2" t="s">
        <v>320</v>
      </c>
      <c r="C276" s="2" t="s">
        <v>195</v>
      </c>
      <c r="D276" s="2" t="s">
        <v>965</v>
      </c>
      <c r="E276" s="2" t="s">
        <v>935</v>
      </c>
      <c r="F276" s="2" t="s">
        <v>919</v>
      </c>
      <c r="G276" s="2" t="str">
        <f t="shared" si="4"/>
        <v>Trump</v>
      </c>
      <c r="H276" s="2" t="s">
        <v>922</v>
      </c>
      <c r="I276" s="2" t="s">
        <v>922</v>
      </c>
      <c r="J276">
        <v>24877</v>
      </c>
      <c r="K276" s="1">
        <v>76.496362101539603</v>
      </c>
      <c r="L276" s="1">
        <v>1.47123849338747</v>
      </c>
      <c r="M276" s="1">
        <v>2.5445190336455399</v>
      </c>
      <c r="N276" s="1">
        <v>7.3923704626763698</v>
      </c>
      <c r="O276" s="1">
        <v>12.095509908751101</v>
      </c>
      <c r="P276" s="1">
        <v>25.220082807412499</v>
      </c>
      <c r="Q276" s="1">
        <v>8.3329983518913107</v>
      </c>
      <c r="R276" s="1">
        <v>23.929734292720202</v>
      </c>
      <c r="S276" s="1">
        <v>27.3184065602766</v>
      </c>
      <c r="T276" s="1">
        <v>15.198777987699501</v>
      </c>
      <c r="U276" s="1">
        <v>3.1953167876089998</v>
      </c>
      <c r="V276" s="1">
        <v>42.258674309409102</v>
      </c>
      <c r="W276" s="1">
        <v>37.880358558448698</v>
      </c>
      <c r="X276" s="1">
        <v>16.665650344533201</v>
      </c>
      <c r="Y276" s="1">
        <v>14.521201605031999</v>
      </c>
      <c r="Z276" s="1">
        <v>19.249539095542801</v>
      </c>
      <c r="AA276" s="1">
        <v>22.698188916603399</v>
      </c>
      <c r="AB276" s="1">
        <v>26.363734952825101</v>
      </c>
      <c r="AC276" s="1">
        <v>17.167335429996701</v>
      </c>
    </row>
    <row r="277" spans="1:29" ht="15" customHeight="1" x14ac:dyDescent="0.25">
      <c r="A277">
        <v>22020</v>
      </c>
      <c r="B277" s="2" t="s">
        <v>321</v>
      </c>
      <c r="C277" s="2" t="s">
        <v>141</v>
      </c>
      <c r="D277" s="2" t="s">
        <v>960</v>
      </c>
      <c r="E277" s="2" t="s">
        <v>947</v>
      </c>
      <c r="F277" s="2" t="s">
        <v>919</v>
      </c>
      <c r="G277" s="2" t="str">
        <f t="shared" si="4"/>
        <v>Trump</v>
      </c>
      <c r="H277" s="2" t="s">
        <v>922</v>
      </c>
      <c r="I277" s="2" t="s">
        <v>923</v>
      </c>
      <c r="J277">
        <v>208777</v>
      </c>
      <c r="K277" s="1">
        <v>90.509969967956195</v>
      </c>
      <c r="L277" s="1">
        <v>2.0102789100331901</v>
      </c>
      <c r="M277" s="1">
        <v>2.0883526442088902</v>
      </c>
      <c r="N277" s="1">
        <v>2.9624910789981702</v>
      </c>
      <c r="O277" s="1">
        <v>2.4289073988035099</v>
      </c>
      <c r="P277" s="1">
        <v>22.226586261896699</v>
      </c>
      <c r="Q277" s="1">
        <v>16.565043084247801</v>
      </c>
      <c r="R277" s="1">
        <v>27.890045359402599</v>
      </c>
      <c r="S277" s="1">
        <v>22.958946627262598</v>
      </c>
      <c r="T277" s="1">
        <v>10.3593786671904</v>
      </c>
      <c r="U277" s="1">
        <v>2.52965289359248</v>
      </c>
      <c r="V277" s="1">
        <v>26.460823890646701</v>
      </c>
      <c r="W277" s="1">
        <v>35.832852756433198</v>
      </c>
      <c r="X277" s="1">
        <v>35.176670459327603</v>
      </c>
      <c r="Y277" s="1">
        <v>16.957774945166001</v>
      </c>
      <c r="Z277" s="1">
        <v>22.330933269025401</v>
      </c>
      <c r="AA277" s="1">
        <v>17.728321907189901</v>
      </c>
      <c r="AB277" s="1">
        <v>24.2130889631493</v>
      </c>
      <c r="AC277" s="1">
        <v>18.7698809154695</v>
      </c>
    </row>
    <row r="278" spans="1:29" ht="15" customHeight="1" x14ac:dyDescent="0.25">
      <c r="A278">
        <v>22060</v>
      </c>
      <c r="B278" s="2" t="s">
        <v>322</v>
      </c>
      <c r="C278" s="2" t="s">
        <v>44</v>
      </c>
      <c r="D278" s="2" t="s">
        <v>955</v>
      </c>
      <c r="E278" s="2" t="s">
        <v>947</v>
      </c>
      <c r="F278" s="2" t="s">
        <v>919</v>
      </c>
      <c r="G278" s="2" t="str">
        <f t="shared" si="4"/>
        <v>Trump</v>
      </c>
      <c r="H278" s="2" t="s">
        <v>922</v>
      </c>
      <c r="I278" s="2" t="s">
        <v>922</v>
      </c>
      <c r="J278">
        <v>64142</v>
      </c>
      <c r="K278" s="1">
        <v>85.070624551775794</v>
      </c>
      <c r="L278" s="1">
        <v>3.1508216145427301</v>
      </c>
      <c r="M278" s="1">
        <v>2.0096036918087998</v>
      </c>
      <c r="N278" s="1">
        <v>1.78354276449128</v>
      </c>
      <c r="O278" s="1">
        <v>7.9854073773814296</v>
      </c>
      <c r="P278" s="1">
        <v>23.6397368338998</v>
      </c>
      <c r="Q278" s="1">
        <v>14.427364285491601</v>
      </c>
      <c r="R278" s="1">
        <v>24.433288640828199</v>
      </c>
      <c r="S278" s="1">
        <v>25.2128090798541</v>
      </c>
      <c r="T278" s="1">
        <v>12.2868011599264</v>
      </c>
      <c r="U278" s="1">
        <v>3.6301214247847899</v>
      </c>
      <c r="V278" s="1">
        <v>38.477267563678602</v>
      </c>
      <c r="W278" s="1">
        <v>29.957337237775501</v>
      </c>
      <c r="X278" s="1">
        <v>27.9352737737611</v>
      </c>
      <c r="Y278" s="1">
        <v>14.2831669044223</v>
      </c>
      <c r="Z278" s="1">
        <v>17.978780313837401</v>
      </c>
      <c r="AA278" s="1">
        <v>17.247681883024299</v>
      </c>
      <c r="AB278" s="1">
        <v>28.7357346647646</v>
      </c>
      <c r="AC278" s="1">
        <v>21.754636233951501</v>
      </c>
    </row>
    <row r="279" spans="1:29" ht="15" customHeight="1" x14ac:dyDescent="0.25">
      <c r="A279">
        <v>22100</v>
      </c>
      <c r="B279" s="2" t="s">
        <v>323</v>
      </c>
      <c r="C279" s="2" t="s">
        <v>162</v>
      </c>
      <c r="D279" s="2" t="s">
        <v>956</v>
      </c>
      <c r="E279" s="2" t="s">
        <v>927</v>
      </c>
      <c r="F279" s="2" t="s">
        <v>919</v>
      </c>
      <c r="G279" s="2" t="str">
        <f t="shared" si="4"/>
        <v>Trump</v>
      </c>
      <c r="H279" s="2" t="s">
        <v>922</v>
      </c>
      <c r="I279" s="2" t="s">
        <v>922</v>
      </c>
      <c r="J279">
        <v>65359</v>
      </c>
      <c r="K279" s="1">
        <v>92.766107192582496</v>
      </c>
      <c r="L279" s="1">
        <v>4.2213008154959502</v>
      </c>
      <c r="M279" s="1">
        <v>0.370262702917731</v>
      </c>
      <c r="N279" s="1">
        <v>1.4519805994583801</v>
      </c>
      <c r="O279" s="1">
        <v>1.19034868954543</v>
      </c>
      <c r="P279" s="1">
        <v>22.044400924126698</v>
      </c>
      <c r="Q279" s="1">
        <v>9.3988586116678707</v>
      </c>
      <c r="R279" s="1">
        <v>27.540201043467601</v>
      </c>
      <c r="S279" s="1">
        <v>26.704814945149099</v>
      </c>
      <c r="T279" s="1">
        <v>14.311724475588701</v>
      </c>
      <c r="U279" s="1">
        <v>6.2976298292505097</v>
      </c>
      <c r="V279" s="1">
        <v>48.446025049148503</v>
      </c>
      <c r="W279" s="1">
        <v>30.763623511740398</v>
      </c>
      <c r="X279" s="1">
        <v>14.492721609860601</v>
      </c>
      <c r="Y279" s="1">
        <v>26.341661588462301</v>
      </c>
      <c r="Z279" s="1">
        <v>27.418240910014202</v>
      </c>
      <c r="AA279" s="1">
        <v>16.7946374162096</v>
      </c>
      <c r="AB279" s="1">
        <v>18.874669916717401</v>
      </c>
      <c r="AC279" s="1">
        <v>10.5707901685964</v>
      </c>
    </row>
    <row r="280" spans="1:29" ht="15" customHeight="1" x14ac:dyDescent="0.25">
      <c r="A280">
        <v>22140</v>
      </c>
      <c r="B280" s="2" t="s">
        <v>323</v>
      </c>
      <c r="C280" s="2" t="s">
        <v>35</v>
      </c>
      <c r="D280" s="2" t="s">
        <v>964</v>
      </c>
      <c r="E280" s="2" t="s">
        <v>935</v>
      </c>
      <c r="F280" s="2" t="s">
        <v>919</v>
      </c>
      <c r="G280" s="2" t="str">
        <f t="shared" si="4"/>
        <v>Trump</v>
      </c>
      <c r="H280" s="2" t="s">
        <v>922</v>
      </c>
      <c r="I280" s="2" t="s">
        <v>922</v>
      </c>
      <c r="J280">
        <v>130044</v>
      </c>
      <c r="K280" s="1">
        <v>42.488696133616301</v>
      </c>
      <c r="L280" s="1">
        <v>0.47445479991387501</v>
      </c>
      <c r="M280" s="1">
        <v>0.34219187351973201</v>
      </c>
      <c r="N280" s="1">
        <v>37.642644028175098</v>
      </c>
      <c r="O280" s="1">
        <v>19.052013164775001</v>
      </c>
      <c r="P280" s="1">
        <v>28.9525083817785</v>
      </c>
      <c r="Q280" s="1">
        <v>9.7874565531666207</v>
      </c>
      <c r="R280" s="1">
        <v>25.427547599274099</v>
      </c>
      <c r="S280" s="1">
        <v>25.003075882009199</v>
      </c>
      <c r="T280" s="1">
        <v>10.8294115837716</v>
      </c>
      <c r="U280" s="1">
        <v>7.1331478587852697</v>
      </c>
      <c r="V280" s="1">
        <v>43.909193693865397</v>
      </c>
      <c r="W280" s="1">
        <v>33.339685201417701</v>
      </c>
      <c r="X280" s="1">
        <v>15.6179732459316</v>
      </c>
      <c r="Y280" s="1">
        <v>20.358450384053999</v>
      </c>
      <c r="Z280" s="1">
        <v>20.963843889832699</v>
      </c>
      <c r="AA280" s="1">
        <v>17.3601971716398</v>
      </c>
      <c r="AB280" s="1">
        <v>23.196381996123598</v>
      </c>
      <c r="AC280" s="1">
        <v>18.1211265583499</v>
      </c>
    </row>
    <row r="281" spans="1:29" ht="15" customHeight="1" x14ac:dyDescent="0.25">
      <c r="A281">
        <v>22180</v>
      </c>
      <c r="B281" s="2" t="s">
        <v>324</v>
      </c>
      <c r="C281" s="2" t="s">
        <v>42</v>
      </c>
      <c r="D281" s="2" t="s">
        <v>959</v>
      </c>
      <c r="E281" s="2" t="s">
        <v>931</v>
      </c>
      <c r="F281" s="2" t="s">
        <v>920</v>
      </c>
      <c r="G281" s="2" t="str">
        <f t="shared" si="4"/>
        <v>Clinton</v>
      </c>
      <c r="H281" s="2" t="s">
        <v>922</v>
      </c>
      <c r="I281" s="2" t="s">
        <v>923</v>
      </c>
      <c r="J281">
        <v>366383</v>
      </c>
      <c r="K281" s="1">
        <v>46.369782440779197</v>
      </c>
      <c r="L281" s="1">
        <v>35.299399808397197</v>
      </c>
      <c r="M281" s="1">
        <v>2.0066433213331401</v>
      </c>
      <c r="N281" s="1">
        <v>6.4948428284063402</v>
      </c>
      <c r="O281" s="1">
        <v>9.8293316010841103</v>
      </c>
      <c r="P281" s="1">
        <v>27.219057652784102</v>
      </c>
      <c r="Q281" s="1">
        <v>12.191886632294599</v>
      </c>
      <c r="R281" s="1">
        <v>28.866241064678199</v>
      </c>
      <c r="S281" s="1">
        <v>22.529429585979699</v>
      </c>
      <c r="T281" s="1">
        <v>9.1933850642633494</v>
      </c>
      <c r="U281" s="1">
        <v>4.0047416862734497</v>
      </c>
      <c r="V281" s="1">
        <v>34.594928378902203</v>
      </c>
      <c r="W281" s="1">
        <v>39.794106246225098</v>
      </c>
      <c r="X281" s="1">
        <v>21.606223688599201</v>
      </c>
      <c r="Y281" s="1">
        <v>19.732946470866899</v>
      </c>
      <c r="Z281" s="1">
        <v>24.059243249644702</v>
      </c>
      <c r="AA281" s="1">
        <v>19.624881572714401</v>
      </c>
      <c r="AB281" s="1">
        <v>21.9416153481762</v>
      </c>
      <c r="AC281" s="1">
        <v>14.641313358597801</v>
      </c>
    </row>
    <row r="282" spans="1:29" ht="15" customHeight="1" x14ac:dyDescent="0.25">
      <c r="A282">
        <v>22220</v>
      </c>
      <c r="B282" s="2" t="s">
        <v>324</v>
      </c>
      <c r="C282" s="2" t="s">
        <v>933</v>
      </c>
      <c r="D282" s="2" t="s">
        <v>932</v>
      </c>
      <c r="E282" s="2" t="s">
        <v>931</v>
      </c>
      <c r="F282" s="2" t="s">
        <v>919</v>
      </c>
      <c r="G282" s="2" t="str">
        <f t="shared" si="4"/>
        <v>Trump</v>
      </c>
      <c r="H282" s="2" t="s">
        <v>922</v>
      </c>
      <c r="I282" s="2" t="s">
        <v>923</v>
      </c>
      <c r="J282">
        <v>463204</v>
      </c>
      <c r="K282" s="1">
        <v>76.273520954050497</v>
      </c>
      <c r="L282" s="1">
        <v>1.86289410281431</v>
      </c>
      <c r="M282" s="1">
        <v>2.3497206414452401</v>
      </c>
      <c r="N282" s="1">
        <v>4.5988376611600899</v>
      </c>
      <c r="O282" s="1">
        <v>14.9150266405299</v>
      </c>
      <c r="P282" s="1">
        <v>26.6854344953843</v>
      </c>
      <c r="Q282" s="1">
        <v>11.2233486757455</v>
      </c>
      <c r="R282" s="1">
        <v>28.274799008644099</v>
      </c>
      <c r="S282" s="1">
        <v>22.597602784086501</v>
      </c>
      <c r="T282" s="1">
        <v>11.218815036139601</v>
      </c>
      <c r="U282" s="1">
        <v>7.81370843000773</v>
      </c>
      <c r="V282" s="1">
        <v>39.609918793503503</v>
      </c>
      <c r="W282" s="1">
        <v>26.078610098331701</v>
      </c>
      <c r="X282" s="1">
        <v>26.497762678157098</v>
      </c>
      <c r="Y282" s="1">
        <v>19.4350406302446</v>
      </c>
      <c r="Z282" s="1">
        <v>24.048837034943698</v>
      </c>
      <c r="AA282" s="1">
        <v>18.758542732405601</v>
      </c>
      <c r="AB282" s="1">
        <v>20.1968937615705</v>
      </c>
      <c r="AC282" s="1">
        <v>17.5606858408356</v>
      </c>
    </row>
    <row r="283" spans="1:29" ht="15" customHeight="1" x14ac:dyDescent="0.25">
      <c r="A283">
        <v>22260</v>
      </c>
      <c r="B283" s="2" t="s">
        <v>325</v>
      </c>
      <c r="C283" s="2" t="s">
        <v>44</v>
      </c>
      <c r="D283" s="2" t="s">
        <v>955</v>
      </c>
      <c r="E283" s="2" t="s">
        <v>947</v>
      </c>
      <c r="F283" s="2" t="s">
        <v>919</v>
      </c>
      <c r="G283" s="2" t="str">
        <f t="shared" si="4"/>
        <v>Trump</v>
      </c>
      <c r="H283" s="2" t="s">
        <v>922</v>
      </c>
      <c r="I283" s="2" t="s">
        <v>922</v>
      </c>
      <c r="J283">
        <v>57303</v>
      </c>
      <c r="K283" s="1">
        <v>94.661710556166298</v>
      </c>
      <c r="L283" s="1">
        <v>0.73643613772402805</v>
      </c>
      <c r="M283" s="1">
        <v>0.46070886341029299</v>
      </c>
      <c r="N283" s="1">
        <v>1.54093153936094</v>
      </c>
      <c r="O283" s="1">
        <v>2.6002129033383898</v>
      </c>
      <c r="P283" s="1">
        <v>21.7388269375076</v>
      </c>
      <c r="Q283" s="1">
        <v>6.5685915222588704</v>
      </c>
      <c r="R283" s="1">
        <v>19.976266513096999</v>
      </c>
      <c r="S283" s="1">
        <v>30.719159555346099</v>
      </c>
      <c r="T283" s="1">
        <v>20.9971554717903</v>
      </c>
      <c r="U283" s="1">
        <v>4.6948127925116996</v>
      </c>
      <c r="V283" s="1">
        <v>38.226404056162202</v>
      </c>
      <c r="W283" s="1">
        <v>34.962460998439902</v>
      </c>
      <c r="X283" s="1">
        <v>22.116322152886099</v>
      </c>
      <c r="Y283" s="1">
        <v>18.832499795031602</v>
      </c>
      <c r="Z283" s="1">
        <v>22.763794375666102</v>
      </c>
      <c r="AA283" s="1">
        <v>19.787652701483999</v>
      </c>
      <c r="AB283" s="1">
        <v>24.169877838812798</v>
      </c>
      <c r="AC283" s="1">
        <v>14.446175289005501</v>
      </c>
    </row>
    <row r="284" spans="1:29" ht="15" customHeight="1" x14ac:dyDescent="0.25">
      <c r="A284">
        <v>22280</v>
      </c>
      <c r="B284" s="2" t="s">
        <v>326</v>
      </c>
      <c r="C284" s="2" t="s">
        <v>195</v>
      </c>
      <c r="D284" s="2" t="s">
        <v>965</v>
      </c>
      <c r="E284" s="2" t="s">
        <v>935</v>
      </c>
      <c r="F284" s="2" t="s">
        <v>919</v>
      </c>
      <c r="G284" s="2" t="str">
        <f t="shared" si="4"/>
        <v>Trump</v>
      </c>
      <c r="H284" s="2" t="s">
        <v>922</v>
      </c>
      <c r="I284" s="2" t="s">
        <v>922</v>
      </c>
      <c r="J284">
        <v>51980</v>
      </c>
      <c r="K284" s="1">
        <v>78.172373989996203</v>
      </c>
      <c r="L284" s="1">
        <v>0.69834551750673302</v>
      </c>
      <c r="M284" s="1">
        <v>1.3485956136975801</v>
      </c>
      <c r="N284" s="1">
        <v>5.0173143516737202</v>
      </c>
      <c r="O284" s="1">
        <v>14.763370527125799</v>
      </c>
      <c r="P284" s="1">
        <v>24.871104270873399</v>
      </c>
      <c r="Q284" s="1">
        <v>6.7949211235090399</v>
      </c>
      <c r="R284" s="1">
        <v>23.4801846864179</v>
      </c>
      <c r="S284" s="1">
        <v>29.049634474798001</v>
      </c>
      <c r="T284" s="1">
        <v>15.804155444401699</v>
      </c>
      <c r="U284" s="1">
        <v>4.9862047387433499</v>
      </c>
      <c r="V284" s="1">
        <v>41.914839150098103</v>
      </c>
      <c r="W284" s="1">
        <v>38.404869585004398</v>
      </c>
      <c r="X284" s="1">
        <v>14.6940865261541</v>
      </c>
      <c r="Y284" s="1">
        <v>17.354970886348902</v>
      </c>
      <c r="Z284" s="1">
        <v>23.118395514341199</v>
      </c>
      <c r="AA284" s="1">
        <v>23.932499460858299</v>
      </c>
      <c r="AB284" s="1">
        <v>24.029544964416701</v>
      </c>
      <c r="AC284" s="1">
        <v>11.5645891740349</v>
      </c>
    </row>
    <row r="285" spans="1:29" ht="15" customHeight="1" x14ac:dyDescent="0.25">
      <c r="A285">
        <v>22300</v>
      </c>
      <c r="B285" s="2" t="s">
        <v>327</v>
      </c>
      <c r="C285" s="2" t="s">
        <v>33</v>
      </c>
      <c r="D285" s="2" t="s">
        <v>967</v>
      </c>
      <c r="E285" s="2" t="s">
        <v>927</v>
      </c>
      <c r="F285" s="2" t="s">
        <v>919</v>
      </c>
      <c r="G285" s="2" t="str">
        <f t="shared" si="4"/>
        <v>Trump</v>
      </c>
      <c r="H285" s="2" t="s">
        <v>922</v>
      </c>
      <c r="I285" s="2" t="s">
        <v>922</v>
      </c>
      <c r="J285">
        <v>74782</v>
      </c>
      <c r="K285" s="1">
        <v>90.781204033056099</v>
      </c>
      <c r="L285" s="1">
        <v>1.44954668235672</v>
      </c>
      <c r="M285" s="1">
        <v>1.68222299483833</v>
      </c>
      <c r="N285" s="1">
        <v>1.5899548019576899</v>
      </c>
      <c r="O285" s="1">
        <v>4.4970714877911799</v>
      </c>
      <c r="P285" s="1">
        <v>23.572517450723399</v>
      </c>
      <c r="Q285" s="1">
        <v>10.2792115749779</v>
      </c>
      <c r="R285" s="1">
        <v>24.4229894894493</v>
      </c>
      <c r="S285" s="1">
        <v>27.453130432457002</v>
      </c>
      <c r="T285" s="1">
        <v>14.272151052392299</v>
      </c>
      <c r="U285" s="1">
        <v>1.9174723132273399</v>
      </c>
      <c r="V285" s="1">
        <v>44.529978091773401</v>
      </c>
      <c r="W285" s="1">
        <v>28.924888951420002</v>
      </c>
      <c r="X285" s="1">
        <v>24.627660643579301</v>
      </c>
      <c r="Y285" s="1">
        <v>17.576296882209501</v>
      </c>
      <c r="Z285" s="1">
        <v>22.599037637597998</v>
      </c>
      <c r="AA285" s="1">
        <v>19.5570496341705</v>
      </c>
      <c r="AB285" s="1">
        <v>23.541625469646</v>
      </c>
      <c r="AC285" s="1">
        <v>16.725990376376</v>
      </c>
    </row>
    <row r="286" spans="1:29" ht="15" customHeight="1" x14ac:dyDescent="0.25">
      <c r="A286">
        <v>22340</v>
      </c>
      <c r="B286" s="2" t="s">
        <v>328</v>
      </c>
      <c r="C286" s="2" t="s">
        <v>37</v>
      </c>
      <c r="D286" s="2" t="s">
        <v>943</v>
      </c>
      <c r="E286" s="2" t="s">
        <v>931</v>
      </c>
      <c r="F286" s="2" t="s">
        <v>919</v>
      </c>
      <c r="G286" s="2" t="str">
        <f t="shared" si="4"/>
        <v>Trump</v>
      </c>
      <c r="H286" s="2" t="s">
        <v>922</v>
      </c>
      <c r="I286" s="2" t="s">
        <v>923</v>
      </c>
      <c r="J286">
        <v>17634</v>
      </c>
      <c r="K286" s="1">
        <v>57.6386526029262</v>
      </c>
      <c r="L286" s="1">
        <v>34.518543722354501</v>
      </c>
      <c r="M286" s="1">
        <v>0.68050357264375605</v>
      </c>
      <c r="N286" s="1">
        <v>1.3439945559714199</v>
      </c>
      <c r="O286" s="1">
        <v>5.8183055461041198</v>
      </c>
      <c r="P286" s="1">
        <v>26.471588975842099</v>
      </c>
      <c r="Q286" s="1">
        <v>8.5913576046274205</v>
      </c>
      <c r="R286" s="1">
        <v>24.6002041510718</v>
      </c>
      <c r="S286" s="1">
        <v>26.341159124418699</v>
      </c>
      <c r="T286" s="1">
        <v>13.9956901440399</v>
      </c>
      <c r="U286" s="1">
        <v>8.3051450952465693</v>
      </c>
      <c r="V286" s="1">
        <v>53.605127292148801</v>
      </c>
      <c r="W286" s="1">
        <v>27.728324728502798</v>
      </c>
      <c r="X286" s="1">
        <v>10.3614028841018</v>
      </c>
      <c r="Y286" s="1">
        <v>35.7355475481748</v>
      </c>
      <c r="Z286" s="1">
        <v>27.447908506971601</v>
      </c>
      <c r="AA286" s="1">
        <v>16.042613191289401</v>
      </c>
      <c r="AB286" s="1">
        <v>14.084286385712</v>
      </c>
      <c r="AC286" s="1">
        <v>6.68964436785211</v>
      </c>
    </row>
    <row r="287" spans="1:29" ht="15" customHeight="1" x14ac:dyDescent="0.25">
      <c r="A287">
        <v>22380</v>
      </c>
      <c r="B287" s="2" t="s">
        <v>329</v>
      </c>
      <c r="C287" s="2" t="s">
        <v>330</v>
      </c>
      <c r="D287" s="2" t="s">
        <v>934</v>
      </c>
      <c r="E287" s="2" t="s">
        <v>935</v>
      </c>
      <c r="F287" s="2" t="s">
        <v>920</v>
      </c>
      <c r="G287" s="2" t="str">
        <f t="shared" si="4"/>
        <v>Clinton</v>
      </c>
      <c r="H287" s="2" t="s">
        <v>922</v>
      </c>
      <c r="I287" s="2" t="s">
        <v>923</v>
      </c>
      <c r="J287">
        <v>134421</v>
      </c>
      <c r="K287" s="1">
        <v>55.222770251672003</v>
      </c>
      <c r="L287" s="1">
        <v>1.11217741275545</v>
      </c>
      <c r="M287" s="1">
        <v>1.3294053756481501</v>
      </c>
      <c r="N287" s="1">
        <v>28.8213895150311</v>
      </c>
      <c r="O287" s="1">
        <v>13.5142574448933</v>
      </c>
      <c r="P287" s="1">
        <v>23.648090700113801</v>
      </c>
      <c r="Q287" s="1">
        <v>17.6817610343622</v>
      </c>
      <c r="R287" s="1">
        <v>25.016924438889799</v>
      </c>
      <c r="S287" s="1">
        <v>24.782586054262399</v>
      </c>
      <c r="T287" s="1">
        <v>8.8706377723718806</v>
      </c>
      <c r="U287" s="1">
        <v>5.0312292018635096</v>
      </c>
      <c r="V287" s="1">
        <v>30.140019454256901</v>
      </c>
      <c r="W287" s="1">
        <v>34.175497875390398</v>
      </c>
      <c r="X287" s="1">
        <v>30.653253468489201</v>
      </c>
      <c r="Y287" s="1">
        <v>20.5520801434883</v>
      </c>
      <c r="Z287" s="1">
        <v>21.4445076337548</v>
      </c>
      <c r="AA287" s="1">
        <v>17.946979307931201</v>
      </c>
      <c r="AB287" s="1">
        <v>21.7660440089243</v>
      </c>
      <c r="AC287" s="1">
        <v>18.290388905901398</v>
      </c>
    </row>
    <row r="288" spans="1:29" ht="15" customHeight="1" x14ac:dyDescent="0.25">
      <c r="A288">
        <v>22420</v>
      </c>
      <c r="B288" s="2" t="s">
        <v>331</v>
      </c>
      <c r="C288" s="2" t="s">
        <v>31</v>
      </c>
      <c r="D288" s="2" t="s">
        <v>924</v>
      </c>
      <c r="E288" s="2" t="s">
        <v>927</v>
      </c>
      <c r="F288" s="2" t="s">
        <v>920</v>
      </c>
      <c r="G288" s="2" t="str">
        <f t="shared" si="4"/>
        <v>Clinton</v>
      </c>
      <c r="H288" s="2" t="s">
        <v>922</v>
      </c>
      <c r="I288" s="2" t="s">
        <v>922</v>
      </c>
      <c r="J288">
        <v>425790</v>
      </c>
      <c r="K288" s="1">
        <v>72.731393409896896</v>
      </c>
      <c r="L288" s="1">
        <v>20.5152774842058</v>
      </c>
      <c r="M288" s="1">
        <v>0.900443880786303</v>
      </c>
      <c r="N288" s="1">
        <v>2.8037295380351801</v>
      </c>
      <c r="O288" s="1">
        <v>3.0491556870757899</v>
      </c>
      <c r="P288" s="1">
        <v>25.030883768994102</v>
      </c>
      <c r="Q288" s="1">
        <v>8.94361070011038</v>
      </c>
      <c r="R288" s="1">
        <v>24.726743230230898</v>
      </c>
      <c r="S288" s="1">
        <v>27.632635806383401</v>
      </c>
      <c r="T288" s="1">
        <v>13.666126494281199</v>
      </c>
      <c r="U288" s="1">
        <v>2.9417204316372798</v>
      </c>
      <c r="V288" s="1">
        <v>42.118067164126003</v>
      </c>
      <c r="W288" s="1">
        <v>35.976767842027002</v>
      </c>
      <c r="X288" s="1">
        <v>18.963444562209698</v>
      </c>
      <c r="Y288" s="1">
        <v>22.605868282187199</v>
      </c>
      <c r="Z288" s="1">
        <v>24.157080523601699</v>
      </c>
      <c r="AA288" s="1">
        <v>18.675850131621701</v>
      </c>
      <c r="AB288" s="1">
        <v>20.418785234334599</v>
      </c>
      <c r="AC288" s="1">
        <v>14.1424158282548</v>
      </c>
    </row>
    <row r="289" spans="1:29" ht="15" customHeight="1" x14ac:dyDescent="0.25">
      <c r="A289">
        <v>22500</v>
      </c>
      <c r="B289" s="2" t="s">
        <v>332</v>
      </c>
      <c r="C289" s="2" t="s">
        <v>129</v>
      </c>
      <c r="D289" s="2" t="s">
        <v>973</v>
      </c>
      <c r="E289" s="2" t="s">
        <v>931</v>
      </c>
      <c r="F289" s="2" t="s">
        <v>919</v>
      </c>
      <c r="G289" s="2" t="str">
        <f t="shared" si="4"/>
        <v>Trump</v>
      </c>
      <c r="H289" s="2" t="s">
        <v>922</v>
      </c>
      <c r="I289" s="2" t="s">
        <v>923</v>
      </c>
      <c r="J289">
        <v>205566</v>
      </c>
      <c r="K289" s="1">
        <v>54.5313913779516</v>
      </c>
      <c r="L289" s="1">
        <v>41.187258593347103</v>
      </c>
      <c r="M289" s="1">
        <v>0.90530535205238205</v>
      </c>
      <c r="N289" s="1">
        <v>1.3474991000457299</v>
      </c>
      <c r="O289" s="1">
        <v>2.02854557660313</v>
      </c>
      <c r="P289" s="1">
        <v>24.497241761769899</v>
      </c>
      <c r="Q289" s="1">
        <v>9.3964955294163399</v>
      </c>
      <c r="R289" s="1">
        <v>24.928246889076998</v>
      </c>
      <c r="S289" s="1">
        <v>27.649514024692799</v>
      </c>
      <c r="T289" s="1">
        <v>13.528501795043899</v>
      </c>
      <c r="U289" s="1">
        <v>6.84727575558815</v>
      </c>
      <c r="V289" s="1">
        <v>46.848307526770803</v>
      </c>
      <c r="W289" s="1">
        <v>27.009558623027701</v>
      </c>
      <c r="X289" s="1">
        <v>19.294858094613399</v>
      </c>
      <c r="Y289" s="1">
        <v>24.913039030129401</v>
      </c>
      <c r="Z289" s="1">
        <v>24.244206864801299</v>
      </c>
      <c r="AA289" s="1">
        <v>18.713233413473802</v>
      </c>
      <c r="AB289" s="1">
        <v>18.770781114123501</v>
      </c>
      <c r="AC289" s="1">
        <v>13.358739577472001</v>
      </c>
    </row>
    <row r="290" spans="1:29" ht="15" customHeight="1" x14ac:dyDescent="0.25">
      <c r="A290">
        <v>22520</v>
      </c>
      <c r="B290" s="2" t="s">
        <v>333</v>
      </c>
      <c r="C290" s="2" t="s">
        <v>46</v>
      </c>
      <c r="D290" s="2" t="s">
        <v>930</v>
      </c>
      <c r="E290" s="2" t="s">
        <v>931</v>
      </c>
      <c r="F290" s="2" t="s">
        <v>919</v>
      </c>
      <c r="G290" s="2" t="str">
        <f t="shared" si="4"/>
        <v>Trump</v>
      </c>
      <c r="H290" s="2" t="s">
        <v>922</v>
      </c>
      <c r="I290" s="2" t="s">
        <v>923</v>
      </c>
      <c r="J290">
        <v>147137</v>
      </c>
      <c r="K290" s="1">
        <v>83.297878847604593</v>
      </c>
      <c r="L290" s="1">
        <v>12.160095693129501</v>
      </c>
      <c r="M290" s="1">
        <v>0.61099519495436205</v>
      </c>
      <c r="N290" s="1">
        <v>1.77317737890537</v>
      </c>
      <c r="O290" s="1">
        <v>2.1578528854061201</v>
      </c>
      <c r="P290" s="1">
        <v>21.759312749342399</v>
      </c>
      <c r="Q290" s="1">
        <v>9.9050544730421297</v>
      </c>
      <c r="R290" s="1">
        <v>23.550160734553501</v>
      </c>
      <c r="S290" s="1">
        <v>27.783630222173901</v>
      </c>
      <c r="T290" s="1">
        <v>17.001841820888</v>
      </c>
      <c r="U290" s="1">
        <v>5.9450916464554098</v>
      </c>
      <c r="V290" s="1">
        <v>44.849111367341301</v>
      </c>
      <c r="W290" s="1">
        <v>28.7821557790943</v>
      </c>
      <c r="X290" s="1">
        <v>20.4236412071091</v>
      </c>
      <c r="Y290" s="1">
        <v>25.583007377333299</v>
      </c>
      <c r="Z290" s="1">
        <v>23.909491508639899</v>
      </c>
      <c r="AA290" s="1">
        <v>16.6592398210955</v>
      </c>
      <c r="AB290" s="1">
        <v>21.237477513161998</v>
      </c>
      <c r="AC290" s="1">
        <v>12.610783779769299</v>
      </c>
    </row>
    <row r="291" spans="1:29" ht="15" customHeight="1" x14ac:dyDescent="0.25">
      <c r="A291">
        <v>22540</v>
      </c>
      <c r="B291" s="2" t="s">
        <v>334</v>
      </c>
      <c r="C291" s="2" t="s">
        <v>70</v>
      </c>
      <c r="D291" s="2" t="s">
        <v>980</v>
      </c>
      <c r="E291" s="2" t="s">
        <v>927</v>
      </c>
      <c r="F291" s="2" t="s">
        <v>919</v>
      </c>
      <c r="G291" s="2" t="str">
        <f t="shared" si="4"/>
        <v>Trump</v>
      </c>
      <c r="H291" s="2" t="s">
        <v>922</v>
      </c>
      <c r="I291" s="2" t="s">
        <v>922</v>
      </c>
      <c r="J291">
        <v>101633</v>
      </c>
      <c r="K291" s="1">
        <v>91.897316816388397</v>
      </c>
      <c r="L291" s="1">
        <v>1.2063011029882</v>
      </c>
      <c r="M291" s="1">
        <v>1.11085966172405</v>
      </c>
      <c r="N291" s="1">
        <v>1.48770576485984</v>
      </c>
      <c r="O291" s="1">
        <v>4.2978166540395302</v>
      </c>
      <c r="P291" s="1">
        <v>22.6737378607342</v>
      </c>
      <c r="Q291" s="1">
        <v>9.0836637706256802</v>
      </c>
      <c r="R291" s="1">
        <v>24.761642379935701</v>
      </c>
      <c r="S291" s="1">
        <v>28.500585439768599</v>
      </c>
      <c r="T291" s="1">
        <v>14.9803705489359</v>
      </c>
      <c r="U291" s="1">
        <v>3.6102953878044599</v>
      </c>
      <c r="V291" s="1">
        <v>45.877238440720902</v>
      </c>
      <c r="W291" s="1">
        <v>31.418782748891601</v>
      </c>
      <c r="X291" s="1">
        <v>19.093683422583101</v>
      </c>
      <c r="Y291" s="1">
        <v>15.132620503202901</v>
      </c>
      <c r="Z291" s="1">
        <v>21.202231044645298</v>
      </c>
      <c r="AA291" s="1">
        <v>19.602016708478502</v>
      </c>
      <c r="AB291" s="1">
        <v>28.450690503446399</v>
      </c>
      <c r="AC291" s="1">
        <v>15.612441240227</v>
      </c>
    </row>
    <row r="292" spans="1:29" ht="15" customHeight="1" x14ac:dyDescent="0.25">
      <c r="A292">
        <v>22580</v>
      </c>
      <c r="B292" s="2" t="s">
        <v>335</v>
      </c>
      <c r="C292" s="2" t="s">
        <v>42</v>
      </c>
      <c r="D292" s="2" t="s">
        <v>959</v>
      </c>
      <c r="E292" s="2" t="s">
        <v>931</v>
      </c>
      <c r="F292" s="2" t="s">
        <v>919</v>
      </c>
      <c r="G292" s="2" t="str">
        <f t="shared" si="4"/>
        <v>Trump</v>
      </c>
      <c r="H292" s="2" t="s">
        <v>922</v>
      </c>
      <c r="I292" s="2" t="s">
        <v>923</v>
      </c>
      <c r="J292">
        <v>67810</v>
      </c>
      <c r="K292" s="1">
        <v>84.138032738534093</v>
      </c>
      <c r="L292" s="1">
        <v>10.0339183011355</v>
      </c>
      <c r="M292" s="1">
        <v>0.42619082731160601</v>
      </c>
      <c r="N292" s="1">
        <v>1.86698127119894</v>
      </c>
      <c r="O292" s="1">
        <v>3.5348768618197899</v>
      </c>
      <c r="P292" s="1">
        <v>22.450965934228002</v>
      </c>
      <c r="Q292" s="1">
        <v>7.5962247456127399</v>
      </c>
      <c r="R292" s="1">
        <v>23.480312638253899</v>
      </c>
      <c r="S292" s="1">
        <v>29.180061937767299</v>
      </c>
      <c r="T292" s="1">
        <v>17.292434744137999</v>
      </c>
      <c r="U292" s="1">
        <v>7.2588165479823701</v>
      </c>
      <c r="V292" s="1">
        <v>43.3663953882672</v>
      </c>
      <c r="W292" s="1">
        <v>33.437182095625602</v>
      </c>
      <c r="X292" s="1">
        <v>15.937605968124799</v>
      </c>
      <c r="Y292" s="1">
        <v>28.0388151174668</v>
      </c>
      <c r="Z292" s="1">
        <v>25.8281044797899</v>
      </c>
      <c r="AA292" s="1">
        <v>19.374726397198302</v>
      </c>
      <c r="AB292" s="1">
        <v>18.0796731358529</v>
      </c>
      <c r="AC292" s="1">
        <v>8.6786808696920996</v>
      </c>
    </row>
    <row r="293" spans="1:29" ht="15" customHeight="1" x14ac:dyDescent="0.25">
      <c r="A293">
        <v>22620</v>
      </c>
      <c r="B293" s="2" t="s">
        <v>336</v>
      </c>
      <c r="C293" s="2" t="s">
        <v>75</v>
      </c>
      <c r="D293" s="2" t="s">
        <v>932</v>
      </c>
      <c r="E293" s="2" t="s">
        <v>931</v>
      </c>
      <c r="F293" s="2" t="s">
        <v>919</v>
      </c>
      <c r="G293" s="2" t="str">
        <f t="shared" si="4"/>
        <v>Trump</v>
      </c>
      <c r="H293" s="2" t="s">
        <v>922</v>
      </c>
      <c r="I293" s="2" t="s">
        <v>923</v>
      </c>
      <c r="J293">
        <v>28258</v>
      </c>
      <c r="K293" s="1">
        <v>42.370302215301898</v>
      </c>
      <c r="L293" s="1">
        <v>51.542925897091102</v>
      </c>
      <c r="M293" s="1">
        <v>0.47066317503007998</v>
      </c>
      <c r="N293" s="1">
        <v>1.5500035388208599</v>
      </c>
      <c r="O293" s="1">
        <v>4.0661051737560996</v>
      </c>
      <c r="P293" s="1">
        <v>23.628706914856</v>
      </c>
      <c r="Q293" s="1">
        <v>8.4577818670818896</v>
      </c>
      <c r="R293" s="1">
        <v>28.462736216292701</v>
      </c>
      <c r="S293" s="1">
        <v>27.252459480501098</v>
      </c>
      <c r="T293" s="1">
        <v>12.198315521268301</v>
      </c>
      <c r="U293" s="1">
        <v>8.2626337144964896</v>
      </c>
      <c r="V293" s="1">
        <v>52.705907150761398</v>
      </c>
      <c r="W293" s="1">
        <v>27.786267587079099</v>
      </c>
      <c r="X293" s="1">
        <v>11.245191547663</v>
      </c>
      <c r="Y293" s="1">
        <v>34.640950201590897</v>
      </c>
      <c r="Z293" s="1">
        <v>27.350986161054799</v>
      </c>
      <c r="AA293" s="1">
        <v>15.3644982020268</v>
      </c>
      <c r="AB293" s="1">
        <v>14.7215865751335</v>
      </c>
      <c r="AC293" s="1">
        <v>7.9219788601939598</v>
      </c>
    </row>
    <row r="294" spans="1:29" ht="15" customHeight="1" x14ac:dyDescent="0.25">
      <c r="A294">
        <v>22660</v>
      </c>
      <c r="B294" s="2" t="s">
        <v>337</v>
      </c>
      <c r="C294" s="2" t="s">
        <v>156</v>
      </c>
      <c r="D294" s="2" t="s">
        <v>937</v>
      </c>
      <c r="E294" s="2" t="s">
        <v>935</v>
      </c>
      <c r="F294" s="2" t="s">
        <v>919</v>
      </c>
      <c r="G294" s="2" t="str">
        <f t="shared" si="4"/>
        <v>Trump</v>
      </c>
      <c r="H294" s="2" t="s">
        <v>922</v>
      </c>
      <c r="I294" s="2" t="s">
        <v>922</v>
      </c>
      <c r="J294">
        <v>299630</v>
      </c>
      <c r="K294" s="1">
        <v>84.453158895971697</v>
      </c>
      <c r="L294" s="1">
        <v>0.75392984681106701</v>
      </c>
      <c r="M294" s="1">
        <v>1.8940026032106301</v>
      </c>
      <c r="N294" s="1">
        <v>2.3432233087474601</v>
      </c>
      <c r="O294" s="1">
        <v>10.555685345259199</v>
      </c>
      <c r="P294" s="1">
        <v>21.3787003971565</v>
      </c>
      <c r="Q294" s="1">
        <v>13.948536528385</v>
      </c>
      <c r="R294" s="1">
        <v>26.264392751059599</v>
      </c>
      <c r="S294" s="1">
        <v>26.546740980542701</v>
      </c>
      <c r="T294" s="1">
        <v>11.861629342856199</v>
      </c>
      <c r="U294" s="1">
        <v>2.3387258971992</v>
      </c>
      <c r="V294" s="1">
        <v>22.608543182626899</v>
      </c>
      <c r="W294" s="1">
        <v>31.504984296757801</v>
      </c>
      <c r="X294" s="1">
        <v>43.547746623416103</v>
      </c>
      <c r="Y294" s="1">
        <v>16.188470213612799</v>
      </c>
      <c r="Z294" s="1">
        <v>18.1570916810402</v>
      </c>
      <c r="AA294" s="1">
        <v>17.006103224094499</v>
      </c>
      <c r="AB294" s="1">
        <v>24.389677590553301</v>
      </c>
      <c r="AC294" s="1">
        <v>24.258657290699201</v>
      </c>
    </row>
    <row r="295" spans="1:29" ht="15" customHeight="1" x14ac:dyDescent="0.25">
      <c r="A295">
        <v>22700</v>
      </c>
      <c r="B295" s="2" t="s">
        <v>338</v>
      </c>
      <c r="C295" s="2" t="s">
        <v>60</v>
      </c>
      <c r="D295" s="2" t="s">
        <v>945</v>
      </c>
      <c r="E295" s="2" t="s">
        <v>927</v>
      </c>
      <c r="F295" s="2" t="s">
        <v>919</v>
      </c>
      <c r="G295" s="2" t="str">
        <f t="shared" si="4"/>
        <v>Trump</v>
      </c>
      <c r="H295" s="2" t="s">
        <v>922</v>
      </c>
      <c r="I295" s="2" t="s">
        <v>923</v>
      </c>
      <c r="J295">
        <v>38013</v>
      </c>
      <c r="K295" s="1">
        <v>89.995527845737001</v>
      </c>
      <c r="L295" s="1">
        <v>3.77502433378055</v>
      </c>
      <c r="M295" s="1">
        <v>0.63399363375687301</v>
      </c>
      <c r="N295" s="1">
        <v>1.79149238418436</v>
      </c>
      <c r="O295" s="1">
        <v>3.8039618025412398</v>
      </c>
      <c r="P295" s="1">
        <v>22.147686317838598</v>
      </c>
      <c r="Q295" s="1">
        <v>11.1119880041039</v>
      </c>
      <c r="R295" s="1">
        <v>22.323941809381001</v>
      </c>
      <c r="S295" s="1">
        <v>27.745771183542502</v>
      </c>
      <c r="T295" s="1">
        <v>16.670612685134</v>
      </c>
      <c r="U295" s="1">
        <v>4.2558212712397703</v>
      </c>
      <c r="V295" s="1">
        <v>41.555223410950298</v>
      </c>
      <c r="W295" s="1">
        <v>35.442888609188202</v>
      </c>
      <c r="X295" s="1">
        <v>18.7460667086218</v>
      </c>
      <c r="Y295" s="1">
        <v>21.501771255060699</v>
      </c>
      <c r="Z295" s="1">
        <v>26.1007085020243</v>
      </c>
      <c r="AA295" s="1">
        <v>20.20495951417</v>
      </c>
      <c r="AB295" s="1">
        <v>18.4084008097166</v>
      </c>
      <c r="AC295" s="1">
        <v>13.7841599190283</v>
      </c>
    </row>
    <row r="296" spans="1:29" ht="15" customHeight="1" x14ac:dyDescent="0.25">
      <c r="A296">
        <v>22780</v>
      </c>
      <c r="B296" s="2" t="s">
        <v>339</v>
      </c>
      <c r="C296" s="2" t="s">
        <v>162</v>
      </c>
      <c r="D296" s="2" t="s">
        <v>956</v>
      </c>
      <c r="E296" s="2" t="s">
        <v>927</v>
      </c>
      <c r="F296" s="2" t="s">
        <v>919</v>
      </c>
      <c r="G296" s="2" t="str">
        <f t="shared" si="4"/>
        <v>Trump</v>
      </c>
      <c r="H296" s="2" t="s">
        <v>922</v>
      </c>
      <c r="I296" s="2" t="s">
        <v>922</v>
      </c>
      <c r="J296">
        <v>52274</v>
      </c>
      <c r="K296" s="1">
        <v>72.431801660481298</v>
      </c>
      <c r="L296" s="1">
        <v>10.865822397367699</v>
      </c>
      <c r="M296" s="1">
        <v>2.4773309867237998</v>
      </c>
      <c r="N296" s="1">
        <v>5.2243945364808502</v>
      </c>
      <c r="O296" s="1">
        <v>9.0006504189463197</v>
      </c>
      <c r="P296" s="1">
        <v>23.983242147147699</v>
      </c>
      <c r="Q296" s="1">
        <v>22.674752266901301</v>
      </c>
      <c r="R296" s="1">
        <v>28.7446914335999</v>
      </c>
      <c r="S296" s="1">
        <v>17.389141829590201</v>
      </c>
      <c r="T296" s="1">
        <v>7.2081723227608396</v>
      </c>
      <c r="U296" s="1">
        <v>3.3675819956853998</v>
      </c>
      <c r="V296" s="1">
        <v>39.504186624739503</v>
      </c>
      <c r="W296" s="1">
        <v>37.021463307616401</v>
      </c>
      <c r="X296" s="1">
        <v>20.1067680719588</v>
      </c>
      <c r="Y296" s="1">
        <v>16.846927089960602</v>
      </c>
      <c r="Z296" s="1">
        <v>23.8579972006617</v>
      </c>
      <c r="AA296" s="1">
        <v>19.888026466471601</v>
      </c>
      <c r="AB296" s="1">
        <v>28.063366840564999</v>
      </c>
      <c r="AC296" s="1">
        <v>11.343682402341299</v>
      </c>
    </row>
    <row r="297" spans="1:29" ht="15" customHeight="1" x14ac:dyDescent="0.25">
      <c r="A297">
        <v>22800</v>
      </c>
      <c r="B297" s="2" t="s">
        <v>340</v>
      </c>
      <c r="C297" s="2" t="s">
        <v>60</v>
      </c>
      <c r="D297" s="2" t="s">
        <v>945</v>
      </c>
      <c r="E297" s="2" t="s">
        <v>927</v>
      </c>
      <c r="F297" s="2" t="s">
        <v>919</v>
      </c>
      <c r="G297" s="2" t="str">
        <f t="shared" si="4"/>
        <v>Trump</v>
      </c>
      <c r="H297" s="2" t="s">
        <v>922</v>
      </c>
      <c r="I297" s="2" t="s">
        <v>923</v>
      </c>
      <c r="J297">
        <v>62105</v>
      </c>
      <c r="K297" s="1">
        <v>94.069720634409506</v>
      </c>
      <c r="L297" s="1">
        <v>1.8742452298526699</v>
      </c>
      <c r="M297" s="1">
        <v>0.39932372594799098</v>
      </c>
      <c r="N297" s="1">
        <v>1.5328878512197099</v>
      </c>
      <c r="O297" s="1">
        <v>2.12382255857016</v>
      </c>
      <c r="P297" s="1">
        <v>22.341196361001501</v>
      </c>
      <c r="Q297" s="1">
        <v>7.4696079220674703</v>
      </c>
      <c r="R297" s="1">
        <v>22.5392480476612</v>
      </c>
      <c r="S297" s="1">
        <v>29.7367361726109</v>
      </c>
      <c r="T297" s="1">
        <v>17.913211496658899</v>
      </c>
      <c r="U297" s="1">
        <v>3.3269677656857599</v>
      </c>
      <c r="V297" s="1">
        <v>48.756413501138901</v>
      </c>
      <c r="W297" s="1">
        <v>32.367761084140497</v>
      </c>
      <c r="X297" s="1">
        <v>15.548857649034799</v>
      </c>
      <c r="Y297" s="1">
        <v>20.735211942204799</v>
      </c>
      <c r="Z297" s="1">
        <v>26.766185040312902</v>
      </c>
      <c r="AA297" s="1">
        <v>19.418056996886701</v>
      </c>
      <c r="AB297" s="1">
        <v>22.746866767781601</v>
      </c>
      <c r="AC297" s="1">
        <v>10.3336792528139</v>
      </c>
    </row>
    <row r="298" spans="1:29" ht="15" customHeight="1" x14ac:dyDescent="0.25">
      <c r="A298">
        <v>22820</v>
      </c>
      <c r="B298" s="2" t="s">
        <v>341</v>
      </c>
      <c r="C298" s="2" t="s">
        <v>156</v>
      </c>
      <c r="D298" s="2" t="s">
        <v>937</v>
      </c>
      <c r="E298" s="2" t="s">
        <v>935</v>
      </c>
      <c r="F298" s="2" t="s">
        <v>920</v>
      </c>
      <c r="G298" s="2" t="str">
        <f t="shared" si="4"/>
        <v>Clinton</v>
      </c>
      <c r="H298" s="2" t="s">
        <v>922</v>
      </c>
      <c r="I298" s="2" t="s">
        <v>922</v>
      </c>
      <c r="J298">
        <v>28159</v>
      </c>
      <c r="K298" s="1">
        <v>61.685429170070002</v>
      </c>
      <c r="L298" s="1">
        <v>2.6812031677261299</v>
      </c>
      <c r="M298" s="1">
        <v>0.47942043396427397</v>
      </c>
      <c r="N298" s="1">
        <v>1.39564615220711</v>
      </c>
      <c r="O298" s="1">
        <v>33.758301076032502</v>
      </c>
      <c r="P298" s="1">
        <v>27.966191981249299</v>
      </c>
      <c r="Q298" s="1">
        <v>8.7396569480450292</v>
      </c>
      <c r="R298" s="1">
        <v>24.4042757200185</v>
      </c>
      <c r="S298" s="1">
        <v>24.809119642032702</v>
      </c>
      <c r="T298" s="1">
        <v>14.080755708654401</v>
      </c>
      <c r="U298" s="1">
        <v>12.515330583119599</v>
      </c>
      <c r="V298" s="1">
        <v>39.931987958523798</v>
      </c>
      <c r="W298" s="1">
        <v>32.969115843460798</v>
      </c>
      <c r="X298" s="1">
        <v>14.5835656148958</v>
      </c>
      <c r="Y298" s="1">
        <v>19.7540280293641</v>
      </c>
      <c r="Z298" s="1">
        <v>27.047382972638001</v>
      </c>
      <c r="AA298" s="1">
        <v>21.470111545428502</v>
      </c>
      <c r="AB298" s="1">
        <v>21.002955477166601</v>
      </c>
      <c r="AC298" s="1">
        <v>10.725521975402801</v>
      </c>
    </row>
    <row r="299" spans="1:29" ht="15" customHeight="1" x14ac:dyDescent="0.25">
      <c r="A299">
        <v>22860</v>
      </c>
      <c r="B299" s="2" t="s">
        <v>342</v>
      </c>
      <c r="C299" s="2" t="s">
        <v>49</v>
      </c>
      <c r="D299" s="2" t="s">
        <v>951</v>
      </c>
      <c r="E299" s="2" t="s">
        <v>931</v>
      </c>
      <c r="F299" s="2" t="s">
        <v>919</v>
      </c>
      <c r="G299" s="2" t="str">
        <f t="shared" si="4"/>
        <v>Trump</v>
      </c>
      <c r="H299" s="2" t="s">
        <v>922</v>
      </c>
      <c r="I299" s="2" t="s">
        <v>923</v>
      </c>
      <c r="J299">
        <v>52334</v>
      </c>
      <c r="K299" s="1">
        <v>72.216914434211006</v>
      </c>
      <c r="L299" s="1">
        <v>13.9106508197348</v>
      </c>
      <c r="M299" s="1">
        <v>1.6834180456299901</v>
      </c>
      <c r="N299" s="1">
        <v>4.9757327932128304</v>
      </c>
      <c r="O299" s="1">
        <v>7.2132839072113697</v>
      </c>
      <c r="P299" s="1">
        <v>27.729583062636099</v>
      </c>
      <c r="Q299" s="1">
        <v>13.421485076623201</v>
      </c>
      <c r="R299" s="1">
        <v>29.563954599304498</v>
      </c>
      <c r="S299" s="1">
        <v>19.8666259028547</v>
      </c>
      <c r="T299" s="1">
        <v>9.41835135858142</v>
      </c>
      <c r="U299" s="1">
        <v>4.7569091564764099</v>
      </c>
      <c r="V299" s="1">
        <v>46.923253450480303</v>
      </c>
      <c r="W299" s="1">
        <v>30.4724125495853</v>
      </c>
      <c r="X299" s="1">
        <v>17.847424843458001</v>
      </c>
      <c r="Y299" s="1">
        <v>17.1823204419889</v>
      </c>
      <c r="Z299" s="1">
        <v>24.773480662983399</v>
      </c>
      <c r="AA299" s="1">
        <v>20.939226519337002</v>
      </c>
      <c r="AB299" s="1">
        <v>24.038674033149199</v>
      </c>
      <c r="AC299" s="1">
        <v>13.066298342541399</v>
      </c>
    </row>
    <row r="300" spans="1:29" ht="15" customHeight="1" x14ac:dyDescent="0.25">
      <c r="A300">
        <v>22900</v>
      </c>
      <c r="B300" s="2" t="s">
        <v>343</v>
      </c>
      <c r="C300" s="2" t="s">
        <v>75</v>
      </c>
      <c r="D300" s="2" t="s">
        <v>982</v>
      </c>
      <c r="E300" s="2" t="s">
        <v>947</v>
      </c>
      <c r="F300" s="2" t="s">
        <v>920</v>
      </c>
      <c r="G300" s="2" t="str">
        <f t="shared" si="4"/>
        <v>Clinton</v>
      </c>
      <c r="H300" s="2" t="s">
        <v>922</v>
      </c>
      <c r="I300" s="2" t="s">
        <v>923</v>
      </c>
      <c r="J300">
        <v>280467</v>
      </c>
      <c r="K300" s="1">
        <v>74.814862354572895</v>
      </c>
      <c r="L300" s="1">
        <v>3.6646022526714401</v>
      </c>
      <c r="M300" s="1">
        <v>2.27121194293803</v>
      </c>
      <c r="N300" s="1">
        <v>10.657581818894901</v>
      </c>
      <c r="O300" s="1">
        <v>8.5917416309227104</v>
      </c>
      <c r="P300" s="1">
        <v>25.5299197410034</v>
      </c>
      <c r="Q300" s="1">
        <v>9.0028416890400695</v>
      </c>
      <c r="R300" s="1">
        <v>25.134507803057001</v>
      </c>
      <c r="S300" s="1">
        <v>26.526828468233301</v>
      </c>
      <c r="T300" s="1">
        <v>13.805902298666201</v>
      </c>
      <c r="U300" s="1">
        <v>7.1467926442750898</v>
      </c>
      <c r="V300" s="1">
        <v>46.414056831757698</v>
      </c>
      <c r="W300" s="1">
        <v>30.952523825369699</v>
      </c>
      <c r="X300" s="1">
        <v>15.486626698597499</v>
      </c>
      <c r="Y300" s="1">
        <v>24.8745067384937</v>
      </c>
      <c r="Z300" s="1">
        <v>26.363473691149999</v>
      </c>
      <c r="AA300" s="1">
        <v>18.479765683126001</v>
      </c>
      <c r="AB300" s="1">
        <v>19.287819854776298</v>
      </c>
      <c r="AC300" s="1">
        <v>10.994434032454</v>
      </c>
    </row>
    <row r="301" spans="1:29" ht="15" customHeight="1" x14ac:dyDescent="0.25">
      <c r="A301">
        <v>23060</v>
      </c>
      <c r="B301" s="2" t="s">
        <v>344</v>
      </c>
      <c r="C301" s="2" t="s">
        <v>66</v>
      </c>
      <c r="D301" s="2" t="s">
        <v>425</v>
      </c>
      <c r="E301" s="2" t="s">
        <v>927</v>
      </c>
      <c r="F301" s="2" t="s">
        <v>919</v>
      </c>
      <c r="G301" s="2" t="str">
        <f t="shared" si="4"/>
        <v>Trump</v>
      </c>
      <c r="H301" s="2" t="s">
        <v>922</v>
      </c>
      <c r="I301" s="2" t="s">
        <v>923</v>
      </c>
      <c r="J301">
        <v>416257</v>
      </c>
      <c r="K301" s="1">
        <v>79.407673624707797</v>
      </c>
      <c r="L301" s="1">
        <v>9.8936474341572591</v>
      </c>
      <c r="M301" s="1">
        <v>2.3586390138784501</v>
      </c>
      <c r="N301" s="1">
        <v>2.5330504952469299</v>
      </c>
      <c r="O301" s="1">
        <v>5.8069894320095496</v>
      </c>
      <c r="P301" s="1">
        <v>26.675827673768801</v>
      </c>
      <c r="Q301" s="1">
        <v>9.1899956036775308</v>
      </c>
      <c r="R301" s="1">
        <v>25.696144449222501</v>
      </c>
      <c r="S301" s="1">
        <v>26.155716300266398</v>
      </c>
      <c r="T301" s="1">
        <v>12.2823159730647</v>
      </c>
      <c r="U301" s="1">
        <v>3.84372748617908</v>
      </c>
      <c r="V301" s="1">
        <v>39.125614522324398</v>
      </c>
      <c r="W301" s="1">
        <v>32.2687212336361</v>
      </c>
      <c r="X301" s="1">
        <v>24.7619367578605</v>
      </c>
      <c r="Y301" s="1">
        <v>16.3480042212428</v>
      </c>
      <c r="Z301" s="1">
        <v>23.1460674157303</v>
      </c>
      <c r="AA301" s="1">
        <v>20.197405177230099</v>
      </c>
      <c r="AB301" s="1">
        <v>24.480104289527599</v>
      </c>
      <c r="AC301" s="1">
        <v>15.8284188962692</v>
      </c>
    </row>
    <row r="302" spans="1:29" ht="15" customHeight="1" x14ac:dyDescent="0.25">
      <c r="A302">
        <v>23140</v>
      </c>
      <c r="B302" s="2" t="s">
        <v>345</v>
      </c>
      <c r="C302" s="2" t="s">
        <v>66</v>
      </c>
      <c r="D302" s="2" t="s">
        <v>425</v>
      </c>
      <c r="E302" s="2" t="s">
        <v>927</v>
      </c>
      <c r="F302" s="2" t="s">
        <v>919</v>
      </c>
      <c r="G302" s="2" t="str">
        <f t="shared" si="4"/>
        <v>Trump</v>
      </c>
      <c r="H302" s="2" t="s">
        <v>922</v>
      </c>
      <c r="I302" s="2" t="s">
        <v>923</v>
      </c>
      <c r="J302">
        <v>33224</v>
      </c>
      <c r="K302" s="1">
        <v>85.326872140621205</v>
      </c>
      <c r="L302" s="1">
        <v>0.41536238863472202</v>
      </c>
      <c r="M302" s="1">
        <v>0.195641704791717</v>
      </c>
      <c r="N302" s="1">
        <v>0.83373464965085498</v>
      </c>
      <c r="O302" s="1">
        <v>13.2283891163015</v>
      </c>
      <c r="P302" s="1">
        <v>26.6343607031062</v>
      </c>
      <c r="Q302" s="1">
        <v>8.3433662412713705</v>
      </c>
      <c r="R302" s="1">
        <v>24.4341439922947</v>
      </c>
      <c r="S302" s="1">
        <v>26.2129785697086</v>
      </c>
      <c r="T302" s="1">
        <v>14.375150493619101</v>
      </c>
      <c r="U302" s="1">
        <v>7.73679056102225</v>
      </c>
      <c r="V302" s="1">
        <v>54.185515086508403</v>
      </c>
      <c r="W302" s="1">
        <v>24.656064916289701</v>
      </c>
      <c r="X302" s="1">
        <v>13.4216294361796</v>
      </c>
      <c r="Y302" s="1">
        <v>17.554966207545601</v>
      </c>
      <c r="Z302" s="1">
        <v>23.637608007528399</v>
      </c>
      <c r="AA302" s="1">
        <v>19.180426041577601</v>
      </c>
      <c r="AB302" s="1">
        <v>25.810591154076501</v>
      </c>
      <c r="AC302" s="1">
        <v>13.816408589271999</v>
      </c>
    </row>
    <row r="303" spans="1:29" ht="15" customHeight="1" x14ac:dyDescent="0.25">
      <c r="A303">
        <v>23180</v>
      </c>
      <c r="B303" s="2" t="s">
        <v>345</v>
      </c>
      <c r="C303" s="2" t="s">
        <v>104</v>
      </c>
      <c r="D303" s="2" t="s">
        <v>950</v>
      </c>
      <c r="E303" s="2" t="s">
        <v>927</v>
      </c>
      <c r="F303" s="2" t="s">
        <v>919</v>
      </c>
      <c r="G303" s="2" t="str">
        <f t="shared" si="4"/>
        <v>Trump</v>
      </c>
      <c r="H303" s="2" t="s">
        <v>922</v>
      </c>
      <c r="I303" s="2" t="s">
        <v>923</v>
      </c>
      <c r="J303">
        <v>70706</v>
      </c>
      <c r="K303" s="1">
        <v>86.753599411648196</v>
      </c>
      <c r="L303" s="1">
        <v>7.7857607558057298</v>
      </c>
      <c r="M303" s="1">
        <v>1.1257884762254999</v>
      </c>
      <c r="N303" s="1">
        <v>1.98427290470399</v>
      </c>
      <c r="O303" s="1">
        <v>2.35057845161655</v>
      </c>
      <c r="P303" s="1">
        <v>22.785902186518801</v>
      </c>
      <c r="Q303" s="1">
        <v>8.9511498316974496</v>
      </c>
      <c r="R303" s="1">
        <v>26.198625293468702</v>
      </c>
      <c r="S303" s="1">
        <v>28.683562922524299</v>
      </c>
      <c r="T303" s="1">
        <v>13.3807597657907</v>
      </c>
      <c r="U303" s="1">
        <v>5.4162341706456303</v>
      </c>
      <c r="V303" s="1">
        <v>42.823334025327</v>
      </c>
      <c r="W303" s="1">
        <v>26.674278596636899</v>
      </c>
      <c r="X303" s="1">
        <v>25.086153207390499</v>
      </c>
      <c r="Y303" s="1">
        <v>17.682573251014801</v>
      </c>
      <c r="Z303" s="1">
        <v>23.310707098270601</v>
      </c>
      <c r="AA303" s="1">
        <v>18.1225909881639</v>
      </c>
      <c r="AB303" s="1">
        <v>24.316949210355801</v>
      </c>
      <c r="AC303" s="1">
        <v>16.567179452194999</v>
      </c>
    </row>
    <row r="304" spans="1:29" ht="15" customHeight="1" x14ac:dyDescent="0.25">
      <c r="A304">
        <v>23240</v>
      </c>
      <c r="B304" s="2" t="s">
        <v>346</v>
      </c>
      <c r="C304" s="2" t="s">
        <v>27</v>
      </c>
      <c r="D304" s="2" t="s">
        <v>976</v>
      </c>
      <c r="E304" s="2" t="s">
        <v>935</v>
      </c>
      <c r="F304" s="2" t="s">
        <v>920</v>
      </c>
      <c r="G304" s="2" t="str">
        <f t="shared" si="4"/>
        <v>Clinton</v>
      </c>
      <c r="H304" s="2" t="s">
        <v>922</v>
      </c>
      <c r="I304" s="2" t="s">
        <v>922</v>
      </c>
      <c r="J304">
        <v>24837</v>
      </c>
      <c r="K304" s="1">
        <v>78.399162539759203</v>
      </c>
      <c r="L304" s="1">
        <v>0.18923380440471901</v>
      </c>
      <c r="M304" s="1">
        <v>0.35431010186415401</v>
      </c>
      <c r="N304" s="1">
        <v>1.0508515521198201</v>
      </c>
      <c r="O304" s="1">
        <v>20.006442001852101</v>
      </c>
      <c r="P304" s="1">
        <v>20.296332085195498</v>
      </c>
      <c r="Q304" s="1">
        <v>5.63272536940854</v>
      </c>
      <c r="R304" s="1">
        <v>18.005395176551101</v>
      </c>
      <c r="S304" s="1">
        <v>29.548657245238999</v>
      </c>
      <c r="T304" s="1">
        <v>26.516890123605901</v>
      </c>
      <c r="U304" s="1">
        <v>7.4233195562323298</v>
      </c>
      <c r="V304" s="1">
        <v>35.6536871872961</v>
      </c>
      <c r="W304" s="1">
        <v>28.921035457907301</v>
      </c>
      <c r="X304" s="1">
        <v>28.001957798564298</v>
      </c>
      <c r="Y304" s="1">
        <v>14.8775014026557</v>
      </c>
      <c r="Z304" s="1">
        <v>22.274172433140102</v>
      </c>
      <c r="AA304" s="1">
        <v>19.487563119506301</v>
      </c>
      <c r="AB304" s="1">
        <v>25.921077239573599</v>
      </c>
      <c r="AC304" s="1">
        <v>17.439685805124402</v>
      </c>
    </row>
    <row r="305" spans="1:29" ht="15" customHeight="1" x14ac:dyDescent="0.25">
      <c r="A305">
        <v>23300</v>
      </c>
      <c r="B305" s="2" t="s">
        <v>347</v>
      </c>
      <c r="C305" s="2" t="s">
        <v>146</v>
      </c>
      <c r="D305" s="2" t="s">
        <v>948</v>
      </c>
      <c r="E305" s="2" t="s">
        <v>927</v>
      </c>
      <c r="F305" s="2" t="s">
        <v>919</v>
      </c>
      <c r="G305" s="2" t="str">
        <f t="shared" si="4"/>
        <v>Trump</v>
      </c>
      <c r="H305" s="2" t="s">
        <v>922</v>
      </c>
      <c r="I305" s="2" t="s">
        <v>923</v>
      </c>
      <c r="J305">
        <v>47711</v>
      </c>
      <c r="K305" s="1">
        <v>85.120831674037404</v>
      </c>
      <c r="L305" s="1">
        <v>8.8574961748863004</v>
      </c>
      <c r="M305" s="1">
        <v>0.61830605101548897</v>
      </c>
      <c r="N305" s="1">
        <v>2.4564565823394999</v>
      </c>
      <c r="O305" s="1">
        <v>2.9469095177212798</v>
      </c>
      <c r="P305" s="1">
        <v>22.659344805181199</v>
      </c>
      <c r="Q305" s="1">
        <v>7.8556307769696696</v>
      </c>
      <c r="R305" s="1">
        <v>21.898513969524799</v>
      </c>
      <c r="S305" s="1">
        <v>28.8109660246065</v>
      </c>
      <c r="T305" s="1">
        <v>18.7755444237178</v>
      </c>
      <c r="U305" s="1">
        <v>3.0890131479522398</v>
      </c>
      <c r="V305" s="1">
        <v>43.808372374187698</v>
      </c>
      <c r="W305" s="1">
        <v>34.7649992443706</v>
      </c>
      <c r="X305" s="1">
        <v>18.337615233489501</v>
      </c>
      <c r="Y305" s="1">
        <v>20.582692405643598</v>
      </c>
      <c r="Z305" s="1">
        <v>24.469006264962101</v>
      </c>
      <c r="AA305" s="1">
        <v>19.548718993531299</v>
      </c>
      <c r="AB305" s="1">
        <v>22.640452299699501</v>
      </c>
      <c r="AC305" s="1">
        <v>12.759130036163601</v>
      </c>
    </row>
    <row r="306" spans="1:29" ht="15" customHeight="1" x14ac:dyDescent="0.25">
      <c r="A306">
        <v>23340</v>
      </c>
      <c r="B306" s="2" t="s">
        <v>348</v>
      </c>
      <c r="C306" s="2" t="s">
        <v>117</v>
      </c>
      <c r="D306" s="2" t="s">
        <v>961</v>
      </c>
      <c r="E306" s="2" t="s">
        <v>935</v>
      </c>
      <c r="F306" s="2" t="s">
        <v>919</v>
      </c>
      <c r="G306" s="2" t="str">
        <f t="shared" si="4"/>
        <v>Trump</v>
      </c>
      <c r="H306" s="2" t="s">
        <v>922</v>
      </c>
      <c r="I306" s="2" t="s">
        <v>923</v>
      </c>
      <c r="J306">
        <v>36691</v>
      </c>
      <c r="K306" s="1">
        <v>87.541904009157605</v>
      </c>
      <c r="L306" s="1">
        <v>0.49875991387533702</v>
      </c>
      <c r="M306" s="1">
        <v>0.49058352184459397</v>
      </c>
      <c r="N306" s="1">
        <v>1.41451582131858</v>
      </c>
      <c r="O306" s="1">
        <v>10.054236733803901</v>
      </c>
      <c r="P306" s="1">
        <v>23.896868441852199</v>
      </c>
      <c r="Q306" s="1">
        <v>8.4543893597885003</v>
      </c>
      <c r="R306" s="1">
        <v>23.065601918726699</v>
      </c>
      <c r="S306" s="1">
        <v>26.2135128505628</v>
      </c>
      <c r="T306" s="1">
        <v>18.369627429069801</v>
      </c>
      <c r="U306" s="1">
        <v>4.8102383053839404</v>
      </c>
      <c r="V306" s="1">
        <v>47.476530530369899</v>
      </c>
      <c r="W306" s="1">
        <v>30.209419882853201</v>
      </c>
      <c r="X306" s="1">
        <v>17.503811281392899</v>
      </c>
      <c r="Y306" s="1">
        <v>18.0867063362323</v>
      </c>
      <c r="Z306" s="1">
        <v>25.070293598378299</v>
      </c>
      <c r="AA306" s="1">
        <v>21.820440724514501</v>
      </c>
      <c r="AB306" s="1">
        <v>22.552801935526102</v>
      </c>
      <c r="AC306" s="1">
        <v>12.469757405348901</v>
      </c>
    </row>
    <row r="307" spans="1:29" ht="15" customHeight="1" x14ac:dyDescent="0.25">
      <c r="A307">
        <v>23380</v>
      </c>
      <c r="B307" s="2" t="s">
        <v>348</v>
      </c>
      <c r="C307" s="2" t="s">
        <v>33</v>
      </c>
      <c r="D307" s="2" t="s">
        <v>967</v>
      </c>
      <c r="E307" s="2" t="s">
        <v>927</v>
      </c>
      <c r="F307" s="2" t="s">
        <v>919</v>
      </c>
      <c r="G307" s="2" t="str">
        <f t="shared" si="4"/>
        <v>Trump</v>
      </c>
      <c r="H307" s="2" t="s">
        <v>922</v>
      </c>
      <c r="I307" s="2" t="s">
        <v>922</v>
      </c>
      <c r="J307">
        <v>60944</v>
      </c>
      <c r="K307" s="1">
        <v>86.188960357049098</v>
      </c>
      <c r="L307" s="1">
        <v>2.66474140194277</v>
      </c>
      <c r="M307" s="1">
        <v>0.30355736413756901</v>
      </c>
      <c r="N307" s="1">
        <v>1.9247177736938801</v>
      </c>
      <c r="O307" s="1">
        <v>8.9180231031766901</v>
      </c>
      <c r="P307" s="1">
        <v>24.396166972958799</v>
      </c>
      <c r="Q307" s="1">
        <v>7.6398004725649802</v>
      </c>
      <c r="R307" s="1">
        <v>23.890784982935202</v>
      </c>
      <c r="S307" s="1">
        <v>28.7887240745602</v>
      </c>
      <c r="T307" s="1">
        <v>15.2845234969808</v>
      </c>
      <c r="U307" s="1">
        <v>4.2412385575924496</v>
      </c>
      <c r="V307" s="1">
        <v>49.122044296307003</v>
      </c>
      <c r="W307" s="1">
        <v>33.318841629833599</v>
      </c>
      <c r="X307" s="1">
        <v>13.3178755162669</v>
      </c>
      <c r="Y307" s="1">
        <v>17.368751307257899</v>
      </c>
      <c r="Z307" s="1">
        <v>25.408910269818001</v>
      </c>
      <c r="AA307" s="1">
        <v>19.422714913198099</v>
      </c>
      <c r="AB307" s="1">
        <v>24.266889772014199</v>
      </c>
      <c r="AC307" s="1">
        <v>13.5327337377118</v>
      </c>
    </row>
    <row r="308" spans="1:29" ht="15" customHeight="1" x14ac:dyDescent="0.25">
      <c r="A308">
        <v>23420</v>
      </c>
      <c r="B308" s="2" t="s">
        <v>349</v>
      </c>
      <c r="C308" s="2" t="s">
        <v>98</v>
      </c>
      <c r="D308" s="2" t="s">
        <v>936</v>
      </c>
      <c r="E308" s="2" t="s">
        <v>935</v>
      </c>
      <c r="F308" s="2" t="s">
        <v>919</v>
      </c>
      <c r="G308" s="2" t="str">
        <f t="shared" si="4"/>
        <v>Trump</v>
      </c>
      <c r="H308" s="2" t="s">
        <v>922</v>
      </c>
      <c r="I308" s="2" t="s">
        <v>923</v>
      </c>
      <c r="J308">
        <v>930450</v>
      </c>
      <c r="K308" s="1">
        <v>32.728464721371402</v>
      </c>
      <c r="L308" s="1">
        <v>4.8369068730184299</v>
      </c>
      <c r="M308" s="1">
        <v>9.3348379816217992</v>
      </c>
      <c r="N308" s="1">
        <v>2.79402439679725</v>
      </c>
      <c r="O308" s="1">
        <v>50.305766027191098</v>
      </c>
      <c r="P308" s="1">
        <v>29.8250308990274</v>
      </c>
      <c r="Q308" s="1">
        <v>11.662958783384401</v>
      </c>
      <c r="R308" s="1">
        <v>26.556827341608901</v>
      </c>
      <c r="S308" s="1">
        <v>21.914772421946399</v>
      </c>
      <c r="T308" s="1">
        <v>10.040410554033</v>
      </c>
      <c r="U308" s="1">
        <v>16.408054193151099</v>
      </c>
      <c r="V308" s="1">
        <v>33.455033320870101</v>
      </c>
      <c r="W308" s="1">
        <v>30.719532847999599</v>
      </c>
      <c r="X308" s="1">
        <v>19.417379637979199</v>
      </c>
      <c r="Y308" s="1">
        <v>21.3635825304268</v>
      </c>
      <c r="Z308" s="1">
        <v>23.104200193672899</v>
      </c>
      <c r="AA308" s="1">
        <v>16.762109780480799</v>
      </c>
      <c r="AB308" s="1">
        <v>20.402184741641801</v>
      </c>
      <c r="AC308" s="1">
        <v>18.367922753777702</v>
      </c>
    </row>
    <row r="309" spans="1:29" ht="15" customHeight="1" x14ac:dyDescent="0.25">
      <c r="A309">
        <v>23460</v>
      </c>
      <c r="B309" s="2" t="s">
        <v>350</v>
      </c>
      <c r="C309" s="2" t="s">
        <v>46</v>
      </c>
      <c r="D309" s="2" t="s">
        <v>930</v>
      </c>
      <c r="E309" s="2" t="s">
        <v>931</v>
      </c>
      <c r="F309" s="2" t="s">
        <v>919</v>
      </c>
      <c r="G309" s="2" t="str">
        <f t="shared" si="4"/>
        <v>Trump</v>
      </c>
      <c r="H309" s="2" t="s">
        <v>922</v>
      </c>
      <c r="I309" s="2" t="s">
        <v>923</v>
      </c>
      <c r="J309">
        <v>104430</v>
      </c>
      <c r="K309" s="1">
        <v>79.277027674039999</v>
      </c>
      <c r="L309" s="1">
        <v>15.0493153308436</v>
      </c>
      <c r="M309" s="1">
        <v>0.629129560471129</v>
      </c>
      <c r="N309" s="1">
        <v>1.74375179546107</v>
      </c>
      <c r="O309" s="1">
        <v>3.3007756391841401</v>
      </c>
      <c r="P309" s="1">
        <v>22.968495643014499</v>
      </c>
      <c r="Q309" s="1">
        <v>8.5157521784927699</v>
      </c>
      <c r="R309" s="1">
        <v>24.898975390213501</v>
      </c>
      <c r="S309" s="1">
        <v>27.809058699607402</v>
      </c>
      <c r="T309" s="1">
        <v>15.8077180886718</v>
      </c>
      <c r="U309" s="1">
        <v>6.3334407351890496</v>
      </c>
      <c r="V309" s="1">
        <v>44.519003123993102</v>
      </c>
      <c r="W309" s="1">
        <v>33.975876609276703</v>
      </c>
      <c r="X309" s="1">
        <v>15.1716795315411</v>
      </c>
      <c r="Y309" s="1">
        <v>25.6262327416174</v>
      </c>
      <c r="Z309" s="1">
        <v>26.755424063116401</v>
      </c>
      <c r="AA309" s="1">
        <v>17.426035502958602</v>
      </c>
      <c r="AB309" s="1">
        <v>18.703155818540399</v>
      </c>
      <c r="AC309" s="1">
        <v>11.4891518737673</v>
      </c>
    </row>
    <row r="310" spans="1:29" ht="15" customHeight="1" x14ac:dyDescent="0.25">
      <c r="A310">
        <v>23500</v>
      </c>
      <c r="B310" s="2" t="s">
        <v>351</v>
      </c>
      <c r="C310" s="2" t="s">
        <v>129</v>
      </c>
      <c r="D310" s="2" t="s">
        <v>973</v>
      </c>
      <c r="E310" s="2" t="s">
        <v>931</v>
      </c>
      <c r="F310" s="2" t="s">
        <v>919</v>
      </c>
      <c r="G310" s="2" t="str">
        <f t="shared" si="4"/>
        <v>Trump</v>
      </c>
      <c r="H310" s="2" t="s">
        <v>922</v>
      </c>
      <c r="I310" s="2" t="s">
        <v>923</v>
      </c>
      <c r="J310">
        <v>55342</v>
      </c>
      <c r="K310" s="1">
        <v>73.974558201727405</v>
      </c>
      <c r="L310" s="1">
        <v>20.263091323045799</v>
      </c>
      <c r="M310" s="1">
        <v>0.55653933721224402</v>
      </c>
      <c r="N310" s="1">
        <v>1.5340970691337501</v>
      </c>
      <c r="O310" s="1">
        <v>3.6717140688807799</v>
      </c>
      <c r="P310" s="1">
        <v>24.672039319142801</v>
      </c>
      <c r="Q310" s="1">
        <v>9.4503270572079092</v>
      </c>
      <c r="R310" s="1">
        <v>25.438184380759601</v>
      </c>
      <c r="S310" s="1">
        <v>26.992157854793799</v>
      </c>
      <c r="T310" s="1">
        <v>13.447291388095801</v>
      </c>
      <c r="U310" s="1">
        <v>9.5193525298684101</v>
      </c>
      <c r="V310" s="1">
        <v>52.832681825689598</v>
      </c>
      <c r="W310" s="1">
        <v>24.949072289819998</v>
      </c>
      <c r="X310" s="1">
        <v>12.698893354621999</v>
      </c>
      <c r="Y310" s="1">
        <v>30.298578199052098</v>
      </c>
      <c r="Z310" s="1">
        <v>26.312796208530798</v>
      </c>
      <c r="AA310" s="1">
        <v>18.720379146919399</v>
      </c>
      <c r="AB310" s="1">
        <v>16.4265402843602</v>
      </c>
      <c r="AC310" s="1">
        <v>8.24170616113744</v>
      </c>
    </row>
    <row r="311" spans="1:29" ht="15" customHeight="1" x14ac:dyDescent="0.25">
      <c r="A311">
        <v>23540</v>
      </c>
      <c r="B311" s="2" t="s">
        <v>352</v>
      </c>
      <c r="C311" s="2" t="s">
        <v>72</v>
      </c>
      <c r="D311" s="2" t="s">
        <v>942</v>
      </c>
      <c r="E311" s="2" t="s">
        <v>931</v>
      </c>
      <c r="F311" s="2" t="s">
        <v>920</v>
      </c>
      <c r="G311" s="2" t="str">
        <f t="shared" si="4"/>
        <v>Clinton</v>
      </c>
      <c r="H311" s="2" t="s">
        <v>922</v>
      </c>
      <c r="I311" s="2" t="s">
        <v>923</v>
      </c>
      <c r="J311">
        <v>264275</v>
      </c>
      <c r="K311" s="1">
        <v>65.215400624349599</v>
      </c>
      <c r="L311" s="1">
        <v>19.034717623687399</v>
      </c>
      <c r="M311" s="1">
        <v>4.9785261564657999</v>
      </c>
      <c r="N311" s="1">
        <v>2.5991864535048701</v>
      </c>
      <c r="O311" s="1">
        <v>8.1721691419922404</v>
      </c>
      <c r="P311" s="1">
        <v>18.131113423517199</v>
      </c>
      <c r="Q311" s="1">
        <v>22.504588023838799</v>
      </c>
      <c r="R311" s="1">
        <v>24.9910131491817</v>
      </c>
      <c r="S311" s="1">
        <v>23.217103396083601</v>
      </c>
      <c r="T311" s="1">
        <v>11.1561820073787</v>
      </c>
      <c r="U311" s="1">
        <v>3.5535615277255599</v>
      </c>
      <c r="V311" s="1">
        <v>28.959996940980002</v>
      </c>
      <c r="W311" s="1">
        <v>28.3921663597025</v>
      </c>
      <c r="X311" s="1">
        <v>39.094275171591903</v>
      </c>
      <c r="Y311" s="1">
        <v>26.0723657896534</v>
      </c>
      <c r="Z311" s="1">
        <v>21.8316797877218</v>
      </c>
      <c r="AA311" s="1">
        <v>16.4057088784181</v>
      </c>
      <c r="AB311" s="1">
        <v>18.119738164222898</v>
      </c>
      <c r="AC311" s="1">
        <v>17.570507379983798</v>
      </c>
    </row>
    <row r="312" spans="1:29" ht="15" customHeight="1" x14ac:dyDescent="0.25">
      <c r="A312">
        <v>23580</v>
      </c>
      <c r="B312" s="2" t="s">
        <v>352</v>
      </c>
      <c r="C312" s="2" t="s">
        <v>37</v>
      </c>
      <c r="D312" s="2" t="s">
        <v>943</v>
      </c>
      <c r="E312" s="2" t="s">
        <v>931</v>
      </c>
      <c r="F312" s="2" t="s">
        <v>919</v>
      </c>
      <c r="G312" s="2" t="str">
        <f t="shared" si="4"/>
        <v>Trump</v>
      </c>
      <c r="H312" s="2" t="s">
        <v>922</v>
      </c>
      <c r="I312" s="2" t="s">
        <v>923</v>
      </c>
      <c r="J312">
        <v>179684</v>
      </c>
      <c r="K312" s="1">
        <v>63.6116738273859</v>
      </c>
      <c r="L312" s="1">
        <v>7.09968611562521</v>
      </c>
      <c r="M312" s="1">
        <v>1.77033013512611</v>
      </c>
      <c r="N312" s="1">
        <v>1.41359275171969</v>
      </c>
      <c r="O312" s="1">
        <v>26.1047171701431</v>
      </c>
      <c r="P312" s="1">
        <v>27.9190133790432</v>
      </c>
      <c r="Q312" s="1">
        <v>9.3057812604349905</v>
      </c>
      <c r="R312" s="1">
        <v>27.7158789875559</v>
      </c>
      <c r="S312" s="1">
        <v>23.9231094588277</v>
      </c>
      <c r="T312" s="1">
        <v>11.136216914138201</v>
      </c>
      <c r="U312" s="1">
        <v>10.919130901193199</v>
      </c>
      <c r="V312" s="1">
        <v>40.823199416145698</v>
      </c>
      <c r="W312" s="1">
        <v>26.1608940708891</v>
      </c>
      <c r="X312" s="1">
        <v>22.096775611772099</v>
      </c>
      <c r="Y312" s="1">
        <v>15.7064629307801</v>
      </c>
      <c r="Z312" s="1">
        <v>22.2382529429124</v>
      </c>
      <c r="AA312" s="1">
        <v>18.9002196937404</v>
      </c>
      <c r="AB312" s="1">
        <v>23.367872249729501</v>
      </c>
      <c r="AC312" s="1">
        <v>19.7871921828377</v>
      </c>
    </row>
    <row r="313" spans="1:29" ht="15" customHeight="1" x14ac:dyDescent="0.25">
      <c r="A313">
        <v>23620</v>
      </c>
      <c r="B313" s="2" t="s">
        <v>352</v>
      </c>
      <c r="C313" s="2" t="s">
        <v>27</v>
      </c>
      <c r="D313" s="2" t="s">
        <v>976</v>
      </c>
      <c r="E313" s="2" t="s">
        <v>935</v>
      </c>
      <c r="F313" s="2" t="s">
        <v>919</v>
      </c>
      <c r="G313" s="2" t="str">
        <f t="shared" si="4"/>
        <v>Trump</v>
      </c>
      <c r="H313" s="2" t="s">
        <v>922</v>
      </c>
      <c r="I313" s="2" t="s">
        <v>922</v>
      </c>
      <c r="J313">
        <v>38437</v>
      </c>
      <c r="K313" s="1">
        <v>78.713219033743499</v>
      </c>
      <c r="L313" s="1">
        <v>2.64848973645186</v>
      </c>
      <c r="M313" s="1">
        <v>0.72326144079923005</v>
      </c>
      <c r="N313" s="1">
        <v>2.3128756146421399</v>
      </c>
      <c r="O313" s="1">
        <v>15.6021541743632</v>
      </c>
      <c r="P313" s="1">
        <v>25.576918073731001</v>
      </c>
      <c r="Q313" s="1">
        <v>8.7025522283216699</v>
      </c>
      <c r="R313" s="1">
        <v>22.418503004917099</v>
      </c>
      <c r="S313" s="1">
        <v>27.431901553190901</v>
      </c>
      <c r="T313" s="1">
        <v>15.8701251398392</v>
      </c>
      <c r="U313" s="1">
        <v>7.1702025841442003</v>
      </c>
      <c r="V313" s="1">
        <v>42.223640133992703</v>
      </c>
      <c r="W313" s="1">
        <v>33.1831233051523</v>
      </c>
      <c r="X313" s="1">
        <v>17.423033976710801</v>
      </c>
      <c r="Y313" s="1">
        <v>20.436192973980301</v>
      </c>
      <c r="Z313" s="1">
        <v>19.856442818689999</v>
      </c>
      <c r="AA313" s="1">
        <v>19.525157015667101</v>
      </c>
      <c r="AB313" s="1">
        <v>23.983711781351399</v>
      </c>
      <c r="AC313" s="1">
        <v>16.198495410311299</v>
      </c>
    </row>
    <row r="314" spans="1:29" ht="15" customHeight="1" x14ac:dyDescent="0.25">
      <c r="A314">
        <v>23660</v>
      </c>
      <c r="B314" s="2" t="s">
        <v>353</v>
      </c>
      <c r="C314" s="2" t="s">
        <v>146</v>
      </c>
      <c r="D314" s="2" t="s">
        <v>948</v>
      </c>
      <c r="E314" s="2" t="s">
        <v>927</v>
      </c>
      <c r="F314" s="2" t="s">
        <v>919</v>
      </c>
      <c r="G314" s="2" t="str">
        <f t="shared" si="4"/>
        <v>Trump</v>
      </c>
      <c r="H314" s="2" t="s">
        <v>922</v>
      </c>
      <c r="I314" s="2" t="s">
        <v>923</v>
      </c>
      <c r="J314">
        <v>52919</v>
      </c>
      <c r="K314" s="1">
        <v>85.285058296642006</v>
      </c>
      <c r="L314" s="1">
        <v>7.0692945822861404</v>
      </c>
      <c r="M314" s="1">
        <v>0.62548423061660297</v>
      </c>
      <c r="N314" s="1">
        <v>2.1863602864755598</v>
      </c>
      <c r="O314" s="1">
        <v>4.8338026039796702</v>
      </c>
      <c r="P314" s="1">
        <v>20.5597233507814</v>
      </c>
      <c r="Q314" s="1">
        <v>9.9964096071354298</v>
      </c>
      <c r="R314" s="1">
        <v>23.012528581416898</v>
      </c>
      <c r="S314" s="1">
        <v>27.984277858614099</v>
      </c>
      <c r="T314" s="1">
        <v>18.447060602052201</v>
      </c>
      <c r="U314" s="1">
        <v>4.3841961852860996</v>
      </c>
      <c r="V314" s="1">
        <v>47.231607629427799</v>
      </c>
      <c r="W314" s="1">
        <v>31.460490463215301</v>
      </c>
      <c r="X314" s="1">
        <v>16.9237057220708</v>
      </c>
      <c r="Y314" s="1">
        <v>25.772911299227101</v>
      </c>
      <c r="Z314" s="1">
        <v>23.734817813765201</v>
      </c>
      <c r="AA314" s="1">
        <v>18.388847994111199</v>
      </c>
      <c r="AB314" s="1">
        <v>21.9911667280088</v>
      </c>
      <c r="AC314" s="1">
        <v>10.1122561648877</v>
      </c>
    </row>
    <row r="315" spans="1:29" ht="15" customHeight="1" x14ac:dyDescent="0.25">
      <c r="A315">
        <v>23700</v>
      </c>
      <c r="B315" s="2" t="s">
        <v>354</v>
      </c>
      <c r="C315" s="2" t="s">
        <v>35</v>
      </c>
      <c r="D315" s="2" t="s">
        <v>964</v>
      </c>
      <c r="E315" s="2" t="s">
        <v>935</v>
      </c>
      <c r="F315" s="2" t="s">
        <v>920</v>
      </c>
      <c r="G315" s="2" t="str">
        <f t="shared" si="4"/>
        <v>Clinton</v>
      </c>
      <c r="H315" s="2" t="s">
        <v>922</v>
      </c>
      <c r="I315" s="2" t="s">
        <v>922</v>
      </c>
      <c r="J315">
        <v>71492</v>
      </c>
      <c r="K315" s="1">
        <v>10.328428355620201</v>
      </c>
      <c r="L315" s="1">
        <v>0.443406255245342</v>
      </c>
      <c r="M315" s="1">
        <v>0.758126783416326</v>
      </c>
      <c r="N315" s="1">
        <v>75.219604990768204</v>
      </c>
      <c r="O315" s="1">
        <v>13.2504336149499</v>
      </c>
      <c r="P315" s="1">
        <v>31.294410563419699</v>
      </c>
      <c r="Q315" s="1">
        <v>11.468416046550701</v>
      </c>
      <c r="R315" s="1">
        <v>24.281038437867199</v>
      </c>
      <c r="S315" s="1">
        <v>23.426397359145099</v>
      </c>
      <c r="T315" s="1">
        <v>9.5297375930173995</v>
      </c>
      <c r="U315" s="1">
        <v>11.684789248625499</v>
      </c>
      <c r="V315" s="1">
        <v>48.686621869273097</v>
      </c>
      <c r="W315" s="1">
        <v>27.394013439218099</v>
      </c>
      <c r="X315" s="1">
        <v>12.234575442883299</v>
      </c>
      <c r="Y315" s="1">
        <v>33.365681013814402</v>
      </c>
      <c r="Z315" s="1">
        <v>25.299691745633101</v>
      </c>
      <c r="AA315" s="1">
        <v>15.6695969859573</v>
      </c>
      <c r="AB315" s="1">
        <v>15.760931613197901</v>
      </c>
      <c r="AC315" s="1">
        <v>9.9040986413974199</v>
      </c>
    </row>
    <row r="316" spans="1:29" ht="15" customHeight="1" x14ac:dyDescent="0.25">
      <c r="A316">
        <v>23780</v>
      </c>
      <c r="B316" s="2" t="s">
        <v>355</v>
      </c>
      <c r="C316" s="2" t="s">
        <v>77</v>
      </c>
      <c r="D316" s="2" t="s">
        <v>949</v>
      </c>
      <c r="E316" s="2" t="s">
        <v>935</v>
      </c>
      <c r="F316" s="2" t="s">
        <v>919</v>
      </c>
      <c r="G316" s="2" t="str">
        <f t="shared" si="4"/>
        <v>Trump</v>
      </c>
      <c r="H316" s="2" t="s">
        <v>922</v>
      </c>
      <c r="I316" s="2" t="s">
        <v>923</v>
      </c>
      <c r="J316">
        <v>40753</v>
      </c>
      <c r="K316" s="1">
        <v>48.524035040365099</v>
      </c>
      <c r="L316" s="1">
        <v>1.7741025200598699</v>
      </c>
      <c r="M316" s="1">
        <v>2.9862832184133699</v>
      </c>
      <c r="N316" s="1">
        <v>1.7691949058965</v>
      </c>
      <c r="O316" s="1">
        <v>44.946384315265099</v>
      </c>
      <c r="P316" s="1">
        <v>31.808701199911699</v>
      </c>
      <c r="Q316" s="1">
        <v>10.6249846637057</v>
      </c>
      <c r="R316" s="1">
        <v>25.5171398424656</v>
      </c>
      <c r="S316" s="1">
        <v>23.1565774298825</v>
      </c>
      <c r="T316" s="1">
        <v>8.8925968640345499</v>
      </c>
      <c r="U316" s="1">
        <v>15.6381576149364</v>
      </c>
      <c r="V316" s="1">
        <v>37.477140305363001</v>
      </c>
      <c r="W316" s="1">
        <v>28.056819631693099</v>
      </c>
      <c r="X316" s="1">
        <v>18.8278824480075</v>
      </c>
      <c r="Y316" s="1">
        <v>12.9937706119458</v>
      </c>
      <c r="Z316" s="1">
        <v>27.064858922682301</v>
      </c>
      <c r="AA316" s="1">
        <v>20.850128252107002</v>
      </c>
      <c r="AB316" s="1">
        <v>23.803591058995998</v>
      </c>
      <c r="AC316" s="1">
        <v>15.287651154269</v>
      </c>
    </row>
    <row r="317" spans="1:29" ht="15" customHeight="1" x14ac:dyDescent="0.25">
      <c r="A317">
        <v>23820</v>
      </c>
      <c r="B317" s="2" t="s">
        <v>356</v>
      </c>
      <c r="C317" s="2" t="s">
        <v>195</v>
      </c>
      <c r="D317" s="2" t="s">
        <v>965</v>
      </c>
      <c r="E317" s="2" t="s">
        <v>935</v>
      </c>
      <c r="F317" s="2" t="s">
        <v>919</v>
      </c>
      <c r="G317" s="2" t="str">
        <f t="shared" si="4"/>
        <v>Trump</v>
      </c>
      <c r="H317" s="2" t="s">
        <v>922</v>
      </c>
      <c r="I317" s="2" t="s">
        <v>922</v>
      </c>
      <c r="J317">
        <v>46997</v>
      </c>
      <c r="K317" s="1">
        <v>83.184033023384501</v>
      </c>
      <c r="L317" s="1">
        <v>0.37023639806796199</v>
      </c>
      <c r="M317" s="1">
        <v>1.48732897844543</v>
      </c>
      <c r="N317" s="1">
        <v>4.1002617188331199</v>
      </c>
      <c r="O317" s="1">
        <v>10.858139881269</v>
      </c>
      <c r="P317" s="1">
        <v>20.182139285486301</v>
      </c>
      <c r="Q317" s="1">
        <v>6.3493414473264203</v>
      </c>
      <c r="R317" s="1">
        <v>19.862969976807001</v>
      </c>
      <c r="S317" s="1">
        <v>33.436176777241101</v>
      </c>
      <c r="T317" s="1">
        <v>20.169372513139098</v>
      </c>
      <c r="U317" s="1">
        <v>2.00075172752768</v>
      </c>
      <c r="V317" s="1">
        <v>31.508948448839199</v>
      </c>
      <c r="W317" s="1">
        <v>40.954693960158401</v>
      </c>
      <c r="X317" s="1">
        <v>25.5356058634747</v>
      </c>
      <c r="Y317" s="1">
        <v>12.0617913242484</v>
      </c>
      <c r="Z317" s="1">
        <v>17.699989597420199</v>
      </c>
      <c r="AA317" s="1">
        <v>19.270779153229999</v>
      </c>
      <c r="AB317" s="1">
        <v>25.782794132945</v>
      </c>
      <c r="AC317" s="1">
        <v>25.184645792156498</v>
      </c>
    </row>
    <row r="318" spans="1:29" ht="15" customHeight="1" x14ac:dyDescent="0.25">
      <c r="A318">
        <v>23860</v>
      </c>
      <c r="B318" s="2" t="s">
        <v>357</v>
      </c>
      <c r="C318" s="2" t="s">
        <v>129</v>
      </c>
      <c r="D318" s="2" t="s">
        <v>973</v>
      </c>
      <c r="E318" s="2" t="s">
        <v>931</v>
      </c>
      <c r="F318" s="2" t="s">
        <v>919</v>
      </c>
      <c r="G318" s="2" t="str">
        <f t="shared" si="4"/>
        <v>Trump</v>
      </c>
      <c r="H318" s="2" t="s">
        <v>923</v>
      </c>
      <c r="I318" s="2" t="s">
        <v>923</v>
      </c>
      <c r="J318">
        <v>60158</v>
      </c>
      <c r="K318" s="1">
        <v>62.021676252535002</v>
      </c>
      <c r="L318" s="1">
        <v>33.4585591276306</v>
      </c>
      <c r="M318" s="1">
        <v>0.44715582299943502</v>
      </c>
      <c r="N318" s="1">
        <v>0.96911466471624697</v>
      </c>
      <c r="O318" s="1">
        <v>3.1034941321187501</v>
      </c>
      <c r="P318" s="1">
        <v>21.643006748894599</v>
      </c>
      <c r="Q318" s="1">
        <v>6.9018251936567001</v>
      </c>
      <c r="R318" s="1">
        <v>20.9448452408657</v>
      </c>
      <c r="S318" s="1">
        <v>30.695834303002101</v>
      </c>
      <c r="T318" s="1">
        <v>19.814488513580901</v>
      </c>
      <c r="U318" s="1">
        <v>5.7075822337855397</v>
      </c>
      <c r="V318" s="1">
        <v>42.817320200706199</v>
      </c>
      <c r="W318" s="1">
        <v>28.614569782568299</v>
      </c>
      <c r="X318" s="1">
        <v>22.86052778294</v>
      </c>
      <c r="Y318" s="1">
        <v>24.104467599839001</v>
      </c>
      <c r="Z318" s="1">
        <v>24.104467599839001</v>
      </c>
      <c r="AA318" s="1">
        <v>15.5851706095434</v>
      </c>
      <c r="AB318" s="1">
        <v>19.9543848665087</v>
      </c>
      <c r="AC318" s="1">
        <v>16.2515093242699</v>
      </c>
    </row>
    <row r="319" spans="1:29" ht="15" customHeight="1" x14ac:dyDescent="0.25">
      <c r="A319">
        <v>23900</v>
      </c>
      <c r="B319" s="2" t="s">
        <v>358</v>
      </c>
      <c r="C319" s="2" t="s">
        <v>55</v>
      </c>
      <c r="D319" s="2" t="s">
        <v>970</v>
      </c>
      <c r="E319" s="2" t="s">
        <v>927</v>
      </c>
      <c r="F319" s="2" t="s">
        <v>919</v>
      </c>
      <c r="G319" s="2" t="str">
        <f t="shared" si="4"/>
        <v>Trump</v>
      </c>
      <c r="H319" s="2" t="s">
        <v>922</v>
      </c>
      <c r="I319" s="2" t="s">
        <v>922</v>
      </c>
      <c r="J319">
        <v>101407</v>
      </c>
      <c r="K319" s="1">
        <v>90.555878785488204</v>
      </c>
      <c r="L319" s="1">
        <v>1.4298815663613</v>
      </c>
      <c r="M319" s="1">
        <v>0.72677428579881098</v>
      </c>
      <c r="N319" s="1">
        <v>1.2573096531797601</v>
      </c>
      <c r="O319" s="1">
        <v>6.0301557091719502</v>
      </c>
      <c r="P319" s="1">
        <v>22.126677645527401</v>
      </c>
      <c r="Q319" s="1">
        <v>9.7222085260386404</v>
      </c>
      <c r="R319" s="1">
        <v>23.476683069216101</v>
      </c>
      <c r="S319" s="1">
        <v>28.941789028370799</v>
      </c>
      <c r="T319" s="1">
        <v>15.732641730847</v>
      </c>
      <c r="U319" s="1">
        <v>5.6962300523241503</v>
      </c>
      <c r="V319" s="1">
        <v>51.277665850158698</v>
      </c>
      <c r="W319" s="1">
        <v>23.683562100503</v>
      </c>
      <c r="X319" s="1">
        <v>19.342541997014202</v>
      </c>
      <c r="Y319" s="1">
        <v>12.924708155963501</v>
      </c>
      <c r="Z319" s="1">
        <v>20.331148311613699</v>
      </c>
      <c r="AA319" s="1">
        <v>18.270611893134198</v>
      </c>
      <c r="AB319" s="1">
        <v>27.6853568723721</v>
      </c>
      <c r="AC319" s="1">
        <v>20.788174766916502</v>
      </c>
    </row>
    <row r="320" spans="1:29" ht="15" customHeight="1" x14ac:dyDescent="0.25">
      <c r="A320">
        <v>23940</v>
      </c>
      <c r="B320" s="2" t="s">
        <v>359</v>
      </c>
      <c r="C320" s="2" t="s">
        <v>197</v>
      </c>
      <c r="D320" s="2" t="s">
        <v>982</v>
      </c>
      <c r="E320" s="2" t="s">
        <v>947</v>
      </c>
      <c r="F320" s="2" t="s">
        <v>919</v>
      </c>
      <c r="G320" s="2" t="str">
        <f t="shared" si="4"/>
        <v>Trump</v>
      </c>
      <c r="H320" s="2" t="s">
        <v>922</v>
      </c>
      <c r="I320" s="2" t="s">
        <v>923</v>
      </c>
      <c r="J320">
        <v>46133</v>
      </c>
      <c r="K320" s="1">
        <v>88.942839182363997</v>
      </c>
      <c r="L320" s="1">
        <v>0.29046452647779197</v>
      </c>
      <c r="M320" s="1">
        <v>0.54191142999588104</v>
      </c>
      <c r="N320" s="1">
        <v>2.3974161663017801</v>
      </c>
      <c r="O320" s="1">
        <v>7.8273686948605103</v>
      </c>
      <c r="P320" s="1">
        <v>28.140376736826099</v>
      </c>
      <c r="Q320" s="1">
        <v>9.7934233628855694</v>
      </c>
      <c r="R320" s="1">
        <v>29.575358203455199</v>
      </c>
      <c r="S320" s="1">
        <v>26.820280493356201</v>
      </c>
      <c r="T320" s="1">
        <v>5.6705612034769004</v>
      </c>
      <c r="U320" s="1">
        <v>2.9808970680848099</v>
      </c>
      <c r="V320" s="1">
        <v>41.3791896998111</v>
      </c>
      <c r="W320" s="1">
        <v>37.415156392134897</v>
      </c>
      <c r="X320" s="1">
        <v>18.224756839969199</v>
      </c>
      <c r="Y320" s="1">
        <v>8.2305012694101691</v>
      </c>
      <c r="Z320" s="1">
        <v>10.462301470154101</v>
      </c>
      <c r="AA320" s="1">
        <v>16.655842238885299</v>
      </c>
      <c r="AB320" s="1">
        <v>31.292436677097498</v>
      </c>
      <c r="AC320" s="1">
        <v>33.358918344453002</v>
      </c>
    </row>
    <row r="321" spans="1:29" ht="15" customHeight="1" x14ac:dyDescent="0.25">
      <c r="A321">
        <v>23980</v>
      </c>
      <c r="B321" s="2" t="s">
        <v>360</v>
      </c>
      <c r="C321" s="2" t="s">
        <v>104</v>
      </c>
      <c r="D321" s="2" t="s">
        <v>950</v>
      </c>
      <c r="E321" s="2" t="s">
        <v>927</v>
      </c>
      <c r="F321" s="2" t="s">
        <v>919</v>
      </c>
      <c r="G321" s="2" t="str">
        <f t="shared" si="4"/>
        <v>Trump</v>
      </c>
      <c r="H321" s="2" t="s">
        <v>922</v>
      </c>
      <c r="I321" s="2" t="s">
        <v>923</v>
      </c>
      <c r="J321">
        <v>52272</v>
      </c>
      <c r="K321" s="1">
        <v>92.452938475665704</v>
      </c>
      <c r="L321" s="1">
        <v>3.3861340679522498</v>
      </c>
      <c r="M321" s="1">
        <v>0.36922252831343699</v>
      </c>
      <c r="N321" s="1">
        <v>1.4481940618304301</v>
      </c>
      <c r="O321" s="1">
        <v>2.3435108662381401</v>
      </c>
      <c r="P321" s="1">
        <v>24.171640648913399</v>
      </c>
      <c r="Q321" s="1">
        <v>7.7957606366697298</v>
      </c>
      <c r="R321" s="1">
        <v>24.8890419344965</v>
      </c>
      <c r="S321" s="1">
        <v>27.5635139271503</v>
      </c>
      <c r="T321" s="1">
        <v>15.5800428527701</v>
      </c>
      <c r="U321" s="1">
        <v>12.045899804086201</v>
      </c>
      <c r="V321" s="1">
        <v>52.888329135180498</v>
      </c>
      <c r="W321" s="1">
        <v>22.698012874335301</v>
      </c>
      <c r="X321" s="1">
        <v>12.367758186398</v>
      </c>
      <c r="Y321" s="1">
        <v>28.675162298629498</v>
      </c>
      <c r="Z321" s="1">
        <v>25.030055301755201</v>
      </c>
      <c r="AA321" s="1">
        <v>16.619379658571798</v>
      </c>
      <c r="AB321" s="1">
        <v>20.822313056023098</v>
      </c>
      <c r="AC321" s="1">
        <v>8.8530896850204392</v>
      </c>
    </row>
    <row r="322" spans="1:29" ht="15" customHeight="1" x14ac:dyDescent="0.25">
      <c r="A322">
        <v>24020</v>
      </c>
      <c r="B322" s="2" t="s">
        <v>361</v>
      </c>
      <c r="C322" s="2" t="s">
        <v>40</v>
      </c>
      <c r="D322" s="2" t="s">
        <v>966</v>
      </c>
      <c r="E322" s="2" t="s">
        <v>927</v>
      </c>
      <c r="F322" s="2" t="s">
        <v>919</v>
      </c>
      <c r="G322" s="2" t="str">
        <f t="shared" ref="G322:G385" si="5">IF(F322="Republicain","Trump","Clinton")</f>
        <v>Trump</v>
      </c>
      <c r="H322" s="2" t="s">
        <v>922</v>
      </c>
      <c r="I322" s="2" t="s">
        <v>922</v>
      </c>
      <c r="J322">
        <v>128923</v>
      </c>
      <c r="K322" s="1">
        <v>94.305127867021397</v>
      </c>
      <c r="L322" s="1">
        <v>1.7762540431110001</v>
      </c>
      <c r="M322" s="1">
        <v>0.54994066225576499</v>
      </c>
      <c r="N322" s="1">
        <v>1.3333540175143299</v>
      </c>
      <c r="O322" s="1">
        <v>2.0353234100975</v>
      </c>
      <c r="P322" s="1">
        <v>20.835692622728299</v>
      </c>
      <c r="Q322" s="1">
        <v>8.1234535342801504</v>
      </c>
      <c r="R322" s="1">
        <v>24.1733437788447</v>
      </c>
      <c r="S322" s="1">
        <v>30.614397741287402</v>
      </c>
      <c r="T322" s="1">
        <v>16.253112322859401</v>
      </c>
      <c r="U322" s="1">
        <v>3.4896401308615101</v>
      </c>
      <c r="V322" s="1">
        <v>46.2322791712105</v>
      </c>
      <c r="W322" s="1">
        <v>27.933478735005501</v>
      </c>
      <c r="X322" s="1">
        <v>22.344601962922599</v>
      </c>
      <c r="Y322" s="1">
        <v>16.115243385745199</v>
      </c>
      <c r="Z322" s="1">
        <v>21.800207136804399</v>
      </c>
      <c r="AA322" s="1">
        <v>18.791074286790298</v>
      </c>
      <c r="AB322" s="1">
        <v>26.3515676489973</v>
      </c>
      <c r="AC322" s="1">
        <v>16.941907541662701</v>
      </c>
    </row>
    <row r="323" spans="1:29" ht="15" customHeight="1" x14ac:dyDescent="0.25">
      <c r="A323">
        <v>24060</v>
      </c>
      <c r="B323" s="2" t="s">
        <v>362</v>
      </c>
      <c r="C323" s="2" t="s">
        <v>156</v>
      </c>
      <c r="D323" s="2" t="s">
        <v>937</v>
      </c>
      <c r="E323" s="2" t="s">
        <v>935</v>
      </c>
      <c r="F323" s="2" t="s">
        <v>919</v>
      </c>
      <c r="G323" s="2" t="str">
        <f t="shared" si="5"/>
        <v>Trump</v>
      </c>
      <c r="H323" s="2" t="s">
        <v>922</v>
      </c>
      <c r="I323" s="2" t="s">
        <v>922</v>
      </c>
      <c r="J323">
        <v>73537</v>
      </c>
      <c r="K323" s="1">
        <v>73.229802684362994</v>
      </c>
      <c r="L323" s="1">
        <v>0.43243537266954002</v>
      </c>
      <c r="M323" s="1">
        <v>0.74248337571562595</v>
      </c>
      <c r="N323" s="1">
        <v>1.74469994696547</v>
      </c>
      <c r="O323" s="1">
        <v>23.850578620286399</v>
      </c>
      <c r="P323" s="1">
        <v>24.7698437521248</v>
      </c>
      <c r="Q323" s="1">
        <v>7.8123937609638698</v>
      </c>
      <c r="R323" s="1">
        <v>30.2405591742932</v>
      </c>
      <c r="S323" s="1">
        <v>28.091980907570299</v>
      </c>
      <c r="T323" s="1">
        <v>9.0852224050477997</v>
      </c>
      <c r="U323" s="1">
        <v>4.9945579876647699</v>
      </c>
      <c r="V323" s="1">
        <v>28.433506671503999</v>
      </c>
      <c r="W323" s="1">
        <v>33.454266940782801</v>
      </c>
      <c r="X323" s="1">
        <v>33.117668400048402</v>
      </c>
      <c r="Y323" s="1">
        <v>11.2386400666208</v>
      </c>
      <c r="Z323" s="1">
        <v>17.4915818820377</v>
      </c>
      <c r="AA323" s="1">
        <v>19.4684818422101</v>
      </c>
      <c r="AB323" s="1">
        <v>25.956768890980801</v>
      </c>
      <c r="AC323" s="1">
        <v>25.8445273181506</v>
      </c>
    </row>
    <row r="324" spans="1:29" ht="15" customHeight="1" x14ac:dyDescent="0.25">
      <c r="A324">
        <v>24100</v>
      </c>
      <c r="B324" s="2" t="s">
        <v>363</v>
      </c>
      <c r="C324" s="2" t="s">
        <v>40</v>
      </c>
      <c r="D324" s="2" t="s">
        <v>966</v>
      </c>
      <c r="E324" s="2" t="s">
        <v>927</v>
      </c>
      <c r="F324" s="2" t="s">
        <v>920</v>
      </c>
      <c r="G324" s="2" t="str">
        <f t="shared" si="5"/>
        <v>Clinton</v>
      </c>
      <c r="H324" s="2" t="s">
        <v>922</v>
      </c>
      <c r="I324" s="2" t="s">
        <v>922</v>
      </c>
      <c r="J324">
        <v>55531</v>
      </c>
      <c r="K324" s="1">
        <v>93.839477048855599</v>
      </c>
      <c r="L324" s="1">
        <v>1.7665808287263001</v>
      </c>
      <c r="M324" s="1">
        <v>0.57625470457942396</v>
      </c>
      <c r="N324" s="1">
        <v>1.5432821307017699</v>
      </c>
      <c r="O324" s="1">
        <v>2.27440528713691</v>
      </c>
      <c r="P324" s="1">
        <v>22.196610902018701</v>
      </c>
      <c r="Q324" s="1">
        <v>7.9072950244007796</v>
      </c>
      <c r="R324" s="1">
        <v>24.447605841782099</v>
      </c>
      <c r="S324" s="1">
        <v>29.419603464731399</v>
      </c>
      <c r="T324" s="1">
        <v>16.028884767067002</v>
      </c>
      <c r="U324" s="1">
        <v>4.1824702634362803</v>
      </c>
      <c r="V324" s="1">
        <v>50.5611889465129</v>
      </c>
      <c r="W324" s="1">
        <v>30.750574089841798</v>
      </c>
      <c r="X324" s="1">
        <v>14.505766700209</v>
      </c>
      <c r="Y324" s="1">
        <v>19.776997912131801</v>
      </c>
      <c r="Z324" s="1">
        <v>24.6723823908311</v>
      </c>
      <c r="AA324" s="1">
        <v>19.501577006796701</v>
      </c>
      <c r="AB324" s="1">
        <v>22.828839234152198</v>
      </c>
      <c r="AC324" s="1">
        <v>13.2202034560881</v>
      </c>
    </row>
    <row r="325" spans="1:29" ht="15" customHeight="1" x14ac:dyDescent="0.25">
      <c r="A325">
        <v>24140</v>
      </c>
      <c r="B325" s="2" t="s">
        <v>364</v>
      </c>
      <c r="C325" s="2" t="s">
        <v>42</v>
      </c>
      <c r="D325" s="2" t="s">
        <v>959</v>
      </c>
      <c r="E325" s="2" t="s">
        <v>931</v>
      </c>
      <c r="F325" s="2" t="s">
        <v>920</v>
      </c>
      <c r="G325" s="2" t="str">
        <f t="shared" si="5"/>
        <v>Clinton</v>
      </c>
      <c r="H325" s="2" t="s">
        <v>922</v>
      </c>
      <c r="I325" s="2" t="s">
        <v>923</v>
      </c>
      <c r="J325">
        <v>122623</v>
      </c>
      <c r="K325" s="1">
        <v>55.630672875398602</v>
      </c>
      <c r="L325" s="1">
        <v>31.076551707265399</v>
      </c>
      <c r="M325" s="1">
        <v>1.14578831051271</v>
      </c>
      <c r="N325" s="1">
        <v>2.2287825285631602</v>
      </c>
      <c r="O325" s="1">
        <v>9.9182045782601893</v>
      </c>
      <c r="P325" s="1">
        <v>24.859936553501399</v>
      </c>
      <c r="Q325" s="1">
        <v>10.0152499938837</v>
      </c>
      <c r="R325" s="1">
        <v>25.779013724994499</v>
      </c>
      <c r="S325" s="1">
        <v>26.234067018422301</v>
      </c>
      <c r="T325" s="1">
        <v>13.111732709198099</v>
      </c>
      <c r="U325" s="1">
        <v>7.4883680098323202</v>
      </c>
      <c r="V325" s="1">
        <v>40.799127130441299</v>
      </c>
      <c r="W325" s="1">
        <v>35.8817111253245</v>
      </c>
      <c r="X325" s="1">
        <v>15.8307937344018</v>
      </c>
      <c r="Y325" s="1">
        <v>24.162840655406299</v>
      </c>
      <c r="Z325" s="1">
        <v>24.830462069837001</v>
      </c>
      <c r="AA325" s="1">
        <v>17.537171980961201</v>
      </c>
      <c r="AB325" s="1">
        <v>21.8882945116044</v>
      </c>
      <c r="AC325" s="1">
        <v>11.581230782191099</v>
      </c>
    </row>
    <row r="326" spans="1:29" ht="15" customHeight="1" x14ac:dyDescent="0.25">
      <c r="A326">
        <v>24220</v>
      </c>
      <c r="B326" s="2" t="s">
        <v>365</v>
      </c>
      <c r="C326" s="2" t="s">
        <v>141</v>
      </c>
      <c r="D326" s="2" t="s">
        <v>960</v>
      </c>
      <c r="E326" s="2" t="s">
        <v>947</v>
      </c>
      <c r="F326" s="2" t="s">
        <v>919</v>
      </c>
      <c r="G326" s="2" t="str">
        <f t="shared" si="5"/>
        <v>Trump</v>
      </c>
      <c r="H326" s="2" t="s">
        <v>922</v>
      </c>
      <c r="I326" s="2" t="s">
        <v>923</v>
      </c>
      <c r="J326">
        <v>98461</v>
      </c>
      <c r="K326" s="1">
        <v>89.139862483622906</v>
      </c>
      <c r="L326" s="1">
        <v>1.5945399701404599</v>
      </c>
      <c r="M326" s="1">
        <v>1.51328952580209</v>
      </c>
      <c r="N326" s="1">
        <v>4.0239282558576503</v>
      </c>
      <c r="O326" s="1">
        <v>3.7283797645768399</v>
      </c>
      <c r="P326" s="1">
        <v>21.269335066676099</v>
      </c>
      <c r="Q326" s="1">
        <v>17.940098109911499</v>
      </c>
      <c r="R326" s="1">
        <v>24.080600440783702</v>
      </c>
      <c r="S326" s="1">
        <v>24.397477173703301</v>
      </c>
      <c r="T326" s="1">
        <v>12.312489208925401</v>
      </c>
      <c r="U326" s="1">
        <v>3.9334062053308698</v>
      </c>
      <c r="V326" s="1">
        <v>31.130917346338201</v>
      </c>
      <c r="W326" s="1">
        <v>35.202219793155599</v>
      </c>
      <c r="X326" s="1">
        <v>29.733456655175299</v>
      </c>
      <c r="Y326" s="1">
        <v>20.558343630998898</v>
      </c>
      <c r="Z326" s="1">
        <v>22.439664085945601</v>
      </c>
      <c r="AA326" s="1">
        <v>17.115981136357899</v>
      </c>
      <c r="AB326" s="1">
        <v>23.556855723400499</v>
      </c>
      <c r="AC326" s="1">
        <v>16.329155423297099</v>
      </c>
    </row>
    <row r="327" spans="1:29" ht="15" customHeight="1" x14ac:dyDescent="0.25">
      <c r="A327">
        <v>24260</v>
      </c>
      <c r="B327" s="2" t="s">
        <v>366</v>
      </c>
      <c r="C327" s="2" t="s">
        <v>117</v>
      </c>
      <c r="D327" s="2" t="s">
        <v>961</v>
      </c>
      <c r="E327" s="2" t="s">
        <v>935</v>
      </c>
      <c r="F327" s="2" t="s">
        <v>919</v>
      </c>
      <c r="G327" s="2" t="str">
        <f t="shared" si="5"/>
        <v>Trump</v>
      </c>
      <c r="H327" s="2" t="s">
        <v>922</v>
      </c>
      <c r="I327" s="2" t="s">
        <v>923</v>
      </c>
      <c r="J327">
        <v>81850</v>
      </c>
      <c r="K327" s="1">
        <v>79.227855833842398</v>
      </c>
      <c r="L327" s="1">
        <v>1.16554673182651</v>
      </c>
      <c r="M327" s="1">
        <v>0.81612706169822802</v>
      </c>
      <c r="N327" s="1">
        <v>1.42455711667685</v>
      </c>
      <c r="O327" s="1">
        <v>17.365913255955999</v>
      </c>
      <c r="P327" s="1">
        <v>26.6389737324374</v>
      </c>
      <c r="Q327" s="1">
        <v>7.7299938912645096</v>
      </c>
      <c r="R327" s="1">
        <v>24.7061698228467</v>
      </c>
      <c r="S327" s="1">
        <v>26.337202199144802</v>
      </c>
      <c r="T327" s="1">
        <v>14.587660354306699</v>
      </c>
      <c r="U327" s="1">
        <v>6.9725897392954801</v>
      </c>
      <c r="V327" s="1">
        <v>41.331249185879898</v>
      </c>
      <c r="W327" s="1">
        <v>34.513109659651299</v>
      </c>
      <c r="X327" s="1">
        <v>17.183051415173299</v>
      </c>
      <c r="Y327" s="1">
        <v>15.823490082460401</v>
      </c>
      <c r="Z327" s="1">
        <v>23.9071603680474</v>
      </c>
      <c r="AA327" s="1">
        <v>22.079658696551899</v>
      </c>
      <c r="AB327" s="1">
        <v>24.4133846986532</v>
      </c>
      <c r="AC327" s="1">
        <v>13.776306154286999</v>
      </c>
    </row>
    <row r="328" spans="1:29" ht="15" customHeight="1" x14ac:dyDescent="0.25">
      <c r="A328">
        <v>24300</v>
      </c>
      <c r="B328" s="2" t="s">
        <v>367</v>
      </c>
      <c r="C328" s="2" t="s">
        <v>156</v>
      </c>
      <c r="D328" s="2" t="s">
        <v>937</v>
      </c>
      <c r="E328" s="2" t="s">
        <v>935</v>
      </c>
      <c r="F328" s="2" t="s">
        <v>920</v>
      </c>
      <c r="G328" s="2" t="str">
        <f t="shared" si="5"/>
        <v>Clinton</v>
      </c>
      <c r="H328" s="2" t="s">
        <v>922</v>
      </c>
      <c r="I328" s="2" t="s">
        <v>922</v>
      </c>
      <c r="J328">
        <v>146723</v>
      </c>
      <c r="K328" s="1">
        <v>83.1117139098846</v>
      </c>
      <c r="L328" s="1">
        <v>0.52888776810725002</v>
      </c>
      <c r="M328" s="1">
        <v>0.721768229929868</v>
      </c>
      <c r="N328" s="1">
        <v>2.3118393162626201</v>
      </c>
      <c r="O328" s="1">
        <v>13.325790775815699</v>
      </c>
      <c r="P328" s="1">
        <v>23.5252823347396</v>
      </c>
      <c r="Q328" s="1">
        <v>9.9261874416417299</v>
      </c>
      <c r="R328" s="1">
        <v>24.4344785752745</v>
      </c>
      <c r="S328" s="1">
        <v>27.2070500194244</v>
      </c>
      <c r="T328" s="1">
        <v>14.907001628919801</v>
      </c>
      <c r="U328" s="1">
        <v>3.3761069203017402</v>
      </c>
      <c r="V328" s="1">
        <v>37.393407674647399</v>
      </c>
      <c r="W328" s="1">
        <v>34.114668743850402</v>
      </c>
      <c r="X328" s="1">
        <v>25.115816661200402</v>
      </c>
      <c r="Y328" s="1">
        <v>17.358233137204699</v>
      </c>
      <c r="Z328" s="1">
        <v>22.096017736846601</v>
      </c>
      <c r="AA328" s="1">
        <v>17.503197748784899</v>
      </c>
      <c r="AB328" s="1">
        <v>23.896989852477201</v>
      </c>
      <c r="AC328" s="1">
        <v>19.145561524686599</v>
      </c>
    </row>
    <row r="329" spans="1:29" ht="15" customHeight="1" x14ac:dyDescent="0.25">
      <c r="A329">
        <v>24340</v>
      </c>
      <c r="B329" s="2" t="s">
        <v>368</v>
      </c>
      <c r="C329" s="2" t="s">
        <v>31</v>
      </c>
      <c r="D329" s="2" t="s">
        <v>924</v>
      </c>
      <c r="E329" s="2" t="s">
        <v>927</v>
      </c>
      <c r="F329" s="2" t="s">
        <v>920</v>
      </c>
      <c r="G329" s="2" t="str">
        <f t="shared" si="5"/>
        <v>Clinton</v>
      </c>
      <c r="H329" s="2" t="s">
        <v>922</v>
      </c>
      <c r="I329" s="2" t="s">
        <v>922</v>
      </c>
      <c r="J329">
        <v>988938</v>
      </c>
      <c r="K329" s="1">
        <v>80.798492928778103</v>
      </c>
      <c r="L329" s="1">
        <v>6.2293086118644396</v>
      </c>
      <c r="M329" s="1">
        <v>2.1174229324790801</v>
      </c>
      <c r="N329" s="1">
        <v>2.3136940839567299</v>
      </c>
      <c r="O329" s="1">
        <v>8.5410814429216</v>
      </c>
      <c r="P329" s="1">
        <v>25.949048373103299</v>
      </c>
      <c r="Q329" s="1">
        <v>10.8348551678669</v>
      </c>
      <c r="R329" s="1">
        <v>25.781090422250902</v>
      </c>
      <c r="S329" s="1">
        <v>25.737609435576299</v>
      </c>
      <c r="T329" s="1">
        <v>11.697396601202501</v>
      </c>
      <c r="U329" s="1">
        <v>3.8021156446353301</v>
      </c>
      <c r="V329" s="1">
        <v>36.3478883321403</v>
      </c>
      <c r="W329" s="1">
        <v>31.4569315199236</v>
      </c>
      <c r="X329" s="1">
        <v>28.3930645033007</v>
      </c>
      <c r="Y329" s="1">
        <v>16.700189191903601</v>
      </c>
      <c r="Z329" s="1">
        <v>21.626236058293902</v>
      </c>
      <c r="AA329" s="1">
        <v>18.939276727767201</v>
      </c>
      <c r="AB329" s="1">
        <v>24.587075777193299</v>
      </c>
      <c r="AC329" s="1">
        <v>18.147222244841998</v>
      </c>
    </row>
    <row r="330" spans="1:29" ht="15" customHeight="1" x14ac:dyDescent="0.25">
      <c r="A330">
        <v>24380</v>
      </c>
      <c r="B330" s="2" t="s">
        <v>369</v>
      </c>
      <c r="C330" s="2" t="s">
        <v>35</v>
      </c>
      <c r="D330" s="2" t="s">
        <v>964</v>
      </c>
      <c r="E330" s="2" t="s">
        <v>935</v>
      </c>
      <c r="F330" s="2" t="s">
        <v>920</v>
      </c>
      <c r="G330" s="2" t="str">
        <f t="shared" si="5"/>
        <v>Clinton</v>
      </c>
      <c r="H330" s="2" t="s">
        <v>922</v>
      </c>
      <c r="I330" s="2" t="s">
        <v>922</v>
      </c>
      <c r="J330">
        <v>27213</v>
      </c>
      <c r="K330" s="1">
        <v>21.522801602175399</v>
      </c>
      <c r="L330" s="1">
        <v>0.81211185830301702</v>
      </c>
      <c r="M330" s="1">
        <v>0.49976114357108697</v>
      </c>
      <c r="N330" s="1">
        <v>40.6607136295153</v>
      </c>
      <c r="O330" s="1">
        <v>36.504611766435197</v>
      </c>
      <c r="P330" s="1">
        <v>25.112997464447101</v>
      </c>
      <c r="Q330" s="1">
        <v>9.3705214419578908</v>
      </c>
      <c r="R330" s="1">
        <v>26.248484180355</v>
      </c>
      <c r="S330" s="1">
        <v>26.457942894939901</v>
      </c>
      <c r="T330" s="1">
        <v>12.8100540183001</v>
      </c>
      <c r="U330" s="1">
        <v>7.2790101437966799</v>
      </c>
      <c r="V330" s="1">
        <v>54.9771485899008</v>
      </c>
      <c r="W330" s="1">
        <v>27.533162412217099</v>
      </c>
      <c r="X330" s="1">
        <v>10.210678854085399</v>
      </c>
      <c r="Y330" s="1">
        <v>28.478883767285399</v>
      </c>
      <c r="Z330" s="1">
        <v>27.170798554877301</v>
      </c>
      <c r="AA330" s="1">
        <v>19.6711100037374</v>
      </c>
      <c r="AB330" s="1">
        <v>17.9145384327893</v>
      </c>
      <c r="AC330" s="1">
        <v>6.76466924131058</v>
      </c>
    </row>
    <row r="331" spans="1:29" ht="15" customHeight="1" x14ac:dyDescent="0.25">
      <c r="A331">
        <v>24420</v>
      </c>
      <c r="B331" s="2" t="s">
        <v>370</v>
      </c>
      <c r="C331" s="2" t="s">
        <v>38</v>
      </c>
      <c r="D331" t="s">
        <v>969</v>
      </c>
      <c r="E331" s="2" t="s">
        <v>947</v>
      </c>
      <c r="F331" s="2" t="s">
        <v>919</v>
      </c>
      <c r="G331" s="2" t="str">
        <f t="shared" si="5"/>
        <v>Trump</v>
      </c>
      <c r="H331" s="2" t="s">
        <v>922</v>
      </c>
      <c r="I331" s="2" t="s">
        <v>922</v>
      </c>
      <c r="J331">
        <v>82713</v>
      </c>
      <c r="K331" s="1">
        <v>88.606385936914407</v>
      </c>
      <c r="L331" s="1">
        <v>0.35665493936866</v>
      </c>
      <c r="M331" s="1">
        <v>0.80640286291151297</v>
      </c>
      <c r="N331" s="1">
        <v>3.8820983400432798</v>
      </c>
      <c r="O331" s="1">
        <v>6.3484579207621499</v>
      </c>
      <c r="P331" s="1">
        <v>20.411543530037601</v>
      </c>
      <c r="Q331" s="1">
        <v>6.9650478159418698</v>
      </c>
      <c r="R331" s="1">
        <v>19.761101640612701</v>
      </c>
      <c r="S331" s="1">
        <v>30.570768802969301</v>
      </c>
      <c r="T331" s="1">
        <v>22.2915382104385</v>
      </c>
      <c r="U331" s="1">
        <v>2.5815194659617502</v>
      </c>
      <c r="V331" s="1">
        <v>40.691974368841102</v>
      </c>
      <c r="W331" s="1">
        <v>40.332268156798399</v>
      </c>
      <c r="X331" s="1">
        <v>16.394238008398698</v>
      </c>
      <c r="Y331" s="1">
        <v>26.5644546591802</v>
      </c>
      <c r="Z331" s="1">
        <v>27.1026677915806</v>
      </c>
      <c r="AA331" s="1">
        <v>17.819218572716998</v>
      </c>
      <c r="AB331" s="1">
        <v>19.1720245541559</v>
      </c>
      <c r="AC331" s="1">
        <v>9.3416344223663899</v>
      </c>
    </row>
    <row r="332" spans="1:29" ht="15" customHeight="1" x14ac:dyDescent="0.25">
      <c r="A332">
        <v>24460</v>
      </c>
      <c r="B332" s="2" t="s">
        <v>371</v>
      </c>
      <c r="C332" s="2" t="s">
        <v>77</v>
      </c>
      <c r="D332" s="2" t="s">
        <v>949</v>
      </c>
      <c r="E332" s="2" t="s">
        <v>935</v>
      </c>
      <c r="F332" s="2" t="s">
        <v>919</v>
      </c>
      <c r="G332" s="2" t="str">
        <f t="shared" si="5"/>
        <v>Trump</v>
      </c>
      <c r="H332" s="2" t="s">
        <v>922</v>
      </c>
      <c r="I332" s="2" t="s">
        <v>923</v>
      </c>
      <c r="J332">
        <v>27674</v>
      </c>
      <c r="K332" s="1">
        <v>83.442942834429402</v>
      </c>
      <c r="L332" s="1">
        <v>1.32615451326155</v>
      </c>
      <c r="M332" s="1">
        <v>0.19151550191515501</v>
      </c>
      <c r="N332" s="1">
        <v>1.7308665173086699</v>
      </c>
      <c r="O332" s="1">
        <v>13.3085206330852</v>
      </c>
      <c r="P332" s="1">
        <v>24.513984245139799</v>
      </c>
      <c r="Q332" s="1">
        <v>9.0626580906265808</v>
      </c>
      <c r="R332" s="1">
        <v>22.013442220134401</v>
      </c>
      <c r="S332" s="1">
        <v>27.4698272746983</v>
      </c>
      <c r="T332" s="1">
        <v>16.940088169400902</v>
      </c>
      <c r="U332" s="1">
        <v>6.3733753874598902</v>
      </c>
      <c r="V332" s="1">
        <v>39.132089836315203</v>
      </c>
      <c r="W332" s="1">
        <v>36.1031051171896</v>
      </c>
      <c r="X332" s="1">
        <v>18.3914296590353</v>
      </c>
      <c r="Y332" s="1">
        <v>17.444739168877099</v>
      </c>
      <c r="Z332" s="1">
        <v>24.668435013262599</v>
      </c>
      <c r="AA332" s="1">
        <v>20.760389036251102</v>
      </c>
      <c r="AB332" s="1">
        <v>23.191865605658698</v>
      </c>
      <c r="AC332" s="1">
        <v>13.9345711759505</v>
      </c>
    </row>
    <row r="333" spans="1:29" ht="15" customHeight="1" x14ac:dyDescent="0.25">
      <c r="A333">
        <v>24500</v>
      </c>
      <c r="B333" s="2" t="s">
        <v>372</v>
      </c>
      <c r="C333" s="2" t="s">
        <v>137</v>
      </c>
      <c r="D333" s="2" t="s">
        <v>958</v>
      </c>
      <c r="E333" s="2" t="s">
        <v>947</v>
      </c>
      <c r="F333" s="2" t="s">
        <v>919</v>
      </c>
      <c r="G333" s="2" t="str">
        <f t="shared" si="5"/>
        <v>Trump</v>
      </c>
      <c r="H333" s="2" t="s">
        <v>922</v>
      </c>
      <c r="I333" s="2" t="s">
        <v>922</v>
      </c>
      <c r="J333">
        <v>81327</v>
      </c>
      <c r="K333" s="1">
        <v>87.424840458888198</v>
      </c>
      <c r="L333" s="1">
        <v>1.17796057889754</v>
      </c>
      <c r="M333" s="1">
        <v>0.81768662313868701</v>
      </c>
      <c r="N333" s="1">
        <v>7.2460560453477898</v>
      </c>
      <c r="O333" s="1">
        <v>3.3334562937277901</v>
      </c>
      <c r="P333" s="1">
        <v>22.9075214873289</v>
      </c>
      <c r="Q333" s="1">
        <v>10.1491509584763</v>
      </c>
      <c r="R333" s="1">
        <v>23.9244039494879</v>
      </c>
      <c r="S333" s="1">
        <v>27.415249548120599</v>
      </c>
      <c r="T333" s="1">
        <v>15.603674056586399</v>
      </c>
      <c r="U333" s="1">
        <v>2.6075907408430501</v>
      </c>
      <c r="V333" s="1">
        <v>37.043993886157303</v>
      </c>
      <c r="W333" s="1">
        <v>37.299965011141197</v>
      </c>
      <c r="X333" s="1">
        <v>23.048450361858499</v>
      </c>
      <c r="Y333" s="1">
        <v>20.370592468217801</v>
      </c>
      <c r="Z333" s="1">
        <v>24.856080594866899</v>
      </c>
      <c r="AA333" s="1">
        <v>18.781482369872901</v>
      </c>
      <c r="AB333" s="1">
        <v>22.4214439913648</v>
      </c>
      <c r="AC333" s="1">
        <v>13.570400575677599</v>
      </c>
    </row>
    <row r="334" spans="1:29" ht="15" customHeight="1" x14ac:dyDescent="0.25">
      <c r="A334">
        <v>24540</v>
      </c>
      <c r="B334" s="2" t="s">
        <v>373</v>
      </c>
      <c r="C334" s="2" t="s">
        <v>156</v>
      </c>
      <c r="D334" s="2" t="s">
        <v>937</v>
      </c>
      <c r="E334" s="2" t="s">
        <v>935</v>
      </c>
      <c r="F334" s="2" t="s">
        <v>920</v>
      </c>
      <c r="G334" s="2" t="str">
        <f t="shared" si="5"/>
        <v>Clinton</v>
      </c>
      <c r="H334" s="2" t="s">
        <v>922</v>
      </c>
      <c r="I334" s="2" t="s">
        <v>922</v>
      </c>
      <c r="J334">
        <v>252825</v>
      </c>
      <c r="K334" s="1">
        <v>67.567289627212503</v>
      </c>
      <c r="L334" s="1">
        <v>0.81241965786611303</v>
      </c>
      <c r="M334" s="1">
        <v>1.1363591416987999</v>
      </c>
      <c r="N334" s="1">
        <v>2.1323049540195802</v>
      </c>
      <c r="O334" s="1">
        <v>28.351626619203</v>
      </c>
      <c r="P334" s="1">
        <v>27.845743102936801</v>
      </c>
      <c r="Q334" s="1">
        <v>10.9637100761396</v>
      </c>
      <c r="R334" s="1">
        <v>27.538811430831601</v>
      </c>
      <c r="S334" s="1">
        <v>24.066053594383501</v>
      </c>
      <c r="T334" s="1">
        <v>9.5856817957084903</v>
      </c>
      <c r="U334" s="1">
        <v>7.0103039769622901</v>
      </c>
      <c r="V334" s="1">
        <v>34.209460632122898</v>
      </c>
      <c r="W334" s="1">
        <v>32.986224939095301</v>
      </c>
      <c r="X334" s="1">
        <v>25.7940104518194</v>
      </c>
      <c r="Y334" s="1">
        <v>15.999464004556</v>
      </c>
      <c r="Z334" s="1">
        <v>18.8167900572845</v>
      </c>
      <c r="AA334" s="1">
        <v>17.686732996102901</v>
      </c>
      <c r="AB334" s="1">
        <v>25.1381863254162</v>
      </c>
      <c r="AC334" s="1">
        <v>22.3588266166404</v>
      </c>
    </row>
    <row r="335" spans="1:29" ht="15" customHeight="1" x14ac:dyDescent="0.25">
      <c r="A335">
        <v>24580</v>
      </c>
      <c r="B335" s="2" t="s">
        <v>374</v>
      </c>
      <c r="C335" s="2" t="s">
        <v>70</v>
      </c>
      <c r="D335" s="2" t="s">
        <v>980</v>
      </c>
      <c r="E335" s="2" t="s">
        <v>927</v>
      </c>
      <c r="F335" s="2" t="s">
        <v>919</v>
      </c>
      <c r="G335" s="2" t="str">
        <f t="shared" si="5"/>
        <v>Trump</v>
      </c>
      <c r="H335" s="2" t="s">
        <v>923</v>
      </c>
      <c r="I335" s="2" t="s">
        <v>922</v>
      </c>
      <c r="J335">
        <v>306241</v>
      </c>
      <c r="K335" s="1">
        <v>86.073713186673203</v>
      </c>
      <c r="L335" s="1">
        <v>1.7688683095993001</v>
      </c>
      <c r="M335" s="1">
        <v>2.2289634634160702</v>
      </c>
      <c r="N335" s="1">
        <v>3.7349669051498702</v>
      </c>
      <c r="O335" s="1">
        <v>6.1934881351615196</v>
      </c>
      <c r="P335" s="1">
        <v>24.524475821330299</v>
      </c>
      <c r="Q335" s="1">
        <v>9.2352101776052198</v>
      </c>
      <c r="R335" s="1">
        <v>26.2910583494699</v>
      </c>
      <c r="S335" s="1">
        <v>27.474113524968899</v>
      </c>
      <c r="T335" s="1">
        <v>12.4751421266258</v>
      </c>
      <c r="U335" s="1">
        <v>4.0802481577433802</v>
      </c>
      <c r="V335" s="1">
        <v>41.240493759186698</v>
      </c>
      <c r="W335" s="1">
        <v>31.315658812598599</v>
      </c>
      <c r="X335" s="1">
        <v>23.363599270471301</v>
      </c>
      <c r="Y335" s="1">
        <v>15.356203115040801</v>
      </c>
      <c r="Z335" s="1">
        <v>21.755438246686399</v>
      </c>
      <c r="AA335" s="1">
        <v>19.165835880170601</v>
      </c>
      <c r="AB335" s="1">
        <v>25.672119894748899</v>
      </c>
      <c r="AC335" s="1">
        <v>18.050402863353298</v>
      </c>
    </row>
    <row r="336" spans="1:29" ht="15" customHeight="1" x14ac:dyDescent="0.25">
      <c r="A336">
        <v>24620</v>
      </c>
      <c r="B336" s="2" t="s">
        <v>375</v>
      </c>
      <c r="C336" s="2" t="s">
        <v>84</v>
      </c>
      <c r="D336" s="2" t="s">
        <v>975</v>
      </c>
      <c r="E336" s="2" t="s">
        <v>931</v>
      </c>
      <c r="F336" s="2" t="s">
        <v>919</v>
      </c>
      <c r="G336" s="2" t="str">
        <f t="shared" si="5"/>
        <v>Trump</v>
      </c>
      <c r="H336" s="2" t="s">
        <v>922</v>
      </c>
      <c r="I336" s="2" t="s">
        <v>922</v>
      </c>
      <c r="J336">
        <v>68831</v>
      </c>
      <c r="K336" s="1">
        <v>93.906815243131703</v>
      </c>
      <c r="L336" s="1">
        <v>1.96858973427671</v>
      </c>
      <c r="M336" s="1">
        <v>0.36175560430619902</v>
      </c>
      <c r="N336" s="1">
        <v>1.30755037701036</v>
      </c>
      <c r="O336" s="1">
        <v>2.4552890412750101</v>
      </c>
      <c r="P336" s="1">
        <v>21.1866746088245</v>
      </c>
      <c r="Q336" s="1">
        <v>8.1039066699597608</v>
      </c>
      <c r="R336" s="1">
        <v>23.968851244352098</v>
      </c>
      <c r="S336" s="1">
        <v>29.297845447545399</v>
      </c>
      <c r="T336" s="1">
        <v>17.442722029318201</v>
      </c>
      <c r="U336" s="1">
        <v>8.2172329347848496</v>
      </c>
      <c r="V336" s="1">
        <v>52.556952647500701</v>
      </c>
      <c r="W336" s="1">
        <v>23.558948819788899</v>
      </c>
      <c r="X336" s="1">
        <v>15.6668655979256</v>
      </c>
      <c r="Y336" s="1">
        <v>27.1018656328961</v>
      </c>
      <c r="Z336" s="1">
        <v>27.918729015956501</v>
      </c>
      <c r="AA336" s="1">
        <v>19.320895780692901</v>
      </c>
      <c r="AB336" s="1">
        <v>17.9675331418089</v>
      </c>
      <c r="AC336" s="1">
        <v>7.6909764286455999</v>
      </c>
    </row>
    <row r="337" spans="1:29" ht="15" customHeight="1" x14ac:dyDescent="0.25">
      <c r="A337">
        <v>24640</v>
      </c>
      <c r="B337" s="2" t="s">
        <v>376</v>
      </c>
      <c r="C337" s="2" t="s">
        <v>106</v>
      </c>
      <c r="D337" s="2" t="s">
        <v>952</v>
      </c>
      <c r="E337" s="2" t="s">
        <v>927</v>
      </c>
      <c r="F337" s="2" t="s">
        <v>920</v>
      </c>
      <c r="G337" s="2" t="str">
        <f t="shared" si="5"/>
        <v>Clinton</v>
      </c>
      <c r="H337" s="2" t="s">
        <v>923</v>
      </c>
      <c r="I337" s="2" t="s">
        <v>923</v>
      </c>
      <c r="J337">
        <v>71372</v>
      </c>
      <c r="K337" s="1">
        <v>92.4424143921986</v>
      </c>
      <c r="L337" s="1">
        <v>0.98498010424256</v>
      </c>
      <c r="M337" s="1">
        <v>1.24278428515384</v>
      </c>
      <c r="N337" s="1">
        <v>2.1773244409572401</v>
      </c>
      <c r="O337" s="1">
        <v>3.1524967774477402</v>
      </c>
      <c r="P337" s="1">
        <v>19.7108109622821</v>
      </c>
      <c r="Q337" s="1">
        <v>8.2455304601244208</v>
      </c>
      <c r="R337" s="1">
        <v>23.149134114218501</v>
      </c>
      <c r="S337" s="1">
        <v>33.6532533766743</v>
      </c>
      <c r="T337" s="1">
        <v>15.241271086700699</v>
      </c>
      <c r="U337" s="1">
        <v>1.9692891582595899</v>
      </c>
      <c r="V337" s="1">
        <v>35.096721724144601</v>
      </c>
      <c r="W337" s="1">
        <v>30.038921054160301</v>
      </c>
      <c r="X337" s="1">
        <v>32.895068063435502</v>
      </c>
      <c r="Y337" s="1">
        <v>16.4281963770018</v>
      </c>
      <c r="Z337" s="1">
        <v>20.313730637962699</v>
      </c>
      <c r="AA337" s="1">
        <v>18.640063008663699</v>
      </c>
      <c r="AB337" s="1">
        <v>26.417694933053301</v>
      </c>
      <c r="AC337" s="1">
        <v>18.200315043318501</v>
      </c>
    </row>
    <row r="338" spans="1:29" ht="15" customHeight="1" x14ac:dyDescent="0.25">
      <c r="A338">
        <v>24660</v>
      </c>
      <c r="B338" s="2" t="s">
        <v>377</v>
      </c>
      <c r="C338" s="2" t="s">
        <v>42</v>
      </c>
      <c r="D338" s="2" t="s">
        <v>959</v>
      </c>
      <c r="E338" s="2" t="s">
        <v>931</v>
      </c>
      <c r="F338" s="2" t="s">
        <v>920</v>
      </c>
      <c r="G338" s="2" t="str">
        <f t="shared" si="5"/>
        <v>Clinton</v>
      </c>
      <c r="H338" s="2" t="s">
        <v>922</v>
      </c>
      <c r="I338" s="2" t="s">
        <v>923</v>
      </c>
      <c r="J338">
        <v>723801</v>
      </c>
      <c r="K338" s="1">
        <v>62.058079499751997</v>
      </c>
      <c r="L338" s="1">
        <v>25.212731123609899</v>
      </c>
      <c r="M338" s="1">
        <v>2.8858760902513301</v>
      </c>
      <c r="N338" s="1">
        <v>2.2883361586955502</v>
      </c>
      <c r="O338" s="1">
        <v>7.5549771276911697</v>
      </c>
      <c r="P338" s="1">
        <v>23.485184463685499</v>
      </c>
      <c r="Q338" s="1">
        <v>10.4356031561161</v>
      </c>
      <c r="R338" s="1">
        <v>26.337487790152299</v>
      </c>
      <c r="S338" s="1">
        <v>26.5829972602967</v>
      </c>
      <c r="T338" s="1">
        <v>13.1587273297495</v>
      </c>
      <c r="U338" s="1">
        <v>5.7250285542781398</v>
      </c>
      <c r="V338" s="1">
        <v>38.865290503305602</v>
      </c>
      <c r="W338" s="1">
        <v>29.003226425004399</v>
      </c>
      <c r="X338" s="1">
        <v>26.406454517411898</v>
      </c>
      <c r="Y338" s="1">
        <v>20.980520703291202</v>
      </c>
      <c r="Z338" s="1">
        <v>24.6946988136669</v>
      </c>
      <c r="AA338" s="1">
        <v>18.035610916217401</v>
      </c>
      <c r="AB338" s="1">
        <v>20.717937272898499</v>
      </c>
      <c r="AC338" s="1">
        <v>15.5712322939261</v>
      </c>
    </row>
    <row r="339" spans="1:29" ht="15" customHeight="1" x14ac:dyDescent="0.25">
      <c r="A339">
        <v>24700</v>
      </c>
      <c r="B339" s="2" t="s">
        <v>378</v>
      </c>
      <c r="C339" s="2" t="s">
        <v>66</v>
      </c>
      <c r="D339" s="2" t="s">
        <v>425</v>
      </c>
      <c r="E339" s="2" t="s">
        <v>927</v>
      </c>
      <c r="F339" s="2" t="s">
        <v>919</v>
      </c>
      <c r="G339" s="2" t="str">
        <f t="shared" si="5"/>
        <v>Trump</v>
      </c>
      <c r="H339" s="2" t="s">
        <v>922</v>
      </c>
      <c r="I339" s="2" t="s">
        <v>923</v>
      </c>
      <c r="J339">
        <v>25740</v>
      </c>
      <c r="K339" s="1">
        <v>96.332556332556294</v>
      </c>
      <c r="L339" s="1">
        <v>0.29526029526029501</v>
      </c>
      <c r="M339" s="1">
        <v>0.69153069153069202</v>
      </c>
      <c r="N339" s="1">
        <v>1.02564102564103</v>
      </c>
      <c r="O339" s="1">
        <v>1.65501165501165</v>
      </c>
      <c r="P339" s="1">
        <v>25.485625485625501</v>
      </c>
      <c r="Q339" s="1">
        <v>7.7078477078477103</v>
      </c>
      <c r="R339" s="1">
        <v>25.02331002331</v>
      </c>
      <c r="S339" s="1">
        <v>27.342657342657301</v>
      </c>
      <c r="T339" s="1">
        <v>14.440559440559401</v>
      </c>
      <c r="U339" s="1">
        <v>4.4429017702186702</v>
      </c>
      <c r="V339" s="1">
        <v>56.7453430521809</v>
      </c>
      <c r="W339" s="1">
        <v>25.112808052759501</v>
      </c>
      <c r="X339" s="1">
        <v>13.698947124840901</v>
      </c>
      <c r="Y339" s="1">
        <v>16.587389940289398</v>
      </c>
      <c r="Z339" s="1">
        <v>23.7222953142394</v>
      </c>
      <c r="AA339" s="1">
        <v>23.0644671591944</v>
      </c>
      <c r="AB339" s="1">
        <v>23.944944843639298</v>
      </c>
      <c r="AC339" s="1">
        <v>12.6809027426374</v>
      </c>
    </row>
    <row r="340" spans="1:29" ht="15" customHeight="1" x14ac:dyDescent="0.25">
      <c r="A340">
        <v>24740</v>
      </c>
      <c r="B340" s="2" t="s">
        <v>379</v>
      </c>
      <c r="C340" s="2" t="s">
        <v>170</v>
      </c>
      <c r="D340" s="2" t="s">
        <v>957</v>
      </c>
      <c r="E340" s="2" t="s">
        <v>931</v>
      </c>
      <c r="F340" s="2" t="s">
        <v>920</v>
      </c>
      <c r="G340" s="2" t="str">
        <f t="shared" si="5"/>
        <v>Clinton</v>
      </c>
      <c r="H340" s="2" t="s">
        <v>922</v>
      </c>
      <c r="I340" s="2" t="s">
        <v>922</v>
      </c>
      <c r="J340">
        <v>51137</v>
      </c>
      <c r="K340" s="1">
        <v>26.7008232786436</v>
      </c>
      <c r="L340" s="1">
        <v>71.079648786592898</v>
      </c>
      <c r="M340" s="1">
        <v>0.56905958503627496</v>
      </c>
      <c r="N340" s="1">
        <v>0.61599233431761702</v>
      </c>
      <c r="O340" s="1">
        <v>1.03447601540959</v>
      </c>
      <c r="P340" s="1">
        <v>28.0364511019418</v>
      </c>
      <c r="Q340" s="1">
        <v>9.4686821675107993</v>
      </c>
      <c r="R340" s="1">
        <v>23.654105637796501</v>
      </c>
      <c r="S340" s="1">
        <v>26.530692062498801</v>
      </c>
      <c r="T340" s="1">
        <v>12.3100690302521</v>
      </c>
      <c r="U340" s="1">
        <v>9.7914435133261897</v>
      </c>
      <c r="V340" s="1">
        <v>44.111902211580897</v>
      </c>
      <c r="W340" s="1">
        <v>27.641610484531501</v>
      </c>
      <c r="X340" s="1">
        <v>18.455043790561401</v>
      </c>
      <c r="Y340" s="1">
        <v>37.716770861647198</v>
      </c>
      <c r="Z340" s="1">
        <v>26.556129382984501</v>
      </c>
      <c r="AA340" s="1">
        <v>13.367762979070401</v>
      </c>
      <c r="AB340" s="1">
        <v>13.4547431367219</v>
      </c>
      <c r="AC340" s="1">
        <v>8.9045936395759693</v>
      </c>
    </row>
    <row r="341" spans="1:29" ht="15" customHeight="1" x14ac:dyDescent="0.25">
      <c r="A341">
        <v>24780</v>
      </c>
      <c r="B341" s="2" t="s">
        <v>379</v>
      </c>
      <c r="C341" s="2" t="s">
        <v>42</v>
      </c>
      <c r="D341" s="2" t="s">
        <v>959</v>
      </c>
      <c r="E341" s="2" t="s">
        <v>931</v>
      </c>
      <c r="F341" s="2" t="s">
        <v>920</v>
      </c>
      <c r="G341" s="2" t="str">
        <f t="shared" si="5"/>
        <v>Clinton</v>
      </c>
      <c r="H341" s="2" t="s">
        <v>922</v>
      </c>
      <c r="I341" s="2" t="s">
        <v>923</v>
      </c>
      <c r="J341">
        <v>168148</v>
      </c>
      <c r="K341" s="1">
        <v>57.115160453885899</v>
      </c>
      <c r="L341" s="1">
        <v>33.787496729071997</v>
      </c>
      <c r="M341" s="1">
        <v>1.52306301591455</v>
      </c>
      <c r="N341" s="1">
        <v>2.1017199134096201</v>
      </c>
      <c r="O341" s="1">
        <v>5.47255988771796</v>
      </c>
      <c r="P341" s="1">
        <v>22.479006589433101</v>
      </c>
      <c r="Q341" s="1">
        <v>18.384399457620699</v>
      </c>
      <c r="R341" s="1">
        <v>26.607512429526398</v>
      </c>
      <c r="S341" s="1">
        <v>22.645526559935298</v>
      </c>
      <c r="T341" s="1">
        <v>9.8835549634845492</v>
      </c>
      <c r="U341" s="1">
        <v>5.4745262817663898</v>
      </c>
      <c r="V341" s="1">
        <v>34.605672498080899</v>
      </c>
      <c r="W341" s="1">
        <v>32.308795604217998</v>
      </c>
      <c r="X341" s="1">
        <v>27.611005615934701</v>
      </c>
      <c r="Y341" s="1">
        <v>26.886072083078801</v>
      </c>
      <c r="Z341" s="1">
        <v>22.631337813072701</v>
      </c>
      <c r="AA341" s="1">
        <v>17.970372632865001</v>
      </c>
      <c r="AB341" s="1">
        <v>18.052840562003698</v>
      </c>
      <c r="AC341" s="1">
        <v>14.459376908979801</v>
      </c>
    </row>
    <row r="342" spans="1:29" ht="15" customHeight="1" x14ac:dyDescent="0.25">
      <c r="A342">
        <v>24820</v>
      </c>
      <c r="B342" s="2" t="s">
        <v>379</v>
      </c>
      <c r="C342" s="2" t="s">
        <v>33</v>
      </c>
      <c r="D342" s="2" t="s">
        <v>967</v>
      </c>
      <c r="E342" s="2" t="s">
        <v>927</v>
      </c>
      <c r="F342" s="2" t="s">
        <v>919</v>
      </c>
      <c r="G342" s="2" t="str">
        <f t="shared" si="5"/>
        <v>Trump</v>
      </c>
      <c r="H342" s="2" t="s">
        <v>922</v>
      </c>
      <c r="I342" s="2" t="s">
        <v>922</v>
      </c>
      <c r="J342">
        <v>52959</v>
      </c>
      <c r="K342" s="1">
        <v>96.990124435884397</v>
      </c>
      <c r="L342" s="1">
        <v>0.439962990237731</v>
      </c>
      <c r="M342" s="1">
        <v>0.30023225514076901</v>
      </c>
      <c r="N342" s="1">
        <v>1.0498687664041999</v>
      </c>
      <c r="O342" s="1">
        <v>1.21981155233294</v>
      </c>
      <c r="P342" s="1">
        <v>24.949489227515599</v>
      </c>
      <c r="Q342" s="1">
        <v>7.4340527577937596</v>
      </c>
      <c r="R342" s="1">
        <v>23.063124303706601</v>
      </c>
      <c r="S342" s="1">
        <v>27.693121093676201</v>
      </c>
      <c r="T342" s="1">
        <v>16.860212617307699</v>
      </c>
      <c r="U342" s="1">
        <v>3.3692458374142999</v>
      </c>
      <c r="V342" s="1">
        <v>58.914229746746898</v>
      </c>
      <c r="W342" s="1">
        <v>26.2487757100882</v>
      </c>
      <c r="X342" s="1">
        <v>11.467748705750701</v>
      </c>
      <c r="Y342" s="1">
        <v>18.2297660145761</v>
      </c>
      <c r="Z342" s="1">
        <v>26.069236670502502</v>
      </c>
      <c r="AA342" s="1">
        <v>21.188147295742201</v>
      </c>
      <c r="AB342" s="1">
        <v>23.082086689681599</v>
      </c>
      <c r="AC342" s="1">
        <v>11.4307633294975</v>
      </c>
    </row>
    <row r="343" spans="1:29" ht="15" customHeight="1" x14ac:dyDescent="0.25">
      <c r="A343">
        <v>24860</v>
      </c>
      <c r="B343" s="2" t="s">
        <v>380</v>
      </c>
      <c r="C343" s="2" t="s">
        <v>129</v>
      </c>
      <c r="D343" s="2" t="s">
        <v>973</v>
      </c>
      <c r="E343" s="2" t="s">
        <v>931</v>
      </c>
      <c r="F343" s="2" t="s">
        <v>919</v>
      </c>
      <c r="G343" s="2" t="str">
        <f t="shared" si="5"/>
        <v>Trump</v>
      </c>
      <c r="H343" s="2" t="s">
        <v>922</v>
      </c>
      <c r="I343" s="2" t="s">
        <v>923</v>
      </c>
      <c r="J343">
        <v>824112</v>
      </c>
      <c r="K343" s="1">
        <v>74.5550362086707</v>
      </c>
      <c r="L343" s="1">
        <v>16.378720368105299</v>
      </c>
      <c r="M343" s="1">
        <v>1.4841429320286601</v>
      </c>
      <c r="N343" s="1">
        <v>1.7074135554390699</v>
      </c>
      <c r="O343" s="1">
        <v>5.8746869357562996</v>
      </c>
      <c r="P343" s="1">
        <v>23.523016289048101</v>
      </c>
      <c r="Q343" s="1">
        <v>10.5456539887782</v>
      </c>
      <c r="R343" s="1">
        <v>25.8537674490846</v>
      </c>
      <c r="S343" s="1">
        <v>26.500402857864</v>
      </c>
      <c r="T343" s="1">
        <v>13.577159415225101</v>
      </c>
      <c r="U343" s="1">
        <v>6.2182033079571601</v>
      </c>
      <c r="V343" s="1">
        <v>39.701358861228798</v>
      </c>
      <c r="W343" s="1">
        <v>28.460104098607399</v>
      </c>
      <c r="X343" s="1">
        <v>25.620333732206699</v>
      </c>
      <c r="Y343" s="1">
        <v>21.620349158701298</v>
      </c>
      <c r="Z343" s="1">
        <v>23.3076862311399</v>
      </c>
      <c r="AA343" s="1">
        <v>17.7157753377044</v>
      </c>
      <c r="AB343" s="1">
        <v>20.890749664270501</v>
      </c>
      <c r="AC343" s="1">
        <v>16.4654396081839</v>
      </c>
    </row>
    <row r="344" spans="1:29" ht="15" customHeight="1" x14ac:dyDescent="0.25">
      <c r="A344">
        <v>24900</v>
      </c>
      <c r="B344" s="2" t="s">
        <v>381</v>
      </c>
      <c r="C344" s="2" t="s">
        <v>170</v>
      </c>
      <c r="D344" s="2" t="s">
        <v>957</v>
      </c>
      <c r="E344" s="2" t="s">
        <v>931</v>
      </c>
      <c r="F344" s="2" t="s">
        <v>919</v>
      </c>
      <c r="G344" s="2" t="str">
        <f t="shared" si="5"/>
        <v>Trump</v>
      </c>
      <c r="H344" s="2" t="s">
        <v>922</v>
      </c>
      <c r="I344" s="2" t="s">
        <v>922</v>
      </c>
      <c r="J344">
        <v>42914</v>
      </c>
      <c r="K344" s="1">
        <v>34.6204035978935</v>
      </c>
      <c r="L344" s="1">
        <v>62.194155753367198</v>
      </c>
      <c r="M344" s="1">
        <v>0.47070885957962399</v>
      </c>
      <c r="N344" s="1">
        <v>0.736356433797828</v>
      </c>
      <c r="O344" s="1">
        <v>1.9783753553618899</v>
      </c>
      <c r="P344" s="1">
        <v>25.711888894067201</v>
      </c>
      <c r="Q344" s="1">
        <v>10.8006711096612</v>
      </c>
      <c r="R344" s="1">
        <v>24.707554644172099</v>
      </c>
      <c r="S344" s="1">
        <v>25.579065106958101</v>
      </c>
      <c r="T344" s="1">
        <v>13.200820245141401</v>
      </c>
      <c r="U344" s="1">
        <v>12.265485407980901</v>
      </c>
      <c r="V344" s="1">
        <v>47.379392495533097</v>
      </c>
      <c r="W344" s="1">
        <v>23.980047647409201</v>
      </c>
      <c r="X344" s="1">
        <v>16.375074449076799</v>
      </c>
      <c r="Y344" s="1">
        <v>41.474654377880199</v>
      </c>
      <c r="Z344" s="1">
        <v>25.271076172404399</v>
      </c>
      <c r="AA344" s="1">
        <v>14.936297099485</v>
      </c>
      <c r="AB344" s="1">
        <v>11.920574681485499</v>
      </c>
      <c r="AC344" s="1">
        <v>6.3973976687449197</v>
      </c>
    </row>
    <row r="345" spans="1:29" ht="15" customHeight="1" x14ac:dyDescent="0.25">
      <c r="A345">
        <v>24940</v>
      </c>
      <c r="B345" s="2" t="s">
        <v>381</v>
      </c>
      <c r="C345" s="2" t="s">
        <v>129</v>
      </c>
      <c r="D345" s="2" t="s">
        <v>973</v>
      </c>
      <c r="E345" s="2" t="s">
        <v>931</v>
      </c>
      <c r="F345" s="2" t="s">
        <v>919</v>
      </c>
      <c r="G345" s="2" t="str">
        <f t="shared" si="5"/>
        <v>Trump</v>
      </c>
      <c r="H345" s="2" t="s">
        <v>922</v>
      </c>
      <c r="I345" s="2" t="s">
        <v>923</v>
      </c>
      <c r="J345">
        <v>95078</v>
      </c>
      <c r="K345" s="1">
        <v>63.393213992721797</v>
      </c>
      <c r="L345" s="1">
        <v>30.3834746208376</v>
      </c>
      <c r="M345" s="1">
        <v>0.67628683817497204</v>
      </c>
      <c r="N345" s="1">
        <v>1.29367466711542</v>
      </c>
      <c r="O345" s="1">
        <v>4.2533498811502097</v>
      </c>
      <c r="P345" s="1">
        <v>23.448116283472501</v>
      </c>
      <c r="Q345" s="1">
        <v>10.4209175624224</v>
      </c>
      <c r="R345" s="1">
        <v>24.065504112412999</v>
      </c>
      <c r="S345" s="1">
        <v>26.5550390205936</v>
      </c>
      <c r="T345" s="1">
        <v>15.5104230210985</v>
      </c>
      <c r="U345" s="1">
        <v>7.78002838960749</v>
      </c>
      <c r="V345" s="1">
        <v>45.401043078836999</v>
      </c>
      <c r="W345" s="1">
        <v>27.545893873905499</v>
      </c>
      <c r="X345" s="1">
        <v>19.273034657650001</v>
      </c>
      <c r="Y345" s="1">
        <v>27.351656251728102</v>
      </c>
      <c r="Z345" s="1">
        <v>26.198639606259999</v>
      </c>
      <c r="AA345" s="1">
        <v>15.238068904495901</v>
      </c>
      <c r="AB345" s="1">
        <v>20.588397942819199</v>
      </c>
      <c r="AC345" s="1">
        <v>10.6232372946967</v>
      </c>
    </row>
    <row r="346" spans="1:29" ht="15" customHeight="1" x14ac:dyDescent="0.25">
      <c r="A346">
        <v>24980</v>
      </c>
      <c r="B346" s="2" t="s">
        <v>382</v>
      </c>
      <c r="C346" s="2" t="s">
        <v>170</v>
      </c>
      <c r="D346" s="2" t="s">
        <v>957</v>
      </c>
      <c r="E346" s="2" t="s">
        <v>931</v>
      </c>
      <c r="F346" s="2" t="s">
        <v>920</v>
      </c>
      <c r="G346" s="2" t="str">
        <f t="shared" si="5"/>
        <v>Clinton</v>
      </c>
      <c r="H346" s="2" t="s">
        <v>922</v>
      </c>
      <c r="I346" s="2" t="s">
        <v>922</v>
      </c>
      <c r="J346">
        <v>21906</v>
      </c>
      <c r="K346" s="1">
        <v>56.377248242490602</v>
      </c>
      <c r="L346" s="1">
        <v>41.568520040171599</v>
      </c>
      <c r="M346" s="1">
        <v>0.27389756231169499</v>
      </c>
      <c r="N346" s="1">
        <v>0.88103715876928701</v>
      </c>
      <c r="O346" s="1">
        <v>0.89929699625673298</v>
      </c>
      <c r="P346" s="1">
        <v>24.609695973705801</v>
      </c>
      <c r="Q346" s="1">
        <v>8.6871176846526108</v>
      </c>
      <c r="R346" s="1">
        <v>24.367753126997201</v>
      </c>
      <c r="S346" s="1">
        <v>27.376061353053998</v>
      </c>
      <c r="T346" s="1">
        <v>14.9593718615904</v>
      </c>
      <c r="U346" s="1">
        <v>10.052246603970699</v>
      </c>
      <c r="V346" s="1">
        <v>43.4413096482062</v>
      </c>
      <c r="W346" s="1">
        <v>30.532915360501601</v>
      </c>
      <c r="X346" s="1">
        <v>15.973528387321499</v>
      </c>
      <c r="Y346" s="1">
        <v>31.757632912884599</v>
      </c>
      <c r="Z346" s="1">
        <v>23.152186726394</v>
      </c>
      <c r="AA346" s="1">
        <v>17.5645408463987</v>
      </c>
      <c r="AB346" s="1">
        <v>17.8120947777909</v>
      </c>
      <c r="AC346" s="1">
        <v>9.7135447365318903</v>
      </c>
    </row>
    <row r="347" spans="1:29" ht="15" customHeight="1" x14ac:dyDescent="0.25">
      <c r="A347">
        <v>25060</v>
      </c>
      <c r="B347" s="2" t="s">
        <v>383</v>
      </c>
      <c r="C347" s="2" t="s">
        <v>170</v>
      </c>
      <c r="D347" s="2" t="s">
        <v>957</v>
      </c>
      <c r="E347" s="2" t="s">
        <v>931</v>
      </c>
      <c r="F347" s="2" t="s">
        <v>919</v>
      </c>
      <c r="G347" s="2" t="str">
        <f t="shared" si="5"/>
        <v>Trump</v>
      </c>
      <c r="H347" s="2" t="s">
        <v>923</v>
      </c>
      <c r="I347" s="2" t="s">
        <v>922</v>
      </c>
      <c r="J347">
        <v>370702</v>
      </c>
      <c r="K347" s="1">
        <v>70.494629109095698</v>
      </c>
      <c r="L347" s="1">
        <v>19.913029873051698</v>
      </c>
      <c r="M347" s="1">
        <v>2.33745704096552</v>
      </c>
      <c r="N347" s="1">
        <v>2.4637039994388998</v>
      </c>
      <c r="O347" s="1">
        <v>4.7911799774481896</v>
      </c>
      <c r="P347" s="1">
        <v>24.8045599969787</v>
      </c>
      <c r="Q347" s="1">
        <v>9.6613991831713903</v>
      </c>
      <c r="R347" s="1">
        <v>26.318714223284498</v>
      </c>
      <c r="S347" s="1">
        <v>26.812372201930401</v>
      </c>
      <c r="T347" s="1">
        <v>12.402954394635</v>
      </c>
      <c r="U347" s="1">
        <v>4.61217051527266</v>
      </c>
      <c r="V347" s="1">
        <v>39.955589850515899</v>
      </c>
      <c r="W347" s="1">
        <v>34.848833104852297</v>
      </c>
      <c r="X347" s="1">
        <v>20.583406529359099</v>
      </c>
      <c r="Y347" s="1">
        <v>20.454382312827502</v>
      </c>
      <c r="Z347" s="1">
        <v>23.675974445481302</v>
      </c>
      <c r="AA347" s="1">
        <v>17.9434355035532</v>
      </c>
      <c r="AB347" s="1">
        <v>22.281243270404101</v>
      </c>
      <c r="AC347" s="1">
        <v>15.6449644677338</v>
      </c>
    </row>
    <row r="348" spans="1:29" ht="15" customHeight="1" x14ac:dyDescent="0.25">
      <c r="A348">
        <v>25100</v>
      </c>
      <c r="B348" s="2" t="s">
        <v>384</v>
      </c>
      <c r="C348" s="2" t="s">
        <v>29</v>
      </c>
      <c r="D348" s="2" t="s">
        <v>968</v>
      </c>
      <c r="E348" s="2" t="s">
        <v>935</v>
      </c>
      <c r="F348" s="2" t="s">
        <v>919</v>
      </c>
      <c r="G348" s="2" t="str">
        <f t="shared" si="5"/>
        <v>Trump</v>
      </c>
      <c r="H348" s="2" t="s">
        <v>922</v>
      </c>
      <c r="I348" s="2" t="s">
        <v>922</v>
      </c>
      <c r="J348">
        <v>20640</v>
      </c>
      <c r="K348" s="1">
        <v>52.756782945736397</v>
      </c>
      <c r="L348" s="1">
        <v>1.42441860465116</v>
      </c>
      <c r="M348" s="1">
        <v>1.5406976744186001</v>
      </c>
      <c r="N348" s="1">
        <v>2.32558139534884</v>
      </c>
      <c r="O348" s="1">
        <v>41.952519379845</v>
      </c>
      <c r="P348" s="1">
        <v>28.7790697674419</v>
      </c>
      <c r="Q348" s="1">
        <v>12.0639534883721</v>
      </c>
      <c r="R348" s="1">
        <v>26.681201550387598</v>
      </c>
      <c r="S348" s="1">
        <v>22.228682170542601</v>
      </c>
      <c r="T348" s="1">
        <v>10.2470930232558</v>
      </c>
      <c r="U348" s="1">
        <v>16.581321628870999</v>
      </c>
      <c r="V348" s="1">
        <v>38.527188490611998</v>
      </c>
      <c r="W348" s="1">
        <v>24.9857758270341</v>
      </c>
      <c r="X348" s="1">
        <v>19.9057140534829</v>
      </c>
      <c r="Y348" s="1">
        <v>17.834127206500401</v>
      </c>
      <c r="Z348" s="1">
        <v>24.796861866068902</v>
      </c>
      <c r="AA348" s="1">
        <v>18.1423367890165</v>
      </c>
      <c r="AB348" s="1">
        <v>24.754833286634899</v>
      </c>
      <c r="AC348" s="1">
        <v>14.4718408517792</v>
      </c>
    </row>
    <row r="349" spans="1:29" ht="15" customHeight="1" x14ac:dyDescent="0.25">
      <c r="A349">
        <v>25180</v>
      </c>
      <c r="B349" s="2" t="s">
        <v>385</v>
      </c>
      <c r="C349" s="2" t="s">
        <v>100</v>
      </c>
      <c r="D349" s="2" t="s">
        <v>953</v>
      </c>
      <c r="E349" s="2" t="s">
        <v>927</v>
      </c>
      <c r="F349" s="2" t="s">
        <v>920</v>
      </c>
      <c r="G349" s="2" t="str">
        <f t="shared" si="5"/>
        <v>Clinton</v>
      </c>
      <c r="H349" s="2" t="s">
        <v>923</v>
      </c>
      <c r="I349" s="2" t="s">
        <v>922</v>
      </c>
      <c r="J349">
        <v>251599</v>
      </c>
      <c r="K349" s="1">
        <v>84.311543368614295</v>
      </c>
      <c r="L349" s="1">
        <v>8.3744371003064408</v>
      </c>
      <c r="M349" s="1">
        <v>1.1534227083573501</v>
      </c>
      <c r="N349" s="1">
        <v>2.5576413260784001</v>
      </c>
      <c r="O349" s="1">
        <v>3.60295549664347</v>
      </c>
      <c r="P349" s="1">
        <v>23.845484282528901</v>
      </c>
      <c r="Q349" s="1">
        <v>8.1033708401066793</v>
      </c>
      <c r="R349" s="1">
        <v>27.3240354691394</v>
      </c>
      <c r="S349" s="1">
        <v>27.626103442382501</v>
      </c>
      <c r="T349" s="1">
        <v>13.1010059658425</v>
      </c>
      <c r="U349" s="1">
        <v>4.2373670367525502</v>
      </c>
      <c r="V349" s="1">
        <v>48.446919442310801</v>
      </c>
      <c r="W349" s="1">
        <v>28.356958312966999</v>
      </c>
      <c r="X349" s="1">
        <v>18.958755207969599</v>
      </c>
      <c r="Y349" s="1">
        <v>16.068483140202499</v>
      </c>
      <c r="Z349" s="1">
        <v>20.411316421338299</v>
      </c>
      <c r="AA349" s="1">
        <v>18.056164526568502</v>
      </c>
      <c r="AB349" s="1">
        <v>25.382607787869301</v>
      </c>
      <c r="AC349" s="1">
        <v>20.081428124021301</v>
      </c>
    </row>
    <row r="350" spans="1:29" ht="15" customHeight="1" x14ac:dyDescent="0.25">
      <c r="A350">
        <v>25200</v>
      </c>
      <c r="B350" s="2" t="s">
        <v>386</v>
      </c>
      <c r="C350" s="2" t="s">
        <v>143</v>
      </c>
      <c r="D350" s="2" t="s">
        <v>946</v>
      </c>
      <c r="E350" s="2" t="s">
        <v>947</v>
      </c>
      <c r="F350" s="2" t="s">
        <v>919</v>
      </c>
      <c r="G350" s="2" t="str">
        <f t="shared" si="5"/>
        <v>Trump</v>
      </c>
      <c r="H350" s="2" t="s">
        <v>922</v>
      </c>
      <c r="I350" s="2" t="s">
        <v>923</v>
      </c>
      <c r="J350">
        <v>27701</v>
      </c>
      <c r="K350" s="1">
        <v>76.834771307894997</v>
      </c>
      <c r="L350" s="1">
        <v>0.15522905310277599</v>
      </c>
      <c r="M350" s="1">
        <v>0.69672574997292502</v>
      </c>
      <c r="N350" s="1">
        <v>1.2923721165300901</v>
      </c>
      <c r="O350" s="1">
        <v>21.020901772499201</v>
      </c>
      <c r="P350" s="1">
        <v>25.7824627269774</v>
      </c>
      <c r="Q350" s="1">
        <v>6.2813616836937296</v>
      </c>
      <c r="R350" s="1">
        <v>25.9918414497672</v>
      </c>
      <c r="S350" s="1">
        <v>30.294935200895299</v>
      </c>
      <c r="T350" s="1">
        <v>11.649398938666501</v>
      </c>
      <c r="U350" s="1">
        <v>7.8088329421804996</v>
      </c>
      <c r="V350" s="1">
        <v>24.3065927032217</v>
      </c>
      <c r="W350" s="1">
        <v>30.003200341369698</v>
      </c>
      <c r="X350" s="1">
        <v>37.881374013228097</v>
      </c>
      <c r="Y350" s="1">
        <v>11.698179890440001</v>
      </c>
      <c r="Z350" s="1">
        <v>22.3361017847676</v>
      </c>
      <c r="AA350" s="1">
        <v>19.287860045944502</v>
      </c>
      <c r="AB350" s="1">
        <v>24.014843611945601</v>
      </c>
      <c r="AC350" s="1">
        <v>22.663014666902299</v>
      </c>
    </row>
    <row r="351" spans="1:29" ht="15" customHeight="1" x14ac:dyDescent="0.25">
      <c r="A351">
        <v>25220</v>
      </c>
      <c r="B351" s="2" t="s">
        <v>387</v>
      </c>
      <c r="C351" s="2" t="s">
        <v>49</v>
      </c>
      <c r="D351" s="2" t="s">
        <v>951</v>
      </c>
      <c r="E351" s="2" t="s">
        <v>931</v>
      </c>
      <c r="F351" s="2" t="s">
        <v>919</v>
      </c>
      <c r="G351" s="2" t="str">
        <f t="shared" si="5"/>
        <v>Trump</v>
      </c>
      <c r="H351" s="2" t="s">
        <v>922</v>
      </c>
      <c r="I351" s="2" t="s">
        <v>923</v>
      </c>
      <c r="J351">
        <v>121097</v>
      </c>
      <c r="K351" s="1">
        <v>64.251798145288504</v>
      </c>
      <c r="L351" s="1">
        <v>30.1287397705971</v>
      </c>
      <c r="M351" s="1">
        <v>0.58960998208048099</v>
      </c>
      <c r="N351" s="1">
        <v>1.5120110324781</v>
      </c>
      <c r="O351" s="1">
        <v>3.5178410695558102</v>
      </c>
      <c r="P351" s="1">
        <v>25.120358060067499</v>
      </c>
      <c r="Q351" s="1">
        <v>12.812869022354</v>
      </c>
      <c r="R351" s="1">
        <v>25.430027168303099</v>
      </c>
      <c r="S351" s="1">
        <v>25.2384452133414</v>
      </c>
      <c r="T351" s="1">
        <v>11.398300535934</v>
      </c>
      <c r="U351" s="1">
        <v>5.8080674228771301</v>
      </c>
      <c r="V351" s="1">
        <v>48.882911056927803</v>
      </c>
      <c r="W351" s="1">
        <v>25.9819251563659</v>
      </c>
      <c r="X351" s="1">
        <v>19.327096363829099</v>
      </c>
      <c r="Y351" s="1">
        <v>27.374339520390201</v>
      </c>
      <c r="Z351" s="1">
        <v>22.133405590931702</v>
      </c>
      <c r="AA351" s="1">
        <v>15.397642595854199</v>
      </c>
      <c r="AB351" s="1">
        <v>21.433410107031602</v>
      </c>
      <c r="AC351" s="1">
        <v>13.6612021857924</v>
      </c>
    </row>
    <row r="352" spans="1:29" ht="15" customHeight="1" x14ac:dyDescent="0.25">
      <c r="A352">
        <v>25260</v>
      </c>
      <c r="B352" s="2" t="s">
        <v>388</v>
      </c>
      <c r="C352" s="2" t="s">
        <v>98</v>
      </c>
      <c r="D352" s="2" t="s">
        <v>936</v>
      </c>
      <c r="E352" s="2" t="s">
        <v>935</v>
      </c>
      <c r="F352" s="2" t="s">
        <v>919</v>
      </c>
      <c r="G352" s="2" t="str">
        <f t="shared" si="5"/>
        <v>Trump</v>
      </c>
      <c r="H352" s="2" t="s">
        <v>922</v>
      </c>
      <c r="I352" s="2" t="s">
        <v>923</v>
      </c>
      <c r="J352">
        <v>152982</v>
      </c>
      <c r="K352" s="1">
        <v>35.219176112222399</v>
      </c>
      <c r="L352" s="1">
        <v>6.7419696434874696</v>
      </c>
      <c r="M352" s="1">
        <v>3.4899530663738201</v>
      </c>
      <c r="N352" s="1">
        <v>3.65010262645279</v>
      </c>
      <c r="O352" s="1">
        <v>50.898798551463599</v>
      </c>
      <c r="P352" s="1">
        <v>27.812422376488701</v>
      </c>
      <c r="Q352" s="1">
        <v>11.590252448000401</v>
      </c>
      <c r="R352" s="1">
        <v>31.02783333987</v>
      </c>
      <c r="S352" s="1">
        <v>21.7058215999268</v>
      </c>
      <c r="T352" s="1">
        <v>7.86367023571401</v>
      </c>
      <c r="U352" s="1">
        <v>15.487100416956199</v>
      </c>
      <c r="V352" s="1">
        <v>39.288351285615001</v>
      </c>
      <c r="W352" s="1">
        <v>32.823358234885298</v>
      </c>
      <c r="X352" s="1">
        <v>12.4011900625434</v>
      </c>
      <c r="Y352" s="1">
        <v>17.614737410160199</v>
      </c>
      <c r="Z352" s="1">
        <v>23.501851988127701</v>
      </c>
      <c r="AA352" s="1">
        <v>18.755365859641401</v>
      </c>
      <c r="AB352" s="1">
        <v>21.4928741383962</v>
      </c>
      <c r="AC352" s="1">
        <v>18.635170603674499</v>
      </c>
    </row>
    <row r="353" spans="1:29" ht="15" customHeight="1" x14ac:dyDescent="0.25">
      <c r="A353">
        <v>25300</v>
      </c>
      <c r="B353" s="2" t="s">
        <v>389</v>
      </c>
      <c r="C353" s="2" t="s">
        <v>162</v>
      </c>
      <c r="D353" s="2" t="s">
        <v>956</v>
      </c>
      <c r="E353" s="2" t="s">
        <v>927</v>
      </c>
      <c r="F353" s="2" t="s">
        <v>919</v>
      </c>
      <c r="G353" s="2" t="str">
        <f t="shared" si="5"/>
        <v>Trump</v>
      </c>
      <c r="H353" s="2" t="s">
        <v>922</v>
      </c>
      <c r="I353" s="2" t="s">
        <v>922</v>
      </c>
      <c r="J353">
        <v>38948</v>
      </c>
      <c r="K353" s="1">
        <v>92.507959330389198</v>
      </c>
      <c r="L353" s="1">
        <v>3.8692615795419498</v>
      </c>
      <c r="M353" s="1">
        <v>0.44161446030604901</v>
      </c>
      <c r="N353" s="1">
        <v>1.9256444490089299</v>
      </c>
      <c r="O353" s="1">
        <v>1.2555201807538301</v>
      </c>
      <c r="P353" s="1">
        <v>23.790695286022402</v>
      </c>
      <c r="Q353" s="1">
        <v>8.3932422717469493</v>
      </c>
      <c r="R353" s="1">
        <v>23.695696826537901</v>
      </c>
      <c r="S353" s="1">
        <v>28.245352778063101</v>
      </c>
      <c r="T353" s="1">
        <v>15.875012837629701</v>
      </c>
      <c r="U353" s="1">
        <v>3.7383531550640101</v>
      </c>
      <c r="V353" s="1">
        <v>52.329368987197903</v>
      </c>
      <c r="W353" s="1">
        <v>26.645708658435002</v>
      </c>
      <c r="X353" s="1">
        <v>17.286569199303099</v>
      </c>
      <c r="Y353" s="1">
        <v>20.351611005816601</v>
      </c>
      <c r="Z353" s="1">
        <v>24.658519051042401</v>
      </c>
      <c r="AA353" s="1">
        <v>20.606496307430898</v>
      </c>
      <c r="AB353" s="1">
        <v>23.279524214103699</v>
      </c>
      <c r="AC353" s="1">
        <v>11.1038494216064</v>
      </c>
    </row>
    <row r="354" spans="1:29" ht="15" customHeight="1" x14ac:dyDescent="0.25">
      <c r="A354">
        <v>25420</v>
      </c>
      <c r="B354" s="2" t="s">
        <v>390</v>
      </c>
      <c r="C354" s="2" t="s">
        <v>55</v>
      </c>
      <c r="D354" s="2" t="s">
        <v>970</v>
      </c>
      <c r="E354" s="2" t="s">
        <v>927</v>
      </c>
      <c r="F354" s="2" t="s">
        <v>919</v>
      </c>
      <c r="G354" s="2" t="str">
        <f t="shared" si="5"/>
        <v>Trump</v>
      </c>
      <c r="H354" s="2" t="s">
        <v>922</v>
      </c>
      <c r="I354" s="2" t="s">
        <v>922</v>
      </c>
      <c r="J354">
        <v>549475</v>
      </c>
      <c r="K354" s="1">
        <v>80.502843623458801</v>
      </c>
      <c r="L354" s="1">
        <v>9.7986259611447295</v>
      </c>
      <c r="M354" s="1">
        <v>2.85690886755539</v>
      </c>
      <c r="N354" s="1">
        <v>2.1405887438009001</v>
      </c>
      <c r="O354" s="1">
        <v>4.7010328040402198</v>
      </c>
      <c r="P354" s="1">
        <v>22.1362209381683</v>
      </c>
      <c r="Q354" s="1">
        <v>9.3889621911824896</v>
      </c>
      <c r="R354" s="1">
        <v>25.325811001410401</v>
      </c>
      <c r="S354" s="1">
        <v>28.611492788570899</v>
      </c>
      <c r="T354" s="1">
        <v>14.5375130806679</v>
      </c>
      <c r="U354" s="1">
        <v>3.1555544930793</v>
      </c>
      <c r="V354" s="1">
        <v>43.774818781392902</v>
      </c>
      <c r="W354" s="1">
        <v>24.465640845837299</v>
      </c>
      <c r="X354" s="1">
        <v>28.603985879690502</v>
      </c>
      <c r="Y354" s="1">
        <v>14.238317672406</v>
      </c>
      <c r="Z354" s="1">
        <v>19.477938913330799</v>
      </c>
      <c r="AA354" s="1">
        <v>18.503883547878999</v>
      </c>
      <c r="AB354" s="1">
        <v>25.9152137309217</v>
      </c>
      <c r="AC354" s="1">
        <v>21.8646461354625</v>
      </c>
    </row>
    <row r="355" spans="1:29" ht="15" customHeight="1" x14ac:dyDescent="0.25">
      <c r="A355">
        <v>25460</v>
      </c>
      <c r="B355" s="2" t="s">
        <v>391</v>
      </c>
      <c r="C355" s="2" t="s">
        <v>75</v>
      </c>
      <c r="D355" s="2" t="s">
        <v>932</v>
      </c>
      <c r="E355" s="2" t="s">
        <v>931</v>
      </c>
      <c r="F355" s="2" t="s">
        <v>919</v>
      </c>
      <c r="G355" s="2" t="str">
        <f t="shared" si="5"/>
        <v>Trump</v>
      </c>
      <c r="H355" s="2" t="s">
        <v>922</v>
      </c>
      <c r="I355" s="2" t="s">
        <v>923</v>
      </c>
      <c r="J355">
        <v>45233</v>
      </c>
      <c r="K355" s="1">
        <v>95.136294298410405</v>
      </c>
      <c r="L355" s="1">
        <v>0.15254349700439901</v>
      </c>
      <c r="M355" s="1">
        <v>0.38688568080825902</v>
      </c>
      <c r="N355" s="1">
        <v>2.5224946388698499</v>
      </c>
      <c r="O355" s="1">
        <v>1.8017818849070399</v>
      </c>
      <c r="P355" s="1">
        <v>22.817412066411698</v>
      </c>
      <c r="Q355" s="1">
        <v>7.5940132204364099</v>
      </c>
      <c r="R355" s="1">
        <v>22.972166338735001</v>
      </c>
      <c r="S355" s="1">
        <v>28.103375853911999</v>
      </c>
      <c r="T355" s="1">
        <v>18.5130325205049</v>
      </c>
      <c r="U355" s="1">
        <v>6.2183544303797502</v>
      </c>
      <c r="V355" s="1">
        <v>48.436708860759502</v>
      </c>
      <c r="W355" s="1">
        <v>30.503164556961998</v>
      </c>
      <c r="X355" s="1">
        <v>14.8417721518987</v>
      </c>
      <c r="Y355" s="1">
        <v>25.710072099628601</v>
      </c>
      <c r="Z355" s="1">
        <v>28.2881800305877</v>
      </c>
      <c r="AA355" s="1">
        <v>18.205156215861901</v>
      </c>
      <c r="AB355" s="1">
        <v>17.7681887699366</v>
      </c>
      <c r="AC355" s="1">
        <v>10.0284028839851</v>
      </c>
    </row>
    <row r="356" spans="1:29" ht="15" customHeight="1" x14ac:dyDescent="0.25">
      <c r="A356">
        <v>25500</v>
      </c>
      <c r="B356" s="2" t="s">
        <v>392</v>
      </c>
      <c r="C356" s="2" t="s">
        <v>135</v>
      </c>
      <c r="D356" s="2" t="s">
        <v>978</v>
      </c>
      <c r="E356" s="2" t="s">
        <v>927</v>
      </c>
      <c r="F356" s="2" t="s">
        <v>920</v>
      </c>
      <c r="G356" s="2" t="str">
        <f t="shared" si="5"/>
        <v>Clinton</v>
      </c>
      <c r="H356" s="2" t="s">
        <v>922</v>
      </c>
      <c r="I356" s="2" t="s">
        <v>923</v>
      </c>
      <c r="J356">
        <v>125228</v>
      </c>
      <c r="K356" s="1">
        <v>83.871817804324905</v>
      </c>
      <c r="L356" s="1">
        <v>3.2955888459449998</v>
      </c>
      <c r="M356" s="1">
        <v>1.7240553230906801</v>
      </c>
      <c r="N356" s="1">
        <v>1.73283930111477</v>
      </c>
      <c r="O356" s="1">
        <v>9.3756987255246393</v>
      </c>
      <c r="P356" s="1">
        <v>20.298974670201599</v>
      </c>
      <c r="Q356" s="1">
        <v>21.638930590602701</v>
      </c>
      <c r="R356" s="1">
        <v>22.629124476954001</v>
      </c>
      <c r="S356" s="1">
        <v>22.658670584853201</v>
      </c>
      <c r="T356" s="1">
        <v>12.774299677388401</v>
      </c>
      <c r="U356" s="1">
        <v>9.3362698694974107</v>
      </c>
      <c r="V356" s="1">
        <v>43.364066646603398</v>
      </c>
      <c r="W356" s="1">
        <v>20.370167710869701</v>
      </c>
      <c r="X356" s="1">
        <v>26.929495773029501</v>
      </c>
      <c r="Y356" s="1">
        <v>20.6585094549499</v>
      </c>
      <c r="Z356" s="1">
        <v>22.300333704115701</v>
      </c>
      <c r="AA356" s="1">
        <v>18.863181312569498</v>
      </c>
      <c r="AB356" s="1">
        <v>23.239154616240299</v>
      </c>
      <c r="AC356" s="1">
        <v>14.9388209121246</v>
      </c>
    </row>
    <row r="357" spans="1:29" ht="15" customHeight="1" x14ac:dyDescent="0.25">
      <c r="A357">
        <v>25540</v>
      </c>
      <c r="B357" s="2" t="s">
        <v>393</v>
      </c>
      <c r="C357" s="2" t="s">
        <v>168</v>
      </c>
      <c r="D357" s="2" t="s">
        <v>938</v>
      </c>
      <c r="E357" s="2" t="s">
        <v>927</v>
      </c>
      <c r="F357" s="2" t="s">
        <v>920</v>
      </c>
      <c r="G357" s="2" t="str">
        <f t="shared" si="5"/>
        <v>Clinton</v>
      </c>
      <c r="H357" s="2" t="s">
        <v>922</v>
      </c>
      <c r="I357" s="2" t="s">
        <v>922</v>
      </c>
      <c r="J357">
        <v>1212381</v>
      </c>
      <c r="K357" s="1">
        <v>71.595975192616805</v>
      </c>
      <c r="L357" s="1">
        <v>10.059708952878699</v>
      </c>
      <c r="M357" s="1">
        <v>3.8661113956751199</v>
      </c>
      <c r="N357" s="1">
        <v>2.00531021188884</v>
      </c>
      <c r="O357" s="1">
        <v>12.4728942469405</v>
      </c>
      <c r="P357" s="1">
        <v>22.272288991661899</v>
      </c>
      <c r="Q357" s="1">
        <v>9.6239548458776607</v>
      </c>
      <c r="R357" s="1">
        <v>25.052933030128301</v>
      </c>
      <c r="S357" s="1">
        <v>28.7021984013276</v>
      </c>
      <c r="T357" s="1">
        <v>14.348624731004501</v>
      </c>
      <c r="U357" s="1">
        <v>4.3302083699271803</v>
      </c>
      <c r="V357" s="1">
        <v>34.221317184795197</v>
      </c>
      <c r="W357" s="1">
        <v>26.099965717871399</v>
      </c>
      <c r="X357" s="1">
        <v>35.348508727406198</v>
      </c>
      <c r="Y357" s="1">
        <v>14.001721993685999</v>
      </c>
      <c r="Z357" s="1">
        <v>15.7271171487186</v>
      </c>
      <c r="AA357" s="1">
        <v>14.5712554609522</v>
      </c>
      <c r="AB357" s="1">
        <v>23.927421155011299</v>
      </c>
      <c r="AC357" s="1">
        <v>31.772484241631901</v>
      </c>
    </row>
    <row r="358" spans="1:29" ht="15" customHeight="1" x14ac:dyDescent="0.25">
      <c r="A358">
        <v>25580</v>
      </c>
      <c r="B358" s="2" t="s">
        <v>394</v>
      </c>
      <c r="C358" s="2" t="s">
        <v>117</v>
      </c>
      <c r="D358" s="2" t="s">
        <v>961</v>
      </c>
      <c r="E358" s="2" t="s">
        <v>935</v>
      </c>
      <c r="F358" s="2" t="s">
        <v>919</v>
      </c>
      <c r="G358" s="2" t="str">
        <f t="shared" si="5"/>
        <v>Trump</v>
      </c>
      <c r="H358" s="2" t="s">
        <v>922</v>
      </c>
      <c r="I358" s="2" t="s">
        <v>923</v>
      </c>
      <c r="J358">
        <v>31364</v>
      </c>
      <c r="K358" s="1">
        <v>88.467669940058698</v>
      </c>
      <c r="L358" s="1">
        <v>0.69825277388088303</v>
      </c>
      <c r="M358" s="1">
        <v>1.3901288101007501</v>
      </c>
      <c r="N358" s="1">
        <v>1.3327381711516399</v>
      </c>
      <c r="O358" s="1">
        <v>8.1112103048080595</v>
      </c>
      <c r="P358" s="1">
        <v>23.966968498916</v>
      </c>
      <c r="Q358" s="1">
        <v>12.020150491008801</v>
      </c>
      <c r="R358" s="1">
        <v>22.114526208391801</v>
      </c>
      <c r="S358" s="1">
        <v>26.4730263996939</v>
      </c>
      <c r="T358" s="1">
        <v>15.4253284019895</v>
      </c>
      <c r="U358" s="1">
        <v>4.2719704900054802</v>
      </c>
      <c r="V358" s="1">
        <v>38.617217486665702</v>
      </c>
      <c r="W358" s="1">
        <v>35.945366631773098</v>
      </c>
      <c r="X358" s="1">
        <v>21.165445391555799</v>
      </c>
      <c r="Y358" s="1">
        <v>18.4409586750537</v>
      </c>
      <c r="Z358" s="1">
        <v>23.3378453698543</v>
      </c>
      <c r="AA358" s="1">
        <v>16.609602675372201</v>
      </c>
      <c r="AB358" s="1">
        <v>28.7204395254399</v>
      </c>
      <c r="AC358" s="1">
        <v>12.8911537542798</v>
      </c>
    </row>
    <row r="359" spans="1:29" ht="15" customHeight="1" x14ac:dyDescent="0.25">
      <c r="A359">
        <v>25620</v>
      </c>
      <c r="B359" s="2" t="s">
        <v>395</v>
      </c>
      <c r="C359" s="2" t="s">
        <v>170</v>
      </c>
      <c r="D359" s="2" t="s">
        <v>957</v>
      </c>
      <c r="E359" s="2" t="s">
        <v>931</v>
      </c>
      <c r="F359" s="2" t="s">
        <v>919</v>
      </c>
      <c r="G359" s="2" t="str">
        <f t="shared" si="5"/>
        <v>Trump</v>
      </c>
      <c r="H359" s="2" t="s">
        <v>922</v>
      </c>
      <c r="I359" s="2" t="s">
        <v>922</v>
      </c>
      <c r="J359">
        <v>142842</v>
      </c>
      <c r="K359" s="1">
        <v>66.910292491004</v>
      </c>
      <c r="L359" s="1">
        <v>28.170286050321302</v>
      </c>
      <c r="M359" s="1">
        <v>0.814186303748197</v>
      </c>
      <c r="N359" s="1">
        <v>1.3322412175690601</v>
      </c>
      <c r="O359" s="1">
        <v>2.7729939373573602</v>
      </c>
      <c r="P359" s="1">
        <v>24.800128813654201</v>
      </c>
      <c r="Q359" s="1">
        <v>13.3686170734098</v>
      </c>
      <c r="R359" s="1">
        <v>27.33089707509</v>
      </c>
      <c r="S359" s="1">
        <v>23.016339732011598</v>
      </c>
      <c r="T359" s="1">
        <v>11.484017305834399</v>
      </c>
      <c r="U359" s="1">
        <v>4.5494333102186104</v>
      </c>
      <c r="V359" s="1">
        <v>37.2037241238192</v>
      </c>
      <c r="W359" s="1">
        <v>31.260586356247199</v>
      </c>
      <c r="X359" s="1">
        <v>26.986256209714998</v>
      </c>
      <c r="Y359" s="1">
        <v>27.409092590537501</v>
      </c>
      <c r="Z359" s="1">
        <v>22.165501424185301</v>
      </c>
      <c r="AA359" s="1">
        <v>16.2431102726297</v>
      </c>
      <c r="AB359" s="1">
        <v>20.241926534235901</v>
      </c>
      <c r="AC359" s="1">
        <v>13.940369178411601</v>
      </c>
    </row>
    <row r="360" spans="1:29" ht="15" customHeight="1" x14ac:dyDescent="0.25">
      <c r="A360">
        <v>25700</v>
      </c>
      <c r="B360" s="2" t="s">
        <v>396</v>
      </c>
      <c r="C360" s="2" t="s">
        <v>77</v>
      </c>
      <c r="D360" s="2" t="s">
        <v>949</v>
      </c>
      <c r="E360" s="2" t="s">
        <v>935</v>
      </c>
      <c r="F360" s="2" t="s">
        <v>919</v>
      </c>
      <c r="G360" s="2" t="str">
        <f t="shared" si="5"/>
        <v>Trump</v>
      </c>
      <c r="H360" s="2" t="s">
        <v>922</v>
      </c>
      <c r="I360" s="2" t="s">
        <v>923</v>
      </c>
      <c r="J360">
        <v>28452</v>
      </c>
      <c r="K360" s="1">
        <v>91.743989877688705</v>
      </c>
      <c r="L360" s="1">
        <v>0.81540840714185303</v>
      </c>
      <c r="M360" s="1">
        <v>1.3707296499367401</v>
      </c>
      <c r="N360" s="1">
        <v>1.5042879235203099</v>
      </c>
      <c r="O360" s="1">
        <v>4.5655841417123604</v>
      </c>
      <c r="P360" s="1">
        <v>21.021369323773399</v>
      </c>
      <c r="Q360" s="1">
        <v>18.399409531843101</v>
      </c>
      <c r="R360" s="1">
        <v>23.4605651623787</v>
      </c>
      <c r="S360" s="1">
        <v>23.6609025727541</v>
      </c>
      <c r="T360" s="1">
        <v>13.457753409250699</v>
      </c>
      <c r="U360" s="1">
        <v>3.4608063678837202</v>
      </c>
      <c r="V360" s="1">
        <v>33.3910134394647</v>
      </c>
      <c r="W360" s="1">
        <v>31.066505162369499</v>
      </c>
      <c r="X360" s="1">
        <v>32.081675030282099</v>
      </c>
      <c r="Y360" s="1">
        <v>22.857386266825699</v>
      </c>
      <c r="Z360" s="1">
        <v>22.7125575055376</v>
      </c>
      <c r="AA360" s="1">
        <v>17.558357471460202</v>
      </c>
      <c r="AB360" s="1">
        <v>22.456977338558499</v>
      </c>
      <c r="AC360" s="1">
        <v>14.414721417618001</v>
      </c>
    </row>
    <row r="361" spans="1:29" ht="15" customHeight="1" x14ac:dyDescent="0.25">
      <c r="A361">
        <v>25720</v>
      </c>
      <c r="B361" s="2" t="s">
        <v>397</v>
      </c>
      <c r="C361" s="2" t="s">
        <v>199</v>
      </c>
      <c r="D361" s="2" t="s">
        <v>977</v>
      </c>
      <c r="E361" s="2" t="s">
        <v>947</v>
      </c>
      <c r="F361" s="2" t="s">
        <v>919</v>
      </c>
      <c r="G361" s="2" t="str">
        <f t="shared" si="5"/>
        <v>Trump</v>
      </c>
      <c r="H361" s="2" t="s">
        <v>922</v>
      </c>
      <c r="I361" s="2" t="s">
        <v>923</v>
      </c>
      <c r="J361">
        <v>23530</v>
      </c>
      <c r="K361" s="1">
        <v>84.224394390140205</v>
      </c>
      <c r="L361" s="1">
        <v>0.20824479388015299</v>
      </c>
      <c r="M361" s="1">
        <v>0.71398215044623903</v>
      </c>
      <c r="N361" s="1">
        <v>1.3217169570760701</v>
      </c>
      <c r="O361" s="1">
        <v>13.5316617084573</v>
      </c>
      <c r="P361" s="1">
        <v>33.914152146196301</v>
      </c>
      <c r="Q361" s="1">
        <v>7.61580960475988</v>
      </c>
      <c r="R361" s="1">
        <v>28.057798555036101</v>
      </c>
      <c r="S361" s="1">
        <v>21.840203994900101</v>
      </c>
      <c r="T361" s="1">
        <v>8.5720356991075199</v>
      </c>
      <c r="U361" s="1">
        <v>3.3294730746960002</v>
      </c>
      <c r="V361" s="1">
        <v>27.4536768963521</v>
      </c>
      <c r="W361" s="1">
        <v>37.955993051534499</v>
      </c>
      <c r="X361" s="1">
        <v>31.2608569774175</v>
      </c>
      <c r="Y361" s="1">
        <v>10.6755290287575</v>
      </c>
      <c r="Z361" s="1">
        <v>12.018448182311401</v>
      </c>
      <c r="AA361" s="1">
        <v>22.897449810092201</v>
      </c>
      <c r="AB361" s="1">
        <v>27.821486706456898</v>
      </c>
      <c r="AC361" s="1">
        <v>26.587086272381999</v>
      </c>
    </row>
    <row r="362" spans="1:29" ht="15" customHeight="1" x14ac:dyDescent="0.25">
      <c r="A362">
        <v>25740</v>
      </c>
      <c r="B362" s="2" t="s">
        <v>398</v>
      </c>
      <c r="C362" s="2" t="s">
        <v>137</v>
      </c>
      <c r="D362" s="2" t="s">
        <v>958</v>
      </c>
      <c r="E362" s="2" t="s">
        <v>947</v>
      </c>
      <c r="F362" s="2" t="s">
        <v>919</v>
      </c>
      <c r="G362" s="2" t="str">
        <f t="shared" si="5"/>
        <v>Trump</v>
      </c>
      <c r="H362" s="2" t="s">
        <v>922</v>
      </c>
      <c r="I362" s="2" t="s">
        <v>922</v>
      </c>
      <c r="J362">
        <v>74801</v>
      </c>
      <c r="K362" s="1">
        <v>92.676568495073596</v>
      </c>
      <c r="L362" s="1">
        <v>0.29277683453429798</v>
      </c>
      <c r="M362" s="1">
        <v>0.52004652344220004</v>
      </c>
      <c r="N362" s="1">
        <v>4.0962019224341901</v>
      </c>
      <c r="O362" s="1">
        <v>2.4144062245157101</v>
      </c>
      <c r="P362" s="1">
        <v>22.736327054451099</v>
      </c>
      <c r="Q362" s="1">
        <v>8.2539003489258196</v>
      </c>
      <c r="R362" s="1">
        <v>23.010387561663599</v>
      </c>
      <c r="S362" s="1">
        <v>32.146629055761302</v>
      </c>
      <c r="T362" s="1">
        <v>13.852755979198101</v>
      </c>
      <c r="U362" s="1">
        <v>1.51240052538051</v>
      </c>
      <c r="V362" s="1">
        <v>28.724020706173199</v>
      </c>
      <c r="W362" s="1">
        <v>32.764814957892298</v>
      </c>
      <c r="X362" s="1">
        <v>36.998763810554003</v>
      </c>
      <c r="Y362" s="1">
        <v>14.364144219347001</v>
      </c>
      <c r="Z362" s="1">
        <v>20.801361286801299</v>
      </c>
      <c r="AA362" s="1">
        <v>18.081998266285702</v>
      </c>
      <c r="AB362" s="1">
        <v>28.779657751950399</v>
      </c>
      <c r="AC362" s="1">
        <v>17.9728384756156</v>
      </c>
    </row>
    <row r="363" spans="1:29" ht="15" customHeight="1" x14ac:dyDescent="0.25">
      <c r="A363">
        <v>25760</v>
      </c>
      <c r="B363" s="2" t="s">
        <v>399</v>
      </c>
      <c r="C363" s="2" t="s">
        <v>75</v>
      </c>
      <c r="D363" s="2" t="s">
        <v>932</v>
      </c>
      <c r="E363" s="2" t="s">
        <v>931</v>
      </c>
      <c r="F363" s="2" t="s">
        <v>920</v>
      </c>
      <c r="G363" s="2" t="str">
        <f t="shared" si="5"/>
        <v>Clinton</v>
      </c>
      <c r="H363" s="2" t="s">
        <v>922</v>
      </c>
      <c r="I363" s="2" t="s">
        <v>923</v>
      </c>
      <c r="J363">
        <v>21757</v>
      </c>
      <c r="K363" s="1">
        <v>34.632532058647797</v>
      </c>
      <c r="L363" s="1">
        <v>62.747621455163902</v>
      </c>
      <c r="M363" s="1">
        <v>0.29415820195799097</v>
      </c>
      <c r="N363" s="1">
        <v>1.0065725973249999</v>
      </c>
      <c r="O363" s="1">
        <v>1.31911568690536</v>
      </c>
      <c r="P363" s="1">
        <v>28.096704508893701</v>
      </c>
      <c r="Q363" s="1">
        <v>8.9902100473410904</v>
      </c>
      <c r="R363" s="1">
        <v>21.390816748632599</v>
      </c>
      <c r="S363" s="1">
        <v>26.566162614330999</v>
      </c>
      <c r="T363" s="1">
        <v>14.9561060808016</v>
      </c>
      <c r="U363" s="1">
        <v>9.8927732079906008</v>
      </c>
      <c r="V363" s="1">
        <v>47.356051703877803</v>
      </c>
      <c r="W363" s="1">
        <v>29.524089306697999</v>
      </c>
      <c r="X363" s="1">
        <v>13.227085781433599</v>
      </c>
      <c r="Y363" s="1">
        <v>36.911782404621498</v>
      </c>
      <c r="Z363" s="1">
        <v>25.201588638825399</v>
      </c>
      <c r="AA363" s="1">
        <v>18.5942953423998</v>
      </c>
      <c r="AB363" s="1">
        <v>10.759417499097401</v>
      </c>
      <c r="AC363" s="1">
        <v>8.5329161150559596</v>
      </c>
    </row>
    <row r="364" spans="1:29" ht="15" customHeight="1" x14ac:dyDescent="0.25">
      <c r="A364">
        <v>25780</v>
      </c>
      <c r="B364" s="2" t="s">
        <v>400</v>
      </c>
      <c r="C364" s="2" t="s">
        <v>42</v>
      </c>
      <c r="D364" s="2" t="s">
        <v>959</v>
      </c>
      <c r="E364" s="2" t="s">
        <v>931</v>
      </c>
      <c r="F364" s="2" t="s">
        <v>920</v>
      </c>
      <c r="G364" s="2" t="str">
        <f t="shared" si="5"/>
        <v>Clinton</v>
      </c>
      <c r="H364" s="2" t="s">
        <v>922</v>
      </c>
      <c r="I364" s="2" t="s">
        <v>923</v>
      </c>
      <c r="J364">
        <v>45422</v>
      </c>
      <c r="K364" s="1">
        <v>42.052309453568803</v>
      </c>
      <c r="L364" s="1">
        <v>49.484831139095597</v>
      </c>
      <c r="M364" s="1">
        <v>0.43811368940161199</v>
      </c>
      <c r="N364" s="1">
        <v>1.3077363392188801</v>
      </c>
      <c r="O364" s="1">
        <v>6.7170093787151597</v>
      </c>
      <c r="P364" s="1">
        <v>25.408392408964801</v>
      </c>
      <c r="Q364" s="1">
        <v>9.2268063933776592</v>
      </c>
      <c r="R364" s="1">
        <v>24.041213508872399</v>
      </c>
      <c r="S364" s="1">
        <v>27.187266082515102</v>
      </c>
      <c r="T364" s="1">
        <v>14.1363216062701</v>
      </c>
      <c r="U364" s="1">
        <v>8.8843675822312704</v>
      </c>
      <c r="V364" s="1">
        <v>52.204136995591703</v>
      </c>
      <c r="W364" s="1">
        <v>27.731434384537099</v>
      </c>
      <c r="X364" s="1">
        <v>11.1800610376399</v>
      </c>
      <c r="Y364" s="1">
        <v>31.189372876119901</v>
      </c>
      <c r="Z364" s="1">
        <v>24.677170219338901</v>
      </c>
      <c r="AA364" s="1">
        <v>15.3722582638245</v>
      </c>
      <c r="AB364" s="1">
        <v>19.635464936669798</v>
      </c>
      <c r="AC364" s="1">
        <v>9.1257337040469597</v>
      </c>
    </row>
    <row r="365" spans="1:29" ht="15" customHeight="1" x14ac:dyDescent="0.25">
      <c r="A365">
        <v>25820</v>
      </c>
      <c r="B365" s="2" t="s">
        <v>401</v>
      </c>
      <c r="C365" s="2" t="s">
        <v>27</v>
      </c>
      <c r="D365" s="2" t="s">
        <v>976</v>
      </c>
      <c r="E365" s="2" t="s">
        <v>935</v>
      </c>
      <c r="F365" s="2" t="s">
        <v>919</v>
      </c>
      <c r="G365" s="2" t="str">
        <f t="shared" si="5"/>
        <v>Trump</v>
      </c>
      <c r="H365" s="2" t="s">
        <v>922</v>
      </c>
      <c r="I365" s="2" t="s">
        <v>922</v>
      </c>
      <c r="J365">
        <v>19372</v>
      </c>
      <c r="K365" s="1">
        <v>30.657650216807799</v>
      </c>
      <c r="L365" s="1">
        <v>0.81561015899236</v>
      </c>
      <c r="M365" s="1">
        <v>0.28907701837703897</v>
      </c>
      <c r="N365" s="1">
        <v>0.92917613049762504</v>
      </c>
      <c r="O365" s="1">
        <v>67.308486475325196</v>
      </c>
      <c r="P365" s="1">
        <v>32.216601280198198</v>
      </c>
      <c r="Q365" s="1">
        <v>9.5653520545116706</v>
      </c>
      <c r="R365" s="1">
        <v>25.1445385091885</v>
      </c>
      <c r="S365" s="1">
        <v>21.593020854841999</v>
      </c>
      <c r="T365" s="1">
        <v>11.480487301259499</v>
      </c>
      <c r="U365" s="1">
        <v>19.746473843956402</v>
      </c>
      <c r="V365" s="1">
        <v>43.045884663453002</v>
      </c>
      <c r="W365" s="1">
        <v>22.2906623817175</v>
      </c>
      <c r="X365" s="1">
        <v>14.9169791108731</v>
      </c>
      <c r="Y365" s="1">
        <v>17.932354818123802</v>
      </c>
      <c r="Z365" s="1">
        <v>29.068283343969401</v>
      </c>
      <c r="AA365" s="1">
        <v>20.708359923420499</v>
      </c>
      <c r="AB365" s="1">
        <v>20.405232929164001</v>
      </c>
      <c r="AC365" s="1">
        <v>11.885768985322301</v>
      </c>
    </row>
    <row r="366" spans="1:29" ht="15" customHeight="1" x14ac:dyDescent="0.25">
      <c r="A366">
        <v>25840</v>
      </c>
      <c r="B366" s="2" t="s">
        <v>402</v>
      </c>
      <c r="C366" s="2" t="s">
        <v>38</v>
      </c>
      <c r="D366" t="s">
        <v>969</v>
      </c>
      <c r="E366" s="2" t="s">
        <v>947</v>
      </c>
      <c r="F366" s="2" t="s">
        <v>919</v>
      </c>
      <c r="G366" s="2" t="str">
        <f t="shared" si="5"/>
        <v>Trump</v>
      </c>
      <c r="H366" s="2" t="s">
        <v>922</v>
      </c>
      <c r="I366" s="2" t="s">
        <v>922</v>
      </c>
      <c r="J366">
        <v>87062</v>
      </c>
      <c r="K366" s="1">
        <v>68.811881188118804</v>
      </c>
      <c r="L366" s="1">
        <v>0.68112379683444002</v>
      </c>
      <c r="M366" s="1">
        <v>0.833888493257678</v>
      </c>
      <c r="N366" s="1">
        <v>4.8586065103029998</v>
      </c>
      <c r="O366" s="1">
        <v>24.8145000114861</v>
      </c>
      <c r="P366" s="1">
        <v>26.8659116491696</v>
      </c>
      <c r="Q366" s="1">
        <v>9.1187889090533201</v>
      </c>
      <c r="R366" s="1">
        <v>25.646091291263701</v>
      </c>
      <c r="S366" s="1">
        <v>25.644942684523699</v>
      </c>
      <c r="T366" s="1">
        <v>12.7242654659898</v>
      </c>
      <c r="U366" s="1">
        <v>8.0701628395482903</v>
      </c>
      <c r="V366" s="1">
        <v>40.763748002657103</v>
      </c>
      <c r="W366" s="1">
        <v>36.810355661681498</v>
      </c>
      <c r="X366" s="1">
        <v>14.355733496113</v>
      </c>
      <c r="Y366" s="1">
        <v>18.484481800045799</v>
      </c>
      <c r="Z366" s="1">
        <v>23.4555384766328</v>
      </c>
      <c r="AA366" s="1">
        <v>19.328253262255899</v>
      </c>
      <c r="AB366" s="1">
        <v>24.776793014357199</v>
      </c>
      <c r="AC366" s="1">
        <v>13.954933446708299</v>
      </c>
    </row>
    <row r="367" spans="1:29" ht="15" customHeight="1" x14ac:dyDescent="0.25">
      <c r="A367">
        <v>25860</v>
      </c>
      <c r="B367" s="2" t="s">
        <v>403</v>
      </c>
      <c r="C367" s="2" t="s">
        <v>42</v>
      </c>
      <c r="D367" s="2" t="s">
        <v>959</v>
      </c>
      <c r="E367" s="2" t="s">
        <v>931</v>
      </c>
      <c r="F367" s="2" t="s">
        <v>919</v>
      </c>
      <c r="G367" s="2" t="str">
        <f t="shared" si="5"/>
        <v>Trump</v>
      </c>
      <c r="H367" s="2" t="s">
        <v>922</v>
      </c>
      <c r="I367" s="2" t="s">
        <v>923</v>
      </c>
      <c r="J367">
        <v>365497</v>
      </c>
      <c r="K367" s="1">
        <v>82.653482791924404</v>
      </c>
      <c r="L367" s="1">
        <v>6.8016974147530602</v>
      </c>
      <c r="M367" s="1">
        <v>2.5313477265203299</v>
      </c>
      <c r="N367" s="1">
        <v>1.70343395431426</v>
      </c>
      <c r="O367" s="1">
        <v>6.3100381124879297</v>
      </c>
      <c r="P367" s="1">
        <v>23.043143992973899</v>
      </c>
      <c r="Q367" s="1">
        <v>8.1644992982158495</v>
      </c>
      <c r="R367" s="1">
        <v>25.340837270894198</v>
      </c>
      <c r="S367" s="1">
        <v>28.4338859142483</v>
      </c>
      <c r="T367" s="1">
        <v>15.017633523667801</v>
      </c>
      <c r="U367" s="1">
        <v>8.0591980368568894</v>
      </c>
      <c r="V367" s="1">
        <v>45.134306645191501</v>
      </c>
      <c r="W367" s="1">
        <v>30.1853235868927</v>
      </c>
      <c r="X367" s="1">
        <v>16.621171731059</v>
      </c>
      <c r="Y367" s="1">
        <v>23.047116949714098</v>
      </c>
      <c r="Z367" s="1">
        <v>26.4595307030811</v>
      </c>
      <c r="AA367" s="1">
        <v>18.914480791668499</v>
      </c>
      <c r="AB367" s="1">
        <v>20.545064315860699</v>
      </c>
      <c r="AC367" s="1">
        <v>11.0338072396756</v>
      </c>
    </row>
    <row r="368" spans="1:29" ht="15" customHeight="1" x14ac:dyDescent="0.25">
      <c r="A368">
        <v>25880</v>
      </c>
      <c r="B368" s="2" t="s">
        <v>404</v>
      </c>
      <c r="C368" s="2" t="s">
        <v>31</v>
      </c>
      <c r="D368" s="2" t="s">
        <v>924</v>
      </c>
      <c r="E368" s="2" t="s">
        <v>927</v>
      </c>
      <c r="F368" s="2" t="s">
        <v>919</v>
      </c>
      <c r="G368" s="2" t="str">
        <f t="shared" si="5"/>
        <v>Trump</v>
      </c>
      <c r="H368" s="2" t="s">
        <v>922</v>
      </c>
      <c r="I368" s="2" t="s">
        <v>922</v>
      </c>
      <c r="J368">
        <v>46688</v>
      </c>
      <c r="K368" s="1">
        <v>95.881168608636003</v>
      </c>
      <c r="L368" s="1">
        <v>0.44122686771761499</v>
      </c>
      <c r="M368" s="1">
        <v>0.39624742974640198</v>
      </c>
      <c r="N368" s="1">
        <v>1.51216586703221</v>
      </c>
      <c r="O368" s="1">
        <v>1.7691912268677199</v>
      </c>
      <c r="P368" s="1">
        <v>23.7555688827964</v>
      </c>
      <c r="Q368" s="1">
        <v>9.8055174777244698</v>
      </c>
      <c r="R368" s="1">
        <v>21.902844413982201</v>
      </c>
      <c r="S368" s="1">
        <v>28.806117203564099</v>
      </c>
      <c r="T368" s="1">
        <v>15.7299520219328</v>
      </c>
      <c r="U368" s="1">
        <v>4.52482862935668</v>
      </c>
      <c r="V368" s="1">
        <v>50.085283043156402</v>
      </c>
      <c r="W368" s="1">
        <v>30.592475782834001</v>
      </c>
      <c r="X368" s="1">
        <v>14.7974125446529</v>
      </c>
      <c r="Y368" s="1">
        <v>20.316682804579401</v>
      </c>
      <c r="Z368" s="1">
        <v>26.530728484365198</v>
      </c>
      <c r="AA368" s="1">
        <v>20.476163353648101</v>
      </c>
      <c r="AB368" s="1">
        <v>22.025402973173101</v>
      </c>
      <c r="AC368" s="1">
        <v>10.651022384234199</v>
      </c>
    </row>
    <row r="369" spans="1:29" ht="15" customHeight="1" x14ac:dyDescent="0.25">
      <c r="A369">
        <v>25900</v>
      </c>
      <c r="B369" s="2" t="s">
        <v>405</v>
      </c>
      <c r="C369" s="2" t="s">
        <v>406</v>
      </c>
      <c r="D369" s="2" t="s">
        <v>944</v>
      </c>
      <c r="E369" s="2" t="s">
        <v>929</v>
      </c>
      <c r="F369" s="2" t="s">
        <v>920</v>
      </c>
      <c r="G369" s="2" t="str">
        <f t="shared" si="5"/>
        <v>Clinton</v>
      </c>
      <c r="H369" s="2" t="s">
        <v>923</v>
      </c>
      <c r="I369" s="2" t="s">
        <v>923</v>
      </c>
      <c r="J369">
        <v>185079</v>
      </c>
      <c r="K369" s="1">
        <v>31.246656833028101</v>
      </c>
      <c r="L369" s="1">
        <v>0.48573852246878402</v>
      </c>
      <c r="M369" s="1">
        <v>21.389784902663202</v>
      </c>
      <c r="N369" s="1">
        <v>35.324374996623099</v>
      </c>
      <c r="O369" s="1">
        <v>11.5534447452169</v>
      </c>
      <c r="P369" s="1">
        <v>22.8442989210013</v>
      </c>
      <c r="Q369" s="1">
        <v>8.3672377741396904</v>
      </c>
      <c r="R369" s="1">
        <v>23.5612900437111</v>
      </c>
      <c r="S369" s="1">
        <v>30.728499721740398</v>
      </c>
      <c r="T369" s="1">
        <v>14.4986735394075</v>
      </c>
      <c r="U369" s="1">
        <v>3.23215377620294</v>
      </c>
      <c r="V369" s="1">
        <v>38.356250293974703</v>
      </c>
      <c r="W369" s="1">
        <v>32.805224126307202</v>
      </c>
      <c r="X369" s="1">
        <v>25.606371803515199</v>
      </c>
      <c r="Y369" s="1">
        <v>19.820001239234202</v>
      </c>
      <c r="Z369" s="1">
        <v>20.216556168288001</v>
      </c>
      <c r="AA369" s="1">
        <v>16.216927938533999</v>
      </c>
      <c r="AB369" s="1">
        <v>23.7561187186319</v>
      </c>
      <c r="AC369" s="1">
        <v>19.990395935312002</v>
      </c>
    </row>
    <row r="370" spans="1:29" ht="15" customHeight="1" x14ac:dyDescent="0.25">
      <c r="A370">
        <v>25940</v>
      </c>
      <c r="B370" s="2" t="s">
        <v>407</v>
      </c>
      <c r="C370" s="2" t="s">
        <v>129</v>
      </c>
      <c r="D370" s="2" t="s">
        <v>973</v>
      </c>
      <c r="E370" s="2" t="s">
        <v>931</v>
      </c>
      <c r="F370" s="2" t="s">
        <v>919</v>
      </c>
      <c r="G370" s="2" t="str">
        <f t="shared" si="5"/>
        <v>Trump</v>
      </c>
      <c r="H370" s="2" t="s">
        <v>923</v>
      </c>
      <c r="I370" s="2" t="s">
        <v>923</v>
      </c>
      <c r="J370">
        <v>187010</v>
      </c>
      <c r="K370" s="1">
        <v>62.318592588631603</v>
      </c>
      <c r="L370" s="1">
        <v>22.4399764718464</v>
      </c>
      <c r="M370" s="1">
        <v>1.0646489492540501</v>
      </c>
      <c r="N370" s="1">
        <v>1.7073953264531301</v>
      </c>
      <c r="O370" s="1">
        <v>12.469386663814801</v>
      </c>
      <c r="P370" s="1">
        <v>21.650713865568701</v>
      </c>
      <c r="Q370" s="1">
        <v>10.2336773434576</v>
      </c>
      <c r="R370" s="1">
        <v>23.834554301909002</v>
      </c>
      <c r="S370" s="1">
        <v>25.137158440725099</v>
      </c>
      <c r="T370" s="1">
        <v>19.143896048339698</v>
      </c>
      <c r="U370" s="1">
        <v>3.7613113316842499</v>
      </c>
      <c r="V370" s="1">
        <v>33.902683407959401</v>
      </c>
      <c r="W370" s="1">
        <v>28.479506528477899</v>
      </c>
      <c r="X370" s="1">
        <v>33.856498731878403</v>
      </c>
      <c r="Y370" s="1">
        <v>14.696135660903201</v>
      </c>
      <c r="Z370" s="1">
        <v>21.4514496471208</v>
      </c>
      <c r="AA370" s="1">
        <v>18.908500991389499</v>
      </c>
      <c r="AB370" s="1">
        <v>23.1402781436752</v>
      </c>
      <c r="AC370" s="1">
        <v>21.803635556911299</v>
      </c>
    </row>
    <row r="371" spans="1:29" ht="15" customHeight="1" x14ac:dyDescent="0.25">
      <c r="A371">
        <v>25980</v>
      </c>
      <c r="B371" s="2" t="s">
        <v>408</v>
      </c>
      <c r="C371" s="2" t="s">
        <v>37</v>
      </c>
      <c r="D371" s="2" t="s">
        <v>943</v>
      </c>
      <c r="E371" s="2" t="s">
        <v>931</v>
      </c>
      <c r="F371" s="2" t="s">
        <v>920</v>
      </c>
      <c r="G371" s="2" t="str">
        <f t="shared" si="5"/>
        <v>Clinton</v>
      </c>
      <c r="H371" s="2" t="s">
        <v>923</v>
      </c>
      <c r="I371" s="2" t="s">
        <v>923</v>
      </c>
      <c r="J371">
        <v>77917</v>
      </c>
      <c r="K371" s="1">
        <v>45.658842101210297</v>
      </c>
      <c r="L371" s="1">
        <v>37.936522196696501</v>
      </c>
      <c r="M371" s="1">
        <v>1.6581747243862099</v>
      </c>
      <c r="N371" s="1">
        <v>4.5599804920620697</v>
      </c>
      <c r="O371" s="1">
        <v>10.186480485644999</v>
      </c>
      <c r="P371" s="1">
        <v>30.301474646097802</v>
      </c>
      <c r="Q371" s="1">
        <v>13.274381713875</v>
      </c>
      <c r="R371" s="1">
        <v>28.835812467112401</v>
      </c>
      <c r="S371" s="1">
        <v>21.137877485016102</v>
      </c>
      <c r="T371" s="1">
        <v>6.4504536878986602</v>
      </c>
      <c r="U371" s="1">
        <v>3.20996038483305</v>
      </c>
      <c r="V371" s="1">
        <v>42.888511601584597</v>
      </c>
      <c r="W371" s="1">
        <v>37.360498019241703</v>
      </c>
      <c r="X371" s="1">
        <v>16.5410299943407</v>
      </c>
      <c r="Y371" s="1">
        <v>19.4246929541047</v>
      </c>
      <c r="Z371" s="1">
        <v>25.903181785534699</v>
      </c>
      <c r="AA371" s="1">
        <v>20.678014795661898</v>
      </c>
      <c r="AB371" s="1">
        <v>23.105652517417202</v>
      </c>
      <c r="AC371" s="1">
        <v>10.8884579472815</v>
      </c>
    </row>
    <row r="372" spans="1:29" ht="15" customHeight="1" x14ac:dyDescent="0.25">
      <c r="A372">
        <v>26020</v>
      </c>
      <c r="B372" s="2" t="s">
        <v>409</v>
      </c>
      <c r="C372" s="2" t="s">
        <v>35</v>
      </c>
      <c r="D372" s="2" t="s">
        <v>964</v>
      </c>
      <c r="E372" s="2" t="s">
        <v>935</v>
      </c>
      <c r="F372" s="2" t="s">
        <v>920</v>
      </c>
      <c r="G372" s="2" t="str">
        <f t="shared" si="5"/>
        <v>Clinton</v>
      </c>
      <c r="H372" s="2" t="s">
        <v>922</v>
      </c>
      <c r="I372" s="2" t="s">
        <v>922</v>
      </c>
      <c r="J372">
        <v>64727</v>
      </c>
      <c r="K372" s="1">
        <v>43.019141934586798</v>
      </c>
      <c r="L372" s="1">
        <v>3.7063358413027001</v>
      </c>
      <c r="M372" s="1">
        <v>0.46657499961376198</v>
      </c>
      <c r="N372" s="1">
        <v>1.72725446876883</v>
      </c>
      <c r="O372" s="1">
        <v>51.080692755727902</v>
      </c>
      <c r="P372" s="1">
        <v>29.3973148763267</v>
      </c>
      <c r="Q372" s="1">
        <v>10.139509014785199</v>
      </c>
      <c r="R372" s="1">
        <v>26.653483090518598</v>
      </c>
      <c r="S372" s="1">
        <v>23.008945262409799</v>
      </c>
      <c r="T372" s="1">
        <v>10.8007477559596</v>
      </c>
      <c r="U372" s="1">
        <v>13.3248114534066</v>
      </c>
      <c r="V372" s="1">
        <v>44.504665729259898</v>
      </c>
      <c r="W372" s="1">
        <v>28.096638118368901</v>
      </c>
      <c r="X372" s="1">
        <v>14.0738846989646</v>
      </c>
      <c r="Y372" s="1">
        <v>19.0410437101228</v>
      </c>
      <c r="Z372" s="1">
        <v>23.3358727740215</v>
      </c>
      <c r="AA372" s="1">
        <v>15.684220550423801</v>
      </c>
      <c r="AB372" s="1">
        <v>24.011998857251701</v>
      </c>
      <c r="AC372" s="1">
        <v>17.926864108180201</v>
      </c>
    </row>
    <row r="373" spans="1:29" ht="15" customHeight="1" x14ac:dyDescent="0.25">
      <c r="A373">
        <v>26090</v>
      </c>
      <c r="B373" s="2" t="s">
        <v>410</v>
      </c>
      <c r="C373" s="2" t="s">
        <v>31</v>
      </c>
      <c r="D373" s="2" t="s">
        <v>924</v>
      </c>
      <c r="E373" s="2" t="s">
        <v>927</v>
      </c>
      <c r="F373" s="2" t="s">
        <v>919</v>
      </c>
      <c r="G373" s="2" t="str">
        <f t="shared" si="5"/>
        <v>Trump</v>
      </c>
      <c r="H373" s="2" t="s">
        <v>923</v>
      </c>
      <c r="I373" s="2" t="s">
        <v>922</v>
      </c>
      <c r="J373">
        <v>111408</v>
      </c>
      <c r="K373" s="1">
        <v>89.710792761740606</v>
      </c>
      <c r="L373" s="1">
        <v>1.1345684331466299</v>
      </c>
      <c r="M373" s="1">
        <v>0.556512997271291</v>
      </c>
      <c r="N373" s="1">
        <v>1.9074034180669299</v>
      </c>
      <c r="O373" s="1">
        <v>6.6907223897745203</v>
      </c>
      <c r="P373" s="1">
        <v>26.231509406864902</v>
      </c>
      <c r="Q373" s="1">
        <v>7.6969337929053596</v>
      </c>
      <c r="R373" s="1">
        <v>24.138302455838001</v>
      </c>
      <c r="S373" s="1">
        <v>28.973682320838702</v>
      </c>
      <c r="T373" s="1">
        <v>12.9595720235531</v>
      </c>
      <c r="U373" s="1">
        <v>3.23409665769434</v>
      </c>
      <c r="V373" s="1">
        <v>45.757530670490098</v>
      </c>
      <c r="W373" s="1">
        <v>31.074921210317701</v>
      </c>
      <c r="X373" s="1">
        <v>19.933451461497899</v>
      </c>
      <c r="Y373" s="1">
        <v>15.8277324943992</v>
      </c>
      <c r="Z373" s="1">
        <v>22.076838743505402</v>
      </c>
      <c r="AA373" s="1">
        <v>20.9113875780542</v>
      </c>
      <c r="AB373" s="1">
        <v>25.9878926545593</v>
      </c>
      <c r="AC373" s="1">
        <v>15.196148529481899</v>
      </c>
    </row>
    <row r="374" spans="1:29" ht="15" customHeight="1" x14ac:dyDescent="0.25">
      <c r="A374">
        <v>26140</v>
      </c>
      <c r="B374" s="2" t="s">
        <v>411</v>
      </c>
      <c r="C374" s="2" t="s">
        <v>72</v>
      </c>
      <c r="D374" s="2" t="s">
        <v>942</v>
      </c>
      <c r="E374" s="2" t="s">
        <v>931</v>
      </c>
      <c r="F374" s="2" t="s">
        <v>919</v>
      </c>
      <c r="G374" s="2" t="str">
        <f t="shared" si="5"/>
        <v>Trump</v>
      </c>
      <c r="H374" s="2" t="s">
        <v>922</v>
      </c>
      <c r="I374" s="2" t="s">
        <v>923</v>
      </c>
      <c r="J374">
        <v>141236</v>
      </c>
      <c r="K374" s="1">
        <v>89.601093205698305</v>
      </c>
      <c r="L374" s="1">
        <v>2.6671670112435901</v>
      </c>
      <c r="M374" s="1">
        <v>1.4012008269846199</v>
      </c>
      <c r="N374" s="1">
        <v>1.6688379733212499</v>
      </c>
      <c r="O374" s="1">
        <v>4.6617009827522704</v>
      </c>
      <c r="P374" s="1">
        <v>15.8557308334985</v>
      </c>
      <c r="Q374" s="1">
        <v>5.6791469596986603</v>
      </c>
      <c r="R374" s="1">
        <v>16.245149961766099</v>
      </c>
      <c r="S374" s="1">
        <v>30.329377779036498</v>
      </c>
      <c r="T374" s="1">
        <v>31.890594466000199</v>
      </c>
      <c r="U374" s="1">
        <v>3.9103463889517802</v>
      </c>
      <c r="V374" s="1">
        <v>49.433552184740797</v>
      </c>
      <c r="W374" s="1">
        <v>30.301109350237699</v>
      </c>
      <c r="X374" s="1">
        <v>16.354992076069699</v>
      </c>
      <c r="Y374" s="1">
        <v>22.2134440503606</v>
      </c>
      <c r="Z374" s="1">
        <v>29.1186902220504</v>
      </c>
      <c r="AA374" s="1">
        <v>19.710544452101999</v>
      </c>
      <c r="AB374" s="1">
        <v>18.8868904540183</v>
      </c>
      <c r="AC374" s="1">
        <v>10.070430821468801</v>
      </c>
    </row>
    <row r="375" spans="1:29" ht="15" customHeight="1" x14ac:dyDescent="0.25">
      <c r="A375">
        <v>26220</v>
      </c>
      <c r="B375" s="2" t="s">
        <v>412</v>
      </c>
      <c r="C375" s="2" t="s">
        <v>38</v>
      </c>
      <c r="D375" t="s">
        <v>969</v>
      </c>
      <c r="E375" s="2" t="s">
        <v>947</v>
      </c>
      <c r="F375" s="2" t="s">
        <v>919</v>
      </c>
      <c r="G375" s="2" t="str">
        <f t="shared" si="5"/>
        <v>Trump</v>
      </c>
      <c r="H375" s="2" t="s">
        <v>922</v>
      </c>
      <c r="I375" s="2" t="s">
        <v>922</v>
      </c>
      <c r="J375">
        <v>22346</v>
      </c>
      <c r="K375" s="1">
        <v>65.846236462901601</v>
      </c>
      <c r="L375" s="1">
        <v>0.281929651839255</v>
      </c>
      <c r="M375" s="1">
        <v>1.3648975208090901</v>
      </c>
      <c r="N375" s="1">
        <v>3.0206748411348801</v>
      </c>
      <c r="O375" s="1">
        <v>29.4862615233151</v>
      </c>
      <c r="P375" s="1">
        <v>25.9867537814374</v>
      </c>
      <c r="Q375" s="1">
        <v>7.6702765595632298</v>
      </c>
      <c r="R375" s="1">
        <v>26.331334467018699</v>
      </c>
      <c r="S375" s="1">
        <v>27.4501029266983</v>
      </c>
      <c r="T375" s="1">
        <v>12.5615322652824</v>
      </c>
      <c r="U375" s="1">
        <v>11.7836748404434</v>
      </c>
      <c r="V375" s="1">
        <v>33.315418206247898</v>
      </c>
      <c r="W375" s="1">
        <v>28.478333893181102</v>
      </c>
      <c r="X375" s="1">
        <v>26.422573060127601</v>
      </c>
      <c r="Y375" s="1">
        <v>11.6108135044226</v>
      </c>
      <c r="Z375" s="1">
        <v>21.402765665877698</v>
      </c>
      <c r="AA375" s="1">
        <v>20.455961131182299</v>
      </c>
      <c r="AB375" s="1">
        <v>29.375856484365301</v>
      </c>
      <c r="AC375" s="1">
        <v>17.1546032141522</v>
      </c>
    </row>
    <row r="376" spans="1:29" ht="15" customHeight="1" x14ac:dyDescent="0.25">
      <c r="A376">
        <v>26300</v>
      </c>
      <c r="B376" s="2" t="s">
        <v>413</v>
      </c>
      <c r="C376" s="2" t="s">
        <v>75</v>
      </c>
      <c r="D376" s="2" t="s">
        <v>932</v>
      </c>
      <c r="E376" s="2" t="s">
        <v>931</v>
      </c>
      <c r="F376" s="2" t="s">
        <v>919</v>
      </c>
      <c r="G376" s="2" t="str">
        <f t="shared" si="5"/>
        <v>Trump</v>
      </c>
      <c r="H376" s="2" t="s">
        <v>922</v>
      </c>
      <c r="I376" s="2" t="s">
        <v>923</v>
      </c>
      <c r="J376">
        <v>96024</v>
      </c>
      <c r="K376" s="1">
        <v>83.9592185287012</v>
      </c>
      <c r="L376" s="1">
        <v>7.8647004915437799</v>
      </c>
      <c r="M376" s="1">
        <v>0.71752895109555903</v>
      </c>
      <c r="N376" s="1">
        <v>2.6451720403232502</v>
      </c>
      <c r="O376" s="1">
        <v>4.8133799883362496</v>
      </c>
      <c r="P376" s="1">
        <v>20.924977089061102</v>
      </c>
      <c r="Q376" s="1">
        <v>7.6480879780055</v>
      </c>
      <c r="R376" s="1">
        <v>22.180913105057101</v>
      </c>
      <c r="S376" s="1">
        <v>28.315837707239901</v>
      </c>
      <c r="T376" s="1">
        <v>20.9301841206365</v>
      </c>
      <c r="U376" s="1">
        <v>4.6616541353383498</v>
      </c>
      <c r="V376" s="1">
        <v>41.861449740856997</v>
      </c>
      <c r="W376" s="1">
        <v>33.075406964011997</v>
      </c>
      <c r="X376" s="1">
        <v>20.4014891597927</v>
      </c>
      <c r="Y376" s="1">
        <v>23.864693021034899</v>
      </c>
      <c r="Z376" s="1">
        <v>27.516272523937602</v>
      </c>
      <c r="AA376" s="1">
        <v>19.172677238571499</v>
      </c>
      <c r="AB376" s="1">
        <v>16.9058329773064</v>
      </c>
      <c r="AC376" s="1">
        <v>12.540524239149599</v>
      </c>
    </row>
    <row r="377" spans="1:29" ht="15" customHeight="1" x14ac:dyDescent="0.25">
      <c r="A377">
        <v>26340</v>
      </c>
      <c r="B377" s="2" t="s">
        <v>414</v>
      </c>
      <c r="C377" s="2" t="s">
        <v>31</v>
      </c>
      <c r="D377" s="2" t="s">
        <v>924</v>
      </c>
      <c r="E377" s="2" t="s">
        <v>927</v>
      </c>
      <c r="F377" s="2" t="s">
        <v>919</v>
      </c>
      <c r="G377" s="2" t="str">
        <f t="shared" si="5"/>
        <v>Trump</v>
      </c>
      <c r="H377" s="2" t="s">
        <v>923</v>
      </c>
      <c r="I377" s="2" t="s">
        <v>922</v>
      </c>
      <c r="J377">
        <v>38784</v>
      </c>
      <c r="K377" s="1">
        <v>93.894389438943904</v>
      </c>
      <c r="L377" s="1">
        <v>0.50536303630363</v>
      </c>
      <c r="M377" s="1">
        <v>2.7098803630363002</v>
      </c>
      <c r="N377" s="1">
        <v>1.78166254125413</v>
      </c>
      <c r="O377" s="1">
        <v>1.1087046204620501</v>
      </c>
      <c r="P377" s="1">
        <v>20.4904084158416</v>
      </c>
      <c r="Q377" s="1">
        <v>19.706580033003299</v>
      </c>
      <c r="R377" s="1">
        <v>20.049504950495098</v>
      </c>
      <c r="S377" s="1">
        <v>24.298679867986799</v>
      </c>
      <c r="T377" s="1">
        <v>15.4548267326733</v>
      </c>
      <c r="U377" s="1">
        <v>2.60648168126699</v>
      </c>
      <c r="V377" s="1">
        <v>41.690760799205997</v>
      </c>
      <c r="W377" s="1">
        <v>28.304492297069899</v>
      </c>
      <c r="X377" s="1">
        <v>27.398265222457201</v>
      </c>
      <c r="Y377" s="1">
        <v>28.0346057323999</v>
      </c>
      <c r="Z377" s="1">
        <v>27.2619204860653</v>
      </c>
      <c r="AA377" s="1">
        <v>16.9726588297451</v>
      </c>
      <c r="AB377" s="1">
        <v>17.5075947695153</v>
      </c>
      <c r="AC377" s="1">
        <v>10.223220182274501</v>
      </c>
    </row>
    <row r="378" spans="1:29" ht="15" customHeight="1" x14ac:dyDescent="0.25">
      <c r="A378">
        <v>26380</v>
      </c>
      <c r="B378" s="2" t="s">
        <v>415</v>
      </c>
      <c r="C378" s="2" t="s">
        <v>49</v>
      </c>
      <c r="D378" s="2" t="s">
        <v>951</v>
      </c>
      <c r="E378" s="2" t="s">
        <v>931</v>
      </c>
      <c r="F378" s="2" t="s">
        <v>919</v>
      </c>
      <c r="G378" s="2" t="str">
        <f t="shared" si="5"/>
        <v>Trump</v>
      </c>
      <c r="H378" s="2" t="s">
        <v>922</v>
      </c>
      <c r="I378" s="2" t="s">
        <v>923</v>
      </c>
      <c r="J378">
        <v>208178</v>
      </c>
      <c r="K378" s="1">
        <v>72.951512647830199</v>
      </c>
      <c r="L378" s="1">
        <v>16.200078778737399</v>
      </c>
      <c r="M378" s="1">
        <v>0.88097685634408995</v>
      </c>
      <c r="N378" s="1">
        <v>6.0919021222223302</v>
      </c>
      <c r="O378" s="1">
        <v>3.8755295948659301</v>
      </c>
      <c r="P378" s="1">
        <v>25.357626646427601</v>
      </c>
      <c r="Q378" s="1">
        <v>10.2580484008877</v>
      </c>
      <c r="R378" s="1">
        <v>26.529700544726101</v>
      </c>
      <c r="S378" s="1">
        <v>26.0392548684299</v>
      </c>
      <c r="T378" s="1">
        <v>11.8153695395287</v>
      </c>
      <c r="U378" s="1">
        <v>11.787151587419901</v>
      </c>
      <c r="V378" s="1">
        <v>53.692800715456798</v>
      </c>
      <c r="W378" s="1">
        <v>20.149798777761202</v>
      </c>
      <c r="X378" s="1">
        <v>14.370248919362</v>
      </c>
      <c r="Y378" s="1">
        <v>20.0657495856968</v>
      </c>
      <c r="Z378" s="1">
        <v>20.941512509936501</v>
      </c>
      <c r="AA378" s="1">
        <v>17.202678487220599</v>
      </c>
      <c r="AB378" s="1">
        <v>22.598725428113301</v>
      </c>
      <c r="AC378" s="1">
        <v>19.191333989032799</v>
      </c>
    </row>
    <row r="379" spans="1:29" ht="15" customHeight="1" x14ac:dyDescent="0.25">
      <c r="A379">
        <v>26420</v>
      </c>
      <c r="B379" s="2" t="s">
        <v>416</v>
      </c>
      <c r="C379" s="2" t="s">
        <v>27</v>
      </c>
      <c r="D379" s="2" t="s">
        <v>976</v>
      </c>
      <c r="E379" s="2" t="s">
        <v>935</v>
      </c>
      <c r="F379" s="2" t="s">
        <v>920</v>
      </c>
      <c r="G379" s="2" t="str">
        <f t="shared" si="5"/>
        <v>Clinton</v>
      </c>
      <c r="H379" s="2" t="s">
        <v>923</v>
      </c>
      <c r="I379" s="2" t="s">
        <v>922</v>
      </c>
      <c r="J379">
        <v>5920416</v>
      </c>
      <c r="K379" s="1">
        <v>39.528776356256003</v>
      </c>
      <c r="L379" s="1">
        <v>16.826875003378099</v>
      </c>
      <c r="M379" s="1">
        <v>6.4940706869247</v>
      </c>
      <c r="N379" s="1">
        <v>1.7383744655780899</v>
      </c>
      <c r="O379" s="1">
        <v>35.411903487863</v>
      </c>
      <c r="P379" s="1">
        <v>27.970399377341099</v>
      </c>
      <c r="Q379" s="1">
        <v>9.5704761287044704</v>
      </c>
      <c r="R379" s="1">
        <v>29.637005237469801</v>
      </c>
      <c r="S379" s="1">
        <v>24.258734521358001</v>
      </c>
      <c r="T379" s="1">
        <v>8.5633847351267196</v>
      </c>
      <c r="U379" s="1">
        <v>9.8998482500296792</v>
      </c>
      <c r="V379" s="1">
        <v>32.987945339859898</v>
      </c>
      <c r="W379" s="1">
        <v>28.097622853001699</v>
      </c>
      <c r="X379" s="1">
        <v>29.014583557108701</v>
      </c>
      <c r="Y379" s="1">
        <v>15.752416485627</v>
      </c>
      <c r="Z379" s="1">
        <v>19.597639400522699</v>
      </c>
      <c r="AA379" s="1">
        <v>16.338975079499999</v>
      </c>
      <c r="AB379" s="1">
        <v>21.8807558798527</v>
      </c>
      <c r="AC379" s="1">
        <v>26.4302131544977</v>
      </c>
    </row>
    <row r="380" spans="1:29" ht="15" customHeight="1" x14ac:dyDescent="0.25">
      <c r="A380">
        <v>26460</v>
      </c>
      <c r="B380" s="2" t="s">
        <v>417</v>
      </c>
      <c r="C380" s="2" t="s">
        <v>40</v>
      </c>
      <c r="D380" s="2" t="s">
        <v>966</v>
      </c>
      <c r="E380" s="2" t="s">
        <v>927</v>
      </c>
      <c r="F380" s="2" t="s">
        <v>919</v>
      </c>
      <c r="G380" s="2" t="str">
        <f t="shared" si="5"/>
        <v>Trump</v>
      </c>
      <c r="H380" s="2" t="s">
        <v>922</v>
      </c>
      <c r="I380" s="2" t="s">
        <v>922</v>
      </c>
      <c r="J380">
        <v>63096</v>
      </c>
      <c r="K380" s="1">
        <v>88.233802459743899</v>
      </c>
      <c r="L380" s="1">
        <v>4.2649296310384202</v>
      </c>
      <c r="M380" s="1">
        <v>1.58171674908077</v>
      </c>
      <c r="N380" s="1">
        <v>2.0302396348421401</v>
      </c>
      <c r="O380" s="1">
        <v>3.8893115252947901</v>
      </c>
      <c r="P380" s="1">
        <v>20.297641688855101</v>
      </c>
      <c r="Q380" s="1">
        <v>7.4267782426778197</v>
      </c>
      <c r="R380" s="1">
        <v>21.724039558767601</v>
      </c>
      <c r="S380" s="1">
        <v>32.383986306580397</v>
      </c>
      <c r="T380" s="1">
        <v>18.167554203119099</v>
      </c>
      <c r="U380" s="1">
        <v>3.02006009190527</v>
      </c>
      <c r="V380" s="1">
        <v>40.261576528808803</v>
      </c>
      <c r="W380" s="1">
        <v>28.810975609756099</v>
      </c>
      <c r="X380" s="1">
        <v>27.907387769529901</v>
      </c>
      <c r="Y380" s="1">
        <v>15.0651593656775</v>
      </c>
      <c r="Z380" s="1">
        <v>19.5556602292354</v>
      </c>
      <c r="AA380" s="1">
        <v>17.620505573873402</v>
      </c>
      <c r="AB380" s="1">
        <v>23.355314806092</v>
      </c>
      <c r="AC380" s="1">
        <v>24.4033600251217</v>
      </c>
    </row>
    <row r="381" spans="1:29" ht="15" customHeight="1" x14ac:dyDescent="0.25">
      <c r="A381">
        <v>26500</v>
      </c>
      <c r="B381" s="2" t="s">
        <v>418</v>
      </c>
      <c r="C381" s="2" t="s">
        <v>55</v>
      </c>
      <c r="D381" s="2" t="s">
        <v>970</v>
      </c>
      <c r="E381" s="2" t="s">
        <v>927</v>
      </c>
      <c r="F381" s="2" t="s">
        <v>919</v>
      </c>
      <c r="G381" s="2" t="str">
        <f t="shared" si="5"/>
        <v>Trump</v>
      </c>
      <c r="H381" s="2" t="s">
        <v>922</v>
      </c>
      <c r="I381" s="2" t="s">
        <v>922</v>
      </c>
      <c r="J381">
        <v>45913</v>
      </c>
      <c r="K381" s="1">
        <v>91.906431729575502</v>
      </c>
      <c r="L381" s="1">
        <v>5.1597586740138999</v>
      </c>
      <c r="M381" s="1">
        <v>0.39422385816653199</v>
      </c>
      <c r="N381" s="1">
        <v>0.95615620848125804</v>
      </c>
      <c r="O381" s="1">
        <v>1.58342952976281</v>
      </c>
      <c r="P381" s="1">
        <v>20.133731187245399</v>
      </c>
      <c r="Q381" s="1">
        <v>9.7031341885740403</v>
      </c>
      <c r="R381" s="1">
        <v>25.330516411473901</v>
      </c>
      <c r="S381" s="1">
        <v>28.588852830353101</v>
      </c>
      <c r="T381" s="1">
        <v>16.243765382353601</v>
      </c>
      <c r="U381" s="1">
        <v>3.91545819191608</v>
      </c>
      <c r="V381" s="1">
        <v>61.126195618636203</v>
      </c>
      <c r="W381" s="1">
        <v>21.305152730638699</v>
      </c>
      <c r="X381" s="1">
        <v>13.653193458809</v>
      </c>
      <c r="Y381" s="1">
        <v>20.400426489752402</v>
      </c>
      <c r="Z381" s="1">
        <v>24.8667219523753</v>
      </c>
      <c r="AA381" s="1">
        <v>20.589977490818601</v>
      </c>
      <c r="AB381" s="1">
        <v>22.740196659163601</v>
      </c>
      <c r="AC381" s="1">
        <v>11.402677407890099</v>
      </c>
    </row>
    <row r="382" spans="1:29" ht="15" customHeight="1" x14ac:dyDescent="0.25">
      <c r="A382">
        <v>26540</v>
      </c>
      <c r="B382" s="2" t="s">
        <v>419</v>
      </c>
      <c r="C382" s="2" t="s">
        <v>66</v>
      </c>
      <c r="D382" s="2" t="s">
        <v>425</v>
      </c>
      <c r="E382" s="2" t="s">
        <v>927</v>
      </c>
      <c r="F382" s="2" t="s">
        <v>919</v>
      </c>
      <c r="G382" s="2" t="str">
        <f t="shared" si="5"/>
        <v>Trump</v>
      </c>
      <c r="H382" s="2" t="s">
        <v>922</v>
      </c>
      <c r="I382" s="2" t="s">
        <v>923</v>
      </c>
      <c r="J382">
        <v>37124</v>
      </c>
      <c r="K382" s="1">
        <v>96.1426570412671</v>
      </c>
      <c r="L382" s="1">
        <v>0.41751966382932898</v>
      </c>
      <c r="M382" s="1">
        <v>0.44984376683547</v>
      </c>
      <c r="N382" s="1">
        <v>1.2902704449951501</v>
      </c>
      <c r="O382" s="1">
        <v>1.69970908307294</v>
      </c>
      <c r="P382" s="1">
        <v>23.690873828251299</v>
      </c>
      <c r="Q382" s="1">
        <v>10.0096972309018</v>
      </c>
      <c r="R382" s="1">
        <v>23.742053658010999</v>
      </c>
      <c r="S382" s="1">
        <v>27.833746363538399</v>
      </c>
      <c r="T382" s="1">
        <v>14.7236289192975</v>
      </c>
      <c r="U382" s="1">
        <v>3.13717532467532</v>
      </c>
      <c r="V382" s="1">
        <v>50.742694805194802</v>
      </c>
      <c r="W382" s="1">
        <v>30.2191558441558</v>
      </c>
      <c r="X382" s="1">
        <v>15.900974025974</v>
      </c>
      <c r="Y382" s="1">
        <v>18.215691788526399</v>
      </c>
      <c r="Z382" s="1">
        <v>24.8523622047244</v>
      </c>
      <c r="AA382" s="1">
        <v>19.467097862767201</v>
      </c>
      <c r="AB382" s="1">
        <v>25.822553430821099</v>
      </c>
      <c r="AC382" s="1">
        <v>11.642294713160901</v>
      </c>
    </row>
    <row r="383" spans="1:29" ht="15" customHeight="1" x14ac:dyDescent="0.25">
      <c r="A383">
        <v>26580</v>
      </c>
      <c r="B383" s="2" t="s">
        <v>420</v>
      </c>
      <c r="C383" s="2" t="s">
        <v>121</v>
      </c>
      <c r="D383" s="2" t="s">
        <v>981</v>
      </c>
      <c r="E383" s="2" t="s">
        <v>927</v>
      </c>
      <c r="F383" s="2" t="s">
        <v>919</v>
      </c>
      <c r="G383" s="2" t="str">
        <f t="shared" si="5"/>
        <v>Trump</v>
      </c>
      <c r="H383" s="2" t="s">
        <v>922</v>
      </c>
      <c r="I383" s="2" t="s">
        <v>922</v>
      </c>
      <c r="J383">
        <v>364908</v>
      </c>
      <c r="K383" s="1">
        <v>94.763063566707203</v>
      </c>
      <c r="L383" s="1">
        <v>2.2424830368202402</v>
      </c>
      <c r="M383" s="1">
        <v>0.57055476996941701</v>
      </c>
      <c r="N383" s="1">
        <v>1.5231236366426599</v>
      </c>
      <c r="O383" s="1">
        <v>0.90077498986045801</v>
      </c>
      <c r="P383" s="1">
        <v>21.9373102261392</v>
      </c>
      <c r="Q383" s="1">
        <v>8.64519276091508</v>
      </c>
      <c r="R383" s="1">
        <v>25.380095804970001</v>
      </c>
      <c r="S383" s="1">
        <v>28.173950694421599</v>
      </c>
      <c r="T383" s="1">
        <v>15.863450513554101</v>
      </c>
      <c r="U383" s="1">
        <v>5.6615864150405999</v>
      </c>
      <c r="V383" s="1">
        <v>48.1664023037155</v>
      </c>
      <c r="W383" s="1">
        <v>27.5500476644423</v>
      </c>
      <c r="X383" s="1">
        <v>18.621963616801601</v>
      </c>
      <c r="Y383" s="1">
        <v>25.190455160230801</v>
      </c>
      <c r="Z383" s="1">
        <v>23.8779706864666</v>
      </c>
      <c r="AA383" s="1">
        <v>17.874492809627601</v>
      </c>
      <c r="AB383" s="1">
        <v>20.0550663832841</v>
      </c>
      <c r="AC383" s="1">
        <v>13.002014960390801</v>
      </c>
    </row>
    <row r="384" spans="1:29" ht="15" customHeight="1" x14ac:dyDescent="0.25">
      <c r="A384">
        <v>26620</v>
      </c>
      <c r="B384" s="2" t="s">
        <v>421</v>
      </c>
      <c r="C384" s="2" t="s">
        <v>46</v>
      </c>
      <c r="D384" s="2" t="s">
        <v>930</v>
      </c>
      <c r="E384" s="2" t="s">
        <v>931</v>
      </c>
      <c r="F384" s="2" t="s">
        <v>919</v>
      </c>
      <c r="G384" s="2" t="str">
        <f t="shared" si="5"/>
        <v>Trump</v>
      </c>
      <c r="H384" s="2" t="s">
        <v>922</v>
      </c>
      <c r="I384" s="2" t="s">
        <v>923</v>
      </c>
      <c r="J384">
        <v>417593</v>
      </c>
      <c r="K384" s="1">
        <v>68.621121522630901</v>
      </c>
      <c r="L384" s="1">
        <v>21.520236210856002</v>
      </c>
      <c r="M384" s="1">
        <v>2.1738870143896101</v>
      </c>
      <c r="N384" s="1">
        <v>2.8966002782613698</v>
      </c>
      <c r="O384" s="1">
        <v>4.7881549738621096</v>
      </c>
      <c r="P384" s="1">
        <v>23.790868141946799</v>
      </c>
      <c r="Q384" s="1">
        <v>9.8691788415993607</v>
      </c>
      <c r="R384" s="1">
        <v>26.720036015929399</v>
      </c>
      <c r="S384" s="1">
        <v>27.392700548141399</v>
      </c>
      <c r="T384" s="1">
        <v>12.2272164523831</v>
      </c>
      <c r="U384" s="1">
        <v>4.1694525324418601</v>
      </c>
      <c r="V384" s="1">
        <v>31.852331140587399</v>
      </c>
      <c r="W384" s="1">
        <v>29.4492972428915</v>
      </c>
      <c r="X384" s="1">
        <v>34.528919084079199</v>
      </c>
      <c r="Y384" s="1">
        <v>16.656304440162799</v>
      </c>
      <c r="Z384" s="1">
        <v>20.049984918343601</v>
      </c>
      <c r="AA384" s="1">
        <v>16.267874840719202</v>
      </c>
      <c r="AB384" s="1">
        <v>21.5316807121004</v>
      </c>
      <c r="AC384" s="1">
        <v>25.494155088673999</v>
      </c>
    </row>
    <row r="385" spans="1:29" ht="15" customHeight="1" x14ac:dyDescent="0.25">
      <c r="A385">
        <v>26660</v>
      </c>
      <c r="B385" s="2" t="s">
        <v>421</v>
      </c>
      <c r="C385" s="2" t="s">
        <v>27</v>
      </c>
      <c r="D385" s="2" t="s">
        <v>976</v>
      </c>
      <c r="E385" s="2" t="s">
        <v>935</v>
      </c>
      <c r="F385" s="2" t="s">
        <v>919</v>
      </c>
      <c r="G385" s="2" t="str">
        <f t="shared" si="5"/>
        <v>Trump</v>
      </c>
      <c r="H385" s="2" t="s">
        <v>922</v>
      </c>
      <c r="I385" s="2" t="s">
        <v>922</v>
      </c>
      <c r="J385">
        <v>82446</v>
      </c>
      <c r="K385" s="1">
        <v>62.452999539092303</v>
      </c>
      <c r="L385" s="1">
        <v>19.9827766052932</v>
      </c>
      <c r="M385" s="1">
        <v>0.79203357349052705</v>
      </c>
      <c r="N385" s="1">
        <v>1.6034737889042501</v>
      </c>
      <c r="O385" s="1">
        <v>15.168716493219801</v>
      </c>
      <c r="P385" s="1">
        <v>17.416248210950201</v>
      </c>
      <c r="Q385" s="1">
        <v>17.5642238556146</v>
      </c>
      <c r="R385" s="1">
        <v>26.3178322780972</v>
      </c>
      <c r="S385" s="1">
        <v>26.266889843048801</v>
      </c>
      <c r="T385" s="1">
        <v>12.4348058122893</v>
      </c>
      <c r="U385" s="1">
        <v>6.7611859232483704</v>
      </c>
      <c r="V385" s="1">
        <v>47.502481598711398</v>
      </c>
      <c r="W385" s="1">
        <v>29.198584084056002</v>
      </c>
      <c r="X385" s="1">
        <v>16.537748393984199</v>
      </c>
      <c r="Y385" s="1">
        <v>26.0439295196717</v>
      </c>
      <c r="Z385" s="1">
        <v>25.810604232037999</v>
      </c>
      <c r="AA385" s="1">
        <v>16.0350792501408</v>
      </c>
      <c r="AB385" s="1">
        <v>19.973449191407202</v>
      </c>
      <c r="AC385" s="1">
        <v>12.136937806742299</v>
      </c>
    </row>
    <row r="386" spans="1:29" ht="15" customHeight="1" x14ac:dyDescent="0.25">
      <c r="A386">
        <v>26700</v>
      </c>
      <c r="B386" s="2" t="s">
        <v>422</v>
      </c>
      <c r="C386" s="2" t="s">
        <v>24</v>
      </c>
      <c r="D386" s="2" t="s">
        <v>974</v>
      </c>
      <c r="E386" s="2" t="s">
        <v>947</v>
      </c>
      <c r="F386" s="2" t="s">
        <v>919</v>
      </c>
      <c r="G386" s="2" t="str">
        <f t="shared" ref="G386:G449" si="6">IF(F386="Republicain","Trump","Clinton")</f>
        <v>Trump</v>
      </c>
      <c r="H386" s="2" t="s">
        <v>922</v>
      </c>
      <c r="I386" s="2" t="s">
        <v>923</v>
      </c>
      <c r="J386">
        <v>17398</v>
      </c>
      <c r="K386" s="1">
        <v>85.837452580756405</v>
      </c>
      <c r="L386" s="1">
        <v>0.67823887803195804</v>
      </c>
      <c r="M386" s="1">
        <v>3.6326014484423501</v>
      </c>
      <c r="N386" s="1">
        <v>2.1669157374410899</v>
      </c>
      <c r="O386" s="1">
        <v>7.6847913553282003</v>
      </c>
      <c r="P386" s="1">
        <v>24.249913783193499</v>
      </c>
      <c r="Q386" s="1">
        <v>8.0009196459363192</v>
      </c>
      <c r="R386" s="1">
        <v>21.991033452120899</v>
      </c>
      <c r="S386" s="1">
        <v>28.480285090240301</v>
      </c>
      <c r="T386" s="1">
        <v>17.277848028508998</v>
      </c>
      <c r="U386" s="1">
        <v>10.2891728312038</v>
      </c>
      <c r="V386" s="1">
        <v>39.904169468729002</v>
      </c>
      <c r="W386" s="1">
        <v>29.497310020174901</v>
      </c>
      <c r="X386" s="1">
        <v>20.309347679892401</v>
      </c>
      <c r="Y386" s="1">
        <v>15.8717105263158</v>
      </c>
      <c r="Z386" s="1">
        <v>30.057565789473699</v>
      </c>
      <c r="AA386" s="1">
        <v>19.065241228070199</v>
      </c>
      <c r="AB386" s="1">
        <v>22.6836622807018</v>
      </c>
      <c r="AC386" s="1">
        <v>12.321820175438599</v>
      </c>
    </row>
    <row r="387" spans="1:29" ht="15" customHeight="1" x14ac:dyDescent="0.25">
      <c r="A387">
        <v>26740</v>
      </c>
      <c r="B387" s="2" t="s">
        <v>423</v>
      </c>
      <c r="C387" s="2" t="s">
        <v>77</v>
      </c>
      <c r="D387" s="2" t="s">
        <v>949</v>
      </c>
      <c r="E387" s="2" t="s">
        <v>935</v>
      </c>
      <c r="F387" s="2" t="s">
        <v>919</v>
      </c>
      <c r="G387" s="2" t="str">
        <f t="shared" si="6"/>
        <v>Trump</v>
      </c>
      <c r="H387" s="2" t="s">
        <v>922</v>
      </c>
      <c r="I387" s="2" t="s">
        <v>923</v>
      </c>
      <c r="J387">
        <v>2519</v>
      </c>
      <c r="K387" s="1">
        <v>86.098494830339007</v>
      </c>
      <c r="L387" s="1">
        <v>2.8568771217311801</v>
      </c>
      <c r="M387" s="1">
        <v>0.45883647749996098</v>
      </c>
      <c r="N387" s="1">
        <v>2.5111996403714101</v>
      </c>
      <c r="O387" s="1">
        <v>8.0745919300584408</v>
      </c>
      <c r="P387" s="1">
        <v>23.6176776053696</v>
      </c>
      <c r="Q387" s="1">
        <v>9.1271256064857198</v>
      </c>
      <c r="R387" s="1">
        <v>22.971276216459199</v>
      </c>
      <c r="S387" s="1">
        <v>27.241865728325401</v>
      </c>
      <c r="T387" s="1">
        <v>17.042054843359999</v>
      </c>
      <c r="U387" s="1">
        <v>3.55614169038199</v>
      </c>
      <c r="V387" s="1">
        <v>37.213391638323998</v>
      </c>
      <c r="W387" s="1">
        <v>39.897272159366999</v>
      </c>
      <c r="X387" s="1">
        <v>19.3331945119271</v>
      </c>
      <c r="Y387" s="1">
        <v>19.8982737361282</v>
      </c>
      <c r="Z387" s="1">
        <v>26.1906596794081</v>
      </c>
      <c r="AA387" s="1">
        <v>20.7498458692972</v>
      </c>
      <c r="AB387" s="1">
        <v>21.586004932182501</v>
      </c>
      <c r="AC387" s="1">
        <v>11.575215782983999</v>
      </c>
    </row>
    <row r="388" spans="1:29" ht="15" customHeight="1" x14ac:dyDescent="0.25">
      <c r="A388">
        <v>26780</v>
      </c>
      <c r="B388" s="2" t="s">
        <v>423</v>
      </c>
      <c r="C388" s="2" t="s">
        <v>44</v>
      </c>
      <c r="D388" s="2" t="s">
        <v>955</v>
      </c>
      <c r="E388" s="2" t="s">
        <v>947</v>
      </c>
      <c r="F388" s="2" t="s">
        <v>919</v>
      </c>
      <c r="G388" s="2" t="str">
        <f t="shared" si="6"/>
        <v>Trump</v>
      </c>
      <c r="H388" s="2" t="s">
        <v>922</v>
      </c>
      <c r="I388" s="2" t="s">
        <v>922</v>
      </c>
      <c r="J388">
        <v>36651</v>
      </c>
      <c r="K388" s="1">
        <v>92.7805516902677</v>
      </c>
      <c r="L388" s="1">
        <v>0.50203268669340495</v>
      </c>
      <c r="M388" s="1">
        <v>0.72303620637908905</v>
      </c>
      <c r="N388" s="1">
        <v>1.0531772666503001</v>
      </c>
      <c r="O388" s="1">
        <v>4.9412021500095502</v>
      </c>
      <c r="P388" s="1">
        <v>25.278982838121699</v>
      </c>
      <c r="Q388" s="1">
        <v>7.3886114976399</v>
      </c>
      <c r="R388" s="1">
        <v>25.306267223268101</v>
      </c>
      <c r="S388" s="1">
        <v>26.738697443453098</v>
      </c>
      <c r="T388" s="1">
        <v>15.2874409975171</v>
      </c>
      <c r="U388" s="1">
        <v>4.2171122125619602</v>
      </c>
      <c r="V388" s="1">
        <v>41.163565450556597</v>
      </c>
      <c r="W388" s="1">
        <v>36.662062241001102</v>
      </c>
      <c r="X388" s="1">
        <v>17.9572600958804</v>
      </c>
      <c r="Y388" s="1">
        <v>14.380397670214901</v>
      </c>
      <c r="Z388" s="1">
        <v>20.037490794671001</v>
      </c>
      <c r="AA388" s="1">
        <v>18.490995514494202</v>
      </c>
      <c r="AB388" s="1">
        <v>27.8101359041307</v>
      </c>
      <c r="AC388" s="1">
        <v>19.2809801164893</v>
      </c>
    </row>
    <row r="389" spans="1:29" ht="15" customHeight="1" x14ac:dyDescent="0.25">
      <c r="A389">
        <v>26820</v>
      </c>
      <c r="B389" s="2" t="s">
        <v>424</v>
      </c>
      <c r="C389" s="2" t="s">
        <v>143</v>
      </c>
      <c r="D389" s="2" t="s">
        <v>946</v>
      </c>
      <c r="E389" s="2" t="s">
        <v>947</v>
      </c>
      <c r="F389" s="2" t="s">
        <v>919</v>
      </c>
      <c r="G389" s="2" t="str">
        <f t="shared" si="6"/>
        <v>Trump</v>
      </c>
      <c r="H389" s="2" t="s">
        <v>922</v>
      </c>
      <c r="I389" s="2" t="s">
        <v>923</v>
      </c>
      <c r="J389">
        <v>133265</v>
      </c>
      <c r="K389" s="1">
        <v>85.927287734964196</v>
      </c>
      <c r="L389" s="1">
        <v>0.43372228266986801</v>
      </c>
      <c r="M389" s="1">
        <v>0.71211495891644505</v>
      </c>
      <c r="N389" s="1">
        <v>1.9172325816981199</v>
      </c>
      <c r="O389" s="1">
        <v>11.009642441751399</v>
      </c>
      <c r="P389" s="1">
        <v>32.188496604509801</v>
      </c>
      <c r="Q389" s="1">
        <v>8.2940006753461208</v>
      </c>
      <c r="R389" s="1">
        <v>25.884515814354899</v>
      </c>
      <c r="S389" s="1">
        <v>22.862717142535502</v>
      </c>
      <c r="T389" s="1">
        <v>10.770269763253699</v>
      </c>
      <c r="U389" s="1">
        <v>3.5096354068072499</v>
      </c>
      <c r="V389" s="1">
        <v>33.397695579197098</v>
      </c>
      <c r="W389" s="1">
        <v>37.824808490768397</v>
      </c>
      <c r="X389" s="1">
        <v>25.267860523227199</v>
      </c>
      <c r="Y389" s="1">
        <v>14.810135000332499</v>
      </c>
      <c r="Z389" s="1">
        <v>22.697346545188498</v>
      </c>
      <c r="AA389" s="1">
        <v>20.6911839684334</v>
      </c>
      <c r="AB389" s="1">
        <v>23.838974972844799</v>
      </c>
      <c r="AC389" s="1">
        <v>17.962359513200798</v>
      </c>
    </row>
    <row r="390" spans="1:29" ht="15" customHeight="1" x14ac:dyDescent="0.25">
      <c r="A390">
        <v>26860</v>
      </c>
      <c r="B390" s="2" t="s">
        <v>425</v>
      </c>
      <c r="C390" s="2" t="s">
        <v>55</v>
      </c>
      <c r="D390" s="2" t="s">
        <v>970</v>
      </c>
      <c r="E390" s="2" t="s">
        <v>927</v>
      </c>
      <c r="F390" s="2" t="s">
        <v>919</v>
      </c>
      <c r="G390" s="2" t="str">
        <f t="shared" si="6"/>
        <v>Trump</v>
      </c>
      <c r="H390" s="2" t="s">
        <v>922</v>
      </c>
      <c r="I390" s="2" t="s">
        <v>922</v>
      </c>
      <c r="J390">
        <v>88880</v>
      </c>
      <c r="K390" s="1">
        <v>94.356435643564396</v>
      </c>
      <c r="L390" s="1">
        <v>2.67101710171017</v>
      </c>
      <c r="M390" s="1">
        <v>0.86408640864086395</v>
      </c>
      <c r="N390" s="1">
        <v>1.0429792979297901</v>
      </c>
      <c r="O390" s="1">
        <v>1.0654815481548201</v>
      </c>
      <c r="P390" s="1">
        <v>18.953645364536499</v>
      </c>
      <c r="Q390" s="1">
        <v>17.460621062106199</v>
      </c>
      <c r="R390" s="1">
        <v>21.254500450045001</v>
      </c>
      <c r="S390" s="1">
        <v>26.6426642664266</v>
      </c>
      <c r="T390" s="1">
        <v>15.6885688568857</v>
      </c>
      <c r="U390" s="1">
        <v>4.7565663036515096</v>
      </c>
      <c r="V390" s="1">
        <v>52.473485657342202</v>
      </c>
      <c r="W390" s="1">
        <v>21.640330272617302</v>
      </c>
      <c r="X390" s="1">
        <v>21.129617766389099</v>
      </c>
      <c r="Y390" s="1">
        <v>22.6488414581098</v>
      </c>
      <c r="Z390" s="1">
        <v>23.5014354899516</v>
      </c>
      <c r="AA390" s="1">
        <v>19.015166893831701</v>
      </c>
      <c r="AB390" s="1">
        <v>22.425543021198902</v>
      </c>
      <c r="AC390" s="1">
        <v>12.409013136907999</v>
      </c>
    </row>
    <row r="391" spans="1:29" ht="15" customHeight="1" x14ac:dyDescent="0.25">
      <c r="A391">
        <v>26900</v>
      </c>
      <c r="B391" s="2" t="s">
        <v>426</v>
      </c>
      <c r="C391" s="2" t="s">
        <v>66</v>
      </c>
      <c r="D391" s="2" t="s">
        <v>425</v>
      </c>
      <c r="E391" s="2" t="s">
        <v>927</v>
      </c>
      <c r="F391" s="2" t="s">
        <v>920</v>
      </c>
      <c r="G391" s="2" t="str">
        <f t="shared" si="6"/>
        <v>Clinton</v>
      </c>
      <c r="H391" s="2" t="s">
        <v>922</v>
      </c>
      <c r="I391" s="2" t="s">
        <v>923</v>
      </c>
      <c r="J391">
        <v>1887877</v>
      </c>
      <c r="K391" s="1">
        <v>75.411109939895496</v>
      </c>
      <c r="L391" s="1">
        <v>14.3709044604071</v>
      </c>
      <c r="M391" s="1">
        <v>2.1072877099514402</v>
      </c>
      <c r="N391" s="1">
        <v>2.1543776421874901</v>
      </c>
      <c r="O391" s="1">
        <v>5.9563202475584998</v>
      </c>
      <c r="P391" s="1">
        <v>25.967581574435201</v>
      </c>
      <c r="Q391" s="1">
        <v>8.87192332975083</v>
      </c>
      <c r="R391" s="1">
        <v>28.115390992103801</v>
      </c>
      <c r="S391" s="1">
        <v>25.8575638137442</v>
      </c>
      <c r="T391" s="1">
        <v>11.1875402899659</v>
      </c>
      <c r="U391" s="1">
        <v>3.6038686814157699</v>
      </c>
      <c r="V391" s="1">
        <v>38.224384819024401</v>
      </c>
      <c r="W391" s="1">
        <v>27.928381408151999</v>
      </c>
      <c r="X391" s="1">
        <v>30.243365091407799</v>
      </c>
      <c r="Y391" s="1">
        <v>16.4959737639027</v>
      </c>
      <c r="Z391" s="1">
        <v>21.642433795538398</v>
      </c>
      <c r="AA391" s="1">
        <v>17.803499802621999</v>
      </c>
      <c r="AB391" s="1">
        <v>23.169560164417302</v>
      </c>
      <c r="AC391" s="1">
        <v>20.8885324735196</v>
      </c>
    </row>
    <row r="392" spans="1:29" ht="15" customHeight="1" x14ac:dyDescent="0.25">
      <c r="A392">
        <v>26940</v>
      </c>
      <c r="B392" s="2" t="s">
        <v>427</v>
      </c>
      <c r="C392" s="2" t="s">
        <v>170</v>
      </c>
      <c r="D392" s="2" t="s">
        <v>957</v>
      </c>
      <c r="E392" s="2" t="s">
        <v>931</v>
      </c>
      <c r="F392" s="2" t="s">
        <v>920</v>
      </c>
      <c r="G392" s="2" t="str">
        <f t="shared" si="6"/>
        <v>Clinton</v>
      </c>
      <c r="H392" s="2" t="s">
        <v>922</v>
      </c>
      <c r="I392" s="2" t="s">
        <v>922</v>
      </c>
      <c r="J392">
        <v>29450</v>
      </c>
      <c r="K392" s="1">
        <v>25.161290322580601</v>
      </c>
      <c r="L392" s="1">
        <v>72.536502546689306</v>
      </c>
      <c r="M392" s="1">
        <v>0.278438030560272</v>
      </c>
      <c r="N392" s="1">
        <v>0.65195246179966004</v>
      </c>
      <c r="O392" s="1">
        <v>1.37181663837012</v>
      </c>
      <c r="P392" s="1">
        <v>24.268251273344699</v>
      </c>
      <c r="Q392" s="1">
        <v>11.687606112054301</v>
      </c>
      <c r="R392" s="1">
        <v>29.0050933786078</v>
      </c>
      <c r="S392" s="1">
        <v>24.869269949066201</v>
      </c>
      <c r="T392" s="1">
        <v>10.169779286927</v>
      </c>
      <c r="U392" s="1">
        <v>11.8955304254173</v>
      </c>
      <c r="V392" s="1">
        <v>46.515885837372103</v>
      </c>
      <c r="W392" s="1">
        <v>28.513731825524999</v>
      </c>
      <c r="X392" s="1">
        <v>13.074851911685499</v>
      </c>
      <c r="Y392" s="1">
        <v>37.985422392161603</v>
      </c>
      <c r="Z392" s="1">
        <v>28.115664953996902</v>
      </c>
      <c r="AA392" s="1">
        <v>14.732943003943101</v>
      </c>
      <c r="AB392" s="1">
        <v>12.3073246504959</v>
      </c>
      <c r="AC392" s="1">
        <v>6.8586449994025598</v>
      </c>
    </row>
    <row r="393" spans="1:29" ht="15" customHeight="1" x14ac:dyDescent="0.25">
      <c r="A393">
        <v>26960</v>
      </c>
      <c r="B393" s="2" t="s">
        <v>428</v>
      </c>
      <c r="C393" s="2" t="s">
        <v>31</v>
      </c>
      <c r="D393" s="2" t="s">
        <v>924</v>
      </c>
      <c r="E393" s="2" t="s">
        <v>927</v>
      </c>
      <c r="F393" s="2" t="s">
        <v>919</v>
      </c>
      <c r="G393" s="2" t="str">
        <f t="shared" si="6"/>
        <v>Trump</v>
      </c>
      <c r="H393" s="2" t="s">
        <v>922</v>
      </c>
      <c r="I393" s="2" t="s">
        <v>922</v>
      </c>
      <c r="J393">
        <v>63905</v>
      </c>
      <c r="K393" s="1">
        <v>89.135435411939596</v>
      </c>
      <c r="L393" s="1">
        <v>4.6350050856740497</v>
      </c>
      <c r="M393" s="1">
        <v>0.37712229090055499</v>
      </c>
      <c r="N393" s="1">
        <v>1.48501682184493</v>
      </c>
      <c r="O393" s="1">
        <v>4.3674203896408699</v>
      </c>
      <c r="P393" s="1">
        <v>24.528597136374302</v>
      </c>
      <c r="Q393" s="1">
        <v>9.1902042093732899</v>
      </c>
      <c r="R393" s="1">
        <v>27.786558172286998</v>
      </c>
      <c r="S393" s="1">
        <v>27.1449808309209</v>
      </c>
      <c r="T393" s="1">
        <v>11.349659651044499</v>
      </c>
      <c r="U393" s="1">
        <v>4.1922386932300997</v>
      </c>
      <c r="V393" s="1">
        <v>46.999811160419199</v>
      </c>
      <c r="W393" s="1">
        <v>35.048626192049902</v>
      </c>
      <c r="X393" s="1">
        <v>13.7593239543008</v>
      </c>
      <c r="Y393" s="1">
        <v>19.654312188168198</v>
      </c>
      <c r="Z393" s="1">
        <v>23.280470420527401</v>
      </c>
      <c r="AA393" s="1">
        <v>19.578581610833901</v>
      </c>
      <c r="AB393" s="1">
        <v>24.821810406272299</v>
      </c>
      <c r="AC393" s="1">
        <v>12.664825374198101</v>
      </c>
    </row>
    <row r="394" spans="1:29" ht="15" customHeight="1" x14ac:dyDescent="0.25">
      <c r="A394">
        <v>26980</v>
      </c>
      <c r="B394" s="2" t="s">
        <v>429</v>
      </c>
      <c r="C394" s="2" t="s">
        <v>60</v>
      </c>
      <c r="D394" s="2" t="s">
        <v>945</v>
      </c>
      <c r="E394" s="2" t="s">
        <v>927</v>
      </c>
      <c r="F394" s="2" t="s">
        <v>919</v>
      </c>
      <c r="G394" s="2" t="str">
        <f t="shared" si="6"/>
        <v>Trump</v>
      </c>
      <c r="H394" s="2" t="s">
        <v>922</v>
      </c>
      <c r="I394" s="2" t="s">
        <v>923</v>
      </c>
      <c r="J394">
        <v>152586</v>
      </c>
      <c r="K394" s="1">
        <v>84.464498708924793</v>
      </c>
      <c r="L394" s="1">
        <v>4.1307852620817096</v>
      </c>
      <c r="M394" s="1">
        <v>4.4866501513900401</v>
      </c>
      <c r="N394" s="1">
        <v>2.1089746110390202</v>
      </c>
      <c r="O394" s="1">
        <v>4.8090912665644296</v>
      </c>
      <c r="P394" s="1">
        <v>20.563485509810899</v>
      </c>
      <c r="Q394" s="1">
        <v>19.360885009109602</v>
      </c>
      <c r="R394" s="1">
        <v>27.791540508303498</v>
      </c>
      <c r="S394" s="1">
        <v>22.473883580407101</v>
      </c>
      <c r="T394" s="1">
        <v>9.8102053923688892</v>
      </c>
      <c r="U394" s="1">
        <v>2.8733187158425202</v>
      </c>
      <c r="V394" s="1">
        <v>23.623610520229999</v>
      </c>
      <c r="W394" s="1">
        <v>27.366342681982299</v>
      </c>
      <c r="X394" s="1">
        <v>46.136728081945201</v>
      </c>
      <c r="Y394" s="1">
        <v>19.383987563155799</v>
      </c>
      <c r="Z394" s="1">
        <v>18.4496048710973</v>
      </c>
      <c r="AA394" s="1">
        <v>16.894999352247702</v>
      </c>
      <c r="AB394" s="1">
        <v>24.305285658764099</v>
      </c>
      <c r="AC394" s="1">
        <v>20.966122554735101</v>
      </c>
    </row>
    <row r="395" spans="1:29" ht="15" customHeight="1" x14ac:dyDescent="0.25">
      <c r="A395">
        <v>27020</v>
      </c>
      <c r="B395" s="2" t="s">
        <v>430</v>
      </c>
      <c r="C395" s="2" t="s">
        <v>31</v>
      </c>
      <c r="D395" s="2" t="s">
        <v>924</v>
      </c>
      <c r="E395" s="2" t="s">
        <v>927</v>
      </c>
      <c r="F395" s="2" t="s">
        <v>919</v>
      </c>
      <c r="G395" s="2" t="str">
        <f t="shared" si="6"/>
        <v>Trump</v>
      </c>
      <c r="H395" s="2" t="s">
        <v>922</v>
      </c>
      <c r="I395" s="2" t="s">
        <v>922</v>
      </c>
      <c r="J395">
        <v>30591</v>
      </c>
      <c r="K395" s="1">
        <v>96.616651956457801</v>
      </c>
      <c r="L395" s="1">
        <v>0.31381778954594503</v>
      </c>
      <c r="M395" s="1">
        <v>0.43476839593344502</v>
      </c>
      <c r="N395" s="1">
        <v>1.63119871857736</v>
      </c>
      <c r="O395" s="1">
        <v>1.00356313948547</v>
      </c>
      <c r="P395" s="1">
        <v>20.8656140694976</v>
      </c>
      <c r="Q395" s="1">
        <v>6.5019123271550496</v>
      </c>
      <c r="R395" s="1">
        <v>21.002909352423899</v>
      </c>
      <c r="S395" s="1">
        <v>32.349383805694501</v>
      </c>
      <c r="T395" s="1">
        <v>19.280180445229</v>
      </c>
      <c r="U395" s="1">
        <v>1.46536611677979</v>
      </c>
      <c r="V395" s="1">
        <v>48.001977794758801</v>
      </c>
      <c r="W395" s="1">
        <v>32.134669843124897</v>
      </c>
      <c r="X395" s="1">
        <v>18.397986245336501</v>
      </c>
      <c r="Y395" s="1">
        <v>20.911020160679101</v>
      </c>
      <c r="Z395" s="1">
        <v>23.7608003638017</v>
      </c>
      <c r="AA395" s="1">
        <v>22.017583750189502</v>
      </c>
      <c r="AB395" s="1">
        <v>21.297559496740899</v>
      </c>
      <c r="AC395" s="1">
        <v>12.013036228588801</v>
      </c>
    </row>
    <row r="396" spans="1:29" ht="15" customHeight="1" x14ac:dyDescent="0.25">
      <c r="A396">
        <v>27060</v>
      </c>
      <c r="B396" s="2" t="s">
        <v>431</v>
      </c>
      <c r="C396" s="2" t="s">
        <v>40</v>
      </c>
      <c r="D396" s="2" t="s">
        <v>966</v>
      </c>
      <c r="E396" s="2" t="s">
        <v>927</v>
      </c>
      <c r="F396" s="2" t="s">
        <v>920</v>
      </c>
      <c r="G396" s="2" t="str">
        <f t="shared" si="6"/>
        <v>Clinton</v>
      </c>
      <c r="H396" s="2" t="s">
        <v>922</v>
      </c>
      <c r="I396" s="2" t="s">
        <v>922</v>
      </c>
      <c r="J396">
        <v>101564</v>
      </c>
      <c r="K396" s="1">
        <v>80.235122681264997</v>
      </c>
      <c r="L396" s="1">
        <v>3.7148989799535301</v>
      </c>
      <c r="M396" s="1">
        <v>8.5463353156630308</v>
      </c>
      <c r="N396" s="1">
        <v>3.3053050293411101</v>
      </c>
      <c r="O396" s="1">
        <v>4.1983379937773204</v>
      </c>
      <c r="P396" s="1">
        <v>16.402465440510401</v>
      </c>
      <c r="Q396" s="1">
        <v>26.214012839195</v>
      </c>
      <c r="R396" s="1">
        <v>23.695403883265701</v>
      </c>
      <c r="S396" s="1">
        <v>22.927415225867399</v>
      </c>
      <c r="T396" s="1">
        <v>10.760702611161401</v>
      </c>
      <c r="U396" s="1">
        <v>1.64104694640631</v>
      </c>
      <c r="V396" s="1">
        <v>25.368716244287501</v>
      </c>
      <c r="W396" s="1">
        <v>23.1148732862484</v>
      </c>
      <c r="X396" s="1">
        <v>49.8753635230578</v>
      </c>
      <c r="Y396" s="1">
        <v>20.915812686470399</v>
      </c>
      <c r="Z396" s="1">
        <v>18.855882734466199</v>
      </c>
      <c r="AA396" s="1">
        <v>17.242184459722399</v>
      </c>
      <c r="AB396" s="1">
        <v>21.141522895317198</v>
      </c>
      <c r="AC396" s="1">
        <v>21.8445972240239</v>
      </c>
    </row>
    <row r="397" spans="1:29" ht="15" customHeight="1" x14ac:dyDescent="0.25">
      <c r="A397">
        <v>27100</v>
      </c>
      <c r="B397" s="2" t="s">
        <v>432</v>
      </c>
      <c r="C397" s="2" t="s">
        <v>31</v>
      </c>
      <c r="D397" s="2" t="s">
        <v>924</v>
      </c>
      <c r="E397" s="2" t="s">
        <v>927</v>
      </c>
      <c r="F397" s="2" t="s">
        <v>919</v>
      </c>
      <c r="G397" s="2" t="str">
        <f t="shared" si="6"/>
        <v>Trump</v>
      </c>
      <c r="H397" s="2" t="s">
        <v>922</v>
      </c>
      <c r="I397" s="2" t="s">
        <v>922</v>
      </c>
      <c r="J397">
        <v>160248</v>
      </c>
      <c r="K397" s="1">
        <v>85.859417902251494</v>
      </c>
      <c r="L397" s="1">
        <v>7.8378513304378199</v>
      </c>
      <c r="M397" s="1">
        <v>0.70016474464579903</v>
      </c>
      <c r="N397" s="1">
        <v>2.5841196145973702</v>
      </c>
      <c r="O397" s="1">
        <v>3.0184464080675002</v>
      </c>
      <c r="P397" s="1">
        <v>23.210898107932699</v>
      </c>
      <c r="Q397" s="1">
        <v>9.2905995706654707</v>
      </c>
      <c r="R397" s="1">
        <v>24.853976336678102</v>
      </c>
      <c r="S397" s="1">
        <v>28.492087264739698</v>
      </c>
      <c r="T397" s="1">
        <v>14.152438719984</v>
      </c>
      <c r="U397" s="1">
        <v>2.5180718448034201</v>
      </c>
      <c r="V397" s="1">
        <v>43.294054731872798</v>
      </c>
      <c r="W397" s="1">
        <v>35.672530795898801</v>
      </c>
      <c r="X397" s="1">
        <v>18.5153426274249</v>
      </c>
      <c r="Y397" s="1">
        <v>19.726767752589701</v>
      </c>
      <c r="Z397" s="1">
        <v>23.750187659510601</v>
      </c>
      <c r="AA397" s="1">
        <v>18.115398088375098</v>
      </c>
      <c r="AB397" s="1">
        <v>23.947021635056501</v>
      </c>
      <c r="AC397" s="1">
        <v>14.4606248644681</v>
      </c>
    </row>
    <row r="398" spans="1:29" ht="15" customHeight="1" x14ac:dyDescent="0.25">
      <c r="A398">
        <v>27140</v>
      </c>
      <c r="B398" s="2" t="s">
        <v>432</v>
      </c>
      <c r="C398" s="2" t="s">
        <v>170</v>
      </c>
      <c r="D398" s="2" t="s">
        <v>957</v>
      </c>
      <c r="E398" s="2" t="s">
        <v>931</v>
      </c>
      <c r="F398" s="2" t="s">
        <v>919</v>
      </c>
      <c r="G398" s="2" t="str">
        <f t="shared" si="6"/>
        <v>Trump</v>
      </c>
      <c r="H398" s="2" t="s">
        <v>922</v>
      </c>
      <c r="I398" s="2" t="s">
        <v>922</v>
      </c>
      <c r="J398">
        <v>567122</v>
      </c>
      <c r="K398" s="1">
        <v>47.783193034302997</v>
      </c>
      <c r="L398" s="1">
        <v>47.9660461064815</v>
      </c>
      <c r="M398" s="1">
        <v>1.0130095464468001</v>
      </c>
      <c r="N398" s="1">
        <v>0.99978487873861399</v>
      </c>
      <c r="O398" s="1">
        <v>2.2379664340300698</v>
      </c>
      <c r="P398" s="1">
        <v>26.085568889939001</v>
      </c>
      <c r="Q398" s="1">
        <v>9.9451264454561805</v>
      </c>
      <c r="R398" s="1">
        <v>27.167699366273901</v>
      </c>
      <c r="S398" s="1">
        <v>25.5324251219314</v>
      </c>
      <c r="T398" s="1">
        <v>11.2691801763994</v>
      </c>
      <c r="U398" s="1">
        <v>4.7689330848683698</v>
      </c>
      <c r="V398" s="1">
        <v>36.010378359361702</v>
      </c>
      <c r="W398" s="1">
        <v>30.661510469060101</v>
      </c>
      <c r="X398" s="1">
        <v>28.559178086709899</v>
      </c>
      <c r="Y398" s="1">
        <v>22.332473599688502</v>
      </c>
      <c r="Z398" s="1">
        <v>22.797216409557599</v>
      </c>
      <c r="AA398" s="1">
        <v>16.682076986714701</v>
      </c>
      <c r="AB398" s="1">
        <v>20.642367025159398</v>
      </c>
      <c r="AC398" s="1">
        <v>17.545865978879799</v>
      </c>
    </row>
    <row r="399" spans="1:29" ht="15" customHeight="1" x14ac:dyDescent="0.25">
      <c r="A399">
        <v>27160</v>
      </c>
      <c r="B399" s="2" t="s">
        <v>432</v>
      </c>
      <c r="C399" s="2" t="s">
        <v>33</v>
      </c>
      <c r="D399" s="2" t="s">
        <v>967</v>
      </c>
      <c r="E399" s="2" t="s">
        <v>927</v>
      </c>
      <c r="F399" s="2" t="s">
        <v>919</v>
      </c>
      <c r="G399" s="2" t="str">
        <f t="shared" si="6"/>
        <v>Trump</v>
      </c>
      <c r="H399" s="2" t="s">
        <v>922</v>
      </c>
      <c r="I399" s="2" t="s">
        <v>922</v>
      </c>
      <c r="J399">
        <v>33225</v>
      </c>
      <c r="K399" s="1">
        <v>96.601956358164003</v>
      </c>
      <c r="L399" s="1">
        <v>0.57486832204665195</v>
      </c>
      <c r="M399" s="1">
        <v>0.32806621519939799</v>
      </c>
      <c r="N399" s="1">
        <v>1.6975169300225701</v>
      </c>
      <c r="O399" s="1">
        <v>0.79759217456734399</v>
      </c>
      <c r="P399" s="1">
        <v>24.544770504138398</v>
      </c>
      <c r="Q399" s="1">
        <v>8.3100075244544804</v>
      </c>
      <c r="R399" s="1">
        <v>25.1136192626035</v>
      </c>
      <c r="S399" s="1">
        <v>27.915726109857001</v>
      </c>
      <c r="T399" s="1">
        <v>14.115876598946601</v>
      </c>
      <c r="U399" s="1">
        <v>6.4895431289830396</v>
      </c>
      <c r="V399" s="1">
        <v>55.991383179247798</v>
      </c>
      <c r="W399" s="1">
        <v>23.476348622206299</v>
      </c>
      <c r="X399" s="1">
        <v>14.0427250695629</v>
      </c>
      <c r="Y399" s="1">
        <v>28.178361046901799</v>
      </c>
      <c r="Z399" s="1">
        <v>25.3970621131907</v>
      </c>
      <c r="AA399" s="1">
        <v>18.835284467974098</v>
      </c>
      <c r="AB399" s="1">
        <v>18.7085228543733</v>
      </c>
      <c r="AC399" s="1">
        <v>8.8807695175602106</v>
      </c>
    </row>
    <row r="400" spans="1:29" ht="15" customHeight="1" x14ac:dyDescent="0.25">
      <c r="A400">
        <v>27180</v>
      </c>
      <c r="B400" s="2" t="s">
        <v>432</v>
      </c>
      <c r="C400" s="2" t="s">
        <v>84</v>
      </c>
      <c r="D400" s="2" t="s">
        <v>975</v>
      </c>
      <c r="E400" s="2" t="s">
        <v>931</v>
      </c>
      <c r="F400" s="2" t="s">
        <v>919</v>
      </c>
      <c r="G400" s="2" t="str">
        <f t="shared" si="6"/>
        <v>Trump</v>
      </c>
      <c r="H400" s="2" t="s">
        <v>922</v>
      </c>
      <c r="I400" s="2" t="s">
        <v>922</v>
      </c>
      <c r="J400">
        <v>130011</v>
      </c>
      <c r="K400" s="1">
        <v>63.9561267892717</v>
      </c>
      <c r="L400" s="1">
        <v>29.942081823845701</v>
      </c>
      <c r="M400" s="1">
        <v>0.748398212458946</v>
      </c>
      <c r="N400" s="1">
        <v>1.56679050234211</v>
      </c>
      <c r="O400" s="1">
        <v>3.7866026720815902</v>
      </c>
      <c r="P400" s="1">
        <v>23.994123574159101</v>
      </c>
      <c r="Q400" s="1">
        <v>11.3567313535009</v>
      </c>
      <c r="R400" s="1">
        <v>24.530232057287499</v>
      </c>
      <c r="S400" s="1">
        <v>26.4069963310797</v>
      </c>
      <c r="T400" s="1">
        <v>13.7119166839729</v>
      </c>
      <c r="U400" s="1">
        <v>5.3371121007882998</v>
      </c>
      <c r="V400" s="1">
        <v>45.815570744718897</v>
      </c>
      <c r="W400" s="1">
        <v>27.433375407844899</v>
      </c>
      <c r="X400" s="1">
        <v>21.4139417466479</v>
      </c>
      <c r="Y400" s="1">
        <v>24.9302774224664</v>
      </c>
      <c r="Z400" s="1">
        <v>22.929816100148901</v>
      </c>
      <c r="AA400" s="1">
        <v>18.421438906246699</v>
      </c>
      <c r="AB400" s="1">
        <v>20.931451697456399</v>
      </c>
      <c r="AC400" s="1">
        <v>12.7870158736816</v>
      </c>
    </row>
    <row r="401" spans="1:29" ht="15" customHeight="1" x14ac:dyDescent="0.25">
      <c r="A401">
        <v>27220</v>
      </c>
      <c r="B401" s="2" t="s">
        <v>432</v>
      </c>
      <c r="C401" s="2" t="s">
        <v>197</v>
      </c>
      <c r="D401" s="2" t="s">
        <v>982</v>
      </c>
      <c r="E401" s="2" t="s">
        <v>947</v>
      </c>
      <c r="F401" s="2" t="s">
        <v>919</v>
      </c>
      <c r="G401" s="2" t="str">
        <f t="shared" si="6"/>
        <v>Trump</v>
      </c>
      <c r="H401" s="2" t="s">
        <v>922</v>
      </c>
      <c r="I401" s="2" t="s">
        <v>923</v>
      </c>
      <c r="J401">
        <v>31464</v>
      </c>
      <c r="K401" s="1">
        <v>81.969870327993902</v>
      </c>
      <c r="L401" s="1">
        <v>0.139842359521993</v>
      </c>
      <c r="M401" s="1">
        <v>0.87719298245613997</v>
      </c>
      <c r="N401" s="1">
        <v>1.40160183066362</v>
      </c>
      <c r="O401" s="1">
        <v>15.611492499364401</v>
      </c>
      <c r="P401" s="1">
        <v>22.5622934146962</v>
      </c>
      <c r="Q401" s="1">
        <v>7.5228832951945099</v>
      </c>
      <c r="R401" s="1">
        <v>35.043224002034101</v>
      </c>
      <c r="S401" s="1">
        <v>26.093312992626501</v>
      </c>
      <c r="T401" s="1">
        <v>8.7782862954487708</v>
      </c>
      <c r="U401" s="1">
        <v>3.3196702851222901</v>
      </c>
      <c r="V401" s="1">
        <v>25.728570785099802</v>
      </c>
      <c r="W401" s="1">
        <v>26.543849376154199</v>
      </c>
      <c r="X401" s="1">
        <v>44.407909553623703</v>
      </c>
      <c r="Y401" s="1">
        <v>8.6968375136314098</v>
      </c>
      <c r="Z401" s="1">
        <v>19.983642311886602</v>
      </c>
      <c r="AA401" s="1">
        <v>18.084332969829202</v>
      </c>
      <c r="AB401" s="1">
        <v>27.062886223191601</v>
      </c>
      <c r="AC401" s="1">
        <v>26.172300981461301</v>
      </c>
    </row>
    <row r="402" spans="1:29" ht="15" customHeight="1" x14ac:dyDescent="0.25">
      <c r="A402">
        <v>27260</v>
      </c>
      <c r="B402" s="2" t="s">
        <v>433</v>
      </c>
      <c r="C402" s="2" t="s">
        <v>72</v>
      </c>
      <c r="D402" s="2" t="s">
        <v>942</v>
      </c>
      <c r="E402" s="2" t="s">
        <v>931</v>
      </c>
      <c r="F402" s="2" t="s">
        <v>920</v>
      </c>
      <c r="G402" s="2" t="str">
        <f t="shared" si="6"/>
        <v>Clinton</v>
      </c>
      <c r="H402" s="2" t="s">
        <v>923</v>
      </c>
      <c r="I402" s="2" t="s">
        <v>923</v>
      </c>
      <c r="J402">
        <v>1345596</v>
      </c>
      <c r="K402" s="1">
        <v>65.773084937826795</v>
      </c>
      <c r="L402" s="1">
        <v>21.311597240182</v>
      </c>
      <c r="M402" s="1">
        <v>3.3748613997069001</v>
      </c>
      <c r="N402" s="1">
        <v>2.63801319266704</v>
      </c>
      <c r="O402" s="1">
        <v>6.9024432296172096</v>
      </c>
      <c r="P402" s="1">
        <v>23.818516107360601</v>
      </c>
      <c r="Q402" s="1">
        <v>9.6406350791768105</v>
      </c>
      <c r="R402" s="1">
        <v>27.031664779027299</v>
      </c>
      <c r="S402" s="1">
        <v>27.386823385325201</v>
      </c>
      <c r="T402" s="1">
        <v>12.122360649110099</v>
      </c>
      <c r="U402" s="1">
        <v>3.33791288315691</v>
      </c>
      <c r="V402" s="1">
        <v>36.856432226373798</v>
      </c>
      <c r="W402" s="1">
        <v>32.7602215997399</v>
      </c>
      <c r="X402" s="1">
        <v>27.045433290729399</v>
      </c>
      <c r="Y402" s="1">
        <v>17.081807081807099</v>
      </c>
      <c r="Z402" s="1">
        <v>20.913387687581199</v>
      </c>
      <c r="AA402" s="1">
        <v>17.980030721966202</v>
      </c>
      <c r="AB402" s="1">
        <v>23.666942376619801</v>
      </c>
      <c r="AC402" s="1">
        <v>20.357832132025699</v>
      </c>
    </row>
    <row r="403" spans="1:29" ht="15" customHeight="1" x14ac:dyDescent="0.25">
      <c r="A403">
        <v>27300</v>
      </c>
      <c r="B403" s="2" t="s">
        <v>433</v>
      </c>
      <c r="C403" s="2" t="s">
        <v>146</v>
      </c>
      <c r="D403" s="2" t="s">
        <v>948</v>
      </c>
      <c r="E403" s="2" t="s">
        <v>927</v>
      </c>
      <c r="F403" s="2" t="s">
        <v>919</v>
      </c>
      <c r="G403" s="2" t="str">
        <f t="shared" si="6"/>
        <v>Trump</v>
      </c>
      <c r="H403" s="2" t="s">
        <v>922</v>
      </c>
      <c r="I403" s="2" t="s">
        <v>923</v>
      </c>
      <c r="J403">
        <v>40902</v>
      </c>
      <c r="K403" s="1">
        <v>90.907535083859003</v>
      </c>
      <c r="L403" s="1">
        <v>5.1562270793604199</v>
      </c>
      <c r="M403" s="1">
        <v>0.42785193878049999</v>
      </c>
      <c r="N403" s="1">
        <v>1.6625103906899401</v>
      </c>
      <c r="O403" s="1">
        <v>1.84587550731016</v>
      </c>
      <c r="P403" s="1">
        <v>21.659087575179701</v>
      </c>
      <c r="Q403" s="1">
        <v>9.8161459097354697</v>
      </c>
      <c r="R403" s="1">
        <v>23.282480074323999</v>
      </c>
      <c r="S403" s="1">
        <v>28.3702508434795</v>
      </c>
      <c r="T403" s="1">
        <v>16.8720355972813</v>
      </c>
      <c r="U403" s="1">
        <v>3.8582339924334401</v>
      </c>
      <c r="V403" s="1">
        <v>47.897779998572297</v>
      </c>
      <c r="W403" s="1">
        <v>28.039117710043499</v>
      </c>
      <c r="X403" s="1">
        <v>20.2048682989507</v>
      </c>
      <c r="Y403" s="1">
        <v>17.2787927916693</v>
      </c>
      <c r="Z403" s="1">
        <v>24.312527280663499</v>
      </c>
      <c r="AA403" s="1">
        <v>19.479952609590299</v>
      </c>
      <c r="AB403" s="1">
        <v>23.869801084991</v>
      </c>
      <c r="AC403" s="1">
        <v>15.058926233086</v>
      </c>
    </row>
    <row r="404" spans="1:29" ht="15" customHeight="1" x14ac:dyDescent="0.25">
      <c r="A404">
        <v>27340</v>
      </c>
      <c r="B404" s="2" t="s">
        <v>433</v>
      </c>
      <c r="C404" s="2" t="s">
        <v>42</v>
      </c>
      <c r="D404" s="2" t="s">
        <v>959</v>
      </c>
      <c r="E404" s="2" t="s">
        <v>931</v>
      </c>
      <c r="F404" s="2" t="s">
        <v>919</v>
      </c>
      <c r="G404" s="2" t="str">
        <f t="shared" si="6"/>
        <v>Trump</v>
      </c>
      <c r="H404" s="2" t="s">
        <v>923</v>
      </c>
      <c r="I404" s="2" t="s">
        <v>923</v>
      </c>
      <c r="J404">
        <v>177772</v>
      </c>
      <c r="K404" s="1">
        <v>68.941115586256601</v>
      </c>
      <c r="L404" s="1">
        <v>14.9500483765722</v>
      </c>
      <c r="M404" s="1">
        <v>1.77924532547308</v>
      </c>
      <c r="N404" s="1">
        <v>4.2627635398150403</v>
      </c>
      <c r="O404" s="1">
        <v>10.0668271718831</v>
      </c>
      <c r="P404" s="1">
        <v>25.2784465495129</v>
      </c>
      <c r="Q404" s="1">
        <v>22.985622032716101</v>
      </c>
      <c r="R404" s="1">
        <v>26.7916207276736</v>
      </c>
      <c r="S404" s="1">
        <v>17.484193236280198</v>
      </c>
      <c r="T404" s="1">
        <v>7.4601174538172499</v>
      </c>
      <c r="U404" s="1">
        <v>3.6006564432513501</v>
      </c>
      <c r="V404" s="1">
        <v>36.265229157383402</v>
      </c>
      <c r="W404" s="1">
        <v>41.814565649759302</v>
      </c>
      <c r="X404" s="1">
        <v>18.319548749606</v>
      </c>
      <c r="Y404" s="1">
        <v>17.0514947354166</v>
      </c>
      <c r="Z404" s="1">
        <v>25.596709212174598</v>
      </c>
      <c r="AA404" s="1">
        <v>22.402410535937999</v>
      </c>
      <c r="AB404" s="1">
        <v>22.615702339438698</v>
      </c>
      <c r="AC404" s="1">
        <v>12.333683177032199</v>
      </c>
    </row>
    <row r="405" spans="1:29" ht="15" customHeight="1" x14ac:dyDescent="0.25">
      <c r="A405">
        <v>27380</v>
      </c>
      <c r="B405" s="2" t="s">
        <v>433</v>
      </c>
      <c r="C405" s="2" t="s">
        <v>27</v>
      </c>
      <c r="D405" s="2" t="s">
        <v>976</v>
      </c>
      <c r="E405" s="2" t="s">
        <v>935</v>
      </c>
      <c r="F405" s="2" t="s">
        <v>919</v>
      </c>
      <c r="G405" s="2" t="str">
        <f t="shared" si="6"/>
        <v>Trump</v>
      </c>
      <c r="H405" s="2" t="s">
        <v>922</v>
      </c>
      <c r="I405" s="2" t="s">
        <v>922</v>
      </c>
      <c r="J405">
        <v>50845</v>
      </c>
      <c r="K405" s="1">
        <v>62.723964991641303</v>
      </c>
      <c r="L405" s="1">
        <v>14.556003540171099</v>
      </c>
      <c r="M405" s="1">
        <v>0.43465434162651201</v>
      </c>
      <c r="N405" s="1">
        <v>1.63634575671157</v>
      </c>
      <c r="O405" s="1">
        <v>20.649031369849499</v>
      </c>
      <c r="P405" s="1">
        <v>25.9081522273577</v>
      </c>
      <c r="Q405" s="1">
        <v>9.3539187727406805</v>
      </c>
      <c r="R405" s="1">
        <v>23.933523453633601</v>
      </c>
      <c r="S405" s="1">
        <v>25.841282328645899</v>
      </c>
      <c r="T405" s="1">
        <v>14.963123217622201</v>
      </c>
      <c r="U405" s="1">
        <v>10.3541984732824</v>
      </c>
      <c r="V405" s="1">
        <v>49.581679389313003</v>
      </c>
      <c r="W405" s="1">
        <v>27.239694656488499</v>
      </c>
      <c r="X405" s="1">
        <v>12.824427480916</v>
      </c>
      <c r="Y405" s="1">
        <v>27.592195912696099</v>
      </c>
      <c r="Z405" s="1">
        <v>25.033288948069199</v>
      </c>
      <c r="AA405" s="1">
        <v>17.003415735541001</v>
      </c>
      <c r="AB405" s="1">
        <v>19.1396977942454</v>
      </c>
      <c r="AC405" s="1">
        <v>11.2314016094483</v>
      </c>
    </row>
    <row r="406" spans="1:29" ht="15" customHeight="1" x14ac:dyDescent="0.25">
      <c r="A406">
        <v>27420</v>
      </c>
      <c r="B406" s="2" t="s">
        <v>434</v>
      </c>
      <c r="C406" s="2" t="s">
        <v>141</v>
      </c>
      <c r="D406" s="2" t="s">
        <v>960</v>
      </c>
      <c r="E406" s="2" t="s">
        <v>947</v>
      </c>
      <c r="F406" s="2" t="s">
        <v>919</v>
      </c>
      <c r="G406" s="2" t="str">
        <f t="shared" si="6"/>
        <v>Trump</v>
      </c>
      <c r="H406" s="2" t="s">
        <v>922</v>
      </c>
      <c r="I406" s="2" t="s">
        <v>923</v>
      </c>
      <c r="J406">
        <v>21100</v>
      </c>
      <c r="K406" s="1">
        <v>94.767772511848307</v>
      </c>
      <c r="L406" s="1">
        <v>0.59715639810426502</v>
      </c>
      <c r="M406" s="1">
        <v>0.46919431279620799</v>
      </c>
      <c r="N406" s="1">
        <v>2.4549763033175398</v>
      </c>
      <c r="O406" s="1">
        <v>1.71090047393365</v>
      </c>
      <c r="P406" s="1">
        <v>20.526066350710899</v>
      </c>
      <c r="Q406" s="1">
        <v>10.0805687203791</v>
      </c>
      <c r="R406" s="1">
        <v>22.824644549763001</v>
      </c>
      <c r="S406" s="1">
        <v>29.4218009478673</v>
      </c>
      <c r="T406" s="1">
        <v>17.146919431279599</v>
      </c>
      <c r="U406" s="1">
        <v>6.5684384467088996</v>
      </c>
      <c r="V406" s="1">
        <v>42.226659322500701</v>
      </c>
      <c r="W406" s="1">
        <v>27.4580005508125</v>
      </c>
      <c r="X406" s="1">
        <v>23.746901679977999</v>
      </c>
      <c r="Y406" s="1">
        <v>17.5913083680074</v>
      </c>
      <c r="Z406" s="1">
        <v>23.797965788256999</v>
      </c>
      <c r="AA406" s="1">
        <v>19.313453536754501</v>
      </c>
      <c r="AB406" s="1">
        <v>23.520573277854801</v>
      </c>
      <c r="AC406" s="1">
        <v>15.776699029126201</v>
      </c>
    </row>
    <row r="407" spans="1:29" ht="15" customHeight="1" x14ac:dyDescent="0.25">
      <c r="A407">
        <v>27460</v>
      </c>
      <c r="B407" s="2" t="s">
        <v>435</v>
      </c>
      <c r="C407" s="2" t="s">
        <v>40</v>
      </c>
      <c r="D407" s="2" t="s">
        <v>966</v>
      </c>
      <c r="E407" s="2" t="s">
        <v>927</v>
      </c>
      <c r="F407" s="2" t="s">
        <v>919</v>
      </c>
      <c r="G407" s="2" t="str">
        <f t="shared" si="6"/>
        <v>Trump</v>
      </c>
      <c r="H407" s="2" t="s">
        <v>922</v>
      </c>
      <c r="I407" s="2" t="s">
        <v>922</v>
      </c>
      <c r="J407">
        <v>134905</v>
      </c>
      <c r="K407" s="1">
        <v>89.294688855120299</v>
      </c>
      <c r="L407" s="1">
        <v>2.0481079278010501</v>
      </c>
      <c r="M407" s="1">
        <v>0.50109336199547805</v>
      </c>
      <c r="N407" s="1">
        <v>2.0473666654312299</v>
      </c>
      <c r="O407" s="1">
        <v>6.1087431896519799</v>
      </c>
      <c r="P407" s="1">
        <v>21.827211741595899</v>
      </c>
      <c r="Q407" s="1">
        <v>11.3175938623476</v>
      </c>
      <c r="R407" s="1">
        <v>21.8516733997999</v>
      </c>
      <c r="S407" s="1">
        <v>28.4133278974093</v>
      </c>
      <c r="T407" s="1">
        <v>16.590193098847301</v>
      </c>
      <c r="U407" s="1">
        <v>3.9299805501528202</v>
      </c>
      <c r="V407" s="1">
        <v>44.373437065851597</v>
      </c>
      <c r="W407" s="1">
        <v>31.2264517921645</v>
      </c>
      <c r="X407" s="1">
        <v>20.470130591831101</v>
      </c>
      <c r="Y407" s="1">
        <v>24.0382165605096</v>
      </c>
      <c r="Z407" s="1">
        <v>23.705186533212</v>
      </c>
      <c r="AA407" s="1">
        <v>19.650591446769798</v>
      </c>
      <c r="AB407" s="1">
        <v>20.573248407643302</v>
      </c>
      <c r="AC407" s="1">
        <v>12.0327570518653</v>
      </c>
    </row>
    <row r="408" spans="1:29" ht="15" customHeight="1" x14ac:dyDescent="0.25">
      <c r="A408">
        <v>27500</v>
      </c>
      <c r="B408" s="2" t="s">
        <v>436</v>
      </c>
      <c r="C408" s="2" t="s">
        <v>70</v>
      </c>
      <c r="D408" s="2" t="s">
        <v>980</v>
      </c>
      <c r="E408" s="2" t="s">
        <v>927</v>
      </c>
      <c r="F408" s="2" t="s">
        <v>920</v>
      </c>
      <c r="G408" s="2" t="str">
        <f t="shared" si="6"/>
        <v>Clinton</v>
      </c>
      <c r="H408" s="2" t="s">
        <v>922</v>
      </c>
      <c r="I408" s="2" t="s">
        <v>922</v>
      </c>
      <c r="J408">
        <v>160331</v>
      </c>
      <c r="K408" s="1">
        <v>84.528880877684301</v>
      </c>
      <c r="L408" s="1">
        <v>4.8437295345254503</v>
      </c>
      <c r="M408" s="1">
        <v>0.99980664999282698</v>
      </c>
      <c r="N408" s="1">
        <v>2.0657265282446899</v>
      </c>
      <c r="O408" s="1">
        <v>7.5618564095527399</v>
      </c>
      <c r="P408" s="1">
        <v>25.062526897480801</v>
      </c>
      <c r="Q408" s="1">
        <v>8.6040753191834405</v>
      </c>
      <c r="R408" s="1">
        <v>25.916385477543301</v>
      </c>
      <c r="S408" s="1">
        <v>26.8457129313732</v>
      </c>
      <c r="T408" s="1">
        <v>13.571299374419199</v>
      </c>
      <c r="U408" s="1">
        <v>3.6201134101918999</v>
      </c>
      <c r="V408" s="1">
        <v>45.456081715422997</v>
      </c>
      <c r="W408" s="1">
        <v>31.396222163806399</v>
      </c>
      <c r="X408" s="1">
        <v>19.527582710578699</v>
      </c>
      <c r="Y408" s="1">
        <v>17.326921245595699</v>
      </c>
      <c r="Z408" s="1">
        <v>21.813795511538601</v>
      </c>
      <c r="AA408" s="1">
        <v>19.731454147224099</v>
      </c>
      <c r="AB408" s="1">
        <v>25.688029711456</v>
      </c>
      <c r="AC408" s="1">
        <v>15.4397993841856</v>
      </c>
    </row>
    <row r="409" spans="1:29" ht="15" customHeight="1" x14ac:dyDescent="0.25">
      <c r="A409">
        <v>27540</v>
      </c>
      <c r="B409" s="2" t="s">
        <v>437</v>
      </c>
      <c r="C409" s="2" t="s">
        <v>66</v>
      </c>
      <c r="D409" s="2" t="s">
        <v>425</v>
      </c>
      <c r="E409" s="2" t="s">
        <v>927</v>
      </c>
      <c r="F409" s="2" t="s">
        <v>919</v>
      </c>
      <c r="G409" s="2" t="str">
        <f t="shared" si="6"/>
        <v>Trump</v>
      </c>
      <c r="H409" s="2" t="s">
        <v>923</v>
      </c>
      <c r="I409" s="2" t="s">
        <v>923</v>
      </c>
      <c r="J409">
        <v>54734</v>
      </c>
      <c r="K409" s="1">
        <v>93.789966017466298</v>
      </c>
      <c r="L409" s="1">
        <v>0.268571637373479</v>
      </c>
      <c r="M409" s="1">
        <v>0.39098183944166298</v>
      </c>
      <c r="N409" s="1">
        <v>0.72532612270252494</v>
      </c>
      <c r="O409" s="1">
        <v>4.8251543830160397</v>
      </c>
      <c r="P409" s="1">
        <v>24.754266086893001</v>
      </c>
      <c r="Q409" s="1">
        <v>7.0303650381846703</v>
      </c>
      <c r="R409" s="1">
        <v>24.2938575656813</v>
      </c>
      <c r="S409" s="1">
        <v>28.841305221617301</v>
      </c>
      <c r="T409" s="1">
        <v>15.0802060876238</v>
      </c>
      <c r="U409" s="1">
        <v>6.0748537386797699</v>
      </c>
      <c r="V409" s="1">
        <v>51.678999812999201</v>
      </c>
      <c r="W409" s="1">
        <v>25.066118131060801</v>
      </c>
      <c r="X409" s="1">
        <v>17.180028317260199</v>
      </c>
      <c r="Y409" s="1">
        <v>16.326530612244898</v>
      </c>
      <c r="Z409" s="1">
        <v>23.688551633124401</v>
      </c>
      <c r="AA409" s="1">
        <v>19.163878022340601</v>
      </c>
      <c r="AB409" s="1">
        <v>26.657868690201301</v>
      </c>
      <c r="AC409" s="1">
        <v>14.1631710420889</v>
      </c>
    </row>
    <row r="410" spans="1:29" ht="15" customHeight="1" x14ac:dyDescent="0.25">
      <c r="A410">
        <v>27600</v>
      </c>
      <c r="B410" s="2" t="s">
        <v>438</v>
      </c>
      <c r="C410" s="2" t="s">
        <v>37</v>
      </c>
      <c r="D410" s="2" t="s">
        <v>943</v>
      </c>
      <c r="E410" s="2" t="s">
        <v>931</v>
      </c>
      <c r="F410" s="2" t="s">
        <v>920</v>
      </c>
      <c r="G410" s="2" t="str">
        <f t="shared" si="6"/>
        <v>Clinton</v>
      </c>
      <c r="H410" s="2" t="s">
        <v>922</v>
      </c>
      <c r="I410" s="2" t="s">
        <v>923</v>
      </c>
      <c r="J410">
        <v>60485</v>
      </c>
      <c r="K410" s="1">
        <v>83.814168802182394</v>
      </c>
      <c r="L410" s="1">
        <v>6.6958750103331397</v>
      </c>
      <c r="M410" s="1">
        <v>1.6962883359510601</v>
      </c>
      <c r="N410" s="1">
        <v>1.6169298173100799</v>
      </c>
      <c r="O410" s="1">
        <v>6.1767380342233604</v>
      </c>
      <c r="P410" s="1">
        <v>26.527238158221</v>
      </c>
      <c r="Q410" s="1">
        <v>7.8102008762503097</v>
      </c>
      <c r="R410" s="1">
        <v>28.000330660494299</v>
      </c>
      <c r="S410" s="1">
        <v>25.763412416301598</v>
      </c>
      <c r="T410" s="1">
        <v>11.898817888732699</v>
      </c>
      <c r="U410" s="1">
        <v>8.8496695616944798</v>
      </c>
      <c r="V410" s="1">
        <v>46.572810371458203</v>
      </c>
      <c r="W410" s="1">
        <v>25.875471602562499</v>
      </c>
      <c r="X410" s="1">
        <v>18.7020484642848</v>
      </c>
      <c r="Y410" s="1">
        <v>17.312941176470598</v>
      </c>
      <c r="Z410" s="1">
        <v>19.7835294117647</v>
      </c>
      <c r="AA410" s="1">
        <v>20.5223529411765</v>
      </c>
      <c r="AB410" s="1">
        <v>25.265882352941201</v>
      </c>
      <c r="AC410" s="1">
        <v>17.1152941176471</v>
      </c>
    </row>
    <row r="411" spans="1:29" ht="15" customHeight="1" x14ac:dyDescent="0.25">
      <c r="A411">
        <v>27620</v>
      </c>
      <c r="B411" s="2" t="s">
        <v>439</v>
      </c>
      <c r="C411" s="2" t="s">
        <v>162</v>
      </c>
      <c r="D411" s="2" t="s">
        <v>956</v>
      </c>
      <c r="E411" s="2" t="s">
        <v>927</v>
      </c>
      <c r="F411" s="2" t="s">
        <v>919</v>
      </c>
      <c r="G411" s="2" t="str">
        <f t="shared" si="6"/>
        <v>Trump</v>
      </c>
      <c r="H411" s="2" t="s">
        <v>922</v>
      </c>
      <c r="I411" s="2" t="s">
        <v>922</v>
      </c>
      <c r="J411">
        <v>149807</v>
      </c>
      <c r="K411" s="1">
        <v>87.720199990654606</v>
      </c>
      <c r="L411" s="1">
        <v>7.3661444391784103</v>
      </c>
      <c r="M411" s="1">
        <v>0.83707703912367204</v>
      </c>
      <c r="N411" s="1">
        <v>1.9591874879011</v>
      </c>
      <c r="O411" s="1">
        <v>2.1173910431421801</v>
      </c>
      <c r="P411" s="1">
        <v>23.5629843732269</v>
      </c>
      <c r="Q411" s="1">
        <v>9.7418678699927206</v>
      </c>
      <c r="R411" s="1">
        <v>26.3672592068461</v>
      </c>
      <c r="S411" s="1">
        <v>27.634890225423401</v>
      </c>
      <c r="T411" s="1">
        <v>12.692998324510899</v>
      </c>
      <c r="U411" s="1">
        <v>4.4003087935995504</v>
      </c>
      <c r="V411" s="1">
        <v>42.475161164192002</v>
      </c>
      <c r="W411" s="1">
        <v>27.4726045938061</v>
      </c>
      <c r="X411" s="1">
        <v>25.651925448402402</v>
      </c>
      <c r="Y411" s="1">
        <v>16.437300836922599</v>
      </c>
      <c r="Z411" s="1">
        <v>20.719963581608699</v>
      </c>
      <c r="AA411" s="1">
        <v>19.2089505200126</v>
      </c>
      <c r="AB411" s="1">
        <v>26.942606016038098</v>
      </c>
      <c r="AC411" s="1">
        <v>16.691179045417901</v>
      </c>
    </row>
    <row r="412" spans="1:29" ht="15" customHeight="1" x14ac:dyDescent="0.25">
      <c r="A412">
        <v>27700</v>
      </c>
      <c r="B412" s="2" t="s">
        <v>440</v>
      </c>
      <c r="C412" s="2" t="s">
        <v>37</v>
      </c>
      <c r="D412" s="2" t="s">
        <v>943</v>
      </c>
      <c r="E412" s="2" t="s">
        <v>931</v>
      </c>
      <c r="F412" s="2" t="s">
        <v>919</v>
      </c>
      <c r="G412" s="2" t="str">
        <f t="shared" si="6"/>
        <v>Trump</v>
      </c>
      <c r="H412" s="2" t="s">
        <v>922</v>
      </c>
      <c r="I412" s="2" t="s">
        <v>923</v>
      </c>
      <c r="J412">
        <v>30099</v>
      </c>
      <c r="K412" s="1">
        <v>72.258214558623195</v>
      </c>
      <c r="L412" s="1">
        <v>19.695006478620599</v>
      </c>
      <c r="M412" s="1">
        <v>0.53157912222997405</v>
      </c>
      <c r="N412" s="1">
        <v>1.80404664606798</v>
      </c>
      <c r="O412" s="1">
        <v>5.7111531944582898</v>
      </c>
      <c r="P412" s="1">
        <v>24.788198943486499</v>
      </c>
      <c r="Q412" s="1">
        <v>8.4188843483172207</v>
      </c>
      <c r="R412" s="1">
        <v>27.6288248779029</v>
      </c>
      <c r="S412" s="1">
        <v>26.3331007674674</v>
      </c>
      <c r="T412" s="1">
        <v>12.830991062826</v>
      </c>
      <c r="U412" s="1">
        <v>7.6035268476322599</v>
      </c>
      <c r="V412" s="1">
        <v>52.546066970477497</v>
      </c>
      <c r="W412" s="1">
        <v>28.516940756885301</v>
      </c>
      <c r="X412" s="1">
        <v>11.333465425005</v>
      </c>
      <c r="Y412" s="1">
        <v>26.640316205533601</v>
      </c>
      <c r="Z412" s="1">
        <v>26.314229249011898</v>
      </c>
      <c r="AA412" s="1">
        <v>16.798418972332001</v>
      </c>
      <c r="AB412" s="1">
        <v>19.3379446640316</v>
      </c>
      <c r="AC412" s="1">
        <v>10.909090909090899</v>
      </c>
    </row>
    <row r="413" spans="1:29" ht="15" customHeight="1" x14ac:dyDescent="0.25">
      <c r="A413">
        <v>27740</v>
      </c>
      <c r="B413" s="2" t="s">
        <v>441</v>
      </c>
      <c r="C413" s="2" t="s">
        <v>84</v>
      </c>
      <c r="D413" s="2" t="s">
        <v>975</v>
      </c>
      <c r="E413" s="2" t="s">
        <v>931</v>
      </c>
      <c r="F413" s="2" t="s">
        <v>919</v>
      </c>
      <c r="G413" s="2" t="str">
        <f t="shared" si="6"/>
        <v>Trump</v>
      </c>
      <c r="H413" s="2" t="s">
        <v>922</v>
      </c>
      <c r="I413" s="2" t="s">
        <v>922</v>
      </c>
      <c r="J413">
        <v>198716</v>
      </c>
      <c r="K413" s="1">
        <v>92.141045512188199</v>
      </c>
      <c r="L413" s="1">
        <v>2.7702852311842001</v>
      </c>
      <c r="M413" s="1">
        <v>0.84089856881177205</v>
      </c>
      <c r="N413" s="1">
        <v>1.6224159101431199</v>
      </c>
      <c r="O413" s="1">
        <v>2.6253547776726598</v>
      </c>
      <c r="P413" s="1">
        <v>20.154391191449101</v>
      </c>
      <c r="Q413" s="1">
        <v>10.5240644940518</v>
      </c>
      <c r="R413" s="1">
        <v>25.097123533082399</v>
      </c>
      <c r="S413" s="1">
        <v>28.030455524467101</v>
      </c>
      <c r="T413" s="1">
        <v>16.1939652569496</v>
      </c>
      <c r="U413" s="1">
        <v>6.9972092348954398</v>
      </c>
      <c r="V413" s="1">
        <v>42.989380595121602</v>
      </c>
      <c r="W413" s="1">
        <v>26.709434235801499</v>
      </c>
      <c r="X413" s="1">
        <v>23.303975934181398</v>
      </c>
      <c r="Y413" s="1">
        <v>26.2340235328227</v>
      </c>
      <c r="Z413" s="1">
        <v>24.7058397158665</v>
      </c>
      <c r="AA413" s="1">
        <v>18.5931044480417</v>
      </c>
      <c r="AB413" s="1">
        <v>18.153374084901799</v>
      </c>
      <c r="AC413" s="1">
        <v>12.3136582183672</v>
      </c>
    </row>
    <row r="414" spans="1:29" ht="15" customHeight="1" x14ac:dyDescent="0.25">
      <c r="A414">
        <v>27780</v>
      </c>
      <c r="B414" s="2" t="s">
        <v>442</v>
      </c>
      <c r="C414" s="2" t="s">
        <v>55</v>
      </c>
      <c r="D414" s="2" t="s">
        <v>970</v>
      </c>
      <c r="E414" s="2" t="s">
        <v>927</v>
      </c>
      <c r="F414" s="2" t="s">
        <v>919</v>
      </c>
      <c r="G414" s="2" t="str">
        <f t="shared" si="6"/>
        <v>Trump</v>
      </c>
      <c r="H414" s="2" t="s">
        <v>922</v>
      </c>
      <c r="I414" s="2" t="s">
        <v>922</v>
      </c>
      <c r="J414">
        <v>143679</v>
      </c>
      <c r="K414" s="1">
        <v>93.314263044703793</v>
      </c>
      <c r="L414" s="1">
        <v>3.5307873802017</v>
      </c>
      <c r="M414" s="1">
        <v>0.50111707347629098</v>
      </c>
      <c r="N414" s="1">
        <v>1.2576646552384101</v>
      </c>
      <c r="O414" s="1">
        <v>1.39616784637978</v>
      </c>
      <c r="P414" s="1">
        <v>19.651445235559802</v>
      </c>
      <c r="Q414" s="1">
        <v>9.3298255138189994</v>
      </c>
      <c r="R414" s="1">
        <v>22.502940582827001</v>
      </c>
      <c r="S414" s="1">
        <v>29.674482701020999</v>
      </c>
      <c r="T414" s="1">
        <v>18.841305966773199</v>
      </c>
      <c r="U414" s="1">
        <v>3.6868443561786601</v>
      </c>
      <c r="V414" s="1">
        <v>55.042128341509901</v>
      </c>
      <c r="W414" s="1">
        <v>23.3382163538584</v>
      </c>
      <c r="X414" s="1">
        <v>17.932810948453</v>
      </c>
      <c r="Y414" s="1">
        <v>22.971864209770601</v>
      </c>
      <c r="Z414" s="1">
        <v>25.399131653618699</v>
      </c>
      <c r="AA414" s="1">
        <v>18.975419643772899</v>
      </c>
      <c r="AB414" s="1">
        <v>21.732590338791798</v>
      </c>
      <c r="AC414" s="1">
        <v>10.920994154045999</v>
      </c>
    </row>
    <row r="415" spans="1:29" ht="15" customHeight="1" x14ac:dyDescent="0.25">
      <c r="A415">
        <v>27860</v>
      </c>
      <c r="B415" s="2" t="s">
        <v>443</v>
      </c>
      <c r="C415" s="2" t="s">
        <v>75</v>
      </c>
      <c r="D415" s="2" t="s">
        <v>932</v>
      </c>
      <c r="E415" s="2" t="s">
        <v>931</v>
      </c>
      <c r="F415" s="2" t="s">
        <v>919</v>
      </c>
      <c r="G415" s="2" t="str">
        <f t="shared" si="6"/>
        <v>Trump</v>
      </c>
      <c r="H415" s="2" t="s">
        <v>922</v>
      </c>
      <c r="I415" s="2" t="s">
        <v>923</v>
      </c>
      <c r="J415">
        <v>121026</v>
      </c>
      <c r="K415" s="1">
        <v>81.5039743526184</v>
      </c>
      <c r="L415" s="1">
        <v>11.8387784443012</v>
      </c>
      <c r="M415" s="1">
        <v>0.91963710277130495</v>
      </c>
      <c r="N415" s="1">
        <v>1.7549947945069699</v>
      </c>
      <c r="O415" s="1">
        <v>3.9826153058020601</v>
      </c>
      <c r="P415" s="1">
        <v>24.870688942871801</v>
      </c>
      <c r="Q415" s="1">
        <v>12.0841802587874</v>
      </c>
      <c r="R415" s="1">
        <v>26.242295044040102</v>
      </c>
      <c r="S415" s="1">
        <v>23.879992728835099</v>
      </c>
      <c r="T415" s="1">
        <v>12.9228430254656</v>
      </c>
      <c r="U415" s="1">
        <v>6.7620927936821298</v>
      </c>
      <c r="V415" s="1">
        <v>47.081363329349998</v>
      </c>
      <c r="W415" s="1">
        <v>25.623473788122801</v>
      </c>
      <c r="X415" s="1">
        <v>20.533070088845001</v>
      </c>
      <c r="Y415" s="1">
        <v>26.449042539519301</v>
      </c>
      <c r="Z415" s="1">
        <v>24.5898127918434</v>
      </c>
      <c r="AA415" s="1">
        <v>17.394936383498301</v>
      </c>
      <c r="AB415" s="1">
        <v>19.155635522426401</v>
      </c>
      <c r="AC415" s="1">
        <v>12.410572762712601</v>
      </c>
    </row>
    <row r="416" spans="1:29" ht="15" customHeight="1" x14ac:dyDescent="0.25">
      <c r="A416">
        <v>27900</v>
      </c>
      <c r="B416" s="2" t="s">
        <v>444</v>
      </c>
      <c r="C416" s="2" t="s">
        <v>162</v>
      </c>
      <c r="D416" s="2" t="s">
        <v>956</v>
      </c>
      <c r="E416" s="2" t="s">
        <v>927</v>
      </c>
      <c r="F416" s="2" t="s">
        <v>919</v>
      </c>
      <c r="G416" s="2" t="str">
        <f t="shared" si="6"/>
        <v>Trump</v>
      </c>
      <c r="H416" s="2" t="s">
        <v>922</v>
      </c>
      <c r="I416" s="2" t="s">
        <v>922</v>
      </c>
      <c r="J416">
        <v>175518</v>
      </c>
      <c r="K416" s="1">
        <v>86.592828086008296</v>
      </c>
      <c r="L416" s="1">
        <v>1.4784808395720099</v>
      </c>
      <c r="M416" s="1">
        <v>1.09276541437345</v>
      </c>
      <c r="N416" s="1">
        <v>4.8171697489716196</v>
      </c>
      <c r="O416" s="1">
        <v>6.01875591107465</v>
      </c>
      <c r="P416" s="1">
        <v>25.661755489465499</v>
      </c>
      <c r="Q416" s="1">
        <v>9.8639455782312897</v>
      </c>
      <c r="R416" s="1">
        <v>25.2014038446199</v>
      </c>
      <c r="S416" s="1">
        <v>25.273761095728101</v>
      </c>
      <c r="T416" s="1">
        <v>13.999133991955199</v>
      </c>
      <c r="U416" s="1">
        <v>5.5198380279188699</v>
      </c>
      <c r="V416" s="1">
        <v>44.453521827158703</v>
      </c>
      <c r="W416" s="1">
        <v>30.844847795972001</v>
      </c>
      <c r="X416" s="1">
        <v>19.181792348950399</v>
      </c>
      <c r="Y416" s="1">
        <v>22.691375751592901</v>
      </c>
      <c r="Z416" s="1">
        <v>26.367824344132298</v>
      </c>
      <c r="AA416" s="1">
        <v>19.495049208770801</v>
      </c>
      <c r="AB416" s="1">
        <v>20.489694576565299</v>
      </c>
      <c r="AC416" s="1">
        <v>10.9560561189386</v>
      </c>
    </row>
    <row r="417" spans="1:29" ht="15" customHeight="1" x14ac:dyDescent="0.25">
      <c r="A417">
        <v>27920</v>
      </c>
      <c r="B417" s="2" t="s">
        <v>445</v>
      </c>
      <c r="C417" s="2" t="s">
        <v>77</v>
      </c>
      <c r="D417" s="2" t="s">
        <v>949</v>
      </c>
      <c r="E417" s="2" t="s">
        <v>935</v>
      </c>
      <c r="F417" s="2" t="s">
        <v>919</v>
      </c>
      <c r="G417" s="2" t="str">
        <f t="shared" si="6"/>
        <v>Trump</v>
      </c>
      <c r="H417" s="2" t="s">
        <v>922</v>
      </c>
      <c r="I417" s="2" t="s">
        <v>923</v>
      </c>
      <c r="J417">
        <v>34362</v>
      </c>
      <c r="K417" s="1">
        <v>59.9121122169839</v>
      </c>
      <c r="L417" s="1">
        <v>17.5048018159595</v>
      </c>
      <c r="M417" s="1">
        <v>3.1109947034514902</v>
      </c>
      <c r="N417" s="1">
        <v>7.0979570455736001</v>
      </c>
      <c r="O417" s="1">
        <v>12.3741342180315</v>
      </c>
      <c r="P417" s="1">
        <v>30.897503055701101</v>
      </c>
      <c r="Q417" s="1">
        <v>13.4538152610442</v>
      </c>
      <c r="R417" s="1">
        <v>29.9546010127466</v>
      </c>
      <c r="S417" s="1">
        <v>18.046097433211099</v>
      </c>
      <c r="T417" s="1">
        <v>7.6479832372970096</v>
      </c>
      <c r="U417" s="1">
        <v>3.39170216122417</v>
      </c>
      <c r="V417" s="1">
        <v>33.895987800389101</v>
      </c>
      <c r="W417" s="1">
        <v>42.793290214019002</v>
      </c>
      <c r="X417" s="1">
        <v>19.919019824367702</v>
      </c>
      <c r="Y417" s="1">
        <v>13.193760262725799</v>
      </c>
      <c r="Z417" s="1">
        <v>24.0886699507389</v>
      </c>
      <c r="AA417" s="1">
        <v>26.420361247947501</v>
      </c>
      <c r="AB417" s="1">
        <v>25.049261083743801</v>
      </c>
      <c r="AC417" s="1">
        <v>11.247947454844001</v>
      </c>
    </row>
    <row r="418" spans="1:29" ht="15" customHeight="1" x14ac:dyDescent="0.25">
      <c r="A418">
        <v>27940</v>
      </c>
      <c r="B418" s="2" t="s">
        <v>446</v>
      </c>
      <c r="C418" s="2" t="s">
        <v>63</v>
      </c>
      <c r="D418" s="2" t="s">
        <v>928</v>
      </c>
      <c r="E418" s="2" t="s">
        <v>929</v>
      </c>
      <c r="F418" s="2" t="s">
        <v>920</v>
      </c>
      <c r="G418" s="2" t="str">
        <f t="shared" si="6"/>
        <v>Clinton</v>
      </c>
      <c r="H418" s="2" t="s">
        <v>922</v>
      </c>
      <c r="I418" s="2" t="s">
        <v>922</v>
      </c>
      <c r="J418">
        <v>31275</v>
      </c>
      <c r="K418" s="1">
        <v>67.354116706634699</v>
      </c>
      <c r="L418" s="1">
        <v>0.82813749000799397</v>
      </c>
      <c r="M418" s="1">
        <v>6.0079936051159102</v>
      </c>
      <c r="N418" s="1">
        <v>20.732214228617099</v>
      </c>
      <c r="O418" s="1">
        <v>5.0775379696243004</v>
      </c>
      <c r="P418" s="1">
        <v>23.456434852118299</v>
      </c>
      <c r="Q418" s="1">
        <v>8.8729016786570707</v>
      </c>
      <c r="R418" s="1">
        <v>27.6674660271783</v>
      </c>
      <c r="S418" s="1">
        <v>31.577937649880099</v>
      </c>
      <c r="T418" s="1">
        <v>8.4252597921662709</v>
      </c>
      <c r="U418" s="1">
        <v>0.95046352654743005</v>
      </c>
      <c r="V418" s="1">
        <v>25.625058526079201</v>
      </c>
      <c r="W418" s="1">
        <v>37.5550145144677</v>
      </c>
      <c r="X418" s="1">
        <v>35.869463432905697</v>
      </c>
      <c r="Y418" s="1">
        <v>7.3683356325570104</v>
      </c>
      <c r="Z418" s="1">
        <v>11.6530065730747</v>
      </c>
      <c r="AA418" s="1">
        <v>14.655522194270899</v>
      </c>
      <c r="AB418" s="1">
        <v>31.6237929075712</v>
      </c>
      <c r="AC418" s="1">
        <v>34.699342692526201</v>
      </c>
    </row>
    <row r="419" spans="1:29" ht="15" customHeight="1" x14ac:dyDescent="0.25">
      <c r="A419">
        <v>27980</v>
      </c>
      <c r="B419" s="2" t="s">
        <v>447</v>
      </c>
      <c r="C419" s="2" t="s">
        <v>406</v>
      </c>
      <c r="D419" s="2" t="s">
        <v>944</v>
      </c>
      <c r="E419" s="2" t="s">
        <v>929</v>
      </c>
      <c r="F419" s="2" t="s">
        <v>920</v>
      </c>
      <c r="G419" s="2" t="str">
        <f t="shared" si="6"/>
        <v>Clinton</v>
      </c>
      <c r="H419" s="2" t="s">
        <v>923</v>
      </c>
      <c r="I419" s="2" t="s">
        <v>923</v>
      </c>
      <c r="J419">
        <v>154924</v>
      </c>
      <c r="K419" s="1">
        <v>31.768480028917399</v>
      </c>
      <c r="L419" s="1">
        <v>0.52800082621156197</v>
      </c>
      <c r="M419" s="1">
        <v>28.007926467171</v>
      </c>
      <c r="N419" s="1">
        <v>29.554491234411699</v>
      </c>
      <c r="O419" s="1">
        <v>10.141101443288299</v>
      </c>
      <c r="P419" s="1">
        <v>23.117786785778801</v>
      </c>
      <c r="Q419" s="1">
        <v>7.5152978234489201</v>
      </c>
      <c r="R419" s="1">
        <v>27.009372337404098</v>
      </c>
      <c r="S419" s="1">
        <v>29.5583641011076</v>
      </c>
      <c r="T419" s="1">
        <v>12.799178952260499</v>
      </c>
      <c r="U419" s="1">
        <v>4.8648950216651503</v>
      </c>
      <c r="V419" s="1">
        <v>36.680118274970702</v>
      </c>
      <c r="W419" s="1">
        <v>33.335502947575897</v>
      </c>
      <c r="X419" s="1">
        <v>25.119483755788199</v>
      </c>
      <c r="Y419" s="1">
        <v>12.654114498709699</v>
      </c>
      <c r="Z419" s="1">
        <v>16.177004683169301</v>
      </c>
      <c r="AA419" s="1">
        <v>17.690910828634198</v>
      </c>
      <c r="AB419" s="1">
        <v>26.0365096052757</v>
      </c>
      <c r="AC419" s="1">
        <v>27.441460384210998</v>
      </c>
    </row>
    <row r="420" spans="1:29" ht="15" customHeight="1" x14ac:dyDescent="0.25">
      <c r="A420">
        <v>28020</v>
      </c>
      <c r="B420" s="2" t="s">
        <v>448</v>
      </c>
      <c r="C420" s="2" t="s">
        <v>31</v>
      </c>
      <c r="D420" s="2" t="s">
        <v>924</v>
      </c>
      <c r="E420" s="2" t="s">
        <v>927</v>
      </c>
      <c r="F420" s="2" t="s">
        <v>920</v>
      </c>
      <c r="G420" s="2" t="str">
        <f t="shared" si="6"/>
        <v>Clinton</v>
      </c>
      <c r="H420" s="2" t="s">
        <v>922</v>
      </c>
      <c r="I420" s="2" t="s">
        <v>922</v>
      </c>
      <c r="J420">
        <v>326589</v>
      </c>
      <c r="K420" s="1">
        <v>80.552314989175997</v>
      </c>
      <c r="L420" s="1">
        <v>9.0890997553500004</v>
      </c>
      <c r="M420" s="1">
        <v>1.6797871330632701</v>
      </c>
      <c r="N420" s="1">
        <v>3.2539369054070999</v>
      </c>
      <c r="O420" s="1">
        <v>5.4248612170036301</v>
      </c>
      <c r="P420" s="1">
        <v>23.373108096108599</v>
      </c>
      <c r="Q420" s="1">
        <v>13.307857888661299</v>
      </c>
      <c r="R420" s="1">
        <v>24.7613973526359</v>
      </c>
      <c r="S420" s="1">
        <v>25.910854315362698</v>
      </c>
      <c r="T420" s="1">
        <v>12.6467823472315</v>
      </c>
      <c r="U420" s="1">
        <v>3.08843946911075</v>
      </c>
      <c r="V420" s="1">
        <v>33.711176053671501</v>
      </c>
      <c r="W420" s="1">
        <v>33.258250240298302</v>
      </c>
      <c r="X420" s="1">
        <v>29.9421342369195</v>
      </c>
      <c r="Y420" s="1">
        <v>21.783322143983501</v>
      </c>
      <c r="Z420" s="1">
        <v>22.6428203406767</v>
      </c>
      <c r="AA420" s="1">
        <v>17.9300223266562</v>
      </c>
      <c r="AB420" s="1">
        <v>21.026089400302901</v>
      </c>
      <c r="AC420" s="1">
        <v>16.617745788380802</v>
      </c>
    </row>
    <row r="421" spans="1:29" ht="15" customHeight="1" x14ac:dyDescent="0.25">
      <c r="A421">
        <v>28060</v>
      </c>
      <c r="B421" s="2" t="s">
        <v>449</v>
      </c>
      <c r="C421" s="2" t="s">
        <v>137</v>
      </c>
      <c r="D421" s="2" t="s">
        <v>958</v>
      </c>
      <c r="E421" s="2" t="s">
        <v>947</v>
      </c>
      <c r="F421" s="2" t="s">
        <v>919</v>
      </c>
      <c r="G421" s="2" t="str">
        <f t="shared" si="6"/>
        <v>Trump</v>
      </c>
      <c r="H421" s="2" t="s">
        <v>922</v>
      </c>
      <c r="I421" s="2" t="s">
        <v>922</v>
      </c>
      <c r="J421">
        <v>90928</v>
      </c>
      <c r="K421" s="1">
        <v>93.963355622030605</v>
      </c>
      <c r="L421" s="1">
        <v>0.19795882456449099</v>
      </c>
      <c r="M421" s="1">
        <v>0.57408059123702304</v>
      </c>
      <c r="N421" s="1">
        <v>2.9880784796762301</v>
      </c>
      <c r="O421" s="1">
        <v>2.27652648249164</v>
      </c>
      <c r="P421" s="1">
        <v>23.374538096076002</v>
      </c>
      <c r="Q421" s="1">
        <v>7.3937620974837204</v>
      </c>
      <c r="R421" s="1">
        <v>23.9112264648953</v>
      </c>
      <c r="S421" s="1">
        <v>30.910170684497601</v>
      </c>
      <c r="T421" s="1">
        <v>14.4103026570473</v>
      </c>
      <c r="U421" s="1">
        <v>1.4968483204340499</v>
      </c>
      <c r="V421" s="1">
        <v>36.7429984840022</v>
      </c>
      <c r="W421" s="1">
        <v>33.004069257161099</v>
      </c>
      <c r="X421" s="1">
        <v>28.7560839384026</v>
      </c>
      <c r="Y421" s="1">
        <v>18.3091342507314</v>
      </c>
      <c r="Z421" s="1">
        <v>24.991873442409801</v>
      </c>
      <c r="AA421" s="1">
        <v>21.5380864665728</v>
      </c>
      <c r="AB421" s="1">
        <v>21.231986130675001</v>
      </c>
      <c r="AC421" s="1">
        <v>13.928919709611</v>
      </c>
    </row>
    <row r="422" spans="1:29" ht="15" customHeight="1" x14ac:dyDescent="0.25">
      <c r="A422">
        <v>28100</v>
      </c>
      <c r="B422" s="2" t="s">
        <v>450</v>
      </c>
      <c r="C422" s="2" t="s">
        <v>146</v>
      </c>
      <c r="D422" s="2" t="s">
        <v>948</v>
      </c>
      <c r="E422" s="2" t="s">
        <v>927</v>
      </c>
      <c r="F422" s="2" t="s">
        <v>919</v>
      </c>
      <c r="G422" s="2" t="str">
        <f t="shared" si="6"/>
        <v>Trump</v>
      </c>
      <c r="H422" s="2" t="s">
        <v>922</v>
      </c>
      <c r="I422" s="2" t="s">
        <v>923</v>
      </c>
      <c r="J422">
        <v>113449</v>
      </c>
      <c r="K422" s="1">
        <v>73.352784070375193</v>
      </c>
      <c r="L422" s="1">
        <v>14.9829438778658</v>
      </c>
      <c r="M422" s="1">
        <v>0.90789694047545599</v>
      </c>
      <c r="N422" s="1">
        <v>1.7946390007844899</v>
      </c>
      <c r="O422" s="1">
        <v>8.9617361104989897</v>
      </c>
      <c r="P422" s="1">
        <v>25.345309346049799</v>
      </c>
      <c r="Q422" s="1">
        <v>10.2098740403177</v>
      </c>
      <c r="R422" s="1">
        <v>24.976861849818</v>
      </c>
      <c r="S422" s="1">
        <v>26.037250218159699</v>
      </c>
      <c r="T422" s="1">
        <v>13.430704545654899</v>
      </c>
      <c r="U422" s="1">
        <v>4.7018804778690697</v>
      </c>
      <c r="V422" s="1">
        <v>44.545791213463701</v>
      </c>
      <c r="W422" s="1">
        <v>33.823912655849199</v>
      </c>
      <c r="X422" s="1">
        <v>16.928415652818</v>
      </c>
      <c r="Y422" s="1">
        <v>18.469367877666301</v>
      </c>
      <c r="Z422" s="1">
        <v>20.707119898704601</v>
      </c>
      <c r="AA422" s="1">
        <v>18.539982468101702</v>
      </c>
      <c r="AB422" s="1">
        <v>24.3352488555566</v>
      </c>
      <c r="AC422" s="1">
        <v>17.948280899970801</v>
      </c>
    </row>
    <row r="423" spans="1:29" ht="15" customHeight="1" x14ac:dyDescent="0.25">
      <c r="A423">
        <v>28140</v>
      </c>
      <c r="B423" s="2" t="s">
        <v>451</v>
      </c>
      <c r="C423" s="2" t="s">
        <v>162</v>
      </c>
      <c r="D423" s="2" t="s">
        <v>956</v>
      </c>
      <c r="E423" s="2" t="s">
        <v>927</v>
      </c>
      <c r="F423" s="2" t="s">
        <v>920</v>
      </c>
      <c r="G423" s="2" t="str">
        <f t="shared" si="6"/>
        <v>Clinton</v>
      </c>
      <c r="H423" s="2" t="s">
        <v>922</v>
      </c>
      <c r="I423" s="2" t="s">
        <v>922</v>
      </c>
      <c r="J423">
        <v>2009342</v>
      </c>
      <c r="K423" s="1">
        <v>74.203794077862298</v>
      </c>
      <c r="L423" s="1">
        <v>12.4539774712319</v>
      </c>
      <c r="M423" s="1">
        <v>2.27228615138687</v>
      </c>
      <c r="N423" s="1">
        <v>2.8211723041672299</v>
      </c>
      <c r="O423" s="1">
        <v>8.2487699953517097</v>
      </c>
      <c r="P423" s="1">
        <v>25.635755386589199</v>
      </c>
      <c r="Q423" s="1">
        <v>8.2744002763093594</v>
      </c>
      <c r="R423" s="1">
        <v>27.629691710022499</v>
      </c>
      <c r="S423" s="1">
        <v>26.518382634713301</v>
      </c>
      <c r="T423" s="1">
        <v>11.9417699923657</v>
      </c>
      <c r="U423" s="1">
        <v>3.1539352939805201</v>
      </c>
      <c r="V423" s="1">
        <v>33.401514063403603</v>
      </c>
      <c r="W423" s="1">
        <v>30.482877487500001</v>
      </c>
      <c r="X423" s="1">
        <v>32.961673155115903</v>
      </c>
      <c r="Y423" s="1">
        <v>15.319813705447499</v>
      </c>
      <c r="Z423" s="1">
        <v>19.527343089075099</v>
      </c>
      <c r="AA423" s="1">
        <v>17.417472047548099</v>
      </c>
      <c r="AB423" s="1">
        <v>24.1704587522438</v>
      </c>
      <c r="AC423" s="1">
        <v>23.564912405685501</v>
      </c>
    </row>
    <row r="424" spans="1:29" ht="15" customHeight="1" x14ac:dyDescent="0.25">
      <c r="A424">
        <v>28180</v>
      </c>
      <c r="B424" s="2" t="s">
        <v>452</v>
      </c>
      <c r="C424" s="2" t="s">
        <v>406</v>
      </c>
      <c r="D424" s="2" t="s">
        <v>944</v>
      </c>
      <c r="E424" s="2" t="s">
        <v>929</v>
      </c>
      <c r="F424" s="2" t="s">
        <v>920</v>
      </c>
      <c r="G424" s="2" t="str">
        <f t="shared" si="6"/>
        <v>Clinton</v>
      </c>
      <c r="H424" s="2" t="s">
        <v>923</v>
      </c>
      <c r="I424" s="2" t="s">
        <v>923</v>
      </c>
      <c r="J424">
        <v>67091</v>
      </c>
      <c r="K424" s="1">
        <v>30.720961082708602</v>
      </c>
      <c r="L424" s="1">
        <v>0.384552324454845</v>
      </c>
      <c r="M424" s="1">
        <v>30.251449523781101</v>
      </c>
      <c r="N424" s="1">
        <v>29.2304481972247</v>
      </c>
      <c r="O424" s="1">
        <v>9.4125888718308008</v>
      </c>
      <c r="P424" s="1">
        <v>22.6900776557213</v>
      </c>
      <c r="Q424" s="1">
        <v>7.3184182677259297</v>
      </c>
      <c r="R424" s="1">
        <v>24.612839277995601</v>
      </c>
      <c r="S424" s="1">
        <v>30.495893637000499</v>
      </c>
      <c r="T424" s="1">
        <v>14.8827711615567</v>
      </c>
      <c r="U424" s="1">
        <v>5.7614045554300803</v>
      </c>
      <c r="V424" s="1">
        <v>33.524385826603897</v>
      </c>
      <c r="W424" s="1">
        <v>35.8063622610956</v>
      </c>
      <c r="X424" s="1">
        <v>24.907847356870398</v>
      </c>
      <c r="Y424" s="1">
        <v>14.353612167300399</v>
      </c>
      <c r="Z424" s="1">
        <v>15.2181785261633</v>
      </c>
      <c r="AA424" s="1">
        <v>16.562556581568</v>
      </c>
      <c r="AB424" s="1">
        <v>28.494477638964302</v>
      </c>
      <c r="AC424" s="1">
        <v>25.371175086004001</v>
      </c>
    </row>
    <row r="425" spans="1:29" ht="15" customHeight="1" x14ac:dyDescent="0.25">
      <c r="A425">
        <v>28260</v>
      </c>
      <c r="B425" s="2" t="s">
        <v>453</v>
      </c>
      <c r="C425" s="2" t="s">
        <v>117</v>
      </c>
      <c r="D425" s="2" t="s">
        <v>961</v>
      </c>
      <c r="E425" s="2" t="s">
        <v>935</v>
      </c>
      <c r="F425" s="2" t="s">
        <v>919</v>
      </c>
      <c r="G425" s="2" t="str">
        <f t="shared" si="6"/>
        <v>Trump</v>
      </c>
      <c r="H425" s="2" t="s">
        <v>922</v>
      </c>
      <c r="I425" s="2" t="s">
        <v>923</v>
      </c>
      <c r="J425">
        <v>52591</v>
      </c>
      <c r="K425" s="1">
        <v>89.920328573329996</v>
      </c>
      <c r="L425" s="1">
        <v>0.69213363503261005</v>
      </c>
      <c r="M425" s="1">
        <v>1.1370766861249999</v>
      </c>
      <c r="N425" s="1">
        <v>1.2606719780951099</v>
      </c>
      <c r="O425" s="1">
        <v>6.9897891274172403</v>
      </c>
      <c r="P425" s="1">
        <v>24.0364320891407</v>
      </c>
      <c r="Q425" s="1">
        <v>14.5899488505638</v>
      </c>
      <c r="R425" s="1">
        <v>24.338765187959901</v>
      </c>
      <c r="S425" s="1">
        <v>24.171436177292701</v>
      </c>
      <c r="T425" s="1">
        <v>12.8634176950429</v>
      </c>
      <c r="U425" s="1">
        <v>2.8850023216220402</v>
      </c>
      <c r="V425" s="1">
        <v>33.347778981581797</v>
      </c>
      <c r="W425" s="1">
        <v>32.837022132796797</v>
      </c>
      <c r="X425" s="1">
        <v>30.930196563999399</v>
      </c>
      <c r="Y425" s="1">
        <v>16.510375099760601</v>
      </c>
      <c r="Z425" s="1">
        <v>23.279130087789301</v>
      </c>
      <c r="AA425" s="1">
        <v>18.3758978451716</v>
      </c>
      <c r="AB425" s="1">
        <v>24.645849960095799</v>
      </c>
      <c r="AC425" s="1">
        <v>17.188747007182801</v>
      </c>
    </row>
    <row r="426" spans="1:29" ht="15" customHeight="1" x14ac:dyDescent="0.25">
      <c r="A426">
        <v>28300</v>
      </c>
      <c r="B426" s="2" t="s">
        <v>454</v>
      </c>
      <c r="C426" s="2" t="s">
        <v>235</v>
      </c>
      <c r="D426" s="2" t="s">
        <v>962</v>
      </c>
      <c r="E426" s="2" t="s">
        <v>927</v>
      </c>
      <c r="F426" s="2" t="s">
        <v>920</v>
      </c>
      <c r="G426" s="2" t="str">
        <f t="shared" si="6"/>
        <v>Clinton</v>
      </c>
      <c r="H426" s="2" t="s">
        <v>922</v>
      </c>
      <c r="I426" s="2" t="s">
        <v>923</v>
      </c>
      <c r="J426">
        <v>77117</v>
      </c>
      <c r="K426" s="1">
        <v>95.357703230156801</v>
      </c>
      <c r="L426" s="1">
        <v>0.47071333169080698</v>
      </c>
      <c r="M426" s="1">
        <v>1.18002515658026</v>
      </c>
      <c r="N426" s="1">
        <v>1.57812155555844</v>
      </c>
      <c r="O426" s="1">
        <v>1.4134367260137199</v>
      </c>
      <c r="P426" s="1">
        <v>19.596197984880099</v>
      </c>
      <c r="Q426" s="1">
        <v>13.8283387579911</v>
      </c>
      <c r="R426" s="1">
        <v>22.1689121724133</v>
      </c>
      <c r="S426" s="1">
        <v>29.699028748524999</v>
      </c>
      <c r="T426" s="1">
        <v>14.7075223361905</v>
      </c>
      <c r="U426" s="1">
        <v>2.5567354545630998</v>
      </c>
      <c r="V426" s="1">
        <v>40.626273999728198</v>
      </c>
      <c r="W426" s="1">
        <v>26.699151637514301</v>
      </c>
      <c r="X426" s="1">
        <v>30.1178389081944</v>
      </c>
      <c r="Y426" s="1">
        <v>14.204752593378201</v>
      </c>
      <c r="Z426" s="1">
        <v>21.0287342988765</v>
      </c>
      <c r="AA426" s="1">
        <v>18.420442117124601</v>
      </c>
      <c r="AB426" s="1">
        <v>25.3935637821894</v>
      </c>
      <c r="AC426" s="1">
        <v>20.952507208431399</v>
      </c>
    </row>
    <row r="427" spans="1:29" ht="15" customHeight="1" x14ac:dyDescent="0.25">
      <c r="A427">
        <v>28340</v>
      </c>
      <c r="B427" s="2" t="s">
        <v>455</v>
      </c>
      <c r="C427" s="2" t="s">
        <v>66</v>
      </c>
      <c r="D427" s="2" t="s">
        <v>425</v>
      </c>
      <c r="E427" s="2" t="s">
        <v>927</v>
      </c>
      <c r="F427" s="2" t="s">
        <v>919</v>
      </c>
      <c r="G427" s="2" t="str">
        <f t="shared" si="6"/>
        <v>Trump</v>
      </c>
      <c r="H427" s="2" t="s">
        <v>922</v>
      </c>
      <c r="I427" s="2" t="s">
        <v>923</v>
      </c>
      <c r="J427">
        <v>47536</v>
      </c>
      <c r="K427" s="1">
        <v>88.572871087175997</v>
      </c>
      <c r="L427" s="1">
        <v>0.35762369572534503</v>
      </c>
      <c r="M427" s="1">
        <v>0.36603837091888303</v>
      </c>
      <c r="N427" s="1">
        <v>1.09601144395826</v>
      </c>
      <c r="O427" s="1">
        <v>9.6074554022214702</v>
      </c>
      <c r="P427" s="1">
        <v>27.0321440592393</v>
      </c>
      <c r="Q427" s="1">
        <v>8.3031807472231591</v>
      </c>
      <c r="R427" s="1">
        <v>25.111494446314399</v>
      </c>
      <c r="S427" s="1">
        <v>27.0552844160215</v>
      </c>
      <c r="T427" s="1">
        <v>12.4978963312016</v>
      </c>
      <c r="U427" s="1">
        <v>6.8985695708712598</v>
      </c>
      <c r="V427" s="1">
        <v>52.048114434330301</v>
      </c>
      <c r="W427" s="1">
        <v>28.407022106631999</v>
      </c>
      <c r="X427" s="1">
        <v>12.646293888166401</v>
      </c>
      <c r="Y427" s="1">
        <v>15.6161753078053</v>
      </c>
      <c r="Z427" s="1">
        <v>26.019428442335901</v>
      </c>
      <c r="AA427" s="1">
        <v>21.7892239918672</v>
      </c>
      <c r="AB427" s="1">
        <v>25.4659437478821</v>
      </c>
      <c r="AC427" s="1">
        <v>11.109228510109601</v>
      </c>
    </row>
    <row r="428" spans="1:29" ht="15" customHeight="1" x14ac:dyDescent="0.25">
      <c r="A428">
        <v>28380</v>
      </c>
      <c r="B428" s="2" t="s">
        <v>456</v>
      </c>
      <c r="C428" s="2" t="s">
        <v>162</v>
      </c>
      <c r="D428" s="2" t="s">
        <v>956</v>
      </c>
      <c r="E428" s="2" t="s">
        <v>927</v>
      </c>
      <c r="F428" s="2" t="s">
        <v>919</v>
      </c>
      <c r="G428" s="2" t="str">
        <f t="shared" si="6"/>
        <v>Trump</v>
      </c>
      <c r="H428" s="2" t="s">
        <v>922</v>
      </c>
      <c r="I428" s="2" t="s">
        <v>922</v>
      </c>
      <c r="J428">
        <v>31953</v>
      </c>
      <c r="K428" s="1">
        <v>82.928050574281002</v>
      </c>
      <c r="L428" s="1">
        <v>9.6422871091916207</v>
      </c>
      <c r="M428" s="1">
        <v>0.33486683566488301</v>
      </c>
      <c r="N428" s="1">
        <v>1.6899821612994099</v>
      </c>
      <c r="O428" s="1">
        <v>5.4048133195631101</v>
      </c>
      <c r="P428" s="1">
        <v>25.299658873971101</v>
      </c>
      <c r="Q428" s="1">
        <v>8.2245798516571202</v>
      </c>
      <c r="R428" s="1">
        <v>23.553343973961798</v>
      </c>
      <c r="S428" s="1">
        <v>26.435702437955801</v>
      </c>
      <c r="T428" s="1">
        <v>16.4867148624542</v>
      </c>
      <c r="U428" s="1">
        <v>13.493486879365699</v>
      </c>
      <c r="V428" s="1">
        <v>55.776854823485003</v>
      </c>
      <c r="W428" s="1">
        <v>20.3133849348688</v>
      </c>
      <c r="X428" s="1">
        <v>10.416273362280499</v>
      </c>
      <c r="Y428" s="1">
        <v>33.330701200252697</v>
      </c>
      <c r="Z428" s="1">
        <v>28.734996841440299</v>
      </c>
      <c r="AA428" s="1">
        <v>16.542956411876201</v>
      </c>
      <c r="AB428" s="1">
        <v>13.463360707517401</v>
      </c>
      <c r="AC428" s="1">
        <v>7.92798483891346</v>
      </c>
    </row>
    <row r="429" spans="1:29" ht="15" customHeight="1" x14ac:dyDescent="0.25">
      <c r="A429">
        <v>28420</v>
      </c>
      <c r="B429" s="2" t="s">
        <v>457</v>
      </c>
      <c r="C429" s="2" t="s">
        <v>25</v>
      </c>
      <c r="D429" s="2" t="s">
        <v>878</v>
      </c>
      <c r="E429" s="2" t="s">
        <v>927</v>
      </c>
      <c r="F429" s="2" t="s">
        <v>919</v>
      </c>
      <c r="G429" s="2" t="str">
        <f t="shared" si="6"/>
        <v>Trump</v>
      </c>
      <c r="H429" s="2" t="s">
        <v>922</v>
      </c>
      <c r="I429" s="2" t="s">
        <v>922</v>
      </c>
      <c r="J429">
        <v>253340</v>
      </c>
      <c r="K429" s="1">
        <v>64.830267624536205</v>
      </c>
      <c r="L429" s="1">
        <v>1.33022815189074</v>
      </c>
      <c r="M429" s="1">
        <v>2.3703323596747499</v>
      </c>
      <c r="N429" s="1">
        <v>2.7725586168784999</v>
      </c>
      <c r="O429" s="1">
        <v>28.696613247019801</v>
      </c>
      <c r="P429" s="1">
        <v>29.358964237783201</v>
      </c>
      <c r="Q429" s="1">
        <v>9.3787005605115699</v>
      </c>
      <c r="R429" s="1">
        <v>26.678771611273401</v>
      </c>
      <c r="S429" s="1">
        <v>24.2093629115023</v>
      </c>
      <c r="T429" s="1">
        <v>10.374200678929499</v>
      </c>
      <c r="U429" s="1">
        <v>9.3626226898362397</v>
      </c>
      <c r="V429" s="1">
        <v>31.631991475102499</v>
      </c>
      <c r="W429" s="1">
        <v>34.280615487325001</v>
      </c>
      <c r="X429" s="1">
        <v>24.7247703477362</v>
      </c>
      <c r="Y429" s="1">
        <v>15.2616362119602</v>
      </c>
      <c r="Z429" s="1">
        <v>19.7001382746523</v>
      </c>
      <c r="AA429" s="1">
        <v>16.946072885597701</v>
      </c>
      <c r="AB429" s="1">
        <v>24.724879152524899</v>
      </c>
      <c r="AC429" s="1">
        <v>23.367273475264799</v>
      </c>
    </row>
    <row r="430" spans="1:29" ht="15" customHeight="1" x14ac:dyDescent="0.25">
      <c r="A430">
        <v>28500</v>
      </c>
      <c r="B430" s="2" t="s">
        <v>458</v>
      </c>
      <c r="C430" s="2" t="s">
        <v>27</v>
      </c>
      <c r="D430" s="2" t="s">
        <v>976</v>
      </c>
      <c r="E430" s="2" t="s">
        <v>935</v>
      </c>
      <c r="F430" s="2" t="s">
        <v>920</v>
      </c>
      <c r="G430" s="2" t="str">
        <f t="shared" si="6"/>
        <v>Clinton</v>
      </c>
      <c r="H430" s="2" t="s">
        <v>922</v>
      </c>
      <c r="I430" s="2" t="s">
        <v>922</v>
      </c>
      <c r="J430">
        <v>49625</v>
      </c>
      <c r="K430" s="1">
        <v>72.243828715365197</v>
      </c>
      <c r="L430" s="1">
        <v>1.4891687657430701</v>
      </c>
      <c r="M430" s="1">
        <v>0.72745591939546606</v>
      </c>
      <c r="N430" s="1">
        <v>1.56977329974811</v>
      </c>
      <c r="O430" s="1">
        <v>23.969773299748098</v>
      </c>
      <c r="P430" s="1">
        <v>20.179345088161199</v>
      </c>
      <c r="Q430" s="1">
        <v>7.9173803526448401</v>
      </c>
      <c r="R430" s="1">
        <v>18.978337531486101</v>
      </c>
      <c r="S430" s="1">
        <v>28.110831234256899</v>
      </c>
      <c r="T430" s="1">
        <v>24.814105793450899</v>
      </c>
      <c r="U430" s="1">
        <v>4.6505725083196996</v>
      </c>
      <c r="V430" s="1">
        <v>36.5164419877038</v>
      </c>
      <c r="W430" s="1">
        <v>29.519431440013499</v>
      </c>
      <c r="X430" s="1">
        <v>29.313554063963</v>
      </c>
      <c r="Y430" s="1">
        <v>20.715547703180199</v>
      </c>
      <c r="Z430" s="1">
        <v>25.706713780918701</v>
      </c>
      <c r="AA430" s="1">
        <v>16.170985473105599</v>
      </c>
      <c r="AB430" s="1">
        <v>21.5351393796624</v>
      </c>
      <c r="AC430" s="1">
        <v>15.8716136631331</v>
      </c>
    </row>
    <row r="431" spans="1:29" ht="15" customHeight="1" x14ac:dyDescent="0.25">
      <c r="A431">
        <v>28540</v>
      </c>
      <c r="B431" s="2" t="s">
        <v>459</v>
      </c>
      <c r="C431" s="2" t="s">
        <v>63</v>
      </c>
      <c r="D431" s="2" t="s">
        <v>928</v>
      </c>
      <c r="E431" s="2" t="s">
        <v>929</v>
      </c>
      <c r="F431" s="2" t="s">
        <v>919</v>
      </c>
      <c r="G431" s="2" t="str">
        <f t="shared" si="6"/>
        <v>Trump</v>
      </c>
      <c r="H431" s="2" t="s">
        <v>923</v>
      </c>
      <c r="I431" s="2" t="s">
        <v>922</v>
      </c>
      <c r="J431">
        <v>13477</v>
      </c>
      <c r="K431" s="1">
        <v>66.171996735178496</v>
      </c>
      <c r="L431" s="1">
        <v>0.56392372189656403</v>
      </c>
      <c r="M431" s="1">
        <v>6.94516583809453</v>
      </c>
      <c r="N431" s="1">
        <v>22.326927357720599</v>
      </c>
      <c r="O431" s="1">
        <v>3.99198634710989</v>
      </c>
      <c r="P431" s="1">
        <v>23.944498033687001</v>
      </c>
      <c r="Q431" s="1">
        <v>8.6814572976181594</v>
      </c>
      <c r="R431" s="1">
        <v>26.088892186688401</v>
      </c>
      <c r="S431" s="1">
        <v>31.141945536840499</v>
      </c>
      <c r="T431" s="1">
        <v>10.143206945165799</v>
      </c>
      <c r="U431" s="1">
        <v>0.94630281690140805</v>
      </c>
      <c r="V431" s="1">
        <v>38.193221830985898</v>
      </c>
      <c r="W431" s="1">
        <v>37.268926056338003</v>
      </c>
      <c r="X431" s="1">
        <v>23.591549295774598</v>
      </c>
      <c r="Y431" s="1">
        <v>11.3098565306503</v>
      </c>
      <c r="Z431" s="1">
        <v>20.4024594745668</v>
      </c>
      <c r="AA431" s="1">
        <v>18.464691634059999</v>
      </c>
      <c r="AB431" s="1">
        <v>22.4333892304826</v>
      </c>
      <c r="AC431" s="1">
        <v>27.389603130240399</v>
      </c>
    </row>
    <row r="432" spans="1:29" ht="15" customHeight="1" x14ac:dyDescent="0.25">
      <c r="A432">
        <v>28580</v>
      </c>
      <c r="B432" s="2" t="s">
        <v>460</v>
      </c>
      <c r="C432" s="2" t="s">
        <v>72</v>
      </c>
      <c r="D432" s="2" t="s">
        <v>942</v>
      </c>
      <c r="E432" s="2" t="s">
        <v>931</v>
      </c>
      <c r="F432" s="2" t="s">
        <v>919</v>
      </c>
      <c r="G432" s="2" t="str">
        <f t="shared" si="6"/>
        <v>Trump</v>
      </c>
      <c r="H432" s="2" t="s">
        <v>923</v>
      </c>
      <c r="I432" s="2" t="s">
        <v>923</v>
      </c>
      <c r="J432">
        <v>73090</v>
      </c>
      <c r="K432" s="1">
        <v>71.266931180736094</v>
      </c>
      <c r="L432" s="1">
        <v>5.2688466274456101</v>
      </c>
      <c r="M432" s="1">
        <v>1.0699138048980701</v>
      </c>
      <c r="N432" s="1">
        <v>1.7745245587631699</v>
      </c>
      <c r="O432" s="1">
        <v>20.6197838281571</v>
      </c>
      <c r="P432" s="1">
        <v>15.0513066082911</v>
      </c>
      <c r="Q432" s="1">
        <v>6.8422492817074803</v>
      </c>
      <c r="R432" s="1">
        <v>25.683404022438101</v>
      </c>
      <c r="S432" s="1">
        <v>35.3632507867013</v>
      </c>
      <c r="T432" s="1">
        <v>17.059789300862001</v>
      </c>
      <c r="U432" s="1">
        <v>3.8390005965540199</v>
      </c>
      <c r="V432" s="1">
        <v>36.037126715092803</v>
      </c>
      <c r="W432" s="1">
        <v>31.7770291609643</v>
      </c>
      <c r="X432" s="1">
        <v>28.346843527388799</v>
      </c>
      <c r="Y432" s="1">
        <v>15.1609986786286</v>
      </c>
      <c r="Z432" s="1">
        <v>21.639196049794801</v>
      </c>
      <c r="AA432" s="1">
        <v>18.234925933653201</v>
      </c>
      <c r="AB432" s="1">
        <v>22.932749148063099</v>
      </c>
      <c r="AC432" s="1">
        <v>22.032130189860201</v>
      </c>
    </row>
    <row r="433" spans="1:29" ht="15" customHeight="1" x14ac:dyDescent="0.25">
      <c r="A433">
        <v>28620</v>
      </c>
      <c r="B433" s="2" t="s">
        <v>461</v>
      </c>
      <c r="C433" s="2" t="s">
        <v>42</v>
      </c>
      <c r="D433" s="2" t="s">
        <v>959</v>
      </c>
      <c r="E433" s="2" t="s">
        <v>931</v>
      </c>
      <c r="F433" s="2" t="s">
        <v>919</v>
      </c>
      <c r="G433" s="2" t="str">
        <f t="shared" si="6"/>
        <v>Trump</v>
      </c>
      <c r="H433" s="2" t="s">
        <v>922</v>
      </c>
      <c r="I433" s="2" t="s">
        <v>923</v>
      </c>
      <c r="J433">
        <v>38327</v>
      </c>
      <c r="K433" s="1">
        <v>84.564406293213693</v>
      </c>
      <c r="L433" s="1">
        <v>6.49411641923448</v>
      </c>
      <c r="M433" s="1">
        <v>0.75925587705794895</v>
      </c>
      <c r="N433" s="1">
        <v>1.78986093354554</v>
      </c>
      <c r="O433" s="1">
        <v>6.3923604769483697</v>
      </c>
      <c r="P433" s="1">
        <v>19.795444464737699</v>
      </c>
      <c r="Q433" s="1">
        <v>6.72632869778485</v>
      </c>
      <c r="R433" s="1">
        <v>25.6998982440577</v>
      </c>
      <c r="S433" s="1">
        <v>32.360998773710399</v>
      </c>
      <c r="T433" s="1">
        <v>15.4173298197093</v>
      </c>
      <c r="U433" s="1">
        <v>3.2295473713803799</v>
      </c>
      <c r="V433" s="1">
        <v>33.926061287601897</v>
      </c>
      <c r="W433" s="1">
        <v>34.621872364352001</v>
      </c>
      <c r="X433" s="1">
        <v>28.2225189766657</v>
      </c>
      <c r="Y433" s="1">
        <v>14.287420857723101</v>
      </c>
      <c r="Z433" s="1">
        <v>21.275833233783299</v>
      </c>
      <c r="AA433" s="1">
        <v>20.535180981961499</v>
      </c>
      <c r="AB433" s="1">
        <v>25.5584756898817</v>
      </c>
      <c r="AC433" s="1">
        <v>18.3430892366503</v>
      </c>
    </row>
    <row r="434" spans="1:29" ht="15" customHeight="1" x14ac:dyDescent="0.25">
      <c r="A434">
        <v>28660</v>
      </c>
      <c r="B434" s="2" t="s">
        <v>462</v>
      </c>
      <c r="C434" s="2" t="s">
        <v>27</v>
      </c>
      <c r="D434" s="2" t="s">
        <v>976</v>
      </c>
      <c r="E434" s="2" t="s">
        <v>935</v>
      </c>
      <c r="F434" s="2" t="s">
        <v>919</v>
      </c>
      <c r="G434" s="2" t="str">
        <f t="shared" si="6"/>
        <v>Trump</v>
      </c>
      <c r="H434" s="2" t="s">
        <v>922</v>
      </c>
      <c r="I434" s="2" t="s">
        <v>922</v>
      </c>
      <c r="J434">
        <v>405300</v>
      </c>
      <c r="K434" s="1">
        <v>54.009622501850501</v>
      </c>
      <c r="L434" s="1">
        <v>18.606217616580299</v>
      </c>
      <c r="M434" s="1">
        <v>2.4342462373550502</v>
      </c>
      <c r="N434" s="1">
        <v>4.6128793486306403</v>
      </c>
      <c r="O434" s="1">
        <v>20.3370342955835</v>
      </c>
      <c r="P434" s="1">
        <v>28.126819639773</v>
      </c>
      <c r="Q434" s="1">
        <v>12.341722181100399</v>
      </c>
      <c r="R434" s="1">
        <v>29.8413520848754</v>
      </c>
      <c r="S434" s="1">
        <v>20.860103626943001</v>
      </c>
      <c r="T434" s="1">
        <v>8.8300024673081694</v>
      </c>
      <c r="U434" s="1">
        <v>4.5776411139299196</v>
      </c>
      <c r="V434" s="1">
        <v>36.347985150911903</v>
      </c>
      <c r="W434" s="1">
        <v>38.993341086201703</v>
      </c>
      <c r="X434" s="1">
        <v>20.081032648956501</v>
      </c>
      <c r="Y434" s="1">
        <v>16.5148167898225</v>
      </c>
      <c r="Z434" s="1">
        <v>23.141616515578601</v>
      </c>
      <c r="AA434" s="1">
        <v>19.7623219318961</v>
      </c>
      <c r="AB434" s="1">
        <v>24.390949950483702</v>
      </c>
      <c r="AC434" s="1">
        <v>16.190294812219101</v>
      </c>
    </row>
    <row r="435" spans="1:29" ht="15" customHeight="1" x14ac:dyDescent="0.25">
      <c r="A435">
        <v>28700</v>
      </c>
      <c r="B435" s="2" t="s">
        <v>463</v>
      </c>
      <c r="C435" s="2" t="s">
        <v>84</v>
      </c>
      <c r="D435" s="2" t="s">
        <v>975</v>
      </c>
      <c r="E435" s="2" t="s">
        <v>931</v>
      </c>
      <c r="F435" s="2" t="s">
        <v>919</v>
      </c>
      <c r="G435" s="2" t="str">
        <f t="shared" si="6"/>
        <v>Trump</v>
      </c>
      <c r="H435" s="2" t="s">
        <v>922</v>
      </c>
      <c r="I435" s="2" t="s">
        <v>922</v>
      </c>
      <c r="J435">
        <v>309544</v>
      </c>
      <c r="K435" s="1">
        <v>94.968082082030307</v>
      </c>
      <c r="L435" s="1">
        <v>1.8827694931899801</v>
      </c>
      <c r="M435" s="1">
        <v>0.48975266844131998</v>
      </c>
      <c r="N435" s="1">
        <v>1.3125759181247301</v>
      </c>
      <c r="O435" s="1">
        <v>1.34681983821363</v>
      </c>
      <c r="P435" s="1">
        <v>20.649729925309501</v>
      </c>
      <c r="Q435" s="1">
        <v>7.6063499857855401</v>
      </c>
      <c r="R435" s="1">
        <v>24.087044168195799</v>
      </c>
      <c r="S435" s="1">
        <v>29.478200191249101</v>
      </c>
      <c r="T435" s="1">
        <v>18.1786757294601</v>
      </c>
      <c r="U435" s="1">
        <v>8.2080268282128905</v>
      </c>
      <c r="V435" s="1">
        <v>45.539449011971698</v>
      </c>
      <c r="W435" s="1">
        <v>27.653973748737901</v>
      </c>
      <c r="X435" s="1">
        <v>18.5985504110775</v>
      </c>
      <c r="Y435" s="1">
        <v>24.466403768547401</v>
      </c>
      <c r="Z435" s="1">
        <v>26.865476975955598</v>
      </c>
      <c r="AA435" s="1">
        <v>17.958140890887101</v>
      </c>
      <c r="AB435" s="1">
        <v>19.171870924184098</v>
      </c>
      <c r="AC435" s="1">
        <v>11.538107440426</v>
      </c>
    </row>
    <row r="436" spans="1:29" ht="15" customHeight="1" x14ac:dyDescent="0.25">
      <c r="A436">
        <v>28740</v>
      </c>
      <c r="B436" s="2" t="s">
        <v>464</v>
      </c>
      <c r="C436" s="2" t="s">
        <v>40</v>
      </c>
      <c r="D436" s="2" t="s">
        <v>966</v>
      </c>
      <c r="E436" s="2" t="s">
        <v>927</v>
      </c>
      <c r="F436" s="2" t="s">
        <v>920</v>
      </c>
      <c r="G436" s="2" t="str">
        <f t="shared" si="6"/>
        <v>Clinton</v>
      </c>
      <c r="H436" s="2" t="s">
        <v>922</v>
      </c>
      <c r="I436" s="2" t="s">
        <v>922</v>
      </c>
      <c r="J436">
        <v>182493</v>
      </c>
      <c r="K436" s="1">
        <v>81.701215937049597</v>
      </c>
      <c r="L436" s="1">
        <v>5.4697988415993999</v>
      </c>
      <c r="M436" s="1">
        <v>1.6767766434877001</v>
      </c>
      <c r="N436" s="1">
        <v>2.43461393039733</v>
      </c>
      <c r="O436" s="1">
        <v>8.7175946474659298</v>
      </c>
      <c r="P436" s="1">
        <v>20.173924479295099</v>
      </c>
      <c r="Q436" s="1">
        <v>9.98832831944239</v>
      </c>
      <c r="R436" s="1">
        <v>24.164762484040502</v>
      </c>
      <c r="S436" s="1">
        <v>30.8537861726203</v>
      </c>
      <c r="T436" s="1">
        <v>14.819198544601701</v>
      </c>
      <c r="U436" s="1">
        <v>3.6541672873237001</v>
      </c>
      <c r="V436" s="1">
        <v>37.182190932396701</v>
      </c>
      <c r="W436" s="1">
        <v>29.618276324351399</v>
      </c>
      <c r="X436" s="1">
        <v>29.545365455928099</v>
      </c>
      <c r="Y436" s="1">
        <v>15.1435808407092</v>
      </c>
      <c r="Z436" s="1">
        <v>18.447790078834299</v>
      </c>
      <c r="AA436" s="1">
        <v>17.2709679255486</v>
      </c>
      <c r="AB436" s="1">
        <v>24.590887099069398</v>
      </c>
      <c r="AC436" s="1">
        <v>24.546774055838601</v>
      </c>
    </row>
    <row r="437" spans="1:29" ht="15" customHeight="1" x14ac:dyDescent="0.25">
      <c r="A437">
        <v>28780</v>
      </c>
      <c r="B437" s="2" t="s">
        <v>465</v>
      </c>
      <c r="C437" s="2" t="s">
        <v>27</v>
      </c>
      <c r="D437" s="2" t="s">
        <v>976</v>
      </c>
      <c r="E437" s="2" t="s">
        <v>935</v>
      </c>
      <c r="F437" s="2" t="s">
        <v>919</v>
      </c>
      <c r="G437" s="2" t="str">
        <f t="shared" si="6"/>
        <v>Trump</v>
      </c>
      <c r="H437" s="2" t="s">
        <v>923</v>
      </c>
      <c r="I437" s="2" t="s">
        <v>922</v>
      </c>
      <c r="J437">
        <v>32477</v>
      </c>
      <c r="K437" s="1">
        <v>23.293407642331498</v>
      </c>
      <c r="L437" s="1">
        <v>3.2977183853188401</v>
      </c>
      <c r="M437" s="1">
        <v>2.2046371278135299</v>
      </c>
      <c r="N437" s="1">
        <v>0.95760076361732904</v>
      </c>
      <c r="O437" s="1">
        <v>70.246636080918805</v>
      </c>
      <c r="P437" s="1">
        <v>25.100840594882499</v>
      </c>
      <c r="Q437" s="1">
        <v>18.0219847892355</v>
      </c>
      <c r="R437" s="1">
        <v>24.284878529420801</v>
      </c>
      <c r="S437" s="1">
        <v>21.076454105982702</v>
      </c>
      <c r="T437" s="1">
        <v>11.5158419804785</v>
      </c>
      <c r="U437" s="1">
        <v>15.7556270096463</v>
      </c>
      <c r="V437" s="1">
        <v>32.819227205842303</v>
      </c>
      <c r="W437" s="1">
        <v>29.0860537358984</v>
      </c>
      <c r="X437" s="1">
        <v>22.339092048613001</v>
      </c>
      <c r="Y437" s="1">
        <v>28.725875625446701</v>
      </c>
      <c r="Z437" s="1">
        <v>23.221944245889901</v>
      </c>
      <c r="AA437" s="1">
        <v>13.8849177984274</v>
      </c>
      <c r="AB437" s="1">
        <v>21.8102215868477</v>
      </c>
      <c r="AC437" s="1">
        <v>12.357040743388101</v>
      </c>
    </row>
    <row r="438" spans="1:29" ht="15" customHeight="1" x14ac:dyDescent="0.25">
      <c r="A438">
        <v>28820</v>
      </c>
      <c r="B438" s="2" t="s">
        <v>466</v>
      </c>
      <c r="C438" s="2" t="s">
        <v>42</v>
      </c>
      <c r="D438" s="2" t="s">
        <v>959</v>
      </c>
      <c r="E438" s="2" t="s">
        <v>931</v>
      </c>
      <c r="F438" s="2" t="s">
        <v>919</v>
      </c>
      <c r="G438" s="2" t="str">
        <f t="shared" si="6"/>
        <v>Trump</v>
      </c>
      <c r="H438" s="2" t="s">
        <v>922</v>
      </c>
      <c r="I438" s="2" t="s">
        <v>923</v>
      </c>
      <c r="J438">
        <v>59495</v>
      </c>
      <c r="K438" s="1">
        <v>51.2513656609799</v>
      </c>
      <c r="L438" s="1">
        <v>40.285738297335897</v>
      </c>
      <c r="M438" s="1">
        <v>0.43028825951760702</v>
      </c>
      <c r="N438" s="1">
        <v>1.4488612488444399</v>
      </c>
      <c r="O438" s="1">
        <v>6.5837465333221301</v>
      </c>
      <c r="P438" s="1">
        <v>24.089419278931</v>
      </c>
      <c r="Q438" s="1">
        <v>7.9973106983780102</v>
      </c>
      <c r="R438" s="1">
        <v>22.756534162534699</v>
      </c>
      <c r="S438" s="1">
        <v>29.165476090427799</v>
      </c>
      <c r="T438" s="1">
        <v>15.9912597697286</v>
      </c>
      <c r="U438" s="1">
        <v>8.5603112840466906</v>
      </c>
      <c r="V438" s="1">
        <v>44.895784282138301</v>
      </c>
      <c r="W438" s="1">
        <v>32.461771047609602</v>
      </c>
      <c r="X438" s="1">
        <v>14.082133386205401</v>
      </c>
      <c r="Y438" s="1">
        <v>29.180232072794102</v>
      </c>
      <c r="Z438" s="1">
        <v>27.3353368394691</v>
      </c>
      <c r="AA438" s="1">
        <v>16.7376241756407</v>
      </c>
      <c r="AB438" s="1">
        <v>16.9254528758661</v>
      </c>
      <c r="AC438" s="1">
        <v>9.8213540362300709</v>
      </c>
    </row>
    <row r="439" spans="1:29" ht="15" customHeight="1" x14ac:dyDescent="0.25">
      <c r="A439">
        <v>28860</v>
      </c>
      <c r="B439" s="2" t="s">
        <v>467</v>
      </c>
      <c r="C439" s="2" t="s">
        <v>162</v>
      </c>
      <c r="D439" s="2" t="s">
        <v>956</v>
      </c>
      <c r="E439" s="2" t="s">
        <v>927</v>
      </c>
      <c r="F439" s="2" t="s">
        <v>919</v>
      </c>
      <c r="G439" s="2" t="str">
        <f t="shared" si="6"/>
        <v>Trump</v>
      </c>
      <c r="H439" s="2" t="s">
        <v>922</v>
      </c>
      <c r="I439" s="2" t="s">
        <v>922</v>
      </c>
      <c r="J439">
        <v>30038</v>
      </c>
      <c r="K439" s="1">
        <v>93.561488780877596</v>
      </c>
      <c r="L439" s="1">
        <v>1.30834276582995</v>
      </c>
      <c r="M439" s="1">
        <v>1.5413809175044899</v>
      </c>
      <c r="N439" s="1">
        <v>1.75111525401159</v>
      </c>
      <c r="O439" s="1">
        <v>1.8376722817764199</v>
      </c>
      <c r="P439" s="1">
        <v>20.347559757640301</v>
      </c>
      <c r="Q439" s="1">
        <v>23.746587655636201</v>
      </c>
      <c r="R439" s="1">
        <v>19.738331446834</v>
      </c>
      <c r="S439" s="1">
        <v>22.584726013716001</v>
      </c>
      <c r="T439" s="1">
        <v>13.582795126173499</v>
      </c>
      <c r="U439" s="1">
        <v>5.3513096157272697</v>
      </c>
      <c r="V439" s="1">
        <v>46.688840054641602</v>
      </c>
      <c r="W439" s="1">
        <v>24.8500326661519</v>
      </c>
      <c r="X439" s="1">
        <v>23.109817663479198</v>
      </c>
      <c r="Y439" s="1">
        <v>32.0620100413988</v>
      </c>
      <c r="Z439" s="1">
        <v>26.1076367479961</v>
      </c>
      <c r="AA439" s="1">
        <v>15.9693473090813</v>
      </c>
      <c r="AB439" s="1">
        <v>15.4496608825861</v>
      </c>
      <c r="AC439" s="1">
        <v>10.4113450189377</v>
      </c>
    </row>
    <row r="440" spans="1:29" ht="15" customHeight="1" x14ac:dyDescent="0.25">
      <c r="A440">
        <v>28900</v>
      </c>
      <c r="B440" s="2" t="s">
        <v>468</v>
      </c>
      <c r="C440" s="2" t="s">
        <v>38</v>
      </c>
      <c r="D440" t="s">
        <v>969</v>
      </c>
      <c r="E440" s="2" t="s">
        <v>947</v>
      </c>
      <c r="F440" s="2" t="s">
        <v>919</v>
      </c>
      <c r="G440" s="2" t="str">
        <f t="shared" si="6"/>
        <v>Trump</v>
      </c>
      <c r="H440" s="2" t="s">
        <v>922</v>
      </c>
      <c r="I440" s="2" t="s">
        <v>922</v>
      </c>
      <c r="J440">
        <v>66380</v>
      </c>
      <c r="K440" s="1">
        <v>81.081651099728802</v>
      </c>
      <c r="L440" s="1">
        <v>0.59355227478156103</v>
      </c>
      <c r="M440" s="1">
        <v>0.92648388068695398</v>
      </c>
      <c r="N440" s="1">
        <v>6.9810183790298304</v>
      </c>
      <c r="O440" s="1">
        <v>10.417294365772801</v>
      </c>
      <c r="P440" s="1">
        <v>22.3003916842422</v>
      </c>
      <c r="Q440" s="1">
        <v>9.3642663452847206</v>
      </c>
      <c r="R440" s="1">
        <v>22.139198553781299</v>
      </c>
      <c r="S440" s="1">
        <v>29.096113287134699</v>
      </c>
      <c r="T440" s="1">
        <v>17.100030129557101</v>
      </c>
      <c r="U440" s="1">
        <v>3.5802306135023301</v>
      </c>
      <c r="V440" s="1">
        <v>40.722647654255802</v>
      </c>
      <c r="W440" s="1">
        <v>36.216002112490102</v>
      </c>
      <c r="X440" s="1">
        <v>19.481119619751802</v>
      </c>
      <c r="Y440" s="1">
        <v>24.1251306447544</v>
      </c>
      <c r="Z440" s="1">
        <v>24.874761235448901</v>
      </c>
      <c r="AA440" s="1">
        <v>19.230907845893199</v>
      </c>
      <c r="AB440" s="1">
        <v>20.849100803690501</v>
      </c>
      <c r="AC440" s="1">
        <v>10.920099470213</v>
      </c>
    </row>
    <row r="441" spans="1:29" ht="15" customHeight="1" x14ac:dyDescent="0.25">
      <c r="A441">
        <v>28940</v>
      </c>
      <c r="B441" s="2" t="s">
        <v>469</v>
      </c>
      <c r="C441" s="2" t="s">
        <v>84</v>
      </c>
      <c r="D441" s="2" t="s">
        <v>975</v>
      </c>
      <c r="E441" s="2" t="s">
        <v>931</v>
      </c>
      <c r="F441" s="2" t="s">
        <v>919</v>
      </c>
      <c r="G441" s="2" t="str">
        <f t="shared" si="6"/>
        <v>Trump</v>
      </c>
      <c r="H441" s="2" t="s">
        <v>922</v>
      </c>
      <c r="I441" s="2" t="s">
        <v>922</v>
      </c>
      <c r="J441">
        <v>837571</v>
      </c>
      <c r="K441" s="1">
        <v>88.222013417369993</v>
      </c>
      <c r="L441" s="1">
        <v>5.5837654360048301</v>
      </c>
      <c r="M441" s="1">
        <v>1.24156638661081</v>
      </c>
      <c r="N441" s="1">
        <v>1.87649763423041</v>
      </c>
      <c r="O441" s="1">
        <v>3.0761571257839599</v>
      </c>
      <c r="P441" s="1">
        <v>21.809016787830501</v>
      </c>
      <c r="Q441" s="1">
        <v>9.6792988295917599</v>
      </c>
      <c r="R441" s="1">
        <v>25.571682878227602</v>
      </c>
      <c r="S441" s="1">
        <v>27.884919606815401</v>
      </c>
      <c r="T441" s="1">
        <v>15.0550818975347</v>
      </c>
      <c r="U441" s="1">
        <v>5.7167509151124296</v>
      </c>
      <c r="V441" s="1">
        <v>40.246470280634497</v>
      </c>
      <c r="W441" s="1">
        <v>27.935680669339401</v>
      </c>
      <c r="X441" s="1">
        <v>26.101098134913698</v>
      </c>
      <c r="Y441" s="1">
        <v>21.1795378787216</v>
      </c>
      <c r="Z441" s="1">
        <v>24.256263542696502</v>
      </c>
      <c r="AA441" s="1">
        <v>17.5714573180868</v>
      </c>
      <c r="AB441" s="1">
        <v>21.192952985882101</v>
      </c>
      <c r="AC441" s="1">
        <v>15.7997882746131</v>
      </c>
    </row>
    <row r="442" spans="1:29" ht="15" customHeight="1" x14ac:dyDescent="0.25">
      <c r="A442">
        <v>29020</v>
      </c>
      <c r="B442" s="2" t="s">
        <v>470</v>
      </c>
      <c r="C442" s="2" t="s">
        <v>66</v>
      </c>
      <c r="D442" s="2" t="s">
        <v>425</v>
      </c>
      <c r="E442" s="2" t="s">
        <v>927</v>
      </c>
      <c r="F442" s="2" t="s">
        <v>919</v>
      </c>
      <c r="G442" s="2" t="str">
        <f t="shared" si="6"/>
        <v>Trump</v>
      </c>
      <c r="H442" s="2" t="s">
        <v>922</v>
      </c>
      <c r="I442" s="2" t="s">
        <v>923</v>
      </c>
      <c r="J442">
        <v>82752</v>
      </c>
      <c r="K442" s="1">
        <v>87.116927687548298</v>
      </c>
      <c r="L442" s="1">
        <v>6.7490815931941199</v>
      </c>
      <c r="M442" s="1">
        <v>0.89061291569992296</v>
      </c>
      <c r="N442" s="1">
        <v>2.5812064965197199</v>
      </c>
      <c r="O442" s="1">
        <v>2.6621713070378998</v>
      </c>
      <c r="P442" s="1">
        <v>23.667101701469502</v>
      </c>
      <c r="Q442" s="1">
        <v>7.8753383604021696</v>
      </c>
      <c r="R442" s="1">
        <v>23.807279582366601</v>
      </c>
      <c r="S442" s="1">
        <v>28.407772621809698</v>
      </c>
      <c r="T442" s="1">
        <v>16.242507733951999</v>
      </c>
      <c r="U442" s="1">
        <v>3.0725271624100499</v>
      </c>
      <c r="V442" s="1">
        <v>46.199026386341203</v>
      </c>
      <c r="W442" s="1">
        <v>31.0021871031466</v>
      </c>
      <c r="X442" s="1">
        <v>19.7262593481022</v>
      </c>
      <c r="Y442" s="1">
        <v>21.201123858581099</v>
      </c>
      <c r="Z442" s="1">
        <v>23.8907749941466</v>
      </c>
      <c r="AA442" s="1">
        <v>17.934909857176301</v>
      </c>
      <c r="AB442" s="1">
        <v>22.2752282837743</v>
      </c>
      <c r="AC442" s="1">
        <v>14.6979630063217</v>
      </c>
    </row>
    <row r="443" spans="1:29" ht="15" customHeight="1" x14ac:dyDescent="0.25">
      <c r="A443">
        <v>29100</v>
      </c>
      <c r="B443" s="2" t="s">
        <v>472</v>
      </c>
      <c r="C443" s="2" t="s">
        <v>70</v>
      </c>
      <c r="D443" s="2" t="s">
        <v>980</v>
      </c>
      <c r="E443" s="2" t="s">
        <v>927</v>
      </c>
      <c r="F443" s="2" t="s">
        <v>920</v>
      </c>
      <c r="G443" s="2" t="str">
        <f t="shared" si="6"/>
        <v>Clinton</v>
      </c>
      <c r="H443" s="2" t="s">
        <v>922</v>
      </c>
      <c r="I443" s="2" t="s">
        <v>922</v>
      </c>
      <c r="J443">
        <v>133665</v>
      </c>
      <c r="K443" s="1">
        <v>91.945535480492296</v>
      </c>
      <c r="L443" s="1">
        <v>1.23517749597875</v>
      </c>
      <c r="M443" s="1">
        <v>3.6007930273444799</v>
      </c>
      <c r="N443" s="1">
        <v>1.8172296412673501</v>
      </c>
      <c r="O443" s="1">
        <v>1.40126435491714</v>
      </c>
      <c r="P443" s="1">
        <v>21.595032357011899</v>
      </c>
      <c r="Q443" s="1">
        <v>14.3059140388284</v>
      </c>
      <c r="R443" s="1">
        <v>23.898552351026801</v>
      </c>
      <c r="S443" s="1">
        <v>26.353944562899802</v>
      </c>
      <c r="T443" s="1">
        <v>13.846556690232999</v>
      </c>
      <c r="U443" s="1">
        <v>2.4251036667753798</v>
      </c>
      <c r="V443" s="1">
        <v>34.622373386758603</v>
      </c>
      <c r="W443" s="1">
        <v>34.606066253552598</v>
      </c>
      <c r="X443" s="1">
        <v>28.346456692913399</v>
      </c>
      <c r="Y443" s="1">
        <v>18.240546510980302</v>
      </c>
      <c r="Z443" s="1">
        <v>20.967532346989898</v>
      </c>
      <c r="AA443" s="1">
        <v>18.4911544673189</v>
      </c>
      <c r="AB443" s="1">
        <v>25.4580556535299</v>
      </c>
      <c r="AC443" s="1">
        <v>16.842711021181</v>
      </c>
    </row>
    <row r="444" spans="1:29" ht="15" customHeight="1" x14ac:dyDescent="0.25">
      <c r="A444">
        <v>29260</v>
      </c>
      <c r="B444" s="2" t="s">
        <v>475</v>
      </c>
      <c r="C444" s="2" t="s">
        <v>38</v>
      </c>
      <c r="D444" t="s">
        <v>969</v>
      </c>
      <c r="E444" s="2" t="s">
        <v>947</v>
      </c>
      <c r="F444" s="2" t="s">
        <v>919</v>
      </c>
      <c r="G444" s="2" t="str">
        <f t="shared" si="6"/>
        <v>Trump</v>
      </c>
      <c r="H444" s="2" t="s">
        <v>922</v>
      </c>
      <c r="I444" s="2" t="s">
        <v>922</v>
      </c>
      <c r="J444">
        <v>25748</v>
      </c>
      <c r="K444" s="1">
        <v>90.9080316917819</v>
      </c>
      <c r="L444" s="1">
        <v>0.48935839676868098</v>
      </c>
      <c r="M444" s="1">
        <v>0.79229454714929304</v>
      </c>
      <c r="N444" s="1">
        <v>3.9187509709491999</v>
      </c>
      <c r="O444" s="1">
        <v>3.8915643933509401</v>
      </c>
      <c r="P444" s="1">
        <v>22.514370048159101</v>
      </c>
      <c r="Q444" s="1">
        <v>11.064937082491801</v>
      </c>
      <c r="R444" s="1">
        <v>21.5278856610222</v>
      </c>
      <c r="S444" s="1">
        <v>28.161410594997701</v>
      </c>
      <c r="T444" s="1">
        <v>16.731396613329199</v>
      </c>
      <c r="U444" s="1">
        <v>3.6924158949712802</v>
      </c>
      <c r="V444" s="1">
        <v>40.206306411909502</v>
      </c>
      <c r="W444" s="1">
        <v>34.632516703786202</v>
      </c>
      <c r="X444" s="1">
        <v>21.468760989332999</v>
      </c>
      <c r="Y444" s="1">
        <v>24.953879017380299</v>
      </c>
      <c r="Z444" s="1">
        <v>23.002233226526801</v>
      </c>
      <c r="AA444" s="1">
        <v>19.856296727837702</v>
      </c>
      <c r="AB444" s="1">
        <v>20.730167977473499</v>
      </c>
      <c r="AC444" s="1">
        <v>11.4574230507816</v>
      </c>
    </row>
    <row r="445" spans="1:29" ht="15" customHeight="1" x14ac:dyDescent="0.25">
      <c r="A445">
        <v>29060</v>
      </c>
      <c r="B445" s="2" t="s">
        <v>471</v>
      </c>
      <c r="C445" s="2" t="s">
        <v>235</v>
      </c>
      <c r="D445" s="2" t="s">
        <v>962</v>
      </c>
      <c r="E445" s="2" t="s">
        <v>927</v>
      </c>
      <c r="F445" s="2" t="s">
        <v>920</v>
      </c>
      <c r="G445" s="2" t="str">
        <f t="shared" si="6"/>
        <v>Clinton</v>
      </c>
      <c r="H445" s="2" t="s">
        <v>922</v>
      </c>
      <c r="I445" s="2" t="s">
        <v>923</v>
      </c>
      <c r="J445">
        <v>60088</v>
      </c>
      <c r="K445" s="1">
        <v>95.781187591532401</v>
      </c>
      <c r="L445" s="1">
        <v>0.43436293436293399</v>
      </c>
      <c r="M445" s="1">
        <v>1.156636932499</v>
      </c>
      <c r="N445" s="1">
        <v>1.4229130608441001</v>
      </c>
      <c r="O445" s="1">
        <v>1.2048994807615501</v>
      </c>
      <c r="P445" s="1">
        <v>20.7712022367195</v>
      </c>
      <c r="Q445" s="1">
        <v>6.6685527892424403</v>
      </c>
      <c r="R445" s="1">
        <v>23.052855811476501</v>
      </c>
      <c r="S445" s="1">
        <v>32.770270270270302</v>
      </c>
      <c r="T445" s="1">
        <v>16.737118892291299</v>
      </c>
      <c r="U445" s="1">
        <v>3.24071944431667</v>
      </c>
      <c r="V445" s="1">
        <v>37.497124982749902</v>
      </c>
      <c r="W445" s="1">
        <v>30.868485210911299</v>
      </c>
      <c r="X445" s="1">
        <v>28.393670362022199</v>
      </c>
      <c r="Y445" s="1">
        <v>14.4545707804354</v>
      </c>
      <c r="Z445" s="1">
        <v>18.832331754686201</v>
      </c>
      <c r="AA445" s="1">
        <v>19.282047200222902</v>
      </c>
      <c r="AB445" s="1">
        <v>25.100489513272599</v>
      </c>
      <c r="AC445" s="1">
        <v>22.330560751383</v>
      </c>
    </row>
    <row r="446" spans="1:29" ht="15" customHeight="1" x14ac:dyDescent="0.25">
      <c r="A446">
        <v>29180</v>
      </c>
      <c r="B446" s="2" t="s">
        <v>473</v>
      </c>
      <c r="C446" s="2" t="s">
        <v>49</v>
      </c>
      <c r="D446" s="2" t="s">
        <v>951</v>
      </c>
      <c r="E446" s="2" t="s">
        <v>931</v>
      </c>
      <c r="F446" s="2" t="s">
        <v>919</v>
      </c>
      <c r="G446" s="2" t="str">
        <f t="shared" si="6"/>
        <v>Trump</v>
      </c>
      <c r="H446" s="2" t="s">
        <v>922</v>
      </c>
      <c r="I446" s="2" t="s">
        <v>923</v>
      </c>
      <c r="J446">
        <v>466750</v>
      </c>
      <c r="K446" s="1">
        <v>69.023031601499696</v>
      </c>
      <c r="L446" s="1">
        <v>24.691590787359399</v>
      </c>
      <c r="M446" s="1">
        <v>1.43888591322978</v>
      </c>
      <c r="N446" s="1">
        <v>1.75961435457954</v>
      </c>
      <c r="O446" s="1">
        <v>3.0868773433315502</v>
      </c>
      <c r="P446" s="1">
        <v>25.7559721478307</v>
      </c>
      <c r="Q446" s="1">
        <v>10.7532940546331</v>
      </c>
      <c r="R446" s="1">
        <v>26.4512051419389</v>
      </c>
      <c r="S446" s="1">
        <v>25.645634708087801</v>
      </c>
      <c r="T446" s="1">
        <v>11.393893947509399</v>
      </c>
      <c r="U446" s="1">
        <v>8.6798230118272492</v>
      </c>
      <c r="V446" s="1">
        <v>47.770319150726003</v>
      </c>
      <c r="W446" s="1">
        <v>24.151483033025499</v>
      </c>
      <c r="X446" s="1">
        <v>19.398374804421302</v>
      </c>
      <c r="Y446" s="1">
        <v>23.057793124739199</v>
      </c>
      <c r="Z446" s="1">
        <v>21.622255126717199</v>
      </c>
      <c r="AA446" s="1">
        <v>16.7090677292659</v>
      </c>
      <c r="AB446" s="1">
        <v>20.6612278966596</v>
      </c>
      <c r="AC446" s="1">
        <v>17.949656122618201</v>
      </c>
    </row>
    <row r="447" spans="1:29" ht="15" customHeight="1" x14ac:dyDescent="0.25">
      <c r="A447">
        <v>29200</v>
      </c>
      <c r="B447" s="2" t="s">
        <v>474</v>
      </c>
      <c r="C447" s="2" t="s">
        <v>66</v>
      </c>
      <c r="D447" s="2" t="s">
        <v>425</v>
      </c>
      <c r="E447" s="2" t="s">
        <v>927</v>
      </c>
      <c r="F447" s="2" t="s">
        <v>919</v>
      </c>
      <c r="G447" s="2" t="str">
        <f t="shared" si="6"/>
        <v>Trump</v>
      </c>
      <c r="H447" s="2" t="s">
        <v>922</v>
      </c>
      <c r="I447" s="2" t="s">
        <v>923</v>
      </c>
      <c r="J447">
        <v>201789</v>
      </c>
      <c r="K447" s="1">
        <v>82.433135602039798</v>
      </c>
      <c r="L447" s="1">
        <v>3.37431673678942</v>
      </c>
      <c r="M447" s="1">
        <v>5.3095064646735004</v>
      </c>
      <c r="N447" s="1">
        <v>1.9009955944080199</v>
      </c>
      <c r="O447" s="1">
        <v>6.9820456020893102</v>
      </c>
      <c r="P447" s="1">
        <v>21.288573708180301</v>
      </c>
      <c r="Q447" s="1">
        <v>22.1473915822964</v>
      </c>
      <c r="R447" s="1">
        <v>24.8358433809573</v>
      </c>
      <c r="S447" s="1">
        <v>21.343581662033099</v>
      </c>
      <c r="T447" s="1">
        <v>10.384609666532899</v>
      </c>
      <c r="U447" s="1">
        <v>3.4704460250166398</v>
      </c>
      <c r="V447" s="1">
        <v>37.592410917627298</v>
      </c>
      <c r="W447" s="1">
        <v>26.688798570477601</v>
      </c>
      <c r="X447" s="1">
        <v>32.248344486878501</v>
      </c>
      <c r="Y447" s="1">
        <v>22.226243875954999</v>
      </c>
      <c r="Z447" s="1">
        <v>22.761411083390399</v>
      </c>
      <c r="AA447" s="1">
        <v>17.483421450639199</v>
      </c>
      <c r="AB447" s="1">
        <v>22.0465621323957</v>
      </c>
      <c r="AC447" s="1">
        <v>15.4823614576197</v>
      </c>
    </row>
    <row r="448" spans="1:29" ht="15" customHeight="1" x14ac:dyDescent="0.25">
      <c r="A448">
        <v>29300</v>
      </c>
      <c r="B448" s="2" t="s">
        <v>476</v>
      </c>
      <c r="C448" s="2" t="s">
        <v>37</v>
      </c>
      <c r="D448" s="2" t="s">
        <v>943</v>
      </c>
      <c r="E448" s="2" t="s">
        <v>931</v>
      </c>
      <c r="F448" s="2" t="s">
        <v>919</v>
      </c>
      <c r="G448" s="2" t="str">
        <f t="shared" si="6"/>
        <v>Trump</v>
      </c>
      <c r="H448" s="2" t="s">
        <v>922</v>
      </c>
      <c r="I448" s="2" t="s">
        <v>923</v>
      </c>
      <c r="J448">
        <v>67044</v>
      </c>
      <c r="K448" s="1">
        <v>60.270866893383399</v>
      </c>
      <c r="L448" s="1">
        <v>33.290078157627804</v>
      </c>
      <c r="M448" s="1">
        <v>1.5721019032277299</v>
      </c>
      <c r="N448" s="1">
        <v>1.6302726567627199</v>
      </c>
      <c r="O448" s="1">
        <v>3.2366803889982698</v>
      </c>
      <c r="P448" s="1">
        <v>26.5527116520494</v>
      </c>
      <c r="Q448" s="1">
        <v>9.5385120219557304</v>
      </c>
      <c r="R448" s="1">
        <v>25.475806932760602</v>
      </c>
      <c r="S448" s="1">
        <v>26.0485651214128</v>
      </c>
      <c r="T448" s="1">
        <v>12.3844042718215</v>
      </c>
      <c r="U448" s="1">
        <v>6.2982727145063899</v>
      </c>
      <c r="V448" s="1">
        <v>47.673547722698103</v>
      </c>
      <c r="W448" s="1">
        <v>26.3773814539156</v>
      </c>
      <c r="X448" s="1">
        <v>19.650798108879801</v>
      </c>
      <c r="Y448" s="1">
        <v>26.321576932475399</v>
      </c>
      <c r="Z448" s="1">
        <v>23.438136352529099</v>
      </c>
      <c r="AA448" s="1">
        <v>15.8874317830089</v>
      </c>
      <c r="AB448" s="1">
        <v>21.2918465423149</v>
      </c>
      <c r="AC448" s="1">
        <v>13.0610083896717</v>
      </c>
    </row>
    <row r="449" spans="1:29" ht="15" customHeight="1" x14ac:dyDescent="0.25">
      <c r="A449">
        <v>29340</v>
      </c>
      <c r="B449" s="2" t="s">
        <v>477</v>
      </c>
      <c r="C449" s="2" t="s">
        <v>49</v>
      </c>
      <c r="D449" s="2" t="s">
        <v>951</v>
      </c>
      <c r="E449" s="2" t="s">
        <v>931</v>
      </c>
      <c r="F449" s="2" t="s">
        <v>919</v>
      </c>
      <c r="G449" s="2" t="str">
        <f t="shared" si="6"/>
        <v>Trump</v>
      </c>
      <c r="H449" s="2" t="s">
        <v>922</v>
      </c>
      <c r="I449" s="2" t="s">
        <v>923</v>
      </c>
      <c r="J449">
        <v>199607</v>
      </c>
      <c r="K449" s="1">
        <v>70.221986202888701</v>
      </c>
      <c r="L449" s="1">
        <v>23.851367937998202</v>
      </c>
      <c r="M449" s="1">
        <v>1.0310259660232399</v>
      </c>
      <c r="N449" s="1">
        <v>2.34110026201486</v>
      </c>
      <c r="O449" s="1">
        <v>2.5545196310750602</v>
      </c>
      <c r="P449" s="1">
        <v>25.383879322869401</v>
      </c>
      <c r="Q449" s="1">
        <v>10.0933334001313</v>
      </c>
      <c r="R449" s="1">
        <v>25.431973828573099</v>
      </c>
      <c r="S449" s="1">
        <v>26.462498810162</v>
      </c>
      <c r="T449" s="1">
        <v>12.6283146382642</v>
      </c>
      <c r="U449" s="1">
        <v>5.5544758425001</v>
      </c>
      <c r="V449" s="1">
        <v>47.030745908967198</v>
      </c>
      <c r="W449" s="1">
        <v>27.828351537295401</v>
      </c>
      <c r="X449" s="1">
        <v>19.586426711237198</v>
      </c>
      <c r="Y449" s="1">
        <v>21.762408332447698</v>
      </c>
      <c r="Z449" s="1">
        <v>23.1374216176002</v>
      </c>
      <c r="AA449" s="1">
        <v>17.015623339355901</v>
      </c>
      <c r="AB449" s="1">
        <v>20.768678924434099</v>
      </c>
      <c r="AC449" s="1">
        <v>17.315867786162201</v>
      </c>
    </row>
    <row r="450" spans="1:29" ht="15" customHeight="1" x14ac:dyDescent="0.25">
      <c r="A450">
        <v>29380</v>
      </c>
      <c r="B450" s="2" t="s">
        <v>478</v>
      </c>
      <c r="C450" s="2" t="s">
        <v>72</v>
      </c>
      <c r="D450" s="2" t="s">
        <v>942</v>
      </c>
      <c r="E450" s="2" t="s">
        <v>931</v>
      </c>
      <c r="F450" s="2" t="s">
        <v>919</v>
      </c>
      <c r="G450" s="2" t="str">
        <f t="shared" ref="G450:G513" si="7">IF(F450="Republicain","Trump","Clinton")</f>
        <v>Trump</v>
      </c>
      <c r="H450" s="2" t="s">
        <v>922</v>
      </c>
      <c r="I450" s="2" t="s">
        <v>923</v>
      </c>
      <c r="J450">
        <v>67531</v>
      </c>
      <c r="K450" s="1">
        <v>74.743451155765499</v>
      </c>
      <c r="L450" s="1">
        <v>17.2705868415987</v>
      </c>
      <c r="M450" s="1">
        <v>0.90476966134071801</v>
      </c>
      <c r="N450" s="1">
        <v>2.2300869230427498</v>
      </c>
      <c r="O450" s="1">
        <v>4.8511054182523603</v>
      </c>
      <c r="P450" s="1">
        <v>22.497815817920699</v>
      </c>
      <c r="Q450" s="1">
        <v>9.83104055915061</v>
      </c>
      <c r="R450" s="1">
        <v>24.100042943240901</v>
      </c>
      <c r="S450" s="1">
        <v>28.185574032666501</v>
      </c>
      <c r="T450" s="1">
        <v>15.3855266470214</v>
      </c>
      <c r="U450" s="1">
        <v>5.7910316851222499</v>
      </c>
      <c r="V450" s="1">
        <v>47.536454336147401</v>
      </c>
      <c r="W450" s="1">
        <v>33.494134415086101</v>
      </c>
      <c r="X450" s="1">
        <v>13.178379563644301</v>
      </c>
      <c r="Y450" s="1">
        <v>23.422590272815199</v>
      </c>
      <c r="Z450" s="1">
        <v>29.7700617932658</v>
      </c>
      <c r="AA450" s="1">
        <v>18.395056538736402</v>
      </c>
      <c r="AB450" s="1">
        <v>18.046155786287802</v>
      </c>
      <c r="AC450" s="1">
        <v>10.366135608894901</v>
      </c>
    </row>
    <row r="451" spans="1:29" ht="15" customHeight="1" x14ac:dyDescent="0.25">
      <c r="A451">
        <v>29420</v>
      </c>
      <c r="B451" s="2" t="s">
        <v>479</v>
      </c>
      <c r="C451" s="2" t="s">
        <v>330</v>
      </c>
      <c r="D451" s="2" t="s">
        <v>934</v>
      </c>
      <c r="E451" s="2" t="s">
        <v>935</v>
      </c>
      <c r="F451" s="2" t="s">
        <v>919</v>
      </c>
      <c r="G451" s="2" t="str">
        <f t="shared" si="7"/>
        <v>Trump</v>
      </c>
      <c r="H451" s="2" t="s">
        <v>922</v>
      </c>
      <c r="I451" s="2" t="s">
        <v>923</v>
      </c>
      <c r="J451">
        <v>200186</v>
      </c>
      <c r="K451" s="1">
        <v>79.614958088977204</v>
      </c>
      <c r="L451" s="1">
        <v>0.856703265962655</v>
      </c>
      <c r="M451" s="1">
        <v>1.00706343100916</v>
      </c>
      <c r="N451" s="1">
        <v>3.75051202381785</v>
      </c>
      <c r="O451" s="1">
        <v>14.770763190233099</v>
      </c>
      <c r="P451" s="1">
        <v>20.613329603468799</v>
      </c>
      <c r="Q451" s="1">
        <v>6.8151618994335301</v>
      </c>
      <c r="R451" s="1">
        <v>19.175666630034101</v>
      </c>
      <c r="S451" s="1">
        <v>30.088517678558901</v>
      </c>
      <c r="T451" s="1">
        <v>23.307324188504701</v>
      </c>
      <c r="U451" s="1">
        <v>4.1346733943947802</v>
      </c>
      <c r="V451" s="1">
        <v>45.783058191191799</v>
      </c>
      <c r="W451" s="1">
        <v>37.903800800745898</v>
      </c>
      <c r="X451" s="1">
        <v>12.1784676136675</v>
      </c>
      <c r="Y451" s="1">
        <v>23.152261838093501</v>
      </c>
      <c r="Z451" s="1">
        <v>27.692116234210701</v>
      </c>
      <c r="AA451" s="1">
        <v>20.119469852529399</v>
      </c>
      <c r="AB451" s="1">
        <v>19.670213427913598</v>
      </c>
      <c r="AC451" s="1">
        <v>9.3659386472528094</v>
      </c>
    </row>
    <row r="452" spans="1:29" ht="15" customHeight="1" x14ac:dyDescent="0.25">
      <c r="A452">
        <v>29460</v>
      </c>
      <c r="B452" s="2" t="s">
        <v>480</v>
      </c>
      <c r="C452" s="2" t="s">
        <v>72</v>
      </c>
      <c r="D452" s="2" t="s">
        <v>942</v>
      </c>
      <c r="E452" s="2" t="s">
        <v>931</v>
      </c>
      <c r="F452" s="2" t="s">
        <v>919</v>
      </c>
      <c r="G452" s="2" t="str">
        <f t="shared" si="7"/>
        <v>Trump</v>
      </c>
      <c r="H452" s="2" t="s">
        <v>922</v>
      </c>
      <c r="I452" s="2" t="s">
        <v>923</v>
      </c>
      <c r="J452">
        <v>602095</v>
      </c>
      <c r="K452" s="1">
        <v>64.569378586435704</v>
      </c>
      <c r="L452" s="1">
        <v>14.173178651209501</v>
      </c>
      <c r="M452" s="1">
        <v>1.5889519095823701</v>
      </c>
      <c r="N452" s="1">
        <v>1.9749375098613999</v>
      </c>
      <c r="O452" s="1">
        <v>17.693553342910999</v>
      </c>
      <c r="P452" s="1">
        <v>23.540471188101499</v>
      </c>
      <c r="Q452" s="1">
        <v>8.8104036738388505</v>
      </c>
      <c r="R452" s="1">
        <v>24.0319218727942</v>
      </c>
      <c r="S452" s="1">
        <v>25.630672900455899</v>
      </c>
      <c r="T452" s="1">
        <v>17.9865303648095</v>
      </c>
      <c r="U452" s="1">
        <v>6.8000225004341104</v>
      </c>
      <c r="V452" s="1">
        <v>47.265585830596201</v>
      </c>
      <c r="W452" s="1">
        <v>27.708306328736199</v>
      </c>
      <c r="X452" s="1">
        <v>18.226085340233499</v>
      </c>
      <c r="Y452" s="1">
        <v>20.240362750528</v>
      </c>
      <c r="Z452" s="1">
        <v>25.5902125800947</v>
      </c>
      <c r="AA452" s="1">
        <v>19.899496129790499</v>
      </c>
      <c r="AB452" s="1">
        <v>21.779440834650401</v>
      </c>
      <c r="AC452" s="1">
        <v>12.4904877049365</v>
      </c>
    </row>
    <row r="453" spans="1:29" ht="15" customHeight="1" x14ac:dyDescent="0.25">
      <c r="A453">
        <v>29500</v>
      </c>
      <c r="B453" s="2" t="s">
        <v>481</v>
      </c>
      <c r="C453" s="2" t="s">
        <v>27</v>
      </c>
      <c r="D453" s="2" t="s">
        <v>976</v>
      </c>
      <c r="E453" s="2" t="s">
        <v>935</v>
      </c>
      <c r="F453" s="2" t="s">
        <v>919</v>
      </c>
      <c r="G453" s="2" t="str">
        <f t="shared" si="7"/>
        <v>Trump</v>
      </c>
      <c r="H453" s="2" t="s">
        <v>922</v>
      </c>
      <c r="I453" s="2" t="s">
        <v>922</v>
      </c>
      <c r="J453">
        <v>13833</v>
      </c>
      <c r="K453" s="1">
        <v>39.051543410684602</v>
      </c>
      <c r="L453" s="1">
        <v>6.2170172775247599</v>
      </c>
      <c r="M453" s="1">
        <v>0.33253813344899902</v>
      </c>
      <c r="N453" s="1">
        <v>0.997614400346996</v>
      </c>
      <c r="O453" s="1">
        <v>53.401286777994599</v>
      </c>
      <c r="P453" s="1">
        <v>24.737945492662501</v>
      </c>
      <c r="Q453" s="1">
        <v>10.2291621484855</v>
      </c>
      <c r="R453" s="1">
        <v>28.779006723053602</v>
      </c>
      <c r="S453" s="1">
        <v>22.280054941082899</v>
      </c>
      <c r="T453" s="1">
        <v>13.973830694715501</v>
      </c>
      <c r="U453" s="1">
        <v>16.992733370598099</v>
      </c>
      <c r="V453" s="1">
        <v>47.512576858580204</v>
      </c>
      <c r="W453" s="1">
        <v>27.322526551145899</v>
      </c>
      <c r="X453" s="1">
        <v>8.1721632196758005</v>
      </c>
      <c r="Y453" s="1">
        <v>26.243724326791401</v>
      </c>
      <c r="Z453" s="1">
        <v>23.619351894112299</v>
      </c>
      <c r="AA453" s="1">
        <v>16.750342309447699</v>
      </c>
      <c r="AB453" s="1">
        <v>22.2729347329986</v>
      </c>
      <c r="AC453" s="1">
        <v>11.113646736649899</v>
      </c>
    </row>
    <row r="454" spans="1:29" ht="15" customHeight="1" x14ac:dyDescent="0.25">
      <c r="A454">
        <v>29540</v>
      </c>
      <c r="B454" s="2" t="s">
        <v>482</v>
      </c>
      <c r="C454" s="2" t="s">
        <v>55</v>
      </c>
      <c r="D454" s="2" t="s">
        <v>970</v>
      </c>
      <c r="E454" s="2" t="s">
        <v>927</v>
      </c>
      <c r="F454" s="2" t="s">
        <v>919</v>
      </c>
      <c r="G454" s="2" t="str">
        <f t="shared" si="7"/>
        <v>Trump</v>
      </c>
      <c r="H454" s="2" t="s">
        <v>922</v>
      </c>
      <c r="I454" s="2" t="s">
        <v>922</v>
      </c>
      <c r="J454">
        <v>519445</v>
      </c>
      <c r="K454" s="1">
        <v>84.892337013543298</v>
      </c>
      <c r="L454" s="1">
        <v>3.0969592545890299</v>
      </c>
      <c r="M454" s="1">
        <v>1.87238302418928</v>
      </c>
      <c r="N454" s="1">
        <v>1.48870429015584</v>
      </c>
      <c r="O454" s="1">
        <v>8.6496164175225498</v>
      </c>
      <c r="P454" s="1">
        <v>24.837085735737201</v>
      </c>
      <c r="Q454" s="1">
        <v>9.7484815524261492</v>
      </c>
      <c r="R454" s="1">
        <v>23.9907978708044</v>
      </c>
      <c r="S454" s="1">
        <v>26.449961016084501</v>
      </c>
      <c r="T454" s="1">
        <v>14.973673824947801</v>
      </c>
      <c r="U454" s="1">
        <v>7.1043403175498296</v>
      </c>
      <c r="V454" s="1">
        <v>48.122661403539702</v>
      </c>
      <c r="W454" s="1">
        <v>21.235483814122301</v>
      </c>
      <c r="X454" s="1">
        <v>23.537514464788199</v>
      </c>
      <c r="Y454" s="1">
        <v>14.0047386009746</v>
      </c>
      <c r="Z454" s="1">
        <v>20.226480295490099</v>
      </c>
      <c r="AA454" s="1">
        <v>19.338251270007099</v>
      </c>
      <c r="AB454" s="1">
        <v>26.505643901379202</v>
      </c>
      <c r="AC454" s="1">
        <v>19.924885932149</v>
      </c>
    </row>
    <row r="455" spans="1:29" ht="15" customHeight="1" x14ac:dyDescent="0.25">
      <c r="A455">
        <v>29620</v>
      </c>
      <c r="B455" s="2" t="s">
        <v>483</v>
      </c>
      <c r="C455" s="2" t="s">
        <v>31</v>
      </c>
      <c r="D455" s="2" t="s">
        <v>924</v>
      </c>
      <c r="E455" s="2" t="s">
        <v>927</v>
      </c>
      <c r="F455" s="2" t="s">
        <v>920</v>
      </c>
      <c r="G455" s="2" t="str">
        <f t="shared" si="7"/>
        <v>Clinton</v>
      </c>
      <c r="H455" s="2" t="s">
        <v>922</v>
      </c>
      <c r="I455" s="2" t="s">
        <v>922</v>
      </c>
      <c r="J455">
        <v>464036</v>
      </c>
      <c r="K455" s="1">
        <v>78.278840434793807</v>
      </c>
      <c r="L455" s="1">
        <v>8.6411399115585894</v>
      </c>
      <c r="M455" s="1">
        <v>3.7494935737744499</v>
      </c>
      <c r="N455" s="1">
        <v>3.1728141782103099</v>
      </c>
      <c r="O455" s="1">
        <v>6.1577119016628004</v>
      </c>
      <c r="P455" s="1">
        <v>22.048289356860199</v>
      </c>
      <c r="Q455" s="1">
        <v>15.6595608961374</v>
      </c>
      <c r="R455" s="1">
        <v>24.6483031488936</v>
      </c>
      <c r="S455" s="1">
        <v>25.958115318639098</v>
      </c>
      <c r="T455" s="1">
        <v>11.685731279469699</v>
      </c>
      <c r="U455" s="1">
        <v>2.5509198593501998</v>
      </c>
      <c r="V455" s="1">
        <v>30.771464825449701</v>
      </c>
      <c r="W455" s="1">
        <v>34.984389532169999</v>
      </c>
      <c r="X455" s="1">
        <v>31.693225783030101</v>
      </c>
      <c r="Y455" s="1">
        <v>19.333987482468199</v>
      </c>
      <c r="Z455" s="1">
        <v>20.805268672354401</v>
      </c>
      <c r="AA455" s="1">
        <v>18.529051428317999</v>
      </c>
      <c r="AB455" s="1">
        <v>23.237816472362201</v>
      </c>
      <c r="AC455" s="1">
        <v>18.0938759444971</v>
      </c>
    </row>
    <row r="456" spans="1:29" ht="15" customHeight="1" x14ac:dyDescent="0.25">
      <c r="A456">
        <v>29660</v>
      </c>
      <c r="B456" s="2" t="s">
        <v>484</v>
      </c>
      <c r="C456" s="2" t="s">
        <v>197</v>
      </c>
      <c r="D456" s="2" t="s">
        <v>982</v>
      </c>
      <c r="E456" s="2" t="s">
        <v>947</v>
      </c>
      <c r="F456" s="2" t="s">
        <v>919</v>
      </c>
      <c r="G456" s="2" t="str">
        <f t="shared" si="7"/>
        <v>Trump</v>
      </c>
      <c r="H456" s="2" t="s">
        <v>922</v>
      </c>
      <c r="I456" s="2" t="s">
        <v>923</v>
      </c>
      <c r="J456">
        <v>36299</v>
      </c>
      <c r="K456" s="1">
        <v>84.839802749387005</v>
      </c>
      <c r="L456" s="1">
        <v>1.0744097633543599</v>
      </c>
      <c r="M456" s="1">
        <v>2.7686713132593201</v>
      </c>
      <c r="N456" s="1">
        <v>2.4959365271770602</v>
      </c>
      <c r="O456" s="1">
        <v>8.8211796468222303</v>
      </c>
      <c r="P456" s="1">
        <v>16.631312157359702</v>
      </c>
      <c r="Q456" s="1">
        <v>28.871318769112101</v>
      </c>
      <c r="R456" s="1">
        <v>25.620540510757898</v>
      </c>
      <c r="S456" s="1">
        <v>20.1548252017962</v>
      </c>
      <c r="T456" s="1">
        <v>8.7220033609741296</v>
      </c>
      <c r="U456" s="1">
        <v>1.4312830246755199</v>
      </c>
      <c r="V456" s="1">
        <v>18.801621094752001</v>
      </c>
      <c r="W456" s="1">
        <v>31.683168316831701</v>
      </c>
      <c r="X456" s="1">
        <v>48.083927563740801</v>
      </c>
      <c r="Y456" s="1">
        <v>27.2485187404301</v>
      </c>
      <c r="Z456" s="1">
        <v>20.591172358697801</v>
      </c>
      <c r="AA456" s="1">
        <v>16.696624725384499</v>
      </c>
      <c r="AB456" s="1">
        <v>19.339591238932201</v>
      </c>
      <c r="AC456" s="1">
        <v>16.124092936555499</v>
      </c>
    </row>
    <row r="457" spans="1:29" ht="15" customHeight="1" x14ac:dyDescent="0.25">
      <c r="A457">
        <v>29700</v>
      </c>
      <c r="B457" s="2" t="s">
        <v>485</v>
      </c>
      <c r="C457" s="2" t="s">
        <v>27</v>
      </c>
      <c r="D457" s="2" t="s">
        <v>976</v>
      </c>
      <c r="E457" s="2" t="s">
        <v>935</v>
      </c>
      <c r="F457" s="2" t="s">
        <v>920</v>
      </c>
      <c r="G457" s="2" t="str">
        <f t="shared" si="7"/>
        <v>Clinton</v>
      </c>
      <c r="H457" s="2" t="s">
        <v>922</v>
      </c>
      <c r="I457" s="2" t="s">
        <v>922</v>
      </c>
      <c r="J457">
        <v>250304</v>
      </c>
      <c r="K457" s="1">
        <v>3.3339459217591401</v>
      </c>
      <c r="L457" s="1">
        <v>0.19456341089235499</v>
      </c>
      <c r="M457" s="1">
        <v>0.52735873178215298</v>
      </c>
      <c r="N457" s="1">
        <v>0.19935758118128399</v>
      </c>
      <c r="O457" s="1">
        <v>95.7447743543851</v>
      </c>
      <c r="P457" s="1">
        <v>35.220372027614403</v>
      </c>
      <c r="Q457" s="1">
        <v>10.896749552544099</v>
      </c>
      <c r="R457" s="1">
        <v>27.7614420864229</v>
      </c>
      <c r="S457" s="1">
        <v>18.328113014574299</v>
      </c>
      <c r="T457" s="1">
        <v>7.7933233188442896</v>
      </c>
      <c r="U457" s="1">
        <v>21.640596041218799</v>
      </c>
      <c r="V457" s="1">
        <v>35.328786418563297</v>
      </c>
      <c r="W457" s="1">
        <v>26.110163837200702</v>
      </c>
      <c r="X457" s="1">
        <v>16.920453703017301</v>
      </c>
      <c r="Y457" s="1">
        <v>27.292807784726101</v>
      </c>
      <c r="Z457" s="1">
        <v>24.579496440457898</v>
      </c>
      <c r="AA457" s="1">
        <v>17.649955972120701</v>
      </c>
      <c r="AB457" s="1">
        <v>17.396235989433301</v>
      </c>
      <c r="AC457" s="1">
        <v>13.081503813262101</v>
      </c>
    </row>
    <row r="458" spans="1:29" ht="15" customHeight="1" x14ac:dyDescent="0.25">
      <c r="A458">
        <v>29740</v>
      </c>
      <c r="B458" s="2" t="s">
        <v>486</v>
      </c>
      <c r="C458" s="2" t="s">
        <v>35</v>
      </c>
      <c r="D458" s="2" t="s">
        <v>964</v>
      </c>
      <c r="E458" s="2" t="s">
        <v>935</v>
      </c>
      <c r="F458" s="2" t="s">
        <v>920</v>
      </c>
      <c r="G458" s="2" t="str">
        <f t="shared" si="7"/>
        <v>Clinton</v>
      </c>
      <c r="H458" s="2" t="s">
        <v>922</v>
      </c>
      <c r="I458" s="2" t="s">
        <v>922</v>
      </c>
      <c r="J458">
        <v>209233</v>
      </c>
      <c r="K458" s="1">
        <v>30.106149603552002</v>
      </c>
      <c r="L458" s="1">
        <v>1.35016942834065</v>
      </c>
      <c r="M458" s="1">
        <v>0.96973230800112797</v>
      </c>
      <c r="N458" s="1">
        <v>1.85104644104897</v>
      </c>
      <c r="O458" s="1">
        <v>65.722902219057204</v>
      </c>
      <c r="P458" s="1">
        <v>26.696553602921099</v>
      </c>
      <c r="Q458" s="1">
        <v>13.090669253893999</v>
      </c>
      <c r="R458" s="1">
        <v>24.3828650356301</v>
      </c>
      <c r="S458" s="1">
        <v>23.460448399631002</v>
      </c>
      <c r="T458" s="1">
        <v>12.3694637079237</v>
      </c>
      <c r="U458" s="1">
        <v>13.766964370848299</v>
      </c>
      <c r="V458" s="1">
        <v>31.208085687950899</v>
      </c>
      <c r="W458" s="1">
        <v>29.061119410100801</v>
      </c>
      <c r="X458" s="1">
        <v>25.963830531100001</v>
      </c>
      <c r="Y458" s="1">
        <v>26.574477679242399</v>
      </c>
      <c r="Z458" s="1">
        <v>24.9525162947679</v>
      </c>
      <c r="AA458" s="1">
        <v>15.969555771149</v>
      </c>
      <c r="AB458" s="1">
        <v>19.3309921703128</v>
      </c>
      <c r="AC458" s="1">
        <v>13.172458084527801</v>
      </c>
    </row>
    <row r="459" spans="1:29" ht="15" customHeight="1" x14ac:dyDescent="0.25">
      <c r="A459">
        <v>29780</v>
      </c>
      <c r="B459" s="2" t="s">
        <v>487</v>
      </c>
      <c r="C459" s="2" t="s">
        <v>35</v>
      </c>
      <c r="D459" s="2" t="s">
        <v>964</v>
      </c>
      <c r="E459" s="2" t="s">
        <v>935</v>
      </c>
      <c r="F459" s="2" t="s">
        <v>920</v>
      </c>
      <c r="G459" s="2" t="str">
        <f t="shared" si="7"/>
        <v>Clinton</v>
      </c>
      <c r="H459" s="2" t="s">
        <v>922</v>
      </c>
      <c r="I459" s="2" t="s">
        <v>922</v>
      </c>
      <c r="J459">
        <v>29393</v>
      </c>
      <c r="K459" s="1">
        <v>19.667948150920299</v>
      </c>
      <c r="L459" s="1">
        <v>1.1533358282584301</v>
      </c>
      <c r="M459" s="1">
        <v>0.59537985234579704</v>
      </c>
      <c r="N459" s="1">
        <v>1.75211785118906</v>
      </c>
      <c r="O459" s="1">
        <v>76.8312183172864</v>
      </c>
      <c r="P459" s="1">
        <v>21.984826319191601</v>
      </c>
      <c r="Q459" s="1">
        <v>10.8393154832783</v>
      </c>
      <c r="R459" s="1">
        <v>21.886163372231501</v>
      </c>
      <c r="S459" s="1">
        <v>30.085394481679302</v>
      </c>
      <c r="T459" s="1">
        <v>15.204300343619201</v>
      </c>
      <c r="U459" s="1">
        <v>7.7963851730828102</v>
      </c>
      <c r="V459" s="1">
        <v>40.340038803226797</v>
      </c>
      <c r="W459" s="1">
        <v>30.567752476258601</v>
      </c>
      <c r="X459" s="1">
        <v>21.295823547431802</v>
      </c>
      <c r="Y459" s="1">
        <v>34.151747655584003</v>
      </c>
      <c r="Z459" s="1">
        <v>26.104006820119402</v>
      </c>
      <c r="AA459" s="1">
        <v>15.3623188405797</v>
      </c>
      <c r="AB459" s="1">
        <v>16.2745098039216</v>
      </c>
      <c r="AC459" s="1">
        <v>8.1074168797953998</v>
      </c>
    </row>
    <row r="460" spans="1:29" ht="15" customHeight="1" x14ac:dyDescent="0.25">
      <c r="A460">
        <v>29820</v>
      </c>
      <c r="B460" s="2" t="s">
        <v>488</v>
      </c>
      <c r="C460" s="2" t="s">
        <v>195</v>
      </c>
      <c r="D460" s="2" t="s">
        <v>965</v>
      </c>
      <c r="E460" s="2" t="s">
        <v>935</v>
      </c>
      <c r="F460" s="2" t="s">
        <v>920</v>
      </c>
      <c r="G460" s="2" t="str">
        <f t="shared" si="7"/>
        <v>Clinton</v>
      </c>
      <c r="H460" s="2" t="s">
        <v>922</v>
      </c>
      <c r="I460" s="2" t="s">
        <v>922</v>
      </c>
      <c r="J460">
        <v>1951269</v>
      </c>
      <c r="K460" s="1">
        <v>47.966477200222002</v>
      </c>
      <c r="L460" s="1">
        <v>9.9843230226073398</v>
      </c>
      <c r="M460" s="1">
        <v>8.4622366265235591</v>
      </c>
      <c r="N460" s="1">
        <v>4.4446972713654596</v>
      </c>
      <c r="O460" s="1">
        <v>29.142265879281599</v>
      </c>
      <c r="P460" s="1">
        <v>25.041037396688999</v>
      </c>
      <c r="Q460" s="1">
        <v>9.1796671806911299</v>
      </c>
      <c r="R460" s="1">
        <v>29.8785559551246</v>
      </c>
      <c r="S460" s="1">
        <v>24.603219750839099</v>
      </c>
      <c r="T460" s="1">
        <v>11.2975197166562</v>
      </c>
      <c r="U460" s="1">
        <v>6.8010566648568798</v>
      </c>
      <c r="V460" s="1">
        <v>38.631726199214398</v>
      </c>
      <c r="W460" s="1">
        <v>32.464715052347799</v>
      </c>
      <c r="X460" s="1">
        <v>22.102502083580902</v>
      </c>
      <c r="Y460" s="1">
        <v>14.908425479118</v>
      </c>
      <c r="Z460" s="1">
        <v>21.070850394526101</v>
      </c>
      <c r="AA460" s="1">
        <v>18.736836738017999</v>
      </c>
      <c r="AB460" s="1">
        <v>24.673211177317899</v>
      </c>
      <c r="AC460" s="1">
        <v>20.610676211020099</v>
      </c>
    </row>
    <row r="461" spans="1:29" ht="15" customHeight="1" x14ac:dyDescent="0.25">
      <c r="A461">
        <v>29860</v>
      </c>
      <c r="B461" s="2" t="s">
        <v>489</v>
      </c>
      <c r="C461" s="2" t="s">
        <v>170</v>
      </c>
      <c r="D461" s="2" t="s">
        <v>957</v>
      </c>
      <c r="E461" s="2" t="s">
        <v>931</v>
      </c>
      <c r="F461" s="2" t="s">
        <v>919</v>
      </c>
      <c r="G461" s="2" t="str">
        <f t="shared" si="7"/>
        <v>Trump</v>
      </c>
      <c r="H461" s="2" t="s">
        <v>922</v>
      </c>
      <c r="I461" s="2" t="s">
        <v>922</v>
      </c>
      <c r="J461">
        <v>84823</v>
      </c>
      <c r="K461" s="1">
        <v>61.642479044598801</v>
      </c>
      <c r="L461" s="1">
        <v>33.033493274229897</v>
      </c>
      <c r="M461" s="1">
        <v>0.37489831767327297</v>
      </c>
      <c r="N461" s="1">
        <v>1.0174127300378399</v>
      </c>
      <c r="O461" s="1">
        <v>3.93171663346026</v>
      </c>
      <c r="P461" s="1">
        <v>25.312709996109501</v>
      </c>
      <c r="Q461" s="1">
        <v>9.5469389198684294</v>
      </c>
      <c r="R461" s="1">
        <v>24.318875776617201</v>
      </c>
      <c r="S461" s="1">
        <v>26.104947950438</v>
      </c>
      <c r="T461" s="1">
        <v>14.7165273569669</v>
      </c>
      <c r="U461" s="1">
        <v>7.88603040876467</v>
      </c>
      <c r="V461" s="1">
        <v>43.593730226167501</v>
      </c>
      <c r="W461" s="1">
        <v>32.482418238027201</v>
      </c>
      <c r="X461" s="1">
        <v>16.037821127040701</v>
      </c>
      <c r="Y461" s="1">
        <v>28.746671738303501</v>
      </c>
      <c r="Z461" s="1">
        <v>25.722708254089</v>
      </c>
      <c r="AA461" s="1">
        <v>18.0518574870039</v>
      </c>
      <c r="AB461" s="1">
        <v>16.283124128312402</v>
      </c>
      <c r="AC461" s="1">
        <v>11.1956383922911</v>
      </c>
    </row>
    <row r="462" spans="1:29" ht="15" customHeight="1" x14ac:dyDescent="0.25">
      <c r="A462">
        <v>29900</v>
      </c>
      <c r="B462" s="2" t="s">
        <v>490</v>
      </c>
      <c r="C462" s="2" t="s">
        <v>42</v>
      </c>
      <c r="D462" s="2" t="s">
        <v>959</v>
      </c>
      <c r="E462" s="2" t="s">
        <v>931</v>
      </c>
      <c r="F462" s="2" t="s">
        <v>920</v>
      </c>
      <c r="G462" s="2" t="str">
        <f t="shared" si="7"/>
        <v>Clinton</v>
      </c>
      <c r="H462" s="2" t="s">
        <v>922</v>
      </c>
      <c r="I462" s="2" t="s">
        <v>923</v>
      </c>
      <c r="J462">
        <v>36157</v>
      </c>
      <c r="K462" s="1">
        <v>45.924717205520402</v>
      </c>
      <c r="L462" s="1">
        <v>38.399203473739497</v>
      </c>
      <c r="M462" s="1">
        <v>0.76333766628868505</v>
      </c>
      <c r="N462" s="1">
        <v>12.827391653068601</v>
      </c>
      <c r="O462" s="1">
        <v>2.0853500013828601</v>
      </c>
      <c r="P462" s="1">
        <v>25.0933429211494</v>
      </c>
      <c r="Q462" s="1">
        <v>9.1683491440108398</v>
      </c>
      <c r="R462" s="1">
        <v>24.097685095555502</v>
      </c>
      <c r="S462" s="1">
        <v>28.049893519927</v>
      </c>
      <c r="T462" s="1">
        <v>13.5907293193572</v>
      </c>
      <c r="U462" s="1">
        <v>8.1822780541269697</v>
      </c>
      <c r="V462" s="1">
        <v>49.536295421971197</v>
      </c>
      <c r="W462" s="1">
        <v>27.771688727763301</v>
      </c>
      <c r="X462" s="1">
        <v>14.5097377961386</v>
      </c>
      <c r="Y462" s="1">
        <v>34.839104180998199</v>
      </c>
      <c r="Z462" s="1">
        <v>26.469464190170399</v>
      </c>
      <c r="AA462" s="1">
        <v>15.630971489719499</v>
      </c>
      <c r="AB462" s="1">
        <v>13.421998012688199</v>
      </c>
      <c r="AC462" s="1">
        <v>9.6384621264235992</v>
      </c>
    </row>
    <row r="463" spans="1:29" ht="15" customHeight="1" x14ac:dyDescent="0.25">
      <c r="A463">
        <v>29940</v>
      </c>
      <c r="B463" s="2" t="s">
        <v>491</v>
      </c>
      <c r="C463" s="2" t="s">
        <v>77</v>
      </c>
      <c r="D463" s="2" t="s">
        <v>949</v>
      </c>
      <c r="E463" s="2" t="s">
        <v>935</v>
      </c>
      <c r="F463" s="2" t="s">
        <v>920</v>
      </c>
      <c r="G463" s="2" t="str">
        <f t="shared" si="7"/>
        <v>Clinton</v>
      </c>
      <c r="H463" s="2" t="s">
        <v>922</v>
      </c>
      <c r="I463" s="2" t="s">
        <v>923</v>
      </c>
      <c r="J463">
        <v>110826</v>
      </c>
      <c r="K463" s="1">
        <v>81.688412466388797</v>
      </c>
      <c r="L463" s="1">
        <v>3.79333369425947</v>
      </c>
      <c r="M463" s="1">
        <v>3.7103206828722501</v>
      </c>
      <c r="N463" s="1">
        <v>5.7089491635536804</v>
      </c>
      <c r="O463" s="1">
        <v>5.0989839929258496</v>
      </c>
      <c r="P463" s="1">
        <v>19.066825474166698</v>
      </c>
      <c r="Q463" s="1">
        <v>24.6332088138162</v>
      </c>
      <c r="R463" s="1">
        <v>26.6237164564272</v>
      </c>
      <c r="S463" s="1">
        <v>20.7731037843105</v>
      </c>
      <c r="T463" s="1">
        <v>8.9031454712793003</v>
      </c>
      <c r="U463" s="1">
        <v>1.4597013003733701</v>
      </c>
      <c r="V463" s="1">
        <v>24.238766576541799</v>
      </c>
      <c r="W463" s="1">
        <v>25.8658426676967</v>
      </c>
      <c r="X463" s="1">
        <v>48.4356894553882</v>
      </c>
      <c r="Y463" s="1">
        <v>21.350928100962602</v>
      </c>
      <c r="Z463" s="1">
        <v>20.487310579890401</v>
      </c>
      <c r="AA463" s="1">
        <v>18.347842107687299</v>
      </c>
      <c r="AB463" s="1">
        <v>21.2749297591083</v>
      </c>
      <c r="AC463" s="1">
        <v>18.538989452351299</v>
      </c>
    </row>
    <row r="464" spans="1:29" ht="15" customHeight="1" x14ac:dyDescent="0.25">
      <c r="A464">
        <v>29980</v>
      </c>
      <c r="B464" s="2" t="s">
        <v>492</v>
      </c>
      <c r="C464" s="2" t="s">
        <v>84</v>
      </c>
      <c r="D464" s="2" t="s">
        <v>975</v>
      </c>
      <c r="E464" s="2" t="s">
        <v>931</v>
      </c>
      <c r="F464" s="2" t="s">
        <v>919</v>
      </c>
      <c r="G464" s="2" t="str">
        <f t="shared" si="7"/>
        <v>Trump</v>
      </c>
      <c r="H464" s="2" t="s">
        <v>922</v>
      </c>
      <c r="I464" s="2" t="s">
        <v>922</v>
      </c>
      <c r="J464">
        <v>41869</v>
      </c>
      <c r="K464" s="1">
        <v>94.795672215720501</v>
      </c>
      <c r="L464" s="1">
        <v>1.5214120232152699</v>
      </c>
      <c r="M464" s="1">
        <v>0.28660823043301697</v>
      </c>
      <c r="N464" s="1">
        <v>1.7506986075616799</v>
      </c>
      <c r="O464" s="1">
        <v>1.6456089230695701</v>
      </c>
      <c r="P464" s="1">
        <v>25.147483818577001</v>
      </c>
      <c r="Q464" s="1">
        <v>8.0107000406028295</v>
      </c>
      <c r="R464" s="1">
        <v>24.146743413981699</v>
      </c>
      <c r="S464" s="1">
        <v>26.602020588024601</v>
      </c>
      <c r="T464" s="1">
        <v>16.093052138813899</v>
      </c>
      <c r="U464" s="1">
        <v>10.4938934851904</v>
      </c>
      <c r="V464" s="1">
        <v>53.848357866838597</v>
      </c>
      <c r="W464" s="1">
        <v>23.8745030622112</v>
      </c>
      <c r="X464" s="1">
        <v>11.783245585759801</v>
      </c>
      <c r="Y464" s="1">
        <v>24.737398222387998</v>
      </c>
      <c r="Z464" s="1">
        <v>29.8029709739574</v>
      </c>
      <c r="AA464" s="1">
        <v>17.633165516812699</v>
      </c>
      <c r="AB464" s="1">
        <v>20.7035863011996</v>
      </c>
      <c r="AC464" s="1">
        <v>7.1228789856423598</v>
      </c>
    </row>
    <row r="465" spans="1:29" ht="15" customHeight="1" x14ac:dyDescent="0.25">
      <c r="A465">
        <v>30020</v>
      </c>
      <c r="B465" s="2" t="s">
        <v>493</v>
      </c>
      <c r="C465" s="2" t="s">
        <v>29</v>
      </c>
      <c r="D465" s="2" t="s">
        <v>968</v>
      </c>
      <c r="E465" s="2" t="s">
        <v>935</v>
      </c>
      <c r="F465" s="2" t="s">
        <v>919</v>
      </c>
      <c r="G465" s="2" t="str">
        <f t="shared" si="7"/>
        <v>Trump</v>
      </c>
      <c r="H465" s="2" t="s">
        <v>922</v>
      </c>
      <c r="I465" s="2" t="s">
        <v>922</v>
      </c>
      <c r="J465">
        <v>130291</v>
      </c>
      <c r="K465" s="1">
        <v>59.886715122303102</v>
      </c>
      <c r="L465" s="1">
        <v>16.0563661342687</v>
      </c>
      <c r="M465" s="1">
        <v>2.0530965300749902</v>
      </c>
      <c r="N465" s="1">
        <v>11.0744410588606</v>
      </c>
      <c r="O465" s="1">
        <v>10.929381154492599</v>
      </c>
      <c r="P465" s="1">
        <v>25.065430459509901</v>
      </c>
      <c r="Q465" s="1">
        <v>13.2963903876707</v>
      </c>
      <c r="R465" s="1">
        <v>28.5238427826941</v>
      </c>
      <c r="S465" s="1">
        <v>22.558733911014599</v>
      </c>
      <c r="T465" s="1">
        <v>10.5556024591108</v>
      </c>
      <c r="U465" s="1">
        <v>3.3818181818181801</v>
      </c>
      <c r="V465" s="1">
        <v>42.287147335423199</v>
      </c>
      <c r="W465" s="1">
        <v>34.362382445141101</v>
      </c>
      <c r="X465" s="1">
        <v>19.968652037617598</v>
      </c>
      <c r="Y465" s="1">
        <v>19.844874871443299</v>
      </c>
      <c r="Z465" s="1">
        <v>22.741686664381199</v>
      </c>
      <c r="AA465" s="1">
        <v>19.859873157353402</v>
      </c>
      <c r="AB465" s="1">
        <v>23.7872814535482</v>
      </c>
      <c r="AC465" s="1">
        <v>13.766283853273899</v>
      </c>
    </row>
    <row r="466" spans="1:29" ht="15" customHeight="1" x14ac:dyDescent="0.25">
      <c r="A466">
        <v>30060</v>
      </c>
      <c r="B466" s="2" t="s">
        <v>494</v>
      </c>
      <c r="C466" s="2" t="s">
        <v>162</v>
      </c>
      <c r="D466" s="2" t="s">
        <v>956</v>
      </c>
      <c r="E466" s="2" t="s">
        <v>927</v>
      </c>
      <c r="F466" s="2" t="s">
        <v>919</v>
      </c>
      <c r="G466" s="2" t="str">
        <f t="shared" si="7"/>
        <v>Trump</v>
      </c>
      <c r="H466" s="2" t="s">
        <v>922</v>
      </c>
      <c r="I466" s="2" t="s">
        <v>922</v>
      </c>
      <c r="J466">
        <v>35571</v>
      </c>
      <c r="K466" s="1">
        <v>94.447724269770305</v>
      </c>
      <c r="L466" s="1">
        <v>0.66627308762756199</v>
      </c>
      <c r="M466" s="1">
        <v>0.416069269910882</v>
      </c>
      <c r="N466" s="1">
        <v>2.4486238790025601</v>
      </c>
      <c r="O466" s="1">
        <v>2.0213094936886802</v>
      </c>
      <c r="P466" s="1">
        <v>25.040060723623199</v>
      </c>
      <c r="Q466" s="1">
        <v>8.0318236765904807</v>
      </c>
      <c r="R466" s="1">
        <v>24.171375558741701</v>
      </c>
      <c r="S466" s="1">
        <v>27.137274746282099</v>
      </c>
      <c r="T466" s="1">
        <v>15.6194652947626</v>
      </c>
      <c r="U466" s="1">
        <v>5.0763550931364296</v>
      </c>
      <c r="V466" s="1">
        <v>57.211780500083897</v>
      </c>
      <c r="W466" s="1">
        <v>24.3245510991777</v>
      </c>
      <c r="X466" s="1">
        <v>13.3873133076019</v>
      </c>
      <c r="Y466" s="1">
        <v>22.1045945373703</v>
      </c>
      <c r="Z466" s="1">
        <v>29.141082645211402</v>
      </c>
      <c r="AA466" s="1">
        <v>23.029148140306301</v>
      </c>
      <c r="AB466" s="1">
        <v>16.013833015738602</v>
      </c>
      <c r="AC466" s="1">
        <v>9.7113416613734191</v>
      </c>
    </row>
    <row r="467" spans="1:29" ht="15" customHeight="1" x14ac:dyDescent="0.25">
      <c r="A467">
        <v>30140</v>
      </c>
      <c r="B467" s="2" t="s">
        <v>494</v>
      </c>
      <c r="C467" s="2" t="s">
        <v>55</v>
      </c>
      <c r="D467" s="2" t="s">
        <v>970</v>
      </c>
      <c r="E467" s="2" t="s">
        <v>927</v>
      </c>
      <c r="F467" s="2" t="s">
        <v>919</v>
      </c>
      <c r="G467" s="2" t="str">
        <f t="shared" si="7"/>
        <v>Trump</v>
      </c>
      <c r="H467" s="2" t="s">
        <v>922</v>
      </c>
      <c r="I467" s="2" t="s">
        <v>922</v>
      </c>
      <c r="J467">
        <v>133568</v>
      </c>
      <c r="K467" s="1">
        <v>86.854635840919997</v>
      </c>
      <c r="L467" s="1">
        <v>1.59768806899856</v>
      </c>
      <c r="M467" s="1">
        <v>1.126018207954</v>
      </c>
      <c r="N467" s="1">
        <v>1.1305103018687099</v>
      </c>
      <c r="O467" s="1">
        <v>9.2911475802587393</v>
      </c>
      <c r="P467" s="1">
        <v>23.0332115476761</v>
      </c>
      <c r="Q467" s="1">
        <v>8.3425670819357904</v>
      </c>
      <c r="R467" s="1">
        <v>23.833552946813601</v>
      </c>
      <c r="S467" s="1">
        <v>27.7738679923335</v>
      </c>
      <c r="T467" s="1">
        <v>17.016800431240998</v>
      </c>
      <c r="U467" s="1">
        <v>5.2993730749907204</v>
      </c>
      <c r="V467" s="1">
        <v>54.137268179733098</v>
      </c>
      <c r="W467" s="1">
        <v>21.471635466043399</v>
      </c>
      <c r="X467" s="1">
        <v>19.091723279232799</v>
      </c>
      <c r="Y467" s="1">
        <v>14.7092666462105</v>
      </c>
      <c r="Z467" s="1">
        <v>20.671601718318499</v>
      </c>
      <c r="AA467" s="1">
        <v>19.607241485118099</v>
      </c>
      <c r="AB467" s="1">
        <v>27.224608775698101</v>
      </c>
      <c r="AC467" s="1">
        <v>17.7872813746548</v>
      </c>
    </row>
    <row r="468" spans="1:29" ht="15" customHeight="1" x14ac:dyDescent="0.25">
      <c r="A468">
        <v>30220</v>
      </c>
      <c r="B468" s="2" t="s">
        <v>495</v>
      </c>
      <c r="C468" s="2" t="s">
        <v>27</v>
      </c>
      <c r="D468" s="2" t="s">
        <v>976</v>
      </c>
      <c r="E468" s="2" t="s">
        <v>935</v>
      </c>
      <c r="F468" s="2" t="s">
        <v>919</v>
      </c>
      <c r="G468" s="2" t="str">
        <f t="shared" si="7"/>
        <v>Trump</v>
      </c>
      <c r="H468" s="2" t="s">
        <v>922</v>
      </c>
      <c r="I468" s="2" t="s">
        <v>922</v>
      </c>
      <c r="J468">
        <v>22935</v>
      </c>
      <c r="K468" s="1">
        <v>51.427948550250697</v>
      </c>
      <c r="L468" s="1">
        <v>3.4924787442773102</v>
      </c>
      <c r="M468" s="1">
        <v>0.26160889470241999</v>
      </c>
      <c r="N468" s="1">
        <v>1.2470023980815299</v>
      </c>
      <c r="O468" s="1">
        <v>43.570961412688</v>
      </c>
      <c r="P468" s="1">
        <v>27.1506431218661</v>
      </c>
      <c r="Q468" s="1">
        <v>12.1604534554175</v>
      </c>
      <c r="R468" s="1">
        <v>22.9082188794419</v>
      </c>
      <c r="S468" s="1">
        <v>25.018530630041401</v>
      </c>
      <c r="T468" s="1">
        <v>12.762153913233</v>
      </c>
      <c r="U468" s="1">
        <v>11.677572445531</v>
      </c>
      <c r="V468" s="1">
        <v>38.232544761630798</v>
      </c>
      <c r="W468" s="1">
        <v>31.236068167110101</v>
      </c>
      <c r="X468" s="1">
        <v>18.853814625728099</v>
      </c>
      <c r="Y468" s="1">
        <v>18.124843319127599</v>
      </c>
      <c r="Z468" s="1">
        <v>23.1887691150664</v>
      </c>
      <c r="AA468" s="1">
        <v>17.009275507645999</v>
      </c>
      <c r="AB468" s="1">
        <v>24.367009275507598</v>
      </c>
      <c r="AC468" s="1">
        <v>17.310102782652301</v>
      </c>
    </row>
    <row r="469" spans="1:29" ht="15" customHeight="1" x14ac:dyDescent="0.25">
      <c r="A469">
        <v>30260</v>
      </c>
      <c r="B469" s="2" t="s">
        <v>496</v>
      </c>
      <c r="C469" s="2" t="s">
        <v>55</v>
      </c>
      <c r="D469" s="2" t="s">
        <v>970</v>
      </c>
      <c r="E469" s="2" t="s">
        <v>927</v>
      </c>
      <c r="F469" s="2" t="s">
        <v>919</v>
      </c>
      <c r="G469" s="2" t="str">
        <f t="shared" si="7"/>
        <v>Trump</v>
      </c>
      <c r="H469" s="2" t="s">
        <v>922</v>
      </c>
      <c r="I469" s="2" t="s">
        <v>922</v>
      </c>
      <c r="J469">
        <v>44947</v>
      </c>
      <c r="K469" s="1">
        <v>85.235944556922604</v>
      </c>
      <c r="L469" s="1">
        <v>6.7813202215943198</v>
      </c>
      <c r="M469" s="1">
        <v>1.15691814804103</v>
      </c>
      <c r="N469" s="1">
        <v>1.6063363517031199</v>
      </c>
      <c r="O469" s="1">
        <v>5.2194807217389396</v>
      </c>
      <c r="P469" s="1">
        <v>18.488441942732599</v>
      </c>
      <c r="Q469" s="1">
        <v>13.956437582041101</v>
      </c>
      <c r="R469" s="1">
        <v>27.1364050993392</v>
      </c>
      <c r="S469" s="1">
        <v>25.614612766146799</v>
      </c>
      <c r="T469" s="1">
        <v>14.804102609740401</v>
      </c>
      <c r="U469" s="1">
        <v>5.6109071840587301</v>
      </c>
      <c r="V469" s="1">
        <v>50.747246984792902</v>
      </c>
      <c r="W469" s="1">
        <v>21.575117986365999</v>
      </c>
      <c r="X469" s="1">
        <v>22.066727844782399</v>
      </c>
      <c r="Y469" s="1">
        <v>16.748349996732699</v>
      </c>
      <c r="Z469" s="1">
        <v>26.269358949225602</v>
      </c>
      <c r="AA469" s="1">
        <v>20.270535189178599</v>
      </c>
      <c r="AB469" s="1">
        <v>21.270339149186398</v>
      </c>
      <c r="AC469" s="1">
        <v>15.4414167156767</v>
      </c>
    </row>
    <row r="470" spans="1:29" ht="15" customHeight="1" x14ac:dyDescent="0.25">
      <c r="A470">
        <v>30280</v>
      </c>
      <c r="B470" s="2" t="s">
        <v>496</v>
      </c>
      <c r="C470" s="2" t="s">
        <v>84</v>
      </c>
      <c r="D470" s="2" t="s">
        <v>975</v>
      </c>
      <c r="E470" s="2" t="s">
        <v>931</v>
      </c>
      <c r="F470" s="2" t="s">
        <v>919</v>
      </c>
      <c r="G470" s="2" t="str">
        <f t="shared" si="7"/>
        <v>Trump</v>
      </c>
      <c r="H470" s="2" t="s">
        <v>922</v>
      </c>
      <c r="I470" s="2" t="s">
        <v>922</v>
      </c>
      <c r="J470">
        <v>30617</v>
      </c>
      <c r="K470" s="1">
        <v>86.765522422183693</v>
      </c>
      <c r="L470" s="1">
        <v>6.4833262566547996</v>
      </c>
      <c r="M470" s="1">
        <v>0.42460071202273297</v>
      </c>
      <c r="N470" s="1">
        <v>1.79965378711174</v>
      </c>
      <c r="O470" s="1">
        <v>4.5268968220269796</v>
      </c>
      <c r="P470" s="1">
        <v>24.659502890551</v>
      </c>
      <c r="Q470" s="1">
        <v>7.8714439690368101</v>
      </c>
      <c r="R470" s="1">
        <v>26.031289806316799</v>
      </c>
      <c r="S470" s="1">
        <v>28.3143351732698</v>
      </c>
      <c r="T470" s="1">
        <v>13.1234281608257</v>
      </c>
      <c r="U470" s="1">
        <v>8.3035109778508591</v>
      </c>
      <c r="V470" s="1">
        <v>53.307863429732102</v>
      </c>
      <c r="W470" s="1">
        <v>25.200696392301001</v>
      </c>
      <c r="X470" s="1">
        <v>13.1879292001161</v>
      </c>
      <c r="Y470" s="1">
        <v>21.384562724627799</v>
      </c>
      <c r="Z470" s="1">
        <v>27.999315420160901</v>
      </c>
      <c r="AA470" s="1">
        <v>18.167037480746199</v>
      </c>
      <c r="AB470" s="1">
        <v>19.638884134862199</v>
      </c>
      <c r="AC470" s="1">
        <v>12.810200239602899</v>
      </c>
    </row>
    <row r="471" spans="1:29" ht="15" customHeight="1" x14ac:dyDescent="0.25">
      <c r="A471">
        <v>30300</v>
      </c>
      <c r="B471" s="2" t="s">
        <v>497</v>
      </c>
      <c r="C471" s="2" t="s">
        <v>143</v>
      </c>
      <c r="D471" s="2" t="s">
        <v>946</v>
      </c>
      <c r="E471" s="2" t="s">
        <v>947</v>
      </c>
      <c r="F471" s="2" t="s">
        <v>919</v>
      </c>
      <c r="G471" s="2" t="str">
        <f t="shared" si="7"/>
        <v>Trump</v>
      </c>
      <c r="H471" s="2" t="s">
        <v>922</v>
      </c>
      <c r="I471" s="2" t="s">
        <v>923</v>
      </c>
      <c r="J471">
        <v>60888</v>
      </c>
      <c r="K471" s="1">
        <v>90.101497832085101</v>
      </c>
      <c r="L471" s="1">
        <v>0.33011430823807603</v>
      </c>
      <c r="M471" s="1">
        <v>0.64216265930889505</v>
      </c>
      <c r="N471" s="1">
        <v>6.0488109315464502</v>
      </c>
      <c r="O471" s="1">
        <v>2.8774142688214401</v>
      </c>
      <c r="P471" s="1">
        <v>21.7103534358166</v>
      </c>
      <c r="Q471" s="1">
        <v>9.3203915385626104</v>
      </c>
      <c r="R471" s="1">
        <v>22.776244908684799</v>
      </c>
      <c r="S471" s="1">
        <v>27.7410984101958</v>
      </c>
      <c r="T471" s="1">
        <v>18.451911706740201</v>
      </c>
      <c r="U471" s="1">
        <v>3.16699112102939</v>
      </c>
      <c r="V471" s="1">
        <v>41.4818859503347</v>
      </c>
      <c r="W471" s="1">
        <v>36.1924884858269</v>
      </c>
      <c r="X471" s="1">
        <v>19.158634442808999</v>
      </c>
      <c r="Y471" s="1">
        <v>19.991254571473998</v>
      </c>
      <c r="Z471" s="1">
        <v>25.9341707743679</v>
      </c>
      <c r="AA471" s="1">
        <v>18.305771982827199</v>
      </c>
      <c r="AB471" s="1">
        <v>23.2946414374304</v>
      </c>
      <c r="AC471" s="1">
        <v>12.474161233900499</v>
      </c>
    </row>
    <row r="472" spans="1:29" ht="15" customHeight="1" x14ac:dyDescent="0.25">
      <c r="A472">
        <v>30340</v>
      </c>
      <c r="B472" s="2" t="s">
        <v>498</v>
      </c>
      <c r="C472" s="2" t="s">
        <v>93</v>
      </c>
      <c r="D472" s="2" t="s">
        <v>954</v>
      </c>
      <c r="E472" s="2" t="s">
        <v>927</v>
      </c>
      <c r="F472" s="2" t="s">
        <v>919</v>
      </c>
      <c r="G472" s="2" t="str">
        <f t="shared" si="7"/>
        <v>Trump</v>
      </c>
      <c r="H472" s="2" t="s">
        <v>922</v>
      </c>
      <c r="I472" s="2" t="s">
        <v>922</v>
      </c>
      <c r="J472">
        <v>107702</v>
      </c>
      <c r="K472" s="1">
        <v>91.856232939035493</v>
      </c>
      <c r="L472" s="1">
        <v>3.5821061818722</v>
      </c>
      <c r="M472" s="1">
        <v>0.71772111938496996</v>
      </c>
      <c r="N472" s="1">
        <v>2.2942935135837801</v>
      </c>
      <c r="O472" s="1">
        <v>1.5496462461235601</v>
      </c>
      <c r="P472" s="1">
        <v>22.569683014243001</v>
      </c>
      <c r="Q472" s="1">
        <v>9.3053053796586909</v>
      </c>
      <c r="R472" s="1">
        <v>25.443352955376898</v>
      </c>
      <c r="S472" s="1">
        <v>28.583498913669199</v>
      </c>
      <c r="T472" s="1">
        <v>14.0981597370522</v>
      </c>
      <c r="U472" s="1">
        <v>5.2889976880185001</v>
      </c>
      <c r="V472" s="1">
        <v>45.838433292533701</v>
      </c>
      <c r="W472" s="1">
        <v>30.297837617299098</v>
      </c>
      <c r="X472" s="1">
        <v>18.574731402148799</v>
      </c>
      <c r="Y472" s="1">
        <v>20.922226751823199</v>
      </c>
      <c r="Z472" s="1">
        <v>23.474656882728599</v>
      </c>
      <c r="AA472" s="1">
        <v>18.487566245413799</v>
      </c>
      <c r="AB472" s="1">
        <v>23.198351225257099</v>
      </c>
      <c r="AC472" s="1">
        <v>13.9171988947774</v>
      </c>
    </row>
    <row r="473" spans="1:29" ht="15" customHeight="1" x14ac:dyDescent="0.25">
      <c r="A473">
        <v>30380</v>
      </c>
      <c r="B473" s="2" t="s">
        <v>499</v>
      </c>
      <c r="C473" s="2" t="s">
        <v>55</v>
      </c>
      <c r="D473" s="2" t="s">
        <v>970</v>
      </c>
      <c r="E473" s="2" t="s">
        <v>927</v>
      </c>
      <c r="F473" s="2" t="s">
        <v>919</v>
      </c>
      <c r="G473" s="2" t="str">
        <f t="shared" si="7"/>
        <v>Trump</v>
      </c>
      <c r="H473" s="2" t="s">
        <v>922</v>
      </c>
      <c r="I473" s="2" t="s">
        <v>922</v>
      </c>
      <c r="J473">
        <v>46682</v>
      </c>
      <c r="K473" s="1">
        <v>96.823186667237906</v>
      </c>
      <c r="L473" s="1">
        <v>0.60408722848206997</v>
      </c>
      <c r="M473" s="1">
        <v>0.35773959984576498</v>
      </c>
      <c r="N473" s="1">
        <v>1.07107664624481</v>
      </c>
      <c r="O473" s="1">
        <v>1.14390985818945</v>
      </c>
      <c r="P473" s="1">
        <v>23.100981106208</v>
      </c>
      <c r="Q473" s="1">
        <v>7.3347328734844304</v>
      </c>
      <c r="R473" s="1">
        <v>23.083843879867999</v>
      </c>
      <c r="S473" s="1">
        <v>27.965811233451898</v>
      </c>
      <c r="T473" s="1">
        <v>18.514630906987701</v>
      </c>
      <c r="U473" s="1">
        <v>7.3097072419106297</v>
      </c>
      <c r="V473" s="1">
        <v>62.271186440678001</v>
      </c>
      <c r="W473" s="1">
        <v>19.2049306625578</v>
      </c>
      <c r="X473" s="1">
        <v>11.2141756548536</v>
      </c>
      <c r="Y473" s="1">
        <v>23.3537357534825</v>
      </c>
      <c r="Z473" s="1">
        <v>28.113127902068399</v>
      </c>
      <c r="AA473" s="1">
        <v>19.8501477416632</v>
      </c>
      <c r="AB473" s="1">
        <v>21.280075981426801</v>
      </c>
      <c r="AC473" s="1">
        <v>7.4029126213592198</v>
      </c>
    </row>
    <row r="474" spans="1:29" ht="15" customHeight="1" x14ac:dyDescent="0.25">
      <c r="A474">
        <v>30420</v>
      </c>
      <c r="B474" s="2" t="s">
        <v>500</v>
      </c>
      <c r="C474" s="2" t="s">
        <v>117</v>
      </c>
      <c r="D474" s="2" t="s">
        <v>961</v>
      </c>
      <c r="E474" s="2" t="s">
        <v>935</v>
      </c>
      <c r="F474" s="2" t="s">
        <v>919</v>
      </c>
      <c r="G474" s="2" t="str">
        <f t="shared" si="7"/>
        <v>Trump</v>
      </c>
      <c r="H474" s="2" t="s">
        <v>922</v>
      </c>
      <c r="I474" s="2" t="s">
        <v>923</v>
      </c>
      <c r="J474">
        <v>26370</v>
      </c>
      <c r="K474" s="1">
        <v>66.052332195676897</v>
      </c>
      <c r="L474" s="1">
        <v>2.7227910504361001</v>
      </c>
      <c r="M474" s="1">
        <v>0.52711414486158503</v>
      </c>
      <c r="N474" s="1">
        <v>1.1376564277588199</v>
      </c>
      <c r="O474" s="1">
        <v>29.560106181266601</v>
      </c>
      <c r="P474" s="1">
        <v>28.088737201365198</v>
      </c>
      <c r="Q474" s="1">
        <v>7.9067121729237799</v>
      </c>
      <c r="R474" s="1">
        <v>23.924914675767901</v>
      </c>
      <c r="S474" s="1">
        <v>25.654152445961302</v>
      </c>
      <c r="T474" s="1">
        <v>14.4254835039818</v>
      </c>
      <c r="U474" s="1">
        <v>12.7809239940387</v>
      </c>
      <c r="V474" s="1">
        <v>45.090909090909101</v>
      </c>
      <c r="W474" s="1">
        <v>26.676602086438201</v>
      </c>
      <c r="X474" s="1">
        <v>15.451564828614</v>
      </c>
      <c r="Y474" s="1">
        <v>15.9904534606205</v>
      </c>
      <c r="Z474" s="1">
        <v>26.657673549859901</v>
      </c>
      <c r="AA474" s="1">
        <v>22.735291065684301</v>
      </c>
      <c r="AB474" s="1">
        <v>24.748365673964901</v>
      </c>
      <c r="AC474" s="1">
        <v>9.8682162498702901</v>
      </c>
    </row>
    <row r="475" spans="1:29" ht="15" customHeight="1" x14ac:dyDescent="0.25">
      <c r="A475">
        <v>30460</v>
      </c>
      <c r="B475" s="2" t="s">
        <v>501</v>
      </c>
      <c r="C475" s="2" t="s">
        <v>104</v>
      </c>
      <c r="D475" s="2" t="s">
        <v>950</v>
      </c>
      <c r="E475" s="2" t="s">
        <v>927</v>
      </c>
      <c r="F475" s="2" t="s">
        <v>920</v>
      </c>
      <c r="G475" s="2" t="str">
        <f t="shared" si="7"/>
        <v>Clinton</v>
      </c>
      <c r="H475" s="2" t="s">
        <v>922</v>
      </c>
      <c r="I475" s="2" t="s">
        <v>923</v>
      </c>
      <c r="J475">
        <v>472099</v>
      </c>
      <c r="K475" s="1">
        <v>78.974748940370603</v>
      </c>
      <c r="L475" s="1">
        <v>10.665559554246</v>
      </c>
      <c r="M475" s="1">
        <v>2.2666855892514102</v>
      </c>
      <c r="N475" s="1">
        <v>2.2128833147284799</v>
      </c>
      <c r="O475" s="1">
        <v>5.8801226014035199</v>
      </c>
      <c r="P475" s="1">
        <v>22.672151391975</v>
      </c>
      <c r="Q475" s="1">
        <v>12.041753954149399</v>
      </c>
      <c r="R475" s="1">
        <v>28.751808413065898</v>
      </c>
      <c r="S475" s="1">
        <v>25.448687669323601</v>
      </c>
      <c r="T475" s="1">
        <v>11.0855985714861</v>
      </c>
      <c r="U475" s="1">
        <v>5.1836651332872998</v>
      </c>
      <c r="V475" s="1">
        <v>32.714470497845802</v>
      </c>
      <c r="W475" s="1">
        <v>28.060842418524999</v>
      </c>
      <c r="X475" s="1">
        <v>34.0410219503419</v>
      </c>
      <c r="Y475" s="1">
        <v>20.2081826472531</v>
      </c>
      <c r="Z475" s="1">
        <v>21.164187553067698</v>
      </c>
      <c r="AA475" s="1">
        <v>16.789312032873202</v>
      </c>
      <c r="AB475" s="1">
        <v>21.643762382464899</v>
      </c>
      <c r="AC475" s="1">
        <v>20.1945553843412</v>
      </c>
    </row>
    <row r="476" spans="1:29" ht="15" customHeight="1" x14ac:dyDescent="0.25">
      <c r="A476">
        <v>30580</v>
      </c>
      <c r="B476" s="2" t="s">
        <v>502</v>
      </c>
      <c r="C476" s="2" t="s">
        <v>77</v>
      </c>
      <c r="D476" s="2" t="s">
        <v>949</v>
      </c>
      <c r="E476" s="2" t="s">
        <v>935</v>
      </c>
      <c r="F476" s="2" t="s">
        <v>919</v>
      </c>
      <c r="G476" s="2" t="str">
        <f t="shared" si="7"/>
        <v>Trump</v>
      </c>
      <c r="H476" s="2" t="s">
        <v>922</v>
      </c>
      <c r="I476" s="2" t="s">
        <v>923</v>
      </c>
      <c r="J476">
        <v>22952</v>
      </c>
      <c r="K476" s="1">
        <v>35.992506099686302</v>
      </c>
      <c r="L476" s="1">
        <v>2.9932032066922298</v>
      </c>
      <c r="M476" s="1">
        <v>2.58800975949808</v>
      </c>
      <c r="N476" s="1">
        <v>1.8299058905542001</v>
      </c>
      <c r="O476" s="1">
        <v>56.596375043569203</v>
      </c>
      <c r="P476" s="1">
        <v>31.957999302893001</v>
      </c>
      <c r="Q476" s="1">
        <v>11.981526664343001</v>
      </c>
      <c r="R476" s="1">
        <v>27.439874520738901</v>
      </c>
      <c r="S476" s="1">
        <v>20.133321714883198</v>
      </c>
      <c r="T476" s="1">
        <v>8.4872777971418607</v>
      </c>
      <c r="U476" s="1">
        <v>23.2255061670933</v>
      </c>
      <c r="V476" s="1">
        <v>40.989837871383102</v>
      </c>
      <c r="W476" s="1">
        <v>22.961756264060199</v>
      </c>
      <c r="X476" s="1">
        <v>12.822899697463299</v>
      </c>
      <c r="Y476" s="1">
        <v>15.5594642132323</v>
      </c>
      <c r="Z476" s="1">
        <v>24.259234203761299</v>
      </c>
      <c r="AA476" s="1">
        <v>25.016912461101299</v>
      </c>
      <c r="AB476" s="1">
        <v>22.567988093627399</v>
      </c>
      <c r="AC476" s="1">
        <v>12.596401028277601</v>
      </c>
    </row>
    <row r="477" spans="1:29" ht="15" customHeight="1" x14ac:dyDescent="0.25">
      <c r="A477">
        <v>30620</v>
      </c>
      <c r="B477" s="2" t="s">
        <v>503</v>
      </c>
      <c r="C477" s="2" t="s">
        <v>33</v>
      </c>
      <c r="D477" s="2" t="s">
        <v>967</v>
      </c>
      <c r="E477" s="2" t="s">
        <v>927</v>
      </c>
      <c r="F477" s="2" t="s">
        <v>919</v>
      </c>
      <c r="G477" s="2" t="str">
        <f t="shared" si="7"/>
        <v>Trump</v>
      </c>
      <c r="H477" s="2" t="s">
        <v>922</v>
      </c>
      <c r="I477" s="2" t="s">
        <v>922</v>
      </c>
      <c r="J477">
        <v>106331</v>
      </c>
      <c r="K477" s="1">
        <v>82.4858225729091</v>
      </c>
      <c r="L477" s="1">
        <v>11.7632675325164</v>
      </c>
      <c r="M477" s="1">
        <v>0.68183314367399905</v>
      </c>
      <c r="N477" s="1">
        <v>2.7057020060001302</v>
      </c>
      <c r="O477" s="1">
        <v>2.3633747449003599</v>
      </c>
      <c r="P477" s="1">
        <v>23.929992194186099</v>
      </c>
      <c r="Q477" s="1">
        <v>10.7438094252852</v>
      </c>
      <c r="R477" s="1">
        <v>23.375121084161702</v>
      </c>
      <c r="S477" s="1">
        <v>27.188684391193501</v>
      </c>
      <c r="T477" s="1">
        <v>14.762392905173501</v>
      </c>
      <c r="U477" s="1">
        <v>2.58144532095009</v>
      </c>
      <c r="V477" s="1">
        <v>50.306456497598802</v>
      </c>
      <c r="W477" s="1">
        <v>30.619691091850399</v>
      </c>
      <c r="X477" s="1">
        <v>16.4924070896007</v>
      </c>
      <c r="Y477" s="1">
        <v>22.512431687263099</v>
      </c>
      <c r="Z477" s="1">
        <v>24.117473290335301</v>
      </c>
      <c r="AA477" s="1">
        <v>18.064103195312899</v>
      </c>
      <c r="AB477" s="1">
        <v>22.148097090246701</v>
      </c>
      <c r="AC477" s="1">
        <v>13.157894736842101</v>
      </c>
    </row>
    <row r="478" spans="1:29" ht="15" customHeight="1" x14ac:dyDescent="0.25">
      <c r="A478">
        <v>30700</v>
      </c>
      <c r="B478" s="2" t="s">
        <v>504</v>
      </c>
      <c r="C478" s="2" t="s">
        <v>117</v>
      </c>
      <c r="D478" s="2" t="s">
        <v>961</v>
      </c>
      <c r="E478" s="2" t="s">
        <v>935</v>
      </c>
      <c r="F478" s="2" t="s">
        <v>920</v>
      </c>
      <c r="G478" s="2" t="str">
        <f t="shared" si="7"/>
        <v>Clinton</v>
      </c>
      <c r="H478" s="2" t="s">
        <v>922</v>
      </c>
      <c r="I478" s="2" t="s">
        <v>923</v>
      </c>
      <c r="J478">
        <v>302157</v>
      </c>
      <c r="K478" s="1">
        <v>85.0068011000903</v>
      </c>
      <c r="L478" s="1">
        <v>3.2085968552772202</v>
      </c>
      <c r="M478" s="1">
        <v>3.2982853284881699</v>
      </c>
      <c r="N478" s="1">
        <v>2.87433354183421</v>
      </c>
      <c r="O478" s="1">
        <v>5.6119831743100397</v>
      </c>
      <c r="P478" s="1">
        <v>23.121423630761502</v>
      </c>
      <c r="Q478" s="1">
        <v>14.607968705011</v>
      </c>
      <c r="R478" s="1">
        <v>27.064737868062</v>
      </c>
      <c r="S478" s="1">
        <v>24.070599059429401</v>
      </c>
      <c r="T478" s="1">
        <v>11.135270736736199</v>
      </c>
      <c r="U478" s="1">
        <v>2.3122247984514299</v>
      </c>
      <c r="V478" s="1">
        <v>27.6467209801961</v>
      </c>
      <c r="W478" s="1">
        <v>34.6642275212184</v>
      </c>
      <c r="X478" s="1">
        <v>35.376826700134004</v>
      </c>
      <c r="Y478" s="1">
        <v>17.033493620461201</v>
      </c>
      <c r="Z478" s="1">
        <v>21.746268532331101</v>
      </c>
      <c r="AA478" s="1">
        <v>17.798538248064499</v>
      </c>
      <c r="AB478" s="1">
        <v>24.471427499937501</v>
      </c>
      <c r="AC478" s="1">
        <v>18.950272099205801</v>
      </c>
    </row>
    <row r="479" spans="1:29" ht="15" customHeight="1" x14ac:dyDescent="0.25">
      <c r="A479">
        <v>30660</v>
      </c>
      <c r="B479" s="2" t="s">
        <v>504</v>
      </c>
      <c r="C479" s="2" t="s">
        <v>146</v>
      </c>
      <c r="D479" s="2" t="s">
        <v>948</v>
      </c>
      <c r="E479" s="2" t="s">
        <v>927</v>
      </c>
      <c r="F479" s="2" t="s">
        <v>919</v>
      </c>
      <c r="G479" s="2" t="str">
        <f t="shared" si="7"/>
        <v>Trump</v>
      </c>
      <c r="H479" s="2" t="s">
        <v>922</v>
      </c>
      <c r="I479" s="2" t="s">
        <v>923</v>
      </c>
      <c r="J479">
        <v>30305</v>
      </c>
      <c r="K479" s="1">
        <v>87.728097673651206</v>
      </c>
      <c r="L479" s="1">
        <v>7.4014189077709904</v>
      </c>
      <c r="M479" s="1">
        <v>0.60716053456525299</v>
      </c>
      <c r="N479" s="1">
        <v>1.3166144200626999</v>
      </c>
      <c r="O479" s="1">
        <v>2.94670846394984</v>
      </c>
      <c r="P479" s="1">
        <v>20.003299785513899</v>
      </c>
      <c r="Q479" s="1">
        <v>10.8529945553539</v>
      </c>
      <c r="R479" s="1">
        <v>26.451080679755801</v>
      </c>
      <c r="S479" s="1">
        <v>26.9856459330144</v>
      </c>
      <c r="T479" s="1">
        <v>15.706979046361999</v>
      </c>
      <c r="U479" s="1">
        <v>3.5688895208303699</v>
      </c>
      <c r="V479" s="1">
        <v>47.163372671690603</v>
      </c>
      <c r="W479" s="1">
        <v>31.996777098440699</v>
      </c>
      <c r="X479" s="1">
        <v>17.270960709038299</v>
      </c>
      <c r="Y479" s="1">
        <v>21.645338208409498</v>
      </c>
      <c r="Z479" s="1">
        <v>23.126142595978099</v>
      </c>
      <c r="AA479" s="1">
        <v>15.6489945155393</v>
      </c>
      <c r="AB479" s="1">
        <v>24.241316270566699</v>
      </c>
      <c r="AC479" s="1">
        <v>15.3382084095064</v>
      </c>
    </row>
    <row r="480" spans="1:29" ht="15" customHeight="1" x14ac:dyDescent="0.25">
      <c r="A480">
        <v>30780</v>
      </c>
      <c r="B480" s="2" t="s">
        <v>505</v>
      </c>
      <c r="C480" s="2" t="s">
        <v>75</v>
      </c>
      <c r="D480" s="2" t="s">
        <v>932</v>
      </c>
      <c r="E480" s="2" t="s">
        <v>931</v>
      </c>
      <c r="F480" s="2" t="s">
        <v>920</v>
      </c>
      <c r="G480" s="2" t="str">
        <f t="shared" si="7"/>
        <v>Clinton</v>
      </c>
      <c r="H480" s="2" t="s">
        <v>922</v>
      </c>
      <c r="I480" s="2" t="s">
        <v>923</v>
      </c>
      <c r="J480">
        <v>699757</v>
      </c>
      <c r="K480" s="1">
        <v>69.596874343522103</v>
      </c>
      <c r="L480" s="1">
        <v>22.053655769074101</v>
      </c>
      <c r="M480" s="1">
        <v>1.4577917762880499</v>
      </c>
      <c r="N480" s="1">
        <v>2.0935839155592602</v>
      </c>
      <c r="O480" s="1">
        <v>4.7980941955564598</v>
      </c>
      <c r="P480" s="1">
        <v>24.524799323193601</v>
      </c>
      <c r="Q480" s="1">
        <v>9.8432741651744795</v>
      </c>
      <c r="R480" s="1">
        <v>27.684610514793</v>
      </c>
      <c r="S480" s="1">
        <v>25.791096051915201</v>
      </c>
      <c r="T480" s="1">
        <v>12.1562199449237</v>
      </c>
      <c r="U480" s="1">
        <v>3.7535550790102099</v>
      </c>
      <c r="V480" s="1">
        <v>38.484151245934299</v>
      </c>
      <c r="W480" s="1">
        <v>30.381286976623901</v>
      </c>
      <c r="X480" s="1">
        <v>27.381006698431499</v>
      </c>
      <c r="Y480" s="1">
        <v>19.154464207737799</v>
      </c>
      <c r="Z480" s="1">
        <v>22.449855899391601</v>
      </c>
      <c r="AA480" s="1">
        <v>18.3666414369305</v>
      </c>
      <c r="AB480" s="1">
        <v>22.284285755873199</v>
      </c>
      <c r="AC480" s="1">
        <v>17.744752700067</v>
      </c>
    </row>
    <row r="481" spans="1:29" ht="15" customHeight="1" x14ac:dyDescent="0.25">
      <c r="A481">
        <v>30820</v>
      </c>
      <c r="B481" s="2" t="s">
        <v>506</v>
      </c>
      <c r="C481" s="2" t="s">
        <v>55</v>
      </c>
      <c r="D481" s="2" t="s">
        <v>970</v>
      </c>
      <c r="E481" s="2" t="s">
        <v>927</v>
      </c>
      <c r="F481" s="2" t="s">
        <v>919</v>
      </c>
      <c r="G481" s="2" t="str">
        <f t="shared" si="7"/>
        <v>Trump</v>
      </c>
      <c r="H481" s="2" t="s">
        <v>922</v>
      </c>
      <c r="I481" s="2" t="s">
        <v>922</v>
      </c>
      <c r="J481">
        <v>39238</v>
      </c>
      <c r="K481" s="1">
        <v>95.871349202303904</v>
      </c>
      <c r="L481" s="1">
        <v>1.5597125235740901</v>
      </c>
      <c r="M481" s="1">
        <v>0.50716142514909002</v>
      </c>
      <c r="N481" s="1">
        <v>0.94806055354503305</v>
      </c>
      <c r="O481" s="1">
        <v>1.1137162954279001</v>
      </c>
      <c r="P481" s="1">
        <v>20.6865793363576</v>
      </c>
      <c r="Q481" s="1">
        <v>15.3116876497273</v>
      </c>
      <c r="R481" s="1">
        <v>21.514858045772002</v>
      </c>
      <c r="S481" s="1">
        <v>26.303583261124398</v>
      </c>
      <c r="T481" s="1">
        <v>16.1832917070187</v>
      </c>
      <c r="U481" s="1">
        <v>3.7223899570951899</v>
      </c>
      <c r="V481" s="1">
        <v>56.312569521690797</v>
      </c>
      <c r="W481" s="1">
        <v>22.850786588272701</v>
      </c>
      <c r="X481" s="1">
        <v>17.114253932941399</v>
      </c>
      <c r="Y481" s="1">
        <v>22.850974748135499</v>
      </c>
      <c r="Z481" s="1">
        <v>26.449038335731998</v>
      </c>
      <c r="AA481" s="1">
        <v>19.010859610100699</v>
      </c>
      <c r="AB481" s="1">
        <v>21.091194557111098</v>
      </c>
      <c r="AC481" s="1">
        <v>10.5979327489206</v>
      </c>
    </row>
    <row r="482" spans="1:29" ht="15" customHeight="1" x14ac:dyDescent="0.25">
      <c r="A482">
        <v>30860</v>
      </c>
      <c r="B482" s="2" t="s">
        <v>507</v>
      </c>
      <c r="C482" s="2" t="s">
        <v>199</v>
      </c>
      <c r="D482" s="2" t="s">
        <v>977</v>
      </c>
      <c r="E482" s="2" t="s">
        <v>947</v>
      </c>
      <c r="F482" s="2" t="s">
        <v>919</v>
      </c>
      <c r="G482" s="2" t="str">
        <f t="shared" si="7"/>
        <v>Trump</v>
      </c>
      <c r="H482" s="2" t="s">
        <v>922</v>
      </c>
      <c r="I482" s="2" t="s">
        <v>923</v>
      </c>
      <c r="J482">
        <v>62761</v>
      </c>
      <c r="K482" s="1">
        <v>86.116292788699198</v>
      </c>
      <c r="L482" s="1">
        <v>0.49744104845267101</v>
      </c>
      <c r="M482" s="1">
        <v>1.6828494443647299</v>
      </c>
      <c r="N482" s="1">
        <v>2.0941949267390498</v>
      </c>
      <c r="O482" s="1">
        <v>9.6092217917443907</v>
      </c>
      <c r="P482" s="1">
        <v>31.9964605156168</v>
      </c>
      <c r="Q482" s="1">
        <v>16.254524003124999</v>
      </c>
      <c r="R482" s="1">
        <v>26.621067903891799</v>
      </c>
      <c r="S482" s="1">
        <v>16.887485850034299</v>
      </c>
      <c r="T482" s="1">
        <v>8.2404617273321499</v>
      </c>
      <c r="U482" s="1">
        <v>2.9320723607460102</v>
      </c>
      <c r="V482" s="1">
        <v>28.423213924621599</v>
      </c>
      <c r="W482" s="1">
        <v>34.797554791643996</v>
      </c>
      <c r="X482" s="1">
        <v>33.847158922988399</v>
      </c>
      <c r="Y482" s="1">
        <v>15.132716363266599</v>
      </c>
      <c r="Z482" s="1">
        <v>24.9796603274687</v>
      </c>
      <c r="AA482" s="1">
        <v>20.616800569510801</v>
      </c>
      <c r="AB482" s="1">
        <v>24.417776873792299</v>
      </c>
      <c r="AC482" s="1">
        <v>14.853045865961599</v>
      </c>
    </row>
    <row r="483" spans="1:29" ht="15" customHeight="1" x14ac:dyDescent="0.25">
      <c r="A483">
        <v>30880</v>
      </c>
      <c r="B483" s="2" t="s">
        <v>507</v>
      </c>
      <c r="C483" s="2" t="s">
        <v>121</v>
      </c>
      <c r="D483" s="2" t="s">
        <v>981</v>
      </c>
      <c r="E483" s="2" t="s">
        <v>927</v>
      </c>
      <c r="F483" s="2" t="s">
        <v>919</v>
      </c>
      <c r="G483" s="2" t="str">
        <f t="shared" si="7"/>
        <v>Trump</v>
      </c>
      <c r="H483" s="2" t="s">
        <v>922</v>
      </c>
      <c r="I483" s="2" t="s">
        <v>922</v>
      </c>
      <c r="J483">
        <v>36743</v>
      </c>
      <c r="K483" s="1">
        <v>96.0318972321259</v>
      </c>
      <c r="L483" s="1">
        <v>2.12285333260757</v>
      </c>
      <c r="M483" s="1">
        <v>0.27488229050431401</v>
      </c>
      <c r="N483" s="1">
        <v>0.86819258089976303</v>
      </c>
      <c r="O483" s="1">
        <v>0.70217456386250399</v>
      </c>
      <c r="P483" s="1">
        <v>20.395721634052698</v>
      </c>
      <c r="Q483" s="1">
        <v>7.1142802710720403</v>
      </c>
      <c r="R483" s="1">
        <v>25.841656914242201</v>
      </c>
      <c r="S483" s="1">
        <v>31.475383066162301</v>
      </c>
      <c r="T483" s="1">
        <v>15.1729581144708</v>
      </c>
      <c r="U483" s="1">
        <v>10.1542904917534</v>
      </c>
      <c r="V483" s="1">
        <v>56.673253781257102</v>
      </c>
      <c r="W483" s="1">
        <v>24.2950520635403</v>
      </c>
      <c r="X483" s="1">
        <v>8.87740366344911</v>
      </c>
      <c r="Y483" s="1">
        <v>28.631266045128999</v>
      </c>
      <c r="Z483" s="1">
        <v>26.219429806782902</v>
      </c>
      <c r="AA483" s="1">
        <v>16.2072692879341</v>
      </c>
      <c r="AB483" s="1">
        <v>18.3758951493041</v>
      </c>
      <c r="AC483" s="1">
        <v>10.5661397108499</v>
      </c>
    </row>
    <row r="484" spans="1:29" ht="15" customHeight="1" x14ac:dyDescent="0.25">
      <c r="A484">
        <v>30900</v>
      </c>
      <c r="B484" s="2" t="s">
        <v>508</v>
      </c>
      <c r="C484" s="2" t="s">
        <v>66</v>
      </c>
      <c r="D484" s="2" t="s">
        <v>425</v>
      </c>
      <c r="E484" s="2" t="s">
        <v>927</v>
      </c>
      <c r="F484" s="2" t="s">
        <v>919</v>
      </c>
      <c r="G484" s="2" t="str">
        <f t="shared" si="7"/>
        <v>Trump</v>
      </c>
      <c r="H484" s="2" t="s">
        <v>922</v>
      </c>
      <c r="I484" s="2" t="s">
        <v>923</v>
      </c>
      <c r="J484">
        <v>38966</v>
      </c>
      <c r="K484" s="1">
        <v>83.724272442642302</v>
      </c>
      <c r="L484" s="1">
        <v>1.3319304008622901</v>
      </c>
      <c r="M484" s="1">
        <v>1.04450033362419</v>
      </c>
      <c r="N484" s="1">
        <v>1.3319304008622901</v>
      </c>
      <c r="O484" s="1">
        <v>12.567366422008901</v>
      </c>
      <c r="P484" s="1">
        <v>25.902068469948201</v>
      </c>
      <c r="Q484" s="1">
        <v>7.8606990709849596</v>
      </c>
      <c r="R484" s="1">
        <v>24.457219114099502</v>
      </c>
      <c r="S484" s="1">
        <v>26.705332854283199</v>
      </c>
      <c r="T484" s="1">
        <v>15.0746804906842</v>
      </c>
      <c r="U484" s="1">
        <v>6.56880591812231</v>
      </c>
      <c r="V484" s="1">
        <v>53.460629768774901</v>
      </c>
      <c r="W484" s="1">
        <v>26.000232387001802</v>
      </c>
      <c r="X484" s="1">
        <v>13.970331926100901</v>
      </c>
      <c r="Y484" s="1">
        <v>18.2664221180626</v>
      </c>
      <c r="Z484" s="1">
        <v>30.493852319815201</v>
      </c>
      <c r="AA484" s="1">
        <v>19.332925752326599</v>
      </c>
      <c r="AB484" s="1">
        <v>22.056925480605901</v>
      </c>
      <c r="AC484" s="1">
        <v>9.8498743291895892</v>
      </c>
    </row>
    <row r="485" spans="1:29" ht="15" customHeight="1" x14ac:dyDescent="0.25">
      <c r="A485">
        <v>30940</v>
      </c>
      <c r="B485" s="2" t="s">
        <v>509</v>
      </c>
      <c r="C485" s="2" t="s">
        <v>104</v>
      </c>
      <c r="D485" s="2" t="s">
        <v>950</v>
      </c>
      <c r="E485" s="2" t="s">
        <v>927</v>
      </c>
      <c r="F485" s="2" t="s">
        <v>919</v>
      </c>
      <c r="G485" s="2" t="str">
        <f t="shared" si="7"/>
        <v>Trump</v>
      </c>
      <c r="H485" s="2" t="s">
        <v>922</v>
      </c>
      <c r="I485" s="2" t="s">
        <v>923</v>
      </c>
      <c r="J485">
        <v>126369</v>
      </c>
      <c r="K485" s="1">
        <v>96.588562068228796</v>
      </c>
      <c r="L485" s="1">
        <v>0.75493198490136004</v>
      </c>
      <c r="M485" s="1">
        <v>0.376674659133173</v>
      </c>
      <c r="N485" s="1">
        <v>1.2534719749305601</v>
      </c>
      <c r="O485" s="1">
        <v>1.0263593128061499</v>
      </c>
      <c r="P485" s="1">
        <v>24.280480181057101</v>
      </c>
      <c r="Q485" s="1">
        <v>9.3108278137834404</v>
      </c>
      <c r="R485" s="1">
        <v>25.6233728208659</v>
      </c>
      <c r="S485" s="1">
        <v>27.0865481249357</v>
      </c>
      <c r="T485" s="1">
        <v>13.698771059357901</v>
      </c>
      <c r="U485" s="1">
        <v>12.960251419592201</v>
      </c>
      <c r="V485" s="1">
        <v>52.956442031832196</v>
      </c>
      <c r="W485" s="1">
        <v>22.286108829446601</v>
      </c>
      <c r="X485" s="1">
        <v>11.7971977191291</v>
      </c>
      <c r="Y485" s="1">
        <v>33.691258473083103</v>
      </c>
      <c r="Z485" s="1">
        <v>26.589415642296</v>
      </c>
      <c r="AA485" s="1">
        <v>16.5543832010116</v>
      </c>
      <c r="AB485" s="1">
        <v>14.8504384237474</v>
      </c>
      <c r="AC485" s="1">
        <v>8.3145042598619394</v>
      </c>
    </row>
    <row r="486" spans="1:29" ht="15" customHeight="1" x14ac:dyDescent="0.25">
      <c r="A486">
        <v>30980</v>
      </c>
      <c r="B486" s="2" t="s">
        <v>510</v>
      </c>
      <c r="C486" s="2" t="s">
        <v>27</v>
      </c>
      <c r="D486" s="2" t="s">
        <v>976</v>
      </c>
      <c r="E486" s="2" t="s">
        <v>935</v>
      </c>
      <c r="F486" s="2" t="s">
        <v>919</v>
      </c>
      <c r="G486" s="2" t="str">
        <f t="shared" si="7"/>
        <v>Trump</v>
      </c>
      <c r="H486" s="2" t="s">
        <v>922</v>
      </c>
      <c r="I486" s="2" t="s">
        <v>922</v>
      </c>
      <c r="J486">
        <v>214369</v>
      </c>
      <c r="K486" s="1">
        <v>66.007211863655698</v>
      </c>
      <c r="L486" s="1">
        <v>17.173658504727801</v>
      </c>
      <c r="M486" s="1">
        <v>0.77669812332939903</v>
      </c>
      <c r="N486" s="1">
        <v>1.93591424133154</v>
      </c>
      <c r="O486" s="1">
        <v>14.106517266955599</v>
      </c>
      <c r="P486" s="1">
        <v>24.780635259762398</v>
      </c>
      <c r="Q486" s="1">
        <v>9.6030676077231298</v>
      </c>
      <c r="R486" s="1">
        <v>25.364208444317999</v>
      </c>
      <c r="S486" s="1">
        <v>26.1856891621456</v>
      </c>
      <c r="T486" s="1">
        <v>14.066399526050899</v>
      </c>
      <c r="U486" s="1">
        <v>7.17210483514289</v>
      </c>
      <c r="V486" s="1">
        <v>41.983992238661202</v>
      </c>
      <c r="W486" s="1">
        <v>33.608451869712198</v>
      </c>
      <c r="X486" s="1">
        <v>17.235451056483701</v>
      </c>
      <c r="Y486" s="1">
        <v>21.062916206001098</v>
      </c>
      <c r="Z486" s="1">
        <v>22.642892037127499</v>
      </c>
      <c r="AA486" s="1">
        <v>18.647314426760602</v>
      </c>
      <c r="AB486" s="1">
        <v>22.326639755225901</v>
      </c>
      <c r="AC486" s="1">
        <v>15.320237574884899</v>
      </c>
    </row>
    <row r="487" spans="1:29" ht="15" customHeight="1" x14ac:dyDescent="0.25">
      <c r="A487">
        <v>31020</v>
      </c>
      <c r="B487" s="2" t="s">
        <v>510</v>
      </c>
      <c r="C487" s="2" t="s">
        <v>25</v>
      </c>
      <c r="D487" s="2" t="s">
        <v>878</v>
      </c>
      <c r="E487" s="2" t="s">
        <v>927</v>
      </c>
      <c r="F487" s="2" t="s">
        <v>919</v>
      </c>
      <c r="G487" s="2" t="str">
        <f t="shared" si="7"/>
        <v>Trump</v>
      </c>
      <c r="H487" s="2" t="s">
        <v>922</v>
      </c>
      <c r="I487" s="2" t="s">
        <v>922</v>
      </c>
      <c r="J487">
        <v>102410</v>
      </c>
      <c r="K487" s="1">
        <v>85.758226735670306</v>
      </c>
      <c r="L487" s="1">
        <v>0.55853920515574695</v>
      </c>
      <c r="M487" s="1">
        <v>1.43735963284835</v>
      </c>
      <c r="N487" s="1">
        <v>4.4585489698271701</v>
      </c>
      <c r="O487" s="1">
        <v>7.7873254564983903</v>
      </c>
      <c r="P487" s="1">
        <v>24.1392442144322</v>
      </c>
      <c r="Q487" s="1">
        <v>8.2384532760472595</v>
      </c>
      <c r="R487" s="1">
        <v>23.648081242066201</v>
      </c>
      <c r="S487" s="1">
        <v>28.541158090030301</v>
      </c>
      <c r="T487" s="1">
        <v>15.433063177424099</v>
      </c>
      <c r="U487" s="1">
        <v>3.81067856060278</v>
      </c>
      <c r="V487" s="1">
        <v>39.610848886386897</v>
      </c>
      <c r="W487" s="1">
        <v>41.145224382568998</v>
      </c>
      <c r="X487" s="1">
        <v>15.433248170441299</v>
      </c>
      <c r="Y487" s="1">
        <v>20.8351183126276</v>
      </c>
      <c r="Z487" s="1">
        <v>22.059824106040399</v>
      </c>
      <c r="AA487" s="1">
        <v>19.3306957639291</v>
      </c>
      <c r="AB487" s="1">
        <v>22.208502381372401</v>
      </c>
      <c r="AC487" s="1">
        <v>15.5658594360305</v>
      </c>
    </row>
    <row r="488" spans="1:29" ht="15" customHeight="1" x14ac:dyDescent="0.25">
      <c r="A488">
        <v>31060</v>
      </c>
      <c r="B488" s="2" t="s">
        <v>511</v>
      </c>
      <c r="C488" s="2" t="s">
        <v>35</v>
      </c>
      <c r="D488" s="2" t="s">
        <v>964</v>
      </c>
      <c r="E488" s="2" t="s">
        <v>935</v>
      </c>
      <c r="F488" s="2" t="s">
        <v>920</v>
      </c>
      <c r="G488" s="2" t="str">
        <f t="shared" si="7"/>
        <v>Clinton</v>
      </c>
      <c r="H488" s="2" t="s">
        <v>922</v>
      </c>
      <c r="I488" s="2" t="s">
        <v>922</v>
      </c>
      <c r="J488">
        <v>17950</v>
      </c>
      <c r="K488" s="1">
        <v>76.261838440111404</v>
      </c>
      <c r="L488" s="1">
        <v>0.54038997214484696</v>
      </c>
      <c r="M488" s="1">
        <v>5.9052924791086303</v>
      </c>
      <c r="N488" s="1">
        <v>2.55153203342618</v>
      </c>
      <c r="O488" s="1">
        <v>14.740947075208901</v>
      </c>
      <c r="P488" s="1">
        <v>24.222841225626699</v>
      </c>
      <c r="Q488" s="1">
        <v>4.2228412256267402</v>
      </c>
      <c r="R488" s="1">
        <v>22.506963788300801</v>
      </c>
      <c r="S488" s="1">
        <v>34.08356545961</v>
      </c>
      <c r="T488" s="1">
        <v>14.9637883008357</v>
      </c>
      <c r="U488" s="1">
        <v>1.3438113948919499</v>
      </c>
      <c r="V488" s="1">
        <v>12.6444007858546</v>
      </c>
      <c r="W488" s="1">
        <v>22.813359528487201</v>
      </c>
      <c r="X488" s="1">
        <v>63.198428290766202</v>
      </c>
      <c r="Y488" s="1">
        <v>4.4278474259802598</v>
      </c>
      <c r="Z488" s="1">
        <v>11.6164310482795</v>
      </c>
      <c r="AA488" s="1">
        <v>11.323019471859199</v>
      </c>
      <c r="AB488" s="1">
        <v>18.698319551880498</v>
      </c>
      <c r="AC488" s="1">
        <v>53.934382502000503</v>
      </c>
    </row>
    <row r="489" spans="1:29" ht="15" customHeight="1" x14ac:dyDescent="0.25">
      <c r="A489">
        <v>31080</v>
      </c>
      <c r="B489" s="2" t="s">
        <v>512</v>
      </c>
      <c r="C489" s="2" t="s">
        <v>98</v>
      </c>
      <c r="D489" s="2" t="s">
        <v>936</v>
      </c>
      <c r="E489" s="2" t="s">
        <v>935</v>
      </c>
      <c r="F489" s="2" t="s">
        <v>920</v>
      </c>
      <c r="G489" s="2" t="str">
        <f t="shared" si="7"/>
        <v>Clinton</v>
      </c>
      <c r="H489" s="2" t="s">
        <v>923</v>
      </c>
      <c r="I489" s="2" t="s">
        <v>923</v>
      </c>
      <c r="J489">
        <v>12828837</v>
      </c>
      <c r="K489" s="1">
        <v>31.622663847081402</v>
      </c>
      <c r="L489" s="1">
        <v>6.6965228414703502</v>
      </c>
      <c r="M489" s="1">
        <v>14.484150044154401</v>
      </c>
      <c r="N489" s="1">
        <v>2.7587925546173802</v>
      </c>
      <c r="O489" s="1">
        <v>44.4378707126764</v>
      </c>
      <c r="P489" s="1">
        <v>24.467276340014301</v>
      </c>
      <c r="Q489" s="1">
        <v>10.6621044448534</v>
      </c>
      <c r="R489" s="1">
        <v>29.298275439932699</v>
      </c>
      <c r="S489" s="1">
        <v>24.5395743978975</v>
      </c>
      <c r="T489" s="1">
        <v>11.032769377302101</v>
      </c>
      <c r="U489" s="1">
        <v>12.5761795319517</v>
      </c>
      <c r="V489" s="1">
        <v>29.2039791413393</v>
      </c>
      <c r="W489" s="1">
        <v>27.074546876302801</v>
      </c>
      <c r="X489" s="1">
        <v>31.145294450406301</v>
      </c>
      <c r="Y489" s="1">
        <v>15.9399036822336</v>
      </c>
      <c r="Z489" s="1">
        <v>18.167249060712901</v>
      </c>
      <c r="AA489" s="1">
        <v>15.4909371534771</v>
      </c>
      <c r="AB489" s="1">
        <v>21.828336355192999</v>
      </c>
      <c r="AC489" s="1">
        <v>28.573573748383399</v>
      </c>
    </row>
    <row r="490" spans="1:29" ht="15" customHeight="1" x14ac:dyDescent="0.25">
      <c r="A490">
        <v>31140</v>
      </c>
      <c r="B490" s="2" t="s">
        <v>513</v>
      </c>
      <c r="C490" s="2" t="s">
        <v>104</v>
      </c>
      <c r="D490" s="2" t="s">
        <v>950</v>
      </c>
      <c r="E490" s="2" t="s">
        <v>927</v>
      </c>
      <c r="F490" s="2" t="s">
        <v>920</v>
      </c>
      <c r="G490" s="2" t="str">
        <f t="shared" si="7"/>
        <v>Clinton</v>
      </c>
      <c r="H490" s="2" t="s">
        <v>922</v>
      </c>
      <c r="I490" s="2" t="s">
        <v>923</v>
      </c>
      <c r="J490">
        <v>1235708</v>
      </c>
      <c r="K490" s="1">
        <v>78.509566985080596</v>
      </c>
      <c r="L490" s="1">
        <v>13.827214843636201</v>
      </c>
      <c r="M490" s="1">
        <v>1.5867017127023499</v>
      </c>
      <c r="N490" s="1">
        <v>2.1115829953354699</v>
      </c>
      <c r="O490" s="1">
        <v>3.9649334632453601</v>
      </c>
      <c r="P490" s="1">
        <v>23.835161704868799</v>
      </c>
      <c r="Q490" s="1">
        <v>8.6386913413201203</v>
      </c>
      <c r="R490" s="1">
        <v>26.815153741822499</v>
      </c>
      <c r="S490" s="1">
        <v>27.817089474212398</v>
      </c>
      <c r="T490" s="1">
        <v>12.893903737776199</v>
      </c>
      <c r="U490" s="1">
        <v>4.2142411792934302</v>
      </c>
      <c r="V490" s="1">
        <v>40.260214284261103</v>
      </c>
      <c r="W490" s="1">
        <v>29.754948128273799</v>
      </c>
      <c r="X490" s="1">
        <v>25.770596408171698</v>
      </c>
      <c r="Y490" s="1">
        <v>18.8583727726432</v>
      </c>
      <c r="Z490" s="1">
        <v>21.893168790689401</v>
      </c>
      <c r="AA490" s="1">
        <v>18.025693063528202</v>
      </c>
      <c r="AB490" s="1">
        <v>22.9402645488559</v>
      </c>
      <c r="AC490" s="1">
        <v>18.2825008242833</v>
      </c>
    </row>
    <row r="491" spans="1:29" ht="15" customHeight="1" x14ac:dyDescent="0.25">
      <c r="A491">
        <v>31180</v>
      </c>
      <c r="B491" s="2" t="s">
        <v>514</v>
      </c>
      <c r="C491" s="2" t="s">
        <v>27</v>
      </c>
      <c r="D491" s="2" t="s">
        <v>976</v>
      </c>
      <c r="E491" s="2" t="s">
        <v>935</v>
      </c>
      <c r="F491" s="2" t="s">
        <v>919</v>
      </c>
      <c r="G491" s="2" t="str">
        <f t="shared" si="7"/>
        <v>Trump</v>
      </c>
      <c r="H491" s="2" t="s">
        <v>922</v>
      </c>
      <c r="I491" s="2" t="s">
        <v>922</v>
      </c>
      <c r="J491">
        <v>290805</v>
      </c>
      <c r="K491" s="1">
        <v>56.884854111861898</v>
      </c>
      <c r="L491" s="1">
        <v>6.9699626897749303</v>
      </c>
      <c r="M491" s="1">
        <v>1.9470091642165701</v>
      </c>
      <c r="N491" s="1">
        <v>1.5859424700400599</v>
      </c>
      <c r="O491" s="1">
        <v>32.612231564106501</v>
      </c>
      <c r="P491" s="1">
        <v>24.502329739859999</v>
      </c>
      <c r="Q491" s="1">
        <v>16.506249892539699</v>
      </c>
      <c r="R491" s="1">
        <v>25.456233558570201</v>
      </c>
      <c r="S491" s="1">
        <v>22.320455287907699</v>
      </c>
      <c r="T491" s="1">
        <v>11.214731521122401</v>
      </c>
      <c r="U491" s="1">
        <v>7.47816019366382</v>
      </c>
      <c r="V491" s="1">
        <v>35.1156018664702</v>
      </c>
      <c r="W491" s="1">
        <v>30.535966974236601</v>
      </c>
      <c r="X491" s="1">
        <v>26.870270965629398</v>
      </c>
      <c r="Y491" s="1">
        <v>22.909700528586701</v>
      </c>
      <c r="Z491" s="1">
        <v>23.289879899962401</v>
      </c>
      <c r="AA491" s="1">
        <v>18.1221887338653</v>
      </c>
      <c r="AB491" s="1">
        <v>19.903077162671</v>
      </c>
      <c r="AC491" s="1">
        <v>15.7751536749146</v>
      </c>
    </row>
    <row r="492" spans="1:29" ht="15" customHeight="1" x14ac:dyDescent="0.25">
      <c r="A492">
        <v>31220</v>
      </c>
      <c r="B492" s="2" t="s">
        <v>515</v>
      </c>
      <c r="C492" s="2" t="s">
        <v>31</v>
      </c>
      <c r="D492" s="2" t="s">
        <v>924</v>
      </c>
      <c r="E492" s="2" t="s">
        <v>927</v>
      </c>
      <c r="F492" s="2" t="s">
        <v>919</v>
      </c>
      <c r="G492" s="2" t="str">
        <f t="shared" si="7"/>
        <v>Trump</v>
      </c>
      <c r="H492" s="2" t="s">
        <v>923</v>
      </c>
      <c r="I492" s="2" t="s">
        <v>923</v>
      </c>
      <c r="J492">
        <v>28705</v>
      </c>
      <c r="K492" s="1">
        <v>92.6493642222609</v>
      </c>
      <c r="L492" s="1">
        <v>0.54345932764326799</v>
      </c>
      <c r="M492" s="1">
        <v>0.45288277303605601</v>
      </c>
      <c r="N492" s="1">
        <v>2.3480229925100198</v>
      </c>
      <c r="O492" s="1">
        <v>4.0062706845497296</v>
      </c>
      <c r="P492" s="1">
        <v>21.738373105730702</v>
      </c>
      <c r="Q492" s="1">
        <v>7.3262497822679</v>
      </c>
      <c r="R492" s="1">
        <v>20.745514718690099</v>
      </c>
      <c r="S492" s="1">
        <v>30.9980839574987</v>
      </c>
      <c r="T492" s="1">
        <v>19.191778435812601</v>
      </c>
      <c r="U492" s="1">
        <v>3.6155808477237001</v>
      </c>
      <c r="V492" s="1">
        <v>42.1016483516484</v>
      </c>
      <c r="W492" s="1">
        <v>34.929356357927801</v>
      </c>
      <c r="X492" s="1">
        <v>19.353414442700199</v>
      </c>
      <c r="Y492" s="1">
        <v>21.1738002594034</v>
      </c>
      <c r="Z492" s="1">
        <v>27.610246433203599</v>
      </c>
      <c r="AA492" s="1">
        <v>18.320363164721101</v>
      </c>
      <c r="AB492" s="1">
        <v>20.768482490272401</v>
      </c>
      <c r="AC492" s="1">
        <v>12.1271076523995</v>
      </c>
    </row>
    <row r="493" spans="1:29" ht="15" customHeight="1" x14ac:dyDescent="0.25">
      <c r="A493">
        <v>31260</v>
      </c>
      <c r="B493" s="2" t="s">
        <v>516</v>
      </c>
      <c r="C493" s="2" t="s">
        <v>27</v>
      </c>
      <c r="D493" s="2" t="s">
        <v>976</v>
      </c>
      <c r="E493" s="2" t="s">
        <v>935</v>
      </c>
      <c r="F493" s="2" t="s">
        <v>919</v>
      </c>
      <c r="G493" s="2" t="str">
        <f t="shared" si="7"/>
        <v>Trump</v>
      </c>
      <c r="H493" s="2" t="s">
        <v>922</v>
      </c>
      <c r="I493" s="2" t="s">
        <v>922</v>
      </c>
      <c r="J493">
        <v>86771</v>
      </c>
      <c r="K493" s="1">
        <v>63.2573094697537</v>
      </c>
      <c r="L493" s="1">
        <v>14.7975706169112</v>
      </c>
      <c r="M493" s="1">
        <v>0.85742932546588102</v>
      </c>
      <c r="N493" s="1">
        <v>1.32878496271796</v>
      </c>
      <c r="O493" s="1">
        <v>19.7589056251513</v>
      </c>
      <c r="P493" s="1">
        <v>26.743958234894102</v>
      </c>
      <c r="Q493" s="1">
        <v>9.1943160733424794</v>
      </c>
      <c r="R493" s="1">
        <v>25.3160618178885</v>
      </c>
      <c r="S493" s="1">
        <v>25.097094651438798</v>
      </c>
      <c r="T493" s="1">
        <v>13.6485692224361</v>
      </c>
      <c r="U493" s="1">
        <v>9.4781509570241997</v>
      </c>
      <c r="V493" s="1">
        <v>42.038642109064597</v>
      </c>
      <c r="W493" s="1">
        <v>33.364030335861301</v>
      </c>
      <c r="X493" s="1">
        <v>15.119176598049799</v>
      </c>
      <c r="Y493" s="1">
        <v>22.213577125072899</v>
      </c>
      <c r="Z493" s="1">
        <v>27.614601569085099</v>
      </c>
      <c r="AA493" s="1">
        <v>18.099591519159699</v>
      </c>
      <c r="AB493" s="1">
        <v>19.111067885625399</v>
      </c>
      <c r="AC493" s="1">
        <v>12.961161901056901</v>
      </c>
    </row>
    <row r="494" spans="1:29" ht="15" customHeight="1" x14ac:dyDescent="0.25">
      <c r="A494">
        <v>31300</v>
      </c>
      <c r="B494" s="2" t="s">
        <v>517</v>
      </c>
      <c r="C494" s="2" t="s">
        <v>42</v>
      </c>
      <c r="D494" s="2" t="s">
        <v>959</v>
      </c>
      <c r="E494" s="2" t="s">
        <v>931</v>
      </c>
      <c r="F494" s="2" t="s">
        <v>919</v>
      </c>
      <c r="G494" s="2" t="str">
        <f t="shared" si="7"/>
        <v>Trump</v>
      </c>
      <c r="H494" s="2" t="s">
        <v>922</v>
      </c>
      <c r="I494" s="2" t="s">
        <v>923</v>
      </c>
      <c r="J494">
        <v>134168</v>
      </c>
      <c r="K494" s="1">
        <v>26.951284956174302</v>
      </c>
      <c r="L494" s="1">
        <v>24.109325621608701</v>
      </c>
      <c r="M494" s="1">
        <v>0.723719515830899</v>
      </c>
      <c r="N494" s="1">
        <v>40.067676346073597</v>
      </c>
      <c r="O494" s="1">
        <v>8.1479935603124396</v>
      </c>
      <c r="P494" s="1">
        <v>26.7776220857432</v>
      </c>
      <c r="Q494" s="1">
        <v>11.109206368135499</v>
      </c>
      <c r="R494" s="1">
        <v>25.7848369208753</v>
      </c>
      <c r="S494" s="1">
        <v>25.0901854391509</v>
      </c>
      <c r="T494" s="1">
        <v>11.238149186095001</v>
      </c>
      <c r="U494" s="1">
        <v>11.433547534682599</v>
      </c>
      <c r="V494" s="1">
        <v>49.2895321602306</v>
      </c>
      <c r="W494" s="1">
        <v>26.3635817668609</v>
      </c>
      <c r="X494" s="1">
        <v>12.913338538225901</v>
      </c>
      <c r="Y494" s="1">
        <v>35.033008068638999</v>
      </c>
      <c r="Z494" s="1">
        <v>25.906332659094399</v>
      </c>
      <c r="AA494" s="1">
        <v>14.8591878014626</v>
      </c>
      <c r="AB494" s="1">
        <v>16.2306341550157</v>
      </c>
      <c r="AC494" s="1">
        <v>7.9708373157882999</v>
      </c>
    </row>
    <row r="495" spans="1:29" ht="15" customHeight="1" x14ac:dyDescent="0.25">
      <c r="A495">
        <v>31340</v>
      </c>
      <c r="B495" s="2" t="s">
        <v>518</v>
      </c>
      <c r="C495" s="2" t="s">
        <v>135</v>
      </c>
      <c r="D495" s="2" t="s">
        <v>978</v>
      </c>
      <c r="E495" s="2" t="s">
        <v>927</v>
      </c>
      <c r="F495" s="2" t="s">
        <v>919</v>
      </c>
      <c r="G495" s="2" t="str">
        <f t="shared" si="7"/>
        <v>Trump</v>
      </c>
      <c r="H495" s="2" t="s">
        <v>922</v>
      </c>
      <c r="I495" s="2" t="s">
        <v>923</v>
      </c>
      <c r="J495">
        <v>252634</v>
      </c>
      <c r="K495" s="1">
        <v>77.126990033012206</v>
      </c>
      <c r="L495" s="1">
        <v>17.407395679124701</v>
      </c>
      <c r="M495" s="1">
        <v>1.3157373908500001</v>
      </c>
      <c r="N495" s="1">
        <v>2.0781050848262699</v>
      </c>
      <c r="O495" s="1">
        <v>2.0717718121868001</v>
      </c>
      <c r="P495" s="1">
        <v>21.2425880918641</v>
      </c>
      <c r="Q495" s="1">
        <v>12.6063791888661</v>
      </c>
      <c r="R495" s="1">
        <v>22.692511696762899</v>
      </c>
      <c r="S495" s="1">
        <v>27.759129808339299</v>
      </c>
      <c r="T495" s="1">
        <v>15.6993912141675</v>
      </c>
      <c r="U495" s="1">
        <v>5.7128010941820797</v>
      </c>
      <c r="V495" s="1">
        <v>42.615166844849497</v>
      </c>
      <c r="W495" s="1">
        <v>29.086608811988199</v>
      </c>
      <c r="X495" s="1">
        <v>22.585423248980199</v>
      </c>
      <c r="Y495" s="1">
        <v>20.684747692432801</v>
      </c>
      <c r="Z495" s="1">
        <v>22.671085268165701</v>
      </c>
      <c r="AA495" s="1">
        <v>18.633350953523401</v>
      </c>
      <c r="AB495" s="1">
        <v>22.657870125645498</v>
      </c>
      <c r="AC495" s="1">
        <v>15.352945960232599</v>
      </c>
    </row>
    <row r="496" spans="1:29" ht="15" customHeight="1" x14ac:dyDescent="0.25">
      <c r="A496">
        <v>31380</v>
      </c>
      <c r="B496" s="2" t="s">
        <v>519</v>
      </c>
      <c r="C496" s="2" t="s">
        <v>146</v>
      </c>
      <c r="D496" s="2" t="s">
        <v>948</v>
      </c>
      <c r="E496" s="2" t="s">
        <v>927</v>
      </c>
      <c r="F496" s="2" t="s">
        <v>919</v>
      </c>
      <c r="G496" s="2" t="str">
        <f t="shared" si="7"/>
        <v>Trump</v>
      </c>
      <c r="H496" s="2" t="s">
        <v>922</v>
      </c>
      <c r="I496" s="2" t="s">
        <v>923</v>
      </c>
      <c r="J496">
        <v>32612</v>
      </c>
      <c r="K496" s="1">
        <v>88.859928860542098</v>
      </c>
      <c r="L496" s="1">
        <v>4.8877713725009198</v>
      </c>
      <c r="M496" s="1">
        <v>1.7539555991659499</v>
      </c>
      <c r="N496" s="1">
        <v>1.83981356555869</v>
      </c>
      <c r="O496" s="1">
        <v>2.6585306022323101</v>
      </c>
      <c r="P496" s="1">
        <v>16.0769042070404</v>
      </c>
      <c r="Q496" s="1">
        <v>28.6888261989452</v>
      </c>
      <c r="R496" s="1">
        <v>19.416165828529401</v>
      </c>
      <c r="S496" s="1">
        <v>21.577946768060801</v>
      </c>
      <c r="T496" s="1">
        <v>14.2401569974243</v>
      </c>
      <c r="U496" s="1">
        <v>2.2579923988374699</v>
      </c>
      <c r="V496" s="1">
        <v>35.457187569863599</v>
      </c>
      <c r="W496" s="1">
        <v>29.420970266040701</v>
      </c>
      <c r="X496" s="1">
        <v>32.863849765258202</v>
      </c>
      <c r="Y496" s="1">
        <v>30.786060321925302</v>
      </c>
      <c r="Z496" s="1">
        <v>22.706672917643399</v>
      </c>
      <c r="AA496" s="1">
        <v>15.6196280668855</v>
      </c>
      <c r="AB496" s="1">
        <v>20.4797624628848</v>
      </c>
      <c r="AC496" s="1">
        <v>10.407876230661</v>
      </c>
    </row>
    <row r="497" spans="1:29" ht="15" customHeight="1" x14ac:dyDescent="0.25">
      <c r="A497">
        <v>31420</v>
      </c>
      <c r="B497" s="2" t="s">
        <v>520</v>
      </c>
      <c r="C497" s="2" t="s">
        <v>37</v>
      </c>
      <c r="D497" s="2" t="s">
        <v>943</v>
      </c>
      <c r="E497" s="2" t="s">
        <v>931</v>
      </c>
      <c r="F497" s="2" t="s">
        <v>920</v>
      </c>
      <c r="G497" s="2" t="str">
        <f t="shared" si="7"/>
        <v>Clinton</v>
      </c>
      <c r="H497" s="2" t="s">
        <v>922</v>
      </c>
      <c r="I497" s="2" t="s">
        <v>923</v>
      </c>
      <c r="J497">
        <v>232293</v>
      </c>
      <c r="K497" s="1">
        <v>51.558161459880402</v>
      </c>
      <c r="L497" s="1">
        <v>43.255285350828501</v>
      </c>
      <c r="M497" s="1">
        <v>1.2626295239202201</v>
      </c>
      <c r="N497" s="1">
        <v>1.4856237596483799</v>
      </c>
      <c r="O497" s="1">
        <v>2.4382999057225101</v>
      </c>
      <c r="P497" s="1">
        <v>25.0842685746019</v>
      </c>
      <c r="Q497" s="1">
        <v>9.7863474146874907</v>
      </c>
      <c r="R497" s="1">
        <v>24.898727038696801</v>
      </c>
      <c r="S497" s="1">
        <v>27.287950992927001</v>
      </c>
      <c r="T497" s="1">
        <v>12.942705979086799</v>
      </c>
      <c r="U497" s="1">
        <v>5.4604759263661098</v>
      </c>
      <c r="V497" s="1">
        <v>46.664949951139597</v>
      </c>
      <c r="W497" s="1">
        <v>27.065340834059601</v>
      </c>
      <c r="X497" s="1">
        <v>20.809233288434601</v>
      </c>
      <c r="Y497" s="1">
        <v>26.1583011583012</v>
      </c>
      <c r="Z497" s="1">
        <v>23.605094641680001</v>
      </c>
      <c r="AA497" s="1">
        <v>16.5022600998211</v>
      </c>
      <c r="AB497" s="1">
        <v>18.7235144552218</v>
      </c>
      <c r="AC497" s="1">
        <v>15.010829644976001</v>
      </c>
    </row>
    <row r="498" spans="1:29" ht="15" customHeight="1" x14ac:dyDescent="0.25">
      <c r="A498">
        <v>31460</v>
      </c>
      <c r="B498" s="2" t="s">
        <v>521</v>
      </c>
      <c r="C498" s="2" t="s">
        <v>98</v>
      </c>
      <c r="D498" s="2" t="s">
        <v>936</v>
      </c>
      <c r="E498" s="2" t="s">
        <v>935</v>
      </c>
      <c r="F498" s="2" t="s">
        <v>919</v>
      </c>
      <c r="G498" s="2" t="str">
        <f t="shared" si="7"/>
        <v>Trump</v>
      </c>
      <c r="H498" s="2" t="s">
        <v>922</v>
      </c>
      <c r="I498" s="2" t="s">
        <v>923</v>
      </c>
      <c r="J498">
        <v>150865</v>
      </c>
      <c r="K498" s="1">
        <v>38.034003910781202</v>
      </c>
      <c r="L498" s="1">
        <v>3.3201869220826601</v>
      </c>
      <c r="M498" s="1">
        <v>1.6789845225864199</v>
      </c>
      <c r="N498" s="1">
        <v>3.2817419547277402</v>
      </c>
      <c r="O498" s="1">
        <v>53.685082689822003</v>
      </c>
      <c r="P498" s="1">
        <v>28.402213899844199</v>
      </c>
      <c r="Q498" s="1">
        <v>10.539886653630701</v>
      </c>
      <c r="R498" s="1">
        <v>26.3341397938554</v>
      </c>
      <c r="S498" s="1">
        <v>23.2817419547277</v>
      </c>
      <c r="T498" s="1">
        <v>11.4420176979419</v>
      </c>
      <c r="U498" s="1">
        <v>18.378331546400702</v>
      </c>
      <c r="V498" s="1">
        <v>36.820559472367499</v>
      </c>
      <c r="W498" s="1">
        <v>30.887943078072698</v>
      </c>
      <c r="X498" s="1">
        <v>13.913165903159101</v>
      </c>
      <c r="Y498" s="1">
        <v>17.880322373582501</v>
      </c>
      <c r="Z498" s="1">
        <v>23.322159617716299</v>
      </c>
      <c r="AA498" s="1">
        <v>20.390842307966601</v>
      </c>
      <c r="AB498" s="1">
        <v>21.719801250505199</v>
      </c>
      <c r="AC498" s="1">
        <v>16.6868744502294</v>
      </c>
    </row>
    <row r="499" spans="1:29" ht="15" customHeight="1" x14ac:dyDescent="0.25">
      <c r="A499">
        <v>31540</v>
      </c>
      <c r="B499" s="2" t="s">
        <v>522</v>
      </c>
      <c r="C499" s="2" t="s">
        <v>70</v>
      </c>
      <c r="D499" s="2" t="s">
        <v>980</v>
      </c>
      <c r="E499" s="2" t="s">
        <v>927</v>
      </c>
      <c r="F499" s="2" t="s">
        <v>920</v>
      </c>
      <c r="G499" s="2" t="str">
        <f t="shared" si="7"/>
        <v>Clinton</v>
      </c>
      <c r="H499" s="2" t="s">
        <v>922</v>
      </c>
      <c r="I499" s="2" t="s">
        <v>922</v>
      </c>
      <c r="J499">
        <v>605435</v>
      </c>
      <c r="K499" s="1">
        <v>84.424091768728303</v>
      </c>
      <c r="L499" s="1">
        <v>4.2344760378901096</v>
      </c>
      <c r="M499" s="1">
        <v>3.8851404362152802</v>
      </c>
      <c r="N499" s="1">
        <v>2.2141105155797098</v>
      </c>
      <c r="O499" s="1">
        <v>5.2421812415866302</v>
      </c>
      <c r="P499" s="1">
        <v>22.164724536903201</v>
      </c>
      <c r="Q499" s="1">
        <v>11.688125067100501</v>
      </c>
      <c r="R499" s="1">
        <v>28.5702015905919</v>
      </c>
      <c r="S499" s="1">
        <v>26.476830708498799</v>
      </c>
      <c r="T499" s="1">
        <v>11.100118096905501</v>
      </c>
      <c r="U499" s="1">
        <v>2.1790510608242499</v>
      </c>
      <c r="V499" s="1">
        <v>27.7843360894881</v>
      </c>
      <c r="W499" s="1">
        <v>29.370144180254002</v>
      </c>
      <c r="X499" s="1">
        <v>40.666468669433598</v>
      </c>
      <c r="Y499" s="1">
        <v>13.8614137359837</v>
      </c>
      <c r="Z499" s="1">
        <v>18.507900101936801</v>
      </c>
      <c r="AA499" s="1">
        <v>17.170377803261999</v>
      </c>
      <c r="AB499" s="1">
        <v>26.005033129459701</v>
      </c>
      <c r="AC499" s="1">
        <v>24.455275229357799</v>
      </c>
    </row>
    <row r="500" spans="1:29" ht="15" customHeight="1" x14ac:dyDescent="0.25">
      <c r="A500">
        <v>31500</v>
      </c>
      <c r="B500" s="2" t="s">
        <v>522</v>
      </c>
      <c r="C500" s="2" t="s">
        <v>66</v>
      </c>
      <c r="D500" s="2" t="s">
        <v>425</v>
      </c>
      <c r="E500" s="2" t="s">
        <v>927</v>
      </c>
      <c r="F500" s="2" t="s">
        <v>919</v>
      </c>
      <c r="G500" s="2" t="str">
        <f t="shared" si="7"/>
        <v>Trump</v>
      </c>
      <c r="H500" s="2" t="s">
        <v>922</v>
      </c>
      <c r="I500" s="2" t="s">
        <v>923</v>
      </c>
      <c r="J500">
        <v>32428</v>
      </c>
      <c r="K500" s="1">
        <v>93.940421857653902</v>
      </c>
      <c r="L500" s="1">
        <v>1.63439003330455</v>
      </c>
      <c r="M500" s="1">
        <v>0.65067225854200095</v>
      </c>
      <c r="N500" s="1">
        <v>1.4462809917355399</v>
      </c>
      <c r="O500" s="1">
        <v>2.3282348587640298</v>
      </c>
      <c r="P500" s="1">
        <v>22.616257555199201</v>
      </c>
      <c r="Q500" s="1">
        <v>9.8772665597631697</v>
      </c>
      <c r="R500" s="1">
        <v>24.485012951770099</v>
      </c>
      <c r="S500" s="1">
        <v>28.398297767361498</v>
      </c>
      <c r="T500" s="1">
        <v>14.623165165906</v>
      </c>
      <c r="U500" s="1">
        <v>4.9250240748383503</v>
      </c>
      <c r="V500" s="1">
        <v>50.369147521438101</v>
      </c>
      <c r="W500" s="1">
        <v>27.747970835053</v>
      </c>
      <c r="X500" s="1">
        <v>16.957857568670601</v>
      </c>
      <c r="Y500" s="1">
        <v>18.746537944132299</v>
      </c>
      <c r="Z500" s="1">
        <v>27.6014876948643</v>
      </c>
      <c r="AA500" s="1">
        <v>19.727783492917599</v>
      </c>
      <c r="AB500" s="1">
        <v>22.6477803276094</v>
      </c>
      <c r="AC500" s="1">
        <v>11.2764105404764</v>
      </c>
    </row>
    <row r="501" spans="1:29" ht="15" customHeight="1" x14ac:dyDescent="0.25">
      <c r="A501">
        <v>31580</v>
      </c>
      <c r="B501" s="2" t="s">
        <v>523</v>
      </c>
      <c r="C501" s="2" t="s">
        <v>104</v>
      </c>
      <c r="D501" s="2" t="s">
        <v>950</v>
      </c>
      <c r="E501" s="2" t="s">
        <v>927</v>
      </c>
      <c r="F501" s="2" t="s">
        <v>919</v>
      </c>
      <c r="G501" s="2" t="str">
        <f t="shared" si="7"/>
        <v>Trump</v>
      </c>
      <c r="H501" s="2" t="s">
        <v>922</v>
      </c>
      <c r="I501" s="2" t="s">
        <v>923</v>
      </c>
      <c r="J501">
        <v>46920</v>
      </c>
      <c r="K501" s="1">
        <v>89.386189258312001</v>
      </c>
      <c r="L501" s="1">
        <v>6.54092071611253</v>
      </c>
      <c r="M501" s="1">
        <v>0.54774083546462105</v>
      </c>
      <c r="N501" s="1">
        <v>1.9607843137254899</v>
      </c>
      <c r="O501" s="1">
        <v>1.5643648763853399</v>
      </c>
      <c r="P501" s="1">
        <v>23.211849957374302</v>
      </c>
      <c r="Q501" s="1">
        <v>7.7898550724637703</v>
      </c>
      <c r="R501" s="1">
        <v>25.1236146632566</v>
      </c>
      <c r="S501" s="1">
        <v>28.435635123614698</v>
      </c>
      <c r="T501" s="1">
        <v>15.4390451832907</v>
      </c>
      <c r="U501" s="1">
        <v>7.2438867241432199</v>
      </c>
      <c r="V501" s="1">
        <v>48.762004111312201</v>
      </c>
      <c r="W501" s="1">
        <v>29.721105758905299</v>
      </c>
      <c r="X501" s="1">
        <v>14.2730034056392</v>
      </c>
      <c r="Y501" s="1">
        <v>25.673636559603398</v>
      </c>
      <c r="Z501" s="1">
        <v>23.604225048501799</v>
      </c>
      <c r="AA501" s="1">
        <v>16.2966156499246</v>
      </c>
      <c r="AB501" s="1">
        <v>22.364733778831599</v>
      </c>
      <c r="AC501" s="1">
        <v>12.0607889631386</v>
      </c>
    </row>
    <row r="502" spans="1:29" ht="15" customHeight="1" x14ac:dyDescent="0.25">
      <c r="A502">
        <v>31620</v>
      </c>
      <c r="B502" s="2" t="s">
        <v>524</v>
      </c>
      <c r="C502" s="2" t="s">
        <v>75</v>
      </c>
      <c r="D502" s="2" t="s">
        <v>932</v>
      </c>
      <c r="E502" s="2" t="s">
        <v>931</v>
      </c>
      <c r="F502" s="2" t="s">
        <v>920</v>
      </c>
      <c r="G502" s="2" t="str">
        <f t="shared" si="7"/>
        <v>Clinton</v>
      </c>
      <c r="H502" s="2" t="s">
        <v>922</v>
      </c>
      <c r="I502" s="2" t="s">
        <v>923</v>
      </c>
      <c r="J502">
        <v>24552</v>
      </c>
      <c r="K502" s="1">
        <v>59.2416096448354</v>
      </c>
      <c r="L502" s="1">
        <v>36.681329423264899</v>
      </c>
      <c r="M502" s="1">
        <v>0.696480938416422</v>
      </c>
      <c r="N502" s="1">
        <v>1.2096774193548401</v>
      </c>
      <c r="O502" s="1">
        <v>2.1709025741283798</v>
      </c>
      <c r="P502" s="1">
        <v>22.784294558488099</v>
      </c>
      <c r="Q502" s="1">
        <v>14.2350928641251</v>
      </c>
      <c r="R502" s="1">
        <v>22.238514173997999</v>
      </c>
      <c r="S502" s="1">
        <v>24.743401759530801</v>
      </c>
      <c r="T502" s="1">
        <v>15.998696643857899</v>
      </c>
      <c r="U502" s="1">
        <v>4.0419161676646702</v>
      </c>
      <c r="V502" s="1">
        <v>48.249153866180698</v>
      </c>
      <c r="W502" s="1">
        <v>28.657901588128102</v>
      </c>
      <c r="X502" s="1">
        <v>19.051028378026601</v>
      </c>
      <c r="Y502" s="1">
        <v>29.153506001263398</v>
      </c>
      <c r="Z502" s="1">
        <v>25.826489787323599</v>
      </c>
      <c r="AA502" s="1">
        <v>16.1297115182144</v>
      </c>
      <c r="AB502" s="1">
        <v>16.098125921246599</v>
      </c>
      <c r="AC502" s="1">
        <v>12.792166771951999</v>
      </c>
    </row>
    <row r="503" spans="1:29" ht="15" customHeight="1" x14ac:dyDescent="0.25">
      <c r="A503">
        <v>31660</v>
      </c>
      <c r="B503" s="2" t="s">
        <v>525</v>
      </c>
      <c r="C503" s="2" t="s">
        <v>40</v>
      </c>
      <c r="D503" s="2" t="s">
        <v>966</v>
      </c>
      <c r="E503" s="2" t="s">
        <v>927</v>
      </c>
      <c r="F503" s="2" t="s">
        <v>919</v>
      </c>
      <c r="G503" s="2" t="str">
        <f t="shared" si="7"/>
        <v>Trump</v>
      </c>
      <c r="H503" s="2" t="s">
        <v>922</v>
      </c>
      <c r="I503" s="2" t="s">
        <v>922</v>
      </c>
      <c r="J503">
        <v>51599</v>
      </c>
      <c r="K503" s="1">
        <v>82.637260412023494</v>
      </c>
      <c r="L503" s="1">
        <v>5.4923545029942398</v>
      </c>
      <c r="M503" s="1">
        <v>0.41667474175856101</v>
      </c>
      <c r="N503" s="1">
        <v>8.5350491288590895</v>
      </c>
      <c r="O503" s="1">
        <v>2.91866121436462</v>
      </c>
      <c r="P503" s="1">
        <v>20.775596426287301</v>
      </c>
      <c r="Q503" s="1">
        <v>10.391674257252999</v>
      </c>
      <c r="R503" s="1">
        <v>27.023779530611101</v>
      </c>
      <c r="S503" s="1">
        <v>28.475358049574599</v>
      </c>
      <c r="T503" s="1">
        <v>13.333591736274</v>
      </c>
      <c r="U503" s="1">
        <v>5.4259222947421497</v>
      </c>
      <c r="V503" s="1">
        <v>48.850107846158203</v>
      </c>
      <c r="W503" s="1">
        <v>27.857923191125799</v>
      </c>
      <c r="X503" s="1">
        <v>17.866046667973901</v>
      </c>
      <c r="Y503" s="1">
        <v>21.8101199791341</v>
      </c>
      <c r="Z503" s="1">
        <v>23.067292644757401</v>
      </c>
      <c r="AA503" s="1">
        <v>17.892540427751701</v>
      </c>
      <c r="AB503" s="1">
        <v>23.463745435576399</v>
      </c>
      <c r="AC503" s="1">
        <v>13.7663015127804</v>
      </c>
    </row>
    <row r="504" spans="1:29" ht="15" customHeight="1" x14ac:dyDescent="0.25">
      <c r="A504">
        <v>31680</v>
      </c>
      <c r="B504" s="2" t="s">
        <v>526</v>
      </c>
      <c r="C504" s="2" t="s">
        <v>75</v>
      </c>
      <c r="D504" s="2" t="s">
        <v>932</v>
      </c>
      <c r="E504" s="2" t="s">
        <v>931</v>
      </c>
      <c r="F504" s="2" t="s">
        <v>919</v>
      </c>
      <c r="G504" s="2" t="str">
        <f t="shared" si="7"/>
        <v>Trump</v>
      </c>
      <c r="H504" s="2" t="s">
        <v>922</v>
      </c>
      <c r="I504" s="2" t="s">
        <v>923</v>
      </c>
      <c r="J504">
        <v>32923</v>
      </c>
      <c r="K504" s="1">
        <v>84.144822768277507</v>
      </c>
      <c r="L504" s="1">
        <v>10.7645111320354</v>
      </c>
      <c r="M504" s="1">
        <v>0.28247729550770001</v>
      </c>
      <c r="N504" s="1">
        <v>2.0168271421194901</v>
      </c>
      <c r="O504" s="1">
        <v>2.7913616620599599</v>
      </c>
      <c r="P504" s="1">
        <v>23.345381648088001</v>
      </c>
      <c r="Q504" s="1">
        <v>8.30726240014579</v>
      </c>
      <c r="R504" s="1">
        <v>24.3689821705191</v>
      </c>
      <c r="S504" s="1">
        <v>28.2932904048841</v>
      </c>
      <c r="T504" s="1">
        <v>15.685083376363</v>
      </c>
      <c r="U504" s="1">
        <v>5.1913536498936903</v>
      </c>
      <c r="V504" s="1">
        <v>52.055279943302601</v>
      </c>
      <c r="W504" s="1">
        <v>29.9433026222537</v>
      </c>
      <c r="X504" s="1">
        <v>12.81006378455</v>
      </c>
      <c r="Y504" s="1">
        <v>23.062505093309401</v>
      </c>
      <c r="Z504" s="1">
        <v>27.422377964306101</v>
      </c>
      <c r="AA504" s="1">
        <v>18.7433786977426</v>
      </c>
      <c r="AB504" s="1">
        <v>22.1253361584223</v>
      </c>
      <c r="AC504" s="1">
        <v>8.6464020862195401</v>
      </c>
    </row>
    <row r="505" spans="1:29" ht="15" customHeight="1" x14ac:dyDescent="0.25">
      <c r="A505">
        <v>31700</v>
      </c>
      <c r="B505" s="2" t="s">
        <v>527</v>
      </c>
      <c r="C505" s="2" t="s">
        <v>235</v>
      </c>
      <c r="D505" s="2" t="s">
        <v>962</v>
      </c>
      <c r="E505" s="2" t="s">
        <v>927</v>
      </c>
      <c r="F505" s="2" t="s">
        <v>920</v>
      </c>
      <c r="G505" s="2" t="str">
        <f t="shared" si="7"/>
        <v>Clinton</v>
      </c>
      <c r="H505" s="2" t="s">
        <v>922</v>
      </c>
      <c r="I505" s="2" t="s">
        <v>923</v>
      </c>
      <c r="J505">
        <v>400721</v>
      </c>
      <c r="K505" s="1">
        <v>87.6480144539468</v>
      </c>
      <c r="L505" s="1">
        <v>1.8479191257757901</v>
      </c>
      <c r="M505" s="1">
        <v>3.2186982963208801</v>
      </c>
      <c r="N505" s="1">
        <v>1.9846726275887701</v>
      </c>
      <c r="O505" s="1">
        <v>5.3006954963678004</v>
      </c>
      <c r="P505" s="1">
        <v>23.478180579505398</v>
      </c>
      <c r="Q505" s="1">
        <v>8.5955065993546604</v>
      </c>
      <c r="R505" s="1">
        <v>26.621265169531899</v>
      </c>
      <c r="S505" s="1">
        <v>29.444675971561299</v>
      </c>
      <c r="T505" s="1">
        <v>11.860371680046701</v>
      </c>
      <c r="U505" s="1">
        <v>3.6025736856761799</v>
      </c>
      <c r="V505" s="1">
        <v>32.976446965366598</v>
      </c>
      <c r="W505" s="1">
        <v>28.125503818024601</v>
      </c>
      <c r="X505" s="1">
        <v>35.295475530932599</v>
      </c>
      <c r="Y505" s="1">
        <v>11.509167658555899</v>
      </c>
      <c r="Z505" s="1">
        <v>15.518351577591799</v>
      </c>
      <c r="AA505" s="1">
        <v>15.679655537994201</v>
      </c>
      <c r="AB505" s="1">
        <v>24.913656851841001</v>
      </c>
      <c r="AC505" s="1">
        <v>32.379168374017098</v>
      </c>
    </row>
    <row r="506" spans="1:29" ht="15" customHeight="1" x14ac:dyDescent="0.25">
      <c r="A506">
        <v>31740</v>
      </c>
      <c r="B506" s="2" t="s">
        <v>528</v>
      </c>
      <c r="C506" s="2" t="s">
        <v>77</v>
      </c>
      <c r="D506" s="2" t="s">
        <v>949</v>
      </c>
      <c r="E506" s="2" t="s">
        <v>935</v>
      </c>
      <c r="F506" s="2" t="s">
        <v>920</v>
      </c>
      <c r="G506" s="2" t="str">
        <f t="shared" si="7"/>
        <v>Clinton</v>
      </c>
      <c r="H506" s="2" t="s">
        <v>922</v>
      </c>
      <c r="I506" s="2" t="s">
        <v>923</v>
      </c>
      <c r="J506">
        <v>31687</v>
      </c>
      <c r="K506" s="1">
        <v>82.2495928558332</v>
      </c>
      <c r="L506" s="1">
        <v>4.9159287740376802</v>
      </c>
      <c r="M506" s="1">
        <v>3.3466711245807201</v>
      </c>
      <c r="N506" s="1">
        <v>3.4836441290350399</v>
      </c>
      <c r="O506" s="1">
        <v>6.0041631165133396</v>
      </c>
      <c r="P506" s="1">
        <v>21.116491765441801</v>
      </c>
      <c r="Q506" s="1">
        <v>27.696588617219799</v>
      </c>
      <c r="R506" s="1">
        <v>25.478057356097501</v>
      </c>
      <c r="S506" s="1">
        <v>17.223007150637901</v>
      </c>
      <c r="T506" s="1">
        <v>8.4858551106029996</v>
      </c>
      <c r="U506" s="1">
        <v>1.3290692362005201</v>
      </c>
      <c r="V506" s="1">
        <v>26.897038667608101</v>
      </c>
      <c r="W506" s="1">
        <v>31.160443576857599</v>
      </c>
      <c r="X506" s="1">
        <v>40.613448519333801</v>
      </c>
      <c r="Y506" s="1">
        <v>22.290966417799499</v>
      </c>
      <c r="Z506" s="1">
        <v>21.928076385377299</v>
      </c>
      <c r="AA506" s="1">
        <v>17.1063981677028</v>
      </c>
      <c r="AB506" s="1">
        <v>22.856123025670001</v>
      </c>
      <c r="AC506" s="1">
        <v>15.818436003450399</v>
      </c>
    </row>
    <row r="507" spans="1:29" ht="15" customHeight="1" x14ac:dyDescent="0.25">
      <c r="A507">
        <v>31820</v>
      </c>
      <c r="B507" s="2" t="s">
        <v>529</v>
      </c>
      <c r="C507" s="2" t="s">
        <v>70</v>
      </c>
      <c r="D507" s="2" t="s">
        <v>980</v>
      </c>
      <c r="E507" s="2" t="s">
        <v>927</v>
      </c>
      <c r="F507" s="2" t="s">
        <v>919</v>
      </c>
      <c r="G507" s="2" t="str">
        <f t="shared" si="7"/>
        <v>Trump</v>
      </c>
      <c r="H507" s="2" t="s">
        <v>923</v>
      </c>
      <c r="I507" s="2" t="s">
        <v>922</v>
      </c>
      <c r="J507">
        <v>81442</v>
      </c>
      <c r="K507" s="1">
        <v>92.347928587215407</v>
      </c>
      <c r="L507" s="1">
        <v>0.50588148621104601</v>
      </c>
      <c r="M507" s="1">
        <v>2.4888877974509498</v>
      </c>
      <c r="N507" s="1">
        <v>1.50782151715331</v>
      </c>
      <c r="O507" s="1">
        <v>3.14948061196925</v>
      </c>
      <c r="P507" s="1">
        <v>22.359470543454201</v>
      </c>
      <c r="Q507" s="1">
        <v>7.34878809459493</v>
      </c>
      <c r="R507" s="1">
        <v>23.1416222587854</v>
      </c>
      <c r="S507" s="1">
        <v>30.311141671373498</v>
      </c>
      <c r="T507" s="1">
        <v>16.8389774317919</v>
      </c>
      <c r="U507" s="1">
        <v>3.28458824149009</v>
      </c>
      <c r="V507" s="1">
        <v>47.845092428418397</v>
      </c>
      <c r="W507" s="1">
        <v>30.409212997910899</v>
      </c>
      <c r="X507" s="1">
        <v>18.461106332180499</v>
      </c>
      <c r="Y507" s="1">
        <v>15.097592332865799</v>
      </c>
      <c r="Z507" s="1">
        <v>24.6318373071529</v>
      </c>
      <c r="AA507" s="1">
        <v>19.004207573632499</v>
      </c>
      <c r="AB507" s="1">
        <v>26.674263674614298</v>
      </c>
      <c r="AC507" s="1">
        <v>14.5920991117345</v>
      </c>
    </row>
    <row r="508" spans="1:29" ht="15" customHeight="1" x14ac:dyDescent="0.25">
      <c r="A508">
        <v>31860</v>
      </c>
      <c r="B508" s="2" t="s">
        <v>530</v>
      </c>
      <c r="C508" s="2" t="s">
        <v>44</v>
      </c>
      <c r="D508" s="2" t="s">
        <v>955</v>
      </c>
      <c r="E508" s="2" t="s">
        <v>947</v>
      </c>
      <c r="F508" s="2" t="s">
        <v>919</v>
      </c>
      <c r="G508" s="2" t="str">
        <f t="shared" si="7"/>
        <v>Trump</v>
      </c>
      <c r="H508" s="2" t="s">
        <v>922</v>
      </c>
      <c r="I508" s="2" t="s">
        <v>922</v>
      </c>
      <c r="J508">
        <v>96740</v>
      </c>
      <c r="K508" s="1">
        <v>91.314864585486902</v>
      </c>
      <c r="L508" s="1">
        <v>2.45503411205293</v>
      </c>
      <c r="M508" s="1">
        <v>1.73247880917924</v>
      </c>
      <c r="N508" s="1">
        <v>1.5908621046103</v>
      </c>
      <c r="O508" s="1">
        <v>2.9067603886706599</v>
      </c>
      <c r="P508" s="1">
        <v>20.430018606574301</v>
      </c>
      <c r="Q508" s="1">
        <v>20.266694231961999</v>
      </c>
      <c r="R508" s="1">
        <v>24.137895389704401</v>
      </c>
      <c r="S508" s="1">
        <v>23.299565846599101</v>
      </c>
      <c r="T508" s="1">
        <v>11.8658259251602</v>
      </c>
      <c r="U508" s="1">
        <v>2.3423863715701998</v>
      </c>
      <c r="V508" s="1">
        <v>31.959086783495099</v>
      </c>
      <c r="W508" s="1">
        <v>34.104237938979303</v>
      </c>
      <c r="X508" s="1">
        <v>31.594288905955501</v>
      </c>
      <c r="Y508" s="1">
        <v>17.212124540113098</v>
      </c>
      <c r="Z508" s="1">
        <v>19.787491076821698</v>
      </c>
      <c r="AA508" s="1">
        <v>19.282301905441798</v>
      </c>
      <c r="AB508" s="1">
        <v>26.478502004283101</v>
      </c>
      <c r="AC508" s="1">
        <v>17.2395804733403</v>
      </c>
    </row>
    <row r="509" spans="1:29" ht="15" customHeight="1" x14ac:dyDescent="0.25">
      <c r="A509">
        <v>31900</v>
      </c>
      <c r="B509" s="2" t="s">
        <v>531</v>
      </c>
      <c r="C509" s="2" t="s">
        <v>33</v>
      </c>
      <c r="D509" s="2" t="s">
        <v>967</v>
      </c>
      <c r="E509" s="2" t="s">
        <v>927</v>
      </c>
      <c r="F509" s="2" t="s">
        <v>919</v>
      </c>
      <c r="G509" s="2" t="str">
        <f t="shared" si="7"/>
        <v>Trump</v>
      </c>
      <c r="H509" s="2" t="s">
        <v>922</v>
      </c>
      <c r="I509" s="2" t="s">
        <v>922</v>
      </c>
      <c r="J509">
        <v>124475</v>
      </c>
      <c r="K509" s="1">
        <v>86.544286001205094</v>
      </c>
      <c r="L509" s="1">
        <v>9.3287808796947207</v>
      </c>
      <c r="M509" s="1">
        <v>0.64269933721630801</v>
      </c>
      <c r="N509" s="1">
        <v>2.0927897168106</v>
      </c>
      <c r="O509" s="1">
        <v>1.39144406507331</v>
      </c>
      <c r="P509" s="1">
        <v>22.509740911829699</v>
      </c>
      <c r="Q509" s="1">
        <v>8.4426591685077295</v>
      </c>
      <c r="R509" s="1">
        <v>24.429805181763399</v>
      </c>
      <c r="S509" s="1">
        <v>28.341434022896198</v>
      </c>
      <c r="T509" s="1">
        <v>16.276360715003001</v>
      </c>
      <c r="U509" s="1">
        <v>3.6150452751334998</v>
      </c>
      <c r="V509" s="1">
        <v>52.145344787555103</v>
      </c>
      <c r="W509" s="1">
        <v>29.232644532157</v>
      </c>
      <c r="X509" s="1">
        <v>15.0069654051544</v>
      </c>
      <c r="Y509" s="1">
        <v>20.943334155769399</v>
      </c>
      <c r="Z509" s="1">
        <v>25.752528990870999</v>
      </c>
      <c r="AA509" s="1">
        <v>19.212106258738402</v>
      </c>
      <c r="AB509" s="1">
        <v>21.7596019409491</v>
      </c>
      <c r="AC509" s="1">
        <v>12.332428653672199</v>
      </c>
    </row>
    <row r="510" spans="1:29" ht="15" customHeight="1" x14ac:dyDescent="0.25">
      <c r="A510">
        <v>31930</v>
      </c>
      <c r="B510" s="2" t="s">
        <v>532</v>
      </c>
      <c r="C510" s="2" t="s">
        <v>33</v>
      </c>
      <c r="D510" s="2" t="s">
        <v>967</v>
      </c>
      <c r="E510" s="2" t="s">
        <v>927</v>
      </c>
      <c r="F510" s="2" t="s">
        <v>919</v>
      </c>
      <c r="G510" s="2" t="str">
        <f t="shared" si="7"/>
        <v>Trump</v>
      </c>
      <c r="H510" s="2" t="s">
        <v>922</v>
      </c>
      <c r="I510" s="2" t="s">
        <v>922</v>
      </c>
      <c r="J510">
        <v>61778</v>
      </c>
      <c r="K510" s="1">
        <v>95.958108064359493</v>
      </c>
      <c r="L510" s="1">
        <v>1.0634853831461</v>
      </c>
      <c r="M510" s="1">
        <v>0.55197643173945399</v>
      </c>
      <c r="N510" s="1">
        <v>1.6802097834180501</v>
      </c>
      <c r="O510" s="1">
        <v>0.74622033733691595</v>
      </c>
      <c r="P510" s="1">
        <v>20.947586519472999</v>
      </c>
      <c r="Q510" s="1">
        <v>8.8559033960309499</v>
      </c>
      <c r="R510" s="1">
        <v>22.689306872996902</v>
      </c>
      <c r="S510" s="1">
        <v>30.034963903007501</v>
      </c>
      <c r="T510" s="1">
        <v>17.472239308491702</v>
      </c>
      <c r="U510" s="1">
        <v>3.20458061090204</v>
      </c>
      <c r="V510" s="1">
        <v>51.984392676563601</v>
      </c>
      <c r="W510" s="1">
        <v>28.928958973056599</v>
      </c>
      <c r="X510" s="1">
        <v>15.882067739477799</v>
      </c>
      <c r="Y510" s="1">
        <v>21.557557557557601</v>
      </c>
      <c r="Z510" s="1">
        <v>24.4564564564565</v>
      </c>
      <c r="AA510" s="1">
        <v>19.607607607607601</v>
      </c>
      <c r="AB510" s="1">
        <v>20.984984984985001</v>
      </c>
      <c r="AC510" s="1">
        <v>13.393393393393399</v>
      </c>
    </row>
    <row r="511" spans="1:29" ht="15" customHeight="1" x14ac:dyDescent="0.25">
      <c r="A511">
        <v>31940</v>
      </c>
      <c r="B511" s="2" t="s">
        <v>533</v>
      </c>
      <c r="C511" s="2" t="s">
        <v>70</v>
      </c>
      <c r="D511" s="2" t="s">
        <v>980</v>
      </c>
      <c r="E511" s="2" t="s">
        <v>927</v>
      </c>
      <c r="F511" s="2" t="s">
        <v>919</v>
      </c>
      <c r="G511" s="2" t="str">
        <f t="shared" si="7"/>
        <v>Trump</v>
      </c>
      <c r="H511" s="2" t="s">
        <v>923</v>
      </c>
      <c r="I511" s="2" t="s">
        <v>922</v>
      </c>
      <c r="J511">
        <v>65778</v>
      </c>
      <c r="K511" s="1">
        <v>95.738696828726901</v>
      </c>
      <c r="L511" s="1">
        <v>0.26452613335765801</v>
      </c>
      <c r="M511" s="1">
        <v>0.43631609352671102</v>
      </c>
      <c r="N511" s="1">
        <v>2.3442488369971701</v>
      </c>
      <c r="O511" s="1">
        <v>1.21621210739153</v>
      </c>
      <c r="P511" s="1">
        <v>20.689288211864099</v>
      </c>
      <c r="Q511" s="1">
        <v>7.21669859223449</v>
      </c>
      <c r="R511" s="1">
        <v>20.765301468576101</v>
      </c>
      <c r="S511" s="1">
        <v>31.806987138557002</v>
      </c>
      <c r="T511" s="1">
        <v>19.521724588768301</v>
      </c>
      <c r="U511" s="1">
        <v>3.26896377634734</v>
      </c>
      <c r="V511" s="1">
        <v>50.178804324961099</v>
      </c>
      <c r="W511" s="1">
        <v>32.725398628465598</v>
      </c>
      <c r="X511" s="1">
        <v>13.826833270225899</v>
      </c>
      <c r="Y511" s="1">
        <v>23.041986273718202</v>
      </c>
      <c r="Z511" s="1">
        <v>25.682949804871502</v>
      </c>
      <c r="AA511" s="1">
        <v>20.232808504911901</v>
      </c>
      <c r="AB511" s="1">
        <v>21.995693715516101</v>
      </c>
      <c r="AC511" s="1">
        <v>9.0465617009823696</v>
      </c>
    </row>
    <row r="512" spans="1:29" ht="15" customHeight="1" x14ac:dyDescent="0.25">
      <c r="A512">
        <v>31980</v>
      </c>
      <c r="B512" s="2" t="s">
        <v>534</v>
      </c>
      <c r="C512" s="2" t="s">
        <v>66</v>
      </c>
      <c r="D512" s="2" t="s">
        <v>425</v>
      </c>
      <c r="E512" s="2" t="s">
        <v>927</v>
      </c>
      <c r="F512" s="2" t="s">
        <v>919</v>
      </c>
      <c r="G512" s="2" t="str">
        <f t="shared" si="7"/>
        <v>Trump</v>
      </c>
      <c r="H512" s="2" t="s">
        <v>922</v>
      </c>
      <c r="I512" s="2" t="s">
        <v>923</v>
      </c>
      <c r="J512">
        <v>70061</v>
      </c>
      <c r="K512" s="1">
        <v>86.543155250424604</v>
      </c>
      <c r="L512" s="1">
        <v>6.8583091877078504</v>
      </c>
      <c r="M512" s="1">
        <v>0.58234966671900201</v>
      </c>
      <c r="N512" s="1">
        <v>2.4236022894334899</v>
      </c>
      <c r="O512" s="1">
        <v>3.5925836057150198</v>
      </c>
      <c r="P512" s="1">
        <v>21.651132584462101</v>
      </c>
      <c r="Q512" s="1">
        <v>13.331239919498699</v>
      </c>
      <c r="R512" s="1">
        <v>21.549792323832101</v>
      </c>
      <c r="S512" s="1">
        <v>27.2348382124149</v>
      </c>
      <c r="T512" s="1">
        <v>16.232996959792199</v>
      </c>
      <c r="U512" s="1">
        <v>4.0263736263736298</v>
      </c>
      <c r="V512" s="1">
        <v>52.8</v>
      </c>
      <c r="W512" s="1">
        <v>25.927472527472499</v>
      </c>
      <c r="X512" s="1">
        <v>17.246153846153799</v>
      </c>
      <c r="Y512" s="1">
        <v>23.5427172945713</v>
      </c>
      <c r="Z512" s="1">
        <v>26.7168495995254</v>
      </c>
      <c r="AA512" s="1">
        <v>19.337733610204701</v>
      </c>
      <c r="AB512" s="1">
        <v>20.5243251260754</v>
      </c>
      <c r="AC512" s="1">
        <v>9.8783743696232609</v>
      </c>
    </row>
    <row r="513" spans="1:29" ht="15" customHeight="1" x14ac:dyDescent="0.25">
      <c r="A513">
        <v>32000</v>
      </c>
      <c r="B513" s="2" t="s">
        <v>534</v>
      </c>
      <c r="C513" s="2" t="s">
        <v>42</v>
      </c>
      <c r="D513" s="2" t="s">
        <v>959</v>
      </c>
      <c r="E513" s="2" t="s">
        <v>931</v>
      </c>
      <c r="F513" s="2" t="s">
        <v>919</v>
      </c>
      <c r="G513" s="2" t="str">
        <f t="shared" si="7"/>
        <v>Trump</v>
      </c>
      <c r="H513" s="2" t="s">
        <v>922</v>
      </c>
      <c r="I513" s="2" t="s">
        <v>923</v>
      </c>
      <c r="J513">
        <v>44996</v>
      </c>
      <c r="K513" s="1">
        <v>88.856787269979506</v>
      </c>
      <c r="L513" s="1">
        <v>3.69588407858476</v>
      </c>
      <c r="M513" s="1">
        <v>0.76451240110231999</v>
      </c>
      <c r="N513" s="1">
        <v>1.36678815894746</v>
      </c>
      <c r="O513" s="1">
        <v>5.3160280913858999</v>
      </c>
      <c r="P513" s="1">
        <v>21.7463774557738</v>
      </c>
      <c r="Q513" s="1">
        <v>7.3673215396924201</v>
      </c>
      <c r="R513" s="1">
        <v>25.646724153258099</v>
      </c>
      <c r="S513" s="1">
        <v>28.844786203218099</v>
      </c>
      <c r="T513" s="1">
        <v>16.394790648057601</v>
      </c>
      <c r="U513" s="1">
        <v>6.87706076307113</v>
      </c>
      <c r="V513" s="1">
        <v>49.5085570733239</v>
      </c>
      <c r="W513" s="1">
        <v>29.2793217145549</v>
      </c>
      <c r="X513" s="1">
        <v>14.335060449050101</v>
      </c>
      <c r="Y513" s="1">
        <v>27.127103888566499</v>
      </c>
      <c r="Z513" s="1">
        <v>27.254788160185701</v>
      </c>
      <c r="AA513" s="1">
        <v>19.756239117817799</v>
      </c>
      <c r="AB513" s="1">
        <v>17.3418456181079</v>
      </c>
      <c r="AC513" s="1">
        <v>8.5200232153221105</v>
      </c>
    </row>
    <row r="514" spans="1:29" ht="15" customHeight="1" x14ac:dyDescent="0.25">
      <c r="A514">
        <v>32020</v>
      </c>
      <c r="B514" s="2" t="s">
        <v>534</v>
      </c>
      <c r="C514" s="2" t="s">
        <v>33</v>
      </c>
      <c r="D514" s="2" t="s">
        <v>967</v>
      </c>
      <c r="E514" s="2" t="s">
        <v>927</v>
      </c>
      <c r="F514" s="2" t="s">
        <v>919</v>
      </c>
      <c r="G514" s="2" t="str">
        <f t="shared" ref="G514:G577" si="8">IF(F514="Republicain","Trump","Clinton")</f>
        <v>Trump</v>
      </c>
      <c r="H514" s="2" t="s">
        <v>922</v>
      </c>
      <c r="I514" s="2" t="s">
        <v>922</v>
      </c>
      <c r="J514">
        <v>66501</v>
      </c>
      <c r="K514" s="1">
        <v>89.822709432940897</v>
      </c>
      <c r="L514" s="1">
        <v>5.6450278943173799</v>
      </c>
      <c r="M514" s="1">
        <v>0.49021819220763602</v>
      </c>
      <c r="N514" s="1">
        <v>1.7819280913069</v>
      </c>
      <c r="O514" s="1">
        <v>2.26011638922723</v>
      </c>
      <c r="P514" s="1">
        <v>22.148539119712499</v>
      </c>
      <c r="Q514" s="1">
        <v>8.8675358265289201</v>
      </c>
      <c r="R514" s="1">
        <v>25.909384821280899</v>
      </c>
      <c r="S514" s="1">
        <v>28.837160343453501</v>
      </c>
      <c r="T514" s="1">
        <v>14.237379889024201</v>
      </c>
      <c r="U514" s="1">
        <v>3.6237554888917902</v>
      </c>
      <c r="V514" s="1">
        <v>55.567149254380197</v>
      </c>
      <c r="W514" s="1">
        <v>28.659623494630701</v>
      </c>
      <c r="X514" s="1">
        <v>12.149471762097299</v>
      </c>
      <c r="Y514" s="1">
        <v>23.091849935316901</v>
      </c>
      <c r="Z514" s="1">
        <v>25.998544631306601</v>
      </c>
      <c r="AA514" s="1">
        <v>17.262289780077602</v>
      </c>
      <c r="AB514" s="1">
        <v>22.505659767141001</v>
      </c>
      <c r="AC514" s="1">
        <v>11.1416558861578</v>
      </c>
    </row>
    <row r="515" spans="1:29" ht="15" customHeight="1" x14ac:dyDescent="0.25">
      <c r="A515">
        <v>32100</v>
      </c>
      <c r="B515" s="2" t="s">
        <v>535</v>
      </c>
      <c r="C515" s="2" t="s">
        <v>31</v>
      </c>
      <c r="D515" s="2" t="s">
        <v>924</v>
      </c>
      <c r="E515" s="2" t="s">
        <v>927</v>
      </c>
      <c r="F515" s="2" t="s">
        <v>920</v>
      </c>
      <c r="G515" s="2" t="str">
        <f t="shared" si="8"/>
        <v>Clinton</v>
      </c>
      <c r="H515" s="2" t="s">
        <v>923</v>
      </c>
      <c r="I515" s="2" t="s">
        <v>922</v>
      </c>
      <c r="J515">
        <v>67077</v>
      </c>
      <c r="K515" s="1">
        <v>93.045306140704</v>
      </c>
      <c r="L515" s="1">
        <v>1.67866779969289</v>
      </c>
      <c r="M515" s="1">
        <v>0.57247640771054198</v>
      </c>
      <c r="N515" s="1">
        <v>3.5600876604499301</v>
      </c>
      <c r="O515" s="1">
        <v>1.14346199144267</v>
      </c>
      <c r="P515" s="1">
        <v>18.680024449513201</v>
      </c>
      <c r="Q515" s="1">
        <v>14.7472307944601</v>
      </c>
      <c r="R515" s="1">
        <v>22.9706158593855</v>
      </c>
      <c r="S515" s="1">
        <v>28.9518016607779</v>
      </c>
      <c r="T515" s="1">
        <v>14.650327235863299</v>
      </c>
      <c r="U515" s="1">
        <v>2.0767919619628601</v>
      </c>
      <c r="V515" s="1">
        <v>38.380281690140798</v>
      </c>
      <c r="W515" s="1">
        <v>31.138422894052201</v>
      </c>
      <c r="X515" s="1">
        <v>28.4045034538441</v>
      </c>
      <c r="Y515" s="1">
        <v>22.5763561768728</v>
      </c>
      <c r="Z515" s="1">
        <v>21.5734690776478</v>
      </c>
      <c r="AA515" s="1">
        <v>19.415742288406001</v>
      </c>
      <c r="AB515" s="1">
        <v>21.9837410727853</v>
      </c>
      <c r="AC515" s="1">
        <v>14.450691384288101</v>
      </c>
    </row>
    <row r="516" spans="1:29" ht="15" customHeight="1" x14ac:dyDescent="0.25">
      <c r="A516">
        <v>32140</v>
      </c>
      <c r="B516" s="2" t="s">
        <v>536</v>
      </c>
      <c r="C516" s="2" t="s">
        <v>44</v>
      </c>
      <c r="D516" s="2" t="s">
        <v>955</v>
      </c>
      <c r="E516" s="2" t="s">
        <v>947</v>
      </c>
      <c r="F516" s="2" t="s">
        <v>919</v>
      </c>
      <c r="G516" s="2" t="str">
        <f t="shared" si="8"/>
        <v>Trump</v>
      </c>
      <c r="H516" s="2" t="s">
        <v>922</v>
      </c>
      <c r="I516" s="2" t="s">
        <v>922</v>
      </c>
      <c r="J516">
        <v>25857</v>
      </c>
      <c r="K516" s="1">
        <v>87.546892524268102</v>
      </c>
      <c r="L516" s="1">
        <v>2.2237691920949798</v>
      </c>
      <c r="M516" s="1">
        <v>2.6182465096492198</v>
      </c>
      <c r="N516" s="1">
        <v>1.6513903391731399</v>
      </c>
      <c r="O516" s="1">
        <v>5.9597014348145603</v>
      </c>
      <c r="P516" s="1">
        <v>24.2294156321306</v>
      </c>
      <c r="Q516" s="1">
        <v>13.419963646208</v>
      </c>
      <c r="R516" s="1">
        <v>24.190741385311501</v>
      </c>
      <c r="S516" s="1">
        <v>24.5504118807286</v>
      </c>
      <c r="T516" s="1">
        <v>13.609467455621299</v>
      </c>
      <c r="U516" s="1">
        <v>5.73236553136051</v>
      </c>
      <c r="V516" s="1">
        <v>37.471307153049203</v>
      </c>
      <c r="W516" s="1">
        <v>30.7401203548607</v>
      </c>
      <c r="X516" s="1">
        <v>26.0562069607296</v>
      </c>
      <c r="Y516" s="1">
        <v>20.763418702776999</v>
      </c>
      <c r="Z516" s="1">
        <v>21.1657344715926</v>
      </c>
      <c r="AA516" s="1">
        <v>18.948091453243102</v>
      </c>
      <c r="AB516" s="1">
        <v>22.107742125404801</v>
      </c>
      <c r="AC516" s="1">
        <v>17.015013246982601</v>
      </c>
    </row>
    <row r="517" spans="1:29" ht="15" customHeight="1" x14ac:dyDescent="0.25">
      <c r="A517">
        <v>32180</v>
      </c>
      <c r="B517" s="2" t="s">
        <v>536</v>
      </c>
      <c r="C517" s="2" t="s">
        <v>162</v>
      </c>
      <c r="D517" s="2" t="s">
        <v>956</v>
      </c>
      <c r="E517" s="2" t="s">
        <v>927</v>
      </c>
      <c r="F517" s="2" t="s">
        <v>919</v>
      </c>
      <c r="G517" s="2" t="str">
        <f t="shared" si="8"/>
        <v>Trump</v>
      </c>
      <c r="H517" s="2" t="s">
        <v>922</v>
      </c>
      <c r="I517" s="2" t="s">
        <v>922</v>
      </c>
      <c r="J517">
        <v>23370</v>
      </c>
      <c r="K517" s="1">
        <v>83.187847667950393</v>
      </c>
      <c r="L517" s="1">
        <v>5.2075310226786504</v>
      </c>
      <c r="M517" s="1">
        <v>0.52631578947368396</v>
      </c>
      <c r="N517" s="1">
        <v>2.8412494651262299</v>
      </c>
      <c r="O517" s="1">
        <v>8.2370560547710703</v>
      </c>
      <c r="P517" s="1">
        <v>23.089430894308901</v>
      </c>
      <c r="Q517" s="1">
        <v>11.720154043645699</v>
      </c>
      <c r="R517" s="1">
        <v>22.836970474967899</v>
      </c>
      <c r="S517" s="1">
        <v>26.525459991441998</v>
      </c>
      <c r="T517" s="1">
        <v>15.8279845956354</v>
      </c>
      <c r="U517" s="1">
        <v>7.4181434877132899</v>
      </c>
      <c r="V517" s="1">
        <v>50.135055010211502</v>
      </c>
      <c r="W517" s="1">
        <v>26.6815995783648</v>
      </c>
      <c r="X517" s="1">
        <v>15.7652019237104</v>
      </c>
      <c r="Y517" s="1">
        <v>24.049483600045399</v>
      </c>
      <c r="Z517" s="1">
        <v>27.0003404834865</v>
      </c>
      <c r="AA517" s="1">
        <v>19.713993871297198</v>
      </c>
      <c r="AB517" s="1">
        <v>20.860288276018601</v>
      </c>
      <c r="AC517" s="1">
        <v>8.3758937691521993</v>
      </c>
    </row>
    <row r="518" spans="1:29" ht="15" customHeight="1" x14ac:dyDescent="0.25">
      <c r="A518">
        <v>32220</v>
      </c>
      <c r="B518" s="2" t="s">
        <v>536</v>
      </c>
      <c r="C518" s="2" t="s">
        <v>27</v>
      </c>
      <c r="D518" s="2" t="s">
        <v>976</v>
      </c>
      <c r="E518" s="2" t="s">
        <v>935</v>
      </c>
      <c r="F518" s="2" t="s">
        <v>919</v>
      </c>
      <c r="G518" s="2" t="str">
        <f t="shared" si="8"/>
        <v>Trump</v>
      </c>
      <c r="H518" s="2" t="s">
        <v>922</v>
      </c>
      <c r="I518" s="2" t="s">
        <v>922</v>
      </c>
      <c r="J518">
        <v>65631</v>
      </c>
      <c r="K518" s="1">
        <v>64.990629428166599</v>
      </c>
      <c r="L518" s="1">
        <v>21.793055111151698</v>
      </c>
      <c r="M518" s="1">
        <v>0.50433484176684795</v>
      </c>
      <c r="N518" s="1">
        <v>1.6592768661151001</v>
      </c>
      <c r="O518" s="1">
        <v>11.052703752799699</v>
      </c>
      <c r="P518" s="1">
        <v>25.873443951791099</v>
      </c>
      <c r="Q518" s="1">
        <v>9.1801130563300894</v>
      </c>
      <c r="R518" s="1">
        <v>24.255306181530099</v>
      </c>
      <c r="S518" s="1">
        <v>27.4108272005607</v>
      </c>
      <c r="T518" s="1">
        <v>13.2803096097881</v>
      </c>
      <c r="U518" s="1">
        <v>5.3278304099052596</v>
      </c>
      <c r="V518" s="1">
        <v>43.992120814182499</v>
      </c>
      <c r="W518" s="1">
        <v>32.508676484382299</v>
      </c>
      <c r="X518" s="1">
        <v>18.171372291529899</v>
      </c>
      <c r="Y518" s="1">
        <v>21.5751501274463</v>
      </c>
      <c r="Z518" s="1">
        <v>21.233853199118698</v>
      </c>
      <c r="AA518" s="1">
        <v>17.254935844817901</v>
      </c>
      <c r="AB518" s="1">
        <v>21.592430984576801</v>
      </c>
      <c r="AC518" s="1">
        <v>18.343629844040301</v>
      </c>
    </row>
    <row r="519" spans="1:29" ht="15" customHeight="1" x14ac:dyDescent="0.25">
      <c r="A519">
        <v>32260</v>
      </c>
      <c r="B519" s="2" t="s">
        <v>537</v>
      </c>
      <c r="C519" s="2" t="s">
        <v>60</v>
      </c>
      <c r="D519" s="2" t="s">
        <v>945</v>
      </c>
      <c r="E519" s="2" t="s">
        <v>927</v>
      </c>
      <c r="F519" s="2" t="s">
        <v>920</v>
      </c>
      <c r="G519" s="2" t="str">
        <f t="shared" si="8"/>
        <v>Clinton</v>
      </c>
      <c r="H519" s="2" t="s">
        <v>922</v>
      </c>
      <c r="I519" s="2" t="s">
        <v>923</v>
      </c>
      <c r="J519">
        <v>40648</v>
      </c>
      <c r="K519" s="1">
        <v>78.249852391261598</v>
      </c>
      <c r="L519" s="1">
        <v>1.5474316079511901</v>
      </c>
      <c r="M519" s="1">
        <v>1.2940366069671301</v>
      </c>
      <c r="N519" s="1">
        <v>1.6458374335760699</v>
      </c>
      <c r="O519" s="1">
        <v>17.262841960244</v>
      </c>
      <c r="P519" s="1">
        <v>25.3493406809683</v>
      </c>
      <c r="Q519" s="1">
        <v>8.2956111001771298</v>
      </c>
      <c r="R519" s="1">
        <v>22.704684117299699</v>
      </c>
      <c r="S519" s="1">
        <v>27.223971659122199</v>
      </c>
      <c r="T519" s="1">
        <v>16.426392442432601</v>
      </c>
      <c r="U519" s="1">
        <v>8.2121661721068193</v>
      </c>
      <c r="V519" s="1">
        <v>41.324183976261097</v>
      </c>
      <c r="W519" s="1">
        <v>32.010385756676598</v>
      </c>
      <c r="X519" s="1">
        <v>18.4532640949555</v>
      </c>
      <c r="Y519" s="1">
        <v>16.2515445145347</v>
      </c>
      <c r="Z519" s="1">
        <v>24.1204396176107</v>
      </c>
      <c r="AA519" s="1">
        <v>20.127463094231601</v>
      </c>
      <c r="AB519" s="1">
        <v>26.5981660922156</v>
      </c>
      <c r="AC519" s="1">
        <v>12.9023866814073</v>
      </c>
    </row>
    <row r="520" spans="1:29" ht="15" customHeight="1" x14ac:dyDescent="0.25">
      <c r="A520">
        <v>32280</v>
      </c>
      <c r="B520" s="2" t="s">
        <v>538</v>
      </c>
      <c r="C520" s="2" t="s">
        <v>84</v>
      </c>
      <c r="D520" s="2" t="s">
        <v>975</v>
      </c>
      <c r="E520" s="2" t="s">
        <v>931</v>
      </c>
      <c r="F520" s="2" t="s">
        <v>919</v>
      </c>
      <c r="G520" s="2" t="str">
        <f t="shared" si="8"/>
        <v>Trump</v>
      </c>
      <c r="H520" s="2" t="s">
        <v>922</v>
      </c>
      <c r="I520" s="2" t="s">
        <v>922</v>
      </c>
      <c r="J520">
        <v>35021</v>
      </c>
      <c r="K520" s="1">
        <v>87.650266982667503</v>
      </c>
      <c r="L520" s="1">
        <v>7.7582022215242299</v>
      </c>
      <c r="M520" s="1">
        <v>1.0422318037748799</v>
      </c>
      <c r="N520" s="1">
        <v>1.55049827246509</v>
      </c>
      <c r="O520" s="1">
        <v>1.99880071956826</v>
      </c>
      <c r="P520" s="1">
        <v>20.073670083664101</v>
      </c>
      <c r="Q520" s="1">
        <v>17.269638217069801</v>
      </c>
      <c r="R520" s="1">
        <v>22.103880528825599</v>
      </c>
      <c r="S520" s="1">
        <v>25.287684532137899</v>
      </c>
      <c r="T520" s="1">
        <v>15.2651266383027</v>
      </c>
      <c r="U520" s="1">
        <v>6.25485447982821</v>
      </c>
      <c r="V520" s="1">
        <v>48.6407456481016</v>
      </c>
      <c r="W520" s="1">
        <v>24.544250011422299</v>
      </c>
      <c r="X520" s="1">
        <v>20.560149860647901</v>
      </c>
      <c r="Y520" s="1">
        <v>30.376924183570701</v>
      </c>
      <c r="Z520" s="1">
        <v>23.370738023306</v>
      </c>
      <c r="AA520" s="1">
        <v>15.7962883038412</v>
      </c>
      <c r="AB520" s="1">
        <v>19.457631995396302</v>
      </c>
      <c r="AC520" s="1">
        <v>10.9984174938858</v>
      </c>
    </row>
    <row r="521" spans="1:29" ht="15" customHeight="1" x14ac:dyDescent="0.25">
      <c r="A521">
        <v>32300</v>
      </c>
      <c r="B521" s="2" t="s">
        <v>539</v>
      </c>
      <c r="C521" s="2" t="s">
        <v>135</v>
      </c>
      <c r="D521" s="2" t="s">
        <v>978</v>
      </c>
      <c r="E521" s="2" t="s">
        <v>927</v>
      </c>
      <c r="F521" s="2" t="s">
        <v>920</v>
      </c>
      <c r="G521" s="2" t="str">
        <f t="shared" si="8"/>
        <v>Clinton</v>
      </c>
      <c r="H521" s="2" t="s">
        <v>922</v>
      </c>
      <c r="I521" s="2" t="s">
        <v>923</v>
      </c>
      <c r="J521">
        <v>67972</v>
      </c>
      <c r="K521" s="1">
        <v>66.856941093391399</v>
      </c>
      <c r="L521" s="1">
        <v>26.4476549167304</v>
      </c>
      <c r="M521" s="1">
        <v>0.53404342964750195</v>
      </c>
      <c r="N521" s="1">
        <v>1.60507267698464</v>
      </c>
      <c r="O521" s="1">
        <v>4.5562878832460401</v>
      </c>
      <c r="P521" s="1">
        <v>20.689401518272199</v>
      </c>
      <c r="Q521" s="1">
        <v>7.3103630906844002</v>
      </c>
      <c r="R521" s="1">
        <v>22.713764491261099</v>
      </c>
      <c r="S521" s="1">
        <v>29.712234449479201</v>
      </c>
      <c r="T521" s="1">
        <v>19.574236450303101</v>
      </c>
      <c r="U521" s="1">
        <v>9.9346298079878697</v>
      </c>
      <c r="V521" s="1">
        <v>47.654665054611797</v>
      </c>
      <c r="W521" s="1">
        <v>29.8182339802045</v>
      </c>
      <c r="X521" s="1">
        <v>12.592471157195799</v>
      </c>
      <c r="Y521" s="1">
        <v>28.748390688611298</v>
      </c>
      <c r="Z521" s="1">
        <v>29.4129927972442</v>
      </c>
      <c r="AA521" s="1">
        <v>18.2608998225408</v>
      </c>
      <c r="AB521" s="1">
        <v>16.2740526810258</v>
      </c>
      <c r="AC521" s="1">
        <v>7.3036640105779602</v>
      </c>
    </row>
    <row r="522" spans="1:29" ht="15" customHeight="1" x14ac:dyDescent="0.25">
      <c r="A522">
        <v>32340</v>
      </c>
      <c r="B522" s="2" t="s">
        <v>540</v>
      </c>
      <c r="C522" s="2" t="s">
        <v>162</v>
      </c>
      <c r="D522" s="2" t="s">
        <v>956</v>
      </c>
      <c r="E522" s="2" t="s">
        <v>927</v>
      </c>
      <c r="F522" s="2" t="s">
        <v>919</v>
      </c>
      <c r="G522" s="2" t="str">
        <f t="shared" si="8"/>
        <v>Trump</v>
      </c>
      <c r="H522" s="2" t="s">
        <v>922</v>
      </c>
      <c r="I522" s="2" t="s">
        <v>922</v>
      </c>
      <c r="J522">
        <v>23370</v>
      </c>
      <c r="K522" s="1">
        <v>93.628583654257596</v>
      </c>
      <c r="L522" s="1">
        <v>2.4090714591356401</v>
      </c>
      <c r="M522" s="1">
        <v>1.61317928968763</v>
      </c>
      <c r="N522" s="1">
        <v>1.0569105691056899</v>
      </c>
      <c r="O522" s="1">
        <v>1.2922550278134399</v>
      </c>
      <c r="P522" s="1">
        <v>18.2413350449294</v>
      </c>
      <c r="Q522" s="1">
        <v>27.419768934531501</v>
      </c>
      <c r="R522" s="1">
        <v>20.231065468549399</v>
      </c>
      <c r="S522" s="1">
        <v>20.941377834830998</v>
      </c>
      <c r="T522" s="1">
        <v>13.1664527171587</v>
      </c>
      <c r="U522" s="1">
        <v>3.6288397262454199</v>
      </c>
      <c r="V522" s="1">
        <v>47.724017189240797</v>
      </c>
      <c r="W522" s="1">
        <v>25.171096609899699</v>
      </c>
      <c r="X522" s="1">
        <v>23.476046474614002</v>
      </c>
      <c r="Y522" s="1">
        <v>27.133757961783399</v>
      </c>
      <c r="Z522" s="1">
        <v>25.964099594672799</v>
      </c>
      <c r="AA522" s="1">
        <v>18.413433700057901</v>
      </c>
      <c r="AB522" s="1">
        <v>18.158656629994201</v>
      </c>
      <c r="AC522" s="1">
        <v>10.3300521134916</v>
      </c>
    </row>
    <row r="523" spans="1:29" ht="15" customHeight="1" x14ac:dyDescent="0.25">
      <c r="A523">
        <v>32380</v>
      </c>
      <c r="B523" s="2" t="s">
        <v>541</v>
      </c>
      <c r="C523" s="2" t="s">
        <v>60</v>
      </c>
      <c r="D523" s="2" t="s">
        <v>945</v>
      </c>
      <c r="E523" s="2" t="s">
        <v>927</v>
      </c>
      <c r="F523" s="2" t="s">
        <v>919</v>
      </c>
      <c r="G523" s="2" t="str">
        <f t="shared" si="8"/>
        <v>Trump</v>
      </c>
      <c r="H523" s="2" t="s">
        <v>922</v>
      </c>
      <c r="I523" s="2" t="s">
        <v>923</v>
      </c>
      <c r="J523">
        <v>51749</v>
      </c>
      <c r="K523" s="1">
        <v>93.163152911167401</v>
      </c>
      <c r="L523" s="1">
        <v>1.11306498676303</v>
      </c>
      <c r="M523" s="1">
        <v>0.75750256043594999</v>
      </c>
      <c r="N523" s="1">
        <v>1.4087228738719599</v>
      </c>
      <c r="O523" s="1">
        <v>3.5575566677617001</v>
      </c>
      <c r="P523" s="1">
        <v>21.735685713733599</v>
      </c>
      <c r="Q523" s="1">
        <v>8.1064368393592101</v>
      </c>
      <c r="R523" s="1">
        <v>22.081586117606101</v>
      </c>
      <c r="S523" s="1">
        <v>30.087537923438099</v>
      </c>
      <c r="T523" s="1">
        <v>17.988753405862902</v>
      </c>
      <c r="U523" s="1">
        <v>2.5946569286949801</v>
      </c>
      <c r="V523" s="1">
        <v>37.692540018121399</v>
      </c>
      <c r="W523" s="1">
        <v>39.370143598473398</v>
      </c>
      <c r="X523" s="1">
        <v>20.342659454710201</v>
      </c>
      <c r="Y523" s="1">
        <v>20.276299982838498</v>
      </c>
      <c r="Z523" s="1">
        <v>23.391110348378199</v>
      </c>
      <c r="AA523" s="1">
        <v>19.143641668096802</v>
      </c>
      <c r="AB523" s="1">
        <v>22.541616612321899</v>
      </c>
      <c r="AC523" s="1">
        <v>14.647331388364501</v>
      </c>
    </row>
    <row r="524" spans="1:29" ht="15" customHeight="1" x14ac:dyDescent="0.25">
      <c r="A524">
        <v>32460</v>
      </c>
      <c r="B524" s="2" t="s">
        <v>542</v>
      </c>
      <c r="C524" s="2" t="s">
        <v>104</v>
      </c>
      <c r="D524" s="2" t="s">
        <v>950</v>
      </c>
      <c r="E524" s="2" t="s">
        <v>927</v>
      </c>
      <c r="F524" s="2" t="s">
        <v>919</v>
      </c>
      <c r="G524" s="2" t="str">
        <f t="shared" si="8"/>
        <v>Trump</v>
      </c>
      <c r="H524" s="2" t="s">
        <v>922</v>
      </c>
      <c r="I524" s="2" t="s">
        <v>923</v>
      </c>
      <c r="J524">
        <v>37121</v>
      </c>
      <c r="K524" s="1">
        <v>87.842461140594295</v>
      </c>
      <c r="L524" s="1">
        <v>4.3021470326769196</v>
      </c>
      <c r="M524" s="1">
        <v>0.33404272514210298</v>
      </c>
      <c r="N524" s="1">
        <v>1.8668678106732</v>
      </c>
      <c r="O524" s="1">
        <v>5.6544812909135</v>
      </c>
      <c r="P524" s="1">
        <v>24.385118935373502</v>
      </c>
      <c r="Q524" s="1">
        <v>7.9873925810188302</v>
      </c>
      <c r="R524" s="1">
        <v>24.021443387839799</v>
      </c>
      <c r="S524" s="1">
        <v>27.0520729506209</v>
      </c>
      <c r="T524" s="1">
        <v>16.553972145147</v>
      </c>
      <c r="U524" s="1">
        <v>7.7667976346390404</v>
      </c>
      <c r="V524" s="1">
        <v>49.172520538159297</v>
      </c>
      <c r="W524" s="1">
        <v>27.5191491050522</v>
      </c>
      <c r="X524" s="1">
        <v>15.541532722149499</v>
      </c>
      <c r="Y524" s="1">
        <v>27.015443227430399</v>
      </c>
      <c r="Z524" s="1">
        <v>25.892917885570402</v>
      </c>
      <c r="AA524" s="1">
        <v>16.361657255595599</v>
      </c>
      <c r="AB524" s="1">
        <v>19.688414177835199</v>
      </c>
      <c r="AC524" s="1">
        <v>11.0415674535683</v>
      </c>
    </row>
    <row r="525" spans="1:29" ht="15" customHeight="1" x14ac:dyDescent="0.25">
      <c r="A525">
        <v>32500</v>
      </c>
      <c r="B525" s="2" t="s">
        <v>543</v>
      </c>
      <c r="C525" s="2" t="s">
        <v>104</v>
      </c>
      <c r="D525" s="2" t="s">
        <v>950</v>
      </c>
      <c r="E525" s="2" t="s">
        <v>927</v>
      </c>
      <c r="F525" s="2" t="s">
        <v>919</v>
      </c>
      <c r="G525" s="2" t="str">
        <f t="shared" si="8"/>
        <v>Trump</v>
      </c>
      <c r="H525" s="2" t="s">
        <v>922</v>
      </c>
      <c r="I525" s="2" t="s">
        <v>923</v>
      </c>
      <c r="J525">
        <v>17490</v>
      </c>
      <c r="K525" s="1">
        <v>89.685534591194994</v>
      </c>
      <c r="L525" s="1">
        <v>6.3865065751858197</v>
      </c>
      <c r="M525" s="1">
        <v>0.56603773584905703</v>
      </c>
      <c r="N525" s="1">
        <v>1.94396798170383</v>
      </c>
      <c r="O525" s="1">
        <v>1.4179531160663199</v>
      </c>
      <c r="P525" s="1">
        <v>24.385363064608299</v>
      </c>
      <c r="Q525" s="1">
        <v>7.9016580903373397</v>
      </c>
      <c r="R525" s="1">
        <v>24.3910806174957</v>
      </c>
      <c r="S525" s="1">
        <v>28.1989708404803</v>
      </c>
      <c r="T525" s="1">
        <v>15.122927387078301</v>
      </c>
      <c r="U525" s="1">
        <v>7.4782167329329203</v>
      </c>
      <c r="V525" s="1">
        <v>50.706370019456898</v>
      </c>
      <c r="W525" s="1">
        <v>27.544200998223499</v>
      </c>
      <c r="X525" s="1">
        <v>14.2712122493867</v>
      </c>
      <c r="Y525" s="1">
        <v>24.7027348394768</v>
      </c>
      <c r="Z525" s="1">
        <v>26.263376932223501</v>
      </c>
      <c r="AA525" s="1">
        <v>16.825208085612399</v>
      </c>
      <c r="AB525" s="1">
        <v>19.039833531510101</v>
      </c>
      <c r="AC525" s="1">
        <v>13.1688466111772</v>
      </c>
    </row>
    <row r="526" spans="1:29" ht="15" customHeight="1" x14ac:dyDescent="0.25">
      <c r="A526">
        <v>32540</v>
      </c>
      <c r="B526" s="2" t="s">
        <v>544</v>
      </c>
      <c r="C526" s="2" t="s">
        <v>29</v>
      </c>
      <c r="D526" s="2" t="s">
        <v>968</v>
      </c>
      <c r="E526" s="2" t="s">
        <v>935</v>
      </c>
      <c r="F526" s="2" t="s">
        <v>919</v>
      </c>
      <c r="G526" s="2" t="str">
        <f t="shared" si="8"/>
        <v>Trump</v>
      </c>
      <c r="H526" s="2" t="s">
        <v>922</v>
      </c>
      <c r="I526" s="2" t="s">
        <v>922</v>
      </c>
      <c r="J526">
        <v>45837</v>
      </c>
      <c r="K526" s="1">
        <v>71.904793071099803</v>
      </c>
      <c r="L526" s="1">
        <v>3.2659205445382602</v>
      </c>
      <c r="M526" s="1">
        <v>0.40360407531033898</v>
      </c>
      <c r="N526" s="1">
        <v>20.5292667495691</v>
      </c>
      <c r="O526" s="1">
        <v>3.8964155594825098</v>
      </c>
      <c r="P526" s="1">
        <v>22.0782337413007</v>
      </c>
      <c r="Q526" s="1">
        <v>8.0306302768505802</v>
      </c>
      <c r="R526" s="1">
        <v>24.484586687610399</v>
      </c>
      <c r="S526" s="1">
        <v>27.874860920217301</v>
      </c>
      <c r="T526" s="1">
        <v>17.531688374021002</v>
      </c>
      <c r="U526" s="1">
        <v>5.2779776616713097</v>
      </c>
      <c r="V526" s="1">
        <v>48.5373713356068</v>
      </c>
      <c r="W526" s="1">
        <v>31.204830585364299</v>
      </c>
      <c r="X526" s="1">
        <v>14.979820417357599</v>
      </c>
      <c r="Y526" s="1">
        <v>24.392864818396699</v>
      </c>
      <c r="Z526" s="1">
        <v>23.984526112185701</v>
      </c>
      <c r="AA526" s="1">
        <v>18.670750053728799</v>
      </c>
      <c r="AB526" s="1">
        <v>20.5512572533849</v>
      </c>
      <c r="AC526" s="1">
        <v>12.4006017623039</v>
      </c>
    </row>
    <row r="527" spans="1:29" ht="15" customHeight="1" x14ac:dyDescent="0.25">
      <c r="A527">
        <v>32580</v>
      </c>
      <c r="B527" s="2" t="s">
        <v>545</v>
      </c>
      <c r="C527" s="2" t="s">
        <v>27</v>
      </c>
      <c r="D527" s="2" t="s">
        <v>976</v>
      </c>
      <c r="E527" s="2" t="s">
        <v>935</v>
      </c>
      <c r="F527" s="2" t="s">
        <v>920</v>
      </c>
      <c r="G527" s="2" t="str">
        <f t="shared" si="8"/>
        <v>Clinton</v>
      </c>
      <c r="H527" s="2" t="s">
        <v>922</v>
      </c>
      <c r="I527" s="2" t="s">
        <v>922</v>
      </c>
      <c r="J527">
        <v>774769</v>
      </c>
      <c r="K527" s="1">
        <v>7.8156198815388898</v>
      </c>
      <c r="L527" s="1">
        <v>0.358429415735529</v>
      </c>
      <c r="M527" s="1">
        <v>0.91924173527851505</v>
      </c>
      <c r="N527" s="1">
        <v>0.272468309909147</v>
      </c>
      <c r="O527" s="1">
        <v>90.634240657537902</v>
      </c>
      <c r="P527" s="1">
        <v>34.653425730766202</v>
      </c>
      <c r="Q527" s="1">
        <v>10.721905496993299</v>
      </c>
      <c r="R527" s="1">
        <v>27.170679260528001</v>
      </c>
      <c r="S527" s="1">
        <v>18.128887449033201</v>
      </c>
      <c r="T527" s="1">
        <v>9.3251020626793295</v>
      </c>
      <c r="U527" s="1">
        <v>25.088370094190601</v>
      </c>
      <c r="V527" s="1">
        <v>37.768563622925903</v>
      </c>
      <c r="W527" s="1">
        <v>21.516022318613999</v>
      </c>
      <c r="X527" s="1">
        <v>15.627043964269401</v>
      </c>
      <c r="Y527" s="1">
        <v>32.106475867087099</v>
      </c>
      <c r="Z527" s="1">
        <v>25.433776749566199</v>
      </c>
      <c r="AA527" s="1">
        <v>15.554394671542401</v>
      </c>
      <c r="AB527" s="1">
        <v>16.032481949290101</v>
      </c>
      <c r="AC527" s="1">
        <v>10.8728707625142</v>
      </c>
    </row>
    <row r="528" spans="1:29" ht="15" customHeight="1" x14ac:dyDescent="0.25">
      <c r="A528">
        <v>32620</v>
      </c>
      <c r="B528" s="2" t="s">
        <v>546</v>
      </c>
      <c r="C528" s="2" t="s">
        <v>170</v>
      </c>
      <c r="D528" s="2" t="s">
        <v>957</v>
      </c>
      <c r="E528" s="2" t="s">
        <v>931</v>
      </c>
      <c r="F528" s="2" t="s">
        <v>919</v>
      </c>
      <c r="G528" s="2" t="str">
        <f t="shared" si="8"/>
        <v>Trump</v>
      </c>
      <c r="H528" s="2" t="s">
        <v>922</v>
      </c>
      <c r="I528" s="2" t="s">
        <v>922</v>
      </c>
      <c r="J528">
        <v>53535</v>
      </c>
      <c r="K528" s="1">
        <v>48.715793406182897</v>
      </c>
      <c r="L528" s="1">
        <v>48.820397870552</v>
      </c>
      <c r="M528" s="1">
        <v>0.45017278415989498</v>
      </c>
      <c r="N528" s="1">
        <v>0.89474175772858899</v>
      </c>
      <c r="O528" s="1">
        <v>1.11889418137667</v>
      </c>
      <c r="P528" s="1">
        <v>26.012888764359801</v>
      </c>
      <c r="Q528" s="1">
        <v>8.4542822452601101</v>
      </c>
      <c r="R528" s="1">
        <v>23.2632857009433</v>
      </c>
      <c r="S528" s="1">
        <v>27.100028019052999</v>
      </c>
      <c r="T528" s="1">
        <v>15.169515270383901</v>
      </c>
      <c r="U528" s="1">
        <v>7.77612111480674</v>
      </c>
      <c r="V528" s="1">
        <v>47.149902511755897</v>
      </c>
      <c r="W528" s="1">
        <v>30.5912375272394</v>
      </c>
      <c r="X528" s="1">
        <v>14.482738846198</v>
      </c>
      <c r="Y528" s="1">
        <v>33.288463455977698</v>
      </c>
      <c r="Z528" s="1">
        <v>24.374314487984801</v>
      </c>
      <c r="AA528" s="1">
        <v>17.070495562867698</v>
      </c>
      <c r="AB528" s="1">
        <v>16.487187157244001</v>
      </c>
      <c r="AC528" s="1">
        <v>8.7795393359258096</v>
      </c>
    </row>
    <row r="529" spans="1:29" ht="15" customHeight="1" x14ac:dyDescent="0.25">
      <c r="A529">
        <v>32660</v>
      </c>
      <c r="B529" s="2" t="s">
        <v>547</v>
      </c>
      <c r="C529" s="2" t="s">
        <v>84</v>
      </c>
      <c r="D529" s="2" t="s">
        <v>975</v>
      </c>
      <c r="E529" s="2" t="s">
        <v>931</v>
      </c>
      <c r="F529" s="2" t="s">
        <v>919</v>
      </c>
      <c r="G529" s="2" t="str">
        <f t="shared" si="8"/>
        <v>Trump</v>
      </c>
      <c r="H529" s="2" t="s">
        <v>922</v>
      </c>
      <c r="I529" s="2" t="s">
        <v>922</v>
      </c>
      <c r="J529">
        <v>39839</v>
      </c>
      <c r="K529" s="1">
        <v>87.198473857275502</v>
      </c>
      <c r="L529" s="1">
        <v>2.7234619342855</v>
      </c>
      <c r="M529" s="1">
        <v>0.47691960139561701</v>
      </c>
      <c r="N529" s="1">
        <v>1.5085720023093001</v>
      </c>
      <c r="O529" s="1">
        <v>8.0925726047340607</v>
      </c>
      <c r="P529" s="1">
        <v>24.345490599663599</v>
      </c>
      <c r="Q529" s="1">
        <v>7.7260975426089997</v>
      </c>
      <c r="R529" s="1">
        <v>25.7059665152238</v>
      </c>
      <c r="S529" s="1">
        <v>27.099073771932002</v>
      </c>
      <c r="T529" s="1">
        <v>15.1233715705715</v>
      </c>
      <c r="U529" s="1">
        <v>9.5931525122276593</v>
      </c>
      <c r="V529" s="1">
        <v>56.777086112346197</v>
      </c>
      <c r="W529" s="1">
        <v>21.742996887505601</v>
      </c>
      <c r="X529" s="1">
        <v>11.886764487920599</v>
      </c>
      <c r="Y529" s="1">
        <v>31.007044090790501</v>
      </c>
      <c r="Z529" s="1">
        <v>25.750065223062901</v>
      </c>
      <c r="AA529" s="1">
        <v>17.205843986433599</v>
      </c>
      <c r="AB529" s="1">
        <v>18.288546830159099</v>
      </c>
      <c r="AC529" s="1">
        <v>7.7484998695538696</v>
      </c>
    </row>
    <row r="530" spans="1:29" ht="15" customHeight="1" x14ac:dyDescent="0.25">
      <c r="A530">
        <v>32700</v>
      </c>
      <c r="B530" s="2" t="s">
        <v>548</v>
      </c>
      <c r="C530" s="2" t="s">
        <v>77</v>
      </c>
      <c r="D530" s="2" t="s">
        <v>949</v>
      </c>
      <c r="E530" s="2" t="s">
        <v>935</v>
      </c>
      <c r="F530" s="2" t="s">
        <v>919</v>
      </c>
      <c r="G530" s="2" t="str">
        <f t="shared" si="8"/>
        <v>Trump</v>
      </c>
      <c r="H530" s="2" t="s">
        <v>922</v>
      </c>
      <c r="I530" s="2" t="s">
        <v>923</v>
      </c>
      <c r="J530">
        <v>29180</v>
      </c>
      <c r="K530" s="1">
        <v>93.132282385195296</v>
      </c>
      <c r="L530" s="1">
        <v>0.95613433858807395</v>
      </c>
      <c r="M530" s="1">
        <v>0.49348869088416702</v>
      </c>
      <c r="N530" s="1">
        <v>1.9054146675805299</v>
      </c>
      <c r="O530" s="1">
        <v>3.5126799177518802</v>
      </c>
      <c r="P530" s="1">
        <v>23.5023989033585</v>
      </c>
      <c r="Q530" s="1">
        <v>8.7148732008224794</v>
      </c>
      <c r="R530" s="1">
        <v>21.648389307744999</v>
      </c>
      <c r="S530" s="1">
        <v>27.837559972584</v>
      </c>
      <c r="T530" s="1">
        <v>18.296778615490101</v>
      </c>
      <c r="U530" s="1">
        <v>6.2049498462624104</v>
      </c>
      <c r="V530" s="1">
        <v>36.282070668884501</v>
      </c>
      <c r="W530" s="1">
        <v>32.864559705630299</v>
      </c>
      <c r="X530" s="1">
        <v>24.648419779222699</v>
      </c>
      <c r="Y530" s="1">
        <v>12.1703678001388</v>
      </c>
      <c r="Z530" s="1">
        <v>23.612074947952799</v>
      </c>
      <c r="AA530" s="1">
        <v>19.196738376127701</v>
      </c>
      <c r="AB530" s="1">
        <v>24.982650936849399</v>
      </c>
      <c r="AC530" s="1">
        <v>20.038167938931299</v>
      </c>
    </row>
    <row r="531" spans="1:29" ht="15" customHeight="1" x14ac:dyDescent="0.25">
      <c r="A531">
        <v>32740</v>
      </c>
      <c r="B531" s="2" t="s">
        <v>549</v>
      </c>
      <c r="C531" s="2" t="s">
        <v>55</v>
      </c>
      <c r="D531" s="2" t="s">
        <v>970</v>
      </c>
      <c r="E531" s="2" t="s">
        <v>927</v>
      </c>
      <c r="F531" s="2" t="s">
        <v>919</v>
      </c>
      <c r="G531" s="2" t="str">
        <f t="shared" si="8"/>
        <v>Trump</v>
      </c>
      <c r="H531" s="2" t="s">
        <v>922</v>
      </c>
      <c r="I531" s="2" t="s">
        <v>922</v>
      </c>
      <c r="J531">
        <v>88765</v>
      </c>
      <c r="K531" s="1">
        <v>95.6796034473047</v>
      </c>
      <c r="L531" s="1">
        <v>1.6932349462062699</v>
      </c>
      <c r="M531" s="1">
        <v>0.44724835239114502</v>
      </c>
      <c r="N531" s="1">
        <v>1.25274601475807</v>
      </c>
      <c r="O531" s="1">
        <v>0.92716723933983003</v>
      </c>
      <c r="P531" s="1">
        <v>22.431138399143801</v>
      </c>
      <c r="Q531" s="1">
        <v>9.3741902776995403</v>
      </c>
      <c r="R531" s="1">
        <v>22.5697065284741</v>
      </c>
      <c r="S531" s="1">
        <v>29.050864642595599</v>
      </c>
      <c r="T531" s="1">
        <v>16.574100152086999</v>
      </c>
      <c r="U531" s="1">
        <v>4.6780508121616</v>
      </c>
      <c r="V531" s="1">
        <v>54.330695543523497</v>
      </c>
      <c r="W531" s="1">
        <v>22.4406497292795</v>
      </c>
      <c r="X531" s="1">
        <v>18.550603915035399</v>
      </c>
      <c r="Y531" s="1">
        <v>22.811648501362399</v>
      </c>
      <c r="Z531" s="1">
        <v>25.635785649409598</v>
      </c>
      <c r="AA531" s="1">
        <v>19.0735694822888</v>
      </c>
      <c r="AB531" s="1">
        <v>21.324364214350599</v>
      </c>
      <c r="AC531" s="1">
        <v>11.154632152588601</v>
      </c>
    </row>
    <row r="532" spans="1:29" ht="15" customHeight="1" x14ac:dyDescent="0.25">
      <c r="A532">
        <v>32780</v>
      </c>
      <c r="B532" s="2" t="s">
        <v>550</v>
      </c>
      <c r="C532" s="2" t="s">
        <v>38</v>
      </c>
      <c r="D532" t="s">
        <v>969</v>
      </c>
      <c r="E532" s="2" t="s">
        <v>947</v>
      </c>
      <c r="F532" s="2" t="s">
        <v>919</v>
      </c>
      <c r="G532" s="2" t="str">
        <f t="shared" si="8"/>
        <v>Trump</v>
      </c>
      <c r="H532" s="2" t="s">
        <v>922</v>
      </c>
      <c r="I532" s="2" t="s">
        <v>922</v>
      </c>
      <c r="J532">
        <v>203206</v>
      </c>
      <c r="K532" s="1">
        <v>83.670265641762498</v>
      </c>
      <c r="L532" s="1">
        <v>0.60382075332421303</v>
      </c>
      <c r="M532" s="1">
        <v>1.1338247886381301</v>
      </c>
      <c r="N532" s="1">
        <v>3.8911252620493499</v>
      </c>
      <c r="O532" s="1">
        <v>10.700963554225799</v>
      </c>
      <c r="P532" s="1">
        <v>21.806442723147899</v>
      </c>
      <c r="Q532" s="1">
        <v>8.5834079702371007</v>
      </c>
      <c r="R532" s="1">
        <v>22.915661939115999</v>
      </c>
      <c r="S532" s="1">
        <v>29.0601655462929</v>
      </c>
      <c r="T532" s="1">
        <v>17.6343218212061</v>
      </c>
      <c r="U532" s="1">
        <v>3.3412500969040102</v>
      </c>
      <c r="V532" s="1">
        <v>35.210334547863503</v>
      </c>
      <c r="W532" s="1">
        <v>37.082872305187699</v>
      </c>
      <c r="X532" s="1">
        <v>24.365543050044799</v>
      </c>
      <c r="Y532" s="1">
        <v>20.939186757826601</v>
      </c>
      <c r="Z532" s="1">
        <v>25.059373875494799</v>
      </c>
      <c r="AA532" s="1">
        <v>17.807364759505798</v>
      </c>
      <c r="AB532" s="1">
        <v>22.7096077725801</v>
      </c>
      <c r="AC532" s="1">
        <v>13.4844668345928</v>
      </c>
    </row>
    <row r="533" spans="1:29" ht="15" customHeight="1" x14ac:dyDescent="0.25">
      <c r="A533">
        <v>32820</v>
      </c>
      <c r="B533" s="2" t="s">
        <v>551</v>
      </c>
      <c r="C533" s="2" t="s">
        <v>84</v>
      </c>
      <c r="D533" s="2" t="s">
        <v>975</v>
      </c>
      <c r="E533" s="2" t="s">
        <v>931</v>
      </c>
      <c r="F533" s="2" t="s">
        <v>920</v>
      </c>
      <c r="G533" s="2" t="str">
        <f t="shared" si="8"/>
        <v>Clinton</v>
      </c>
      <c r="H533" s="2" t="s">
        <v>922</v>
      </c>
      <c r="I533" s="2" t="s">
        <v>922</v>
      </c>
      <c r="J533">
        <v>1324829</v>
      </c>
      <c r="K533" s="1">
        <v>46.3212988242256</v>
      </c>
      <c r="L533" s="1">
        <v>45.430240431029198</v>
      </c>
      <c r="M533" s="1">
        <v>1.83450090539987</v>
      </c>
      <c r="N533" s="1">
        <v>1.4666798507581</v>
      </c>
      <c r="O533" s="1">
        <v>4.9472799885872103</v>
      </c>
      <c r="P533" s="1">
        <v>26.586148099113199</v>
      </c>
      <c r="Q533" s="1">
        <v>9.70940400610192</v>
      </c>
      <c r="R533" s="1">
        <v>27.280199935236901</v>
      </c>
      <c r="S533" s="1">
        <v>25.843108808759499</v>
      </c>
      <c r="T533" s="1">
        <v>10.5811391507885</v>
      </c>
      <c r="U533" s="1">
        <v>5.1336768014619301</v>
      </c>
      <c r="V533" s="1">
        <v>38.827403122932502</v>
      </c>
      <c r="W533" s="1">
        <v>30.7181466450313</v>
      </c>
      <c r="X533" s="1">
        <v>25.320773430574299</v>
      </c>
      <c r="Y533" s="1">
        <v>20.906065844998398</v>
      </c>
      <c r="Z533" s="1">
        <v>22.166039777996701</v>
      </c>
      <c r="AA533" s="1">
        <v>17.290973422812101</v>
      </c>
      <c r="AB533" s="1">
        <v>21.219820009625401</v>
      </c>
      <c r="AC533" s="1">
        <v>18.417100944567299</v>
      </c>
    </row>
    <row r="534" spans="1:29" ht="15" customHeight="1" x14ac:dyDescent="0.25">
      <c r="A534">
        <v>32860</v>
      </c>
      <c r="B534" s="2" t="s">
        <v>552</v>
      </c>
      <c r="C534" s="2" t="s">
        <v>70</v>
      </c>
      <c r="D534" s="2" t="s">
        <v>980</v>
      </c>
      <c r="E534" s="2" t="s">
        <v>927</v>
      </c>
      <c r="F534" s="2" t="s">
        <v>919</v>
      </c>
      <c r="G534" s="2" t="str">
        <f t="shared" si="8"/>
        <v>Trump</v>
      </c>
      <c r="H534" s="2" t="s">
        <v>922</v>
      </c>
      <c r="I534" s="2" t="s">
        <v>922</v>
      </c>
      <c r="J534">
        <v>43857</v>
      </c>
      <c r="K534" s="1">
        <v>93.9986775201222</v>
      </c>
      <c r="L534" s="1">
        <v>0.490229609868436</v>
      </c>
      <c r="M534" s="1">
        <v>2.60163713888319</v>
      </c>
      <c r="N534" s="1">
        <v>1.4820895182069</v>
      </c>
      <c r="O534" s="1">
        <v>1.4273662129192599</v>
      </c>
      <c r="P534" s="1">
        <v>20.655767608363501</v>
      </c>
      <c r="Q534" s="1">
        <v>19.629705634220301</v>
      </c>
      <c r="R534" s="1">
        <v>22.641767562760801</v>
      </c>
      <c r="S534" s="1">
        <v>24.935586109401001</v>
      </c>
      <c r="T534" s="1">
        <v>12.1371730852544</v>
      </c>
      <c r="U534" s="1">
        <v>3.2973782196460801</v>
      </c>
      <c r="V534" s="1">
        <v>41.100149706345199</v>
      </c>
      <c r="W534" s="1">
        <v>31.507427737898698</v>
      </c>
      <c r="X534" s="1">
        <v>24.0950443361099</v>
      </c>
      <c r="Y534" s="1">
        <v>18.320283826767799</v>
      </c>
      <c r="Z534" s="1">
        <v>21.806948862246099</v>
      </c>
      <c r="AA534" s="1">
        <v>21.140200636163399</v>
      </c>
      <c r="AB534" s="1">
        <v>24.504526547589901</v>
      </c>
      <c r="AC534" s="1">
        <v>14.228040127232701</v>
      </c>
    </row>
    <row r="535" spans="1:29" ht="15" customHeight="1" x14ac:dyDescent="0.25">
      <c r="A535">
        <v>32900</v>
      </c>
      <c r="B535" s="2" t="s">
        <v>553</v>
      </c>
      <c r="C535" s="2" t="s">
        <v>98</v>
      </c>
      <c r="D535" s="2" t="s">
        <v>936</v>
      </c>
      <c r="E535" s="2" t="s">
        <v>935</v>
      </c>
      <c r="F535" s="2" t="s">
        <v>920</v>
      </c>
      <c r="G535" s="2" t="str">
        <f t="shared" si="8"/>
        <v>Clinton</v>
      </c>
      <c r="H535" s="2" t="s">
        <v>922</v>
      </c>
      <c r="I535" s="2" t="s">
        <v>923</v>
      </c>
      <c r="J535">
        <v>255793</v>
      </c>
      <c r="K535" s="1">
        <v>31.9004038421693</v>
      </c>
      <c r="L535" s="1">
        <v>3.4344176736658198</v>
      </c>
      <c r="M535" s="1">
        <v>7.10848224931879</v>
      </c>
      <c r="N535" s="1">
        <v>2.63533403963361</v>
      </c>
      <c r="O535" s="1">
        <v>54.921362195212502</v>
      </c>
      <c r="P535" s="1">
        <v>31.548165899770499</v>
      </c>
      <c r="Q535" s="1">
        <v>11.9065025235249</v>
      </c>
      <c r="R535" s="1">
        <v>26.203609950233201</v>
      </c>
      <c r="S535" s="1">
        <v>20.974772570007801</v>
      </c>
      <c r="T535" s="1">
        <v>9.3669490564636195</v>
      </c>
      <c r="U535" s="1">
        <v>20.891734639138399</v>
      </c>
      <c r="V535" s="1">
        <v>36.908708270862903</v>
      </c>
      <c r="W535" s="1">
        <v>29.681847567433699</v>
      </c>
      <c r="X535" s="1">
        <v>12.517709522564999</v>
      </c>
      <c r="Y535" s="1">
        <v>21.746134020618602</v>
      </c>
      <c r="Z535" s="1">
        <v>24.514067869415801</v>
      </c>
      <c r="AA535" s="1">
        <v>17.501610824742301</v>
      </c>
      <c r="AB535" s="1">
        <v>20.728629725085899</v>
      </c>
      <c r="AC535" s="1">
        <v>15.5095575601375</v>
      </c>
    </row>
    <row r="536" spans="1:29" ht="15" customHeight="1" x14ac:dyDescent="0.25">
      <c r="A536">
        <v>32940</v>
      </c>
      <c r="B536" s="2" t="s">
        <v>554</v>
      </c>
      <c r="C536" s="2" t="s">
        <v>170</v>
      </c>
      <c r="D536" s="2" t="s">
        <v>957</v>
      </c>
      <c r="E536" s="2" t="s">
        <v>931</v>
      </c>
      <c r="F536" s="2" t="s">
        <v>920</v>
      </c>
      <c r="G536" s="2" t="str">
        <f t="shared" si="8"/>
        <v>Clinton</v>
      </c>
      <c r="H536" s="2" t="s">
        <v>922</v>
      </c>
      <c r="I536" s="2" t="s">
        <v>922</v>
      </c>
      <c r="J536">
        <v>107449</v>
      </c>
      <c r="K536" s="1">
        <v>53.654291803553299</v>
      </c>
      <c r="L536" s="1">
        <v>42.978529348807299</v>
      </c>
      <c r="M536" s="1">
        <v>0.56584984504276403</v>
      </c>
      <c r="N536" s="1">
        <v>1.28246889221863</v>
      </c>
      <c r="O536" s="1">
        <v>1.51886011037795</v>
      </c>
      <c r="P536" s="1">
        <v>24.8015337508958</v>
      </c>
      <c r="Q536" s="1">
        <v>9.6278234325121694</v>
      </c>
      <c r="R536" s="1">
        <v>24.830384647600301</v>
      </c>
      <c r="S536" s="1">
        <v>26.134259043825399</v>
      </c>
      <c r="T536" s="1">
        <v>14.605999125166401</v>
      </c>
      <c r="U536" s="1">
        <v>5.6760819011967598</v>
      </c>
      <c r="V536" s="1">
        <v>43.783676478929202</v>
      </c>
      <c r="W536" s="1">
        <v>33.948726674607201</v>
      </c>
      <c r="X536" s="1">
        <v>16.591514945266901</v>
      </c>
      <c r="Y536" s="1">
        <v>29.529126092072001</v>
      </c>
      <c r="Z536" s="1">
        <v>25.846746939695102</v>
      </c>
      <c r="AA536" s="1">
        <v>15.135053946479101</v>
      </c>
      <c r="AB536" s="1">
        <v>17.282899842290998</v>
      </c>
      <c r="AC536" s="1">
        <v>12.2061731794628</v>
      </c>
    </row>
    <row r="537" spans="1:29" ht="15" customHeight="1" x14ac:dyDescent="0.25">
      <c r="A537">
        <v>32980</v>
      </c>
      <c r="B537" s="2" t="s">
        <v>555</v>
      </c>
      <c r="C537" s="2" t="s">
        <v>70</v>
      </c>
      <c r="D537" s="2" t="s">
        <v>980</v>
      </c>
      <c r="E537" s="2" t="s">
        <v>927</v>
      </c>
      <c r="F537" s="2" t="s">
        <v>919</v>
      </c>
      <c r="G537" s="2" t="str">
        <f t="shared" si="8"/>
        <v>Trump</v>
      </c>
      <c r="H537" s="2" t="s">
        <v>922</v>
      </c>
      <c r="I537" s="2" t="s">
        <v>922</v>
      </c>
      <c r="J537">
        <v>28743</v>
      </c>
      <c r="K537" s="1">
        <v>96.590474202414498</v>
      </c>
      <c r="L537" s="1">
        <v>0.52882440942142395</v>
      </c>
      <c r="M537" s="1">
        <v>0.431409386633267</v>
      </c>
      <c r="N537" s="1">
        <v>1.2663952962460401</v>
      </c>
      <c r="O537" s="1">
        <v>1.1828967052847601</v>
      </c>
      <c r="P537" s="1">
        <v>21.9253383432488</v>
      </c>
      <c r="Q537" s="1">
        <v>6.2832689698361301</v>
      </c>
      <c r="R537" s="1">
        <v>22.175834116132599</v>
      </c>
      <c r="S537" s="1">
        <v>31.284138746825299</v>
      </c>
      <c r="T537" s="1">
        <v>18.331419823957098</v>
      </c>
      <c r="U537" s="1">
        <v>4.2779713511420798</v>
      </c>
      <c r="V537" s="1">
        <v>49.230545876887298</v>
      </c>
      <c r="W537" s="1">
        <v>31.436314363143602</v>
      </c>
      <c r="X537" s="1">
        <v>15.0551684088269</v>
      </c>
      <c r="Y537" s="1">
        <v>18.480476713188001</v>
      </c>
      <c r="Z537" s="1">
        <v>21.601066332131101</v>
      </c>
      <c r="AA537" s="1">
        <v>21.271757879880798</v>
      </c>
      <c r="AB537" s="1">
        <v>26.940567665046299</v>
      </c>
      <c r="AC537" s="1">
        <v>11.7061314097538</v>
      </c>
    </row>
    <row r="538" spans="1:29" ht="15" customHeight="1" x14ac:dyDescent="0.25">
      <c r="A538">
        <v>33020</v>
      </c>
      <c r="B538" s="2" t="s">
        <v>556</v>
      </c>
      <c r="C538" s="2" t="s">
        <v>162</v>
      </c>
      <c r="D538" s="2" t="s">
        <v>956</v>
      </c>
      <c r="E538" s="2" t="s">
        <v>927</v>
      </c>
      <c r="F538" s="2" t="s">
        <v>919</v>
      </c>
      <c r="G538" s="2" t="str">
        <f t="shared" si="8"/>
        <v>Trump</v>
      </c>
      <c r="H538" s="2" t="s">
        <v>922</v>
      </c>
      <c r="I538" s="2" t="s">
        <v>922</v>
      </c>
      <c r="J538">
        <v>25529</v>
      </c>
      <c r="K538" s="1">
        <v>88.577695953621401</v>
      </c>
      <c r="L538" s="1">
        <v>6.4123154060088501</v>
      </c>
      <c r="M538" s="1">
        <v>0.450468095107525</v>
      </c>
      <c r="N538" s="1">
        <v>1.9546398213796099</v>
      </c>
      <c r="O538" s="1">
        <v>2.6048807238826401</v>
      </c>
      <c r="P538" s="1">
        <v>24.948098241215899</v>
      </c>
      <c r="Q538" s="1">
        <v>8.1358455090289503</v>
      </c>
      <c r="R538" s="1">
        <v>24.955932468956899</v>
      </c>
      <c r="S538" s="1">
        <v>25.9626307336754</v>
      </c>
      <c r="T538" s="1">
        <v>15.9974930471229</v>
      </c>
      <c r="U538" s="1">
        <v>4.7907647907647899</v>
      </c>
      <c r="V538" s="1">
        <v>56.479076479076497</v>
      </c>
      <c r="W538" s="1">
        <v>25.391053391053401</v>
      </c>
      <c r="X538" s="1">
        <v>13.3391053391053</v>
      </c>
      <c r="Y538" s="1">
        <v>20.183288409703501</v>
      </c>
      <c r="Z538" s="1">
        <v>28.2911051212938</v>
      </c>
      <c r="AA538" s="1">
        <v>19.805929919137501</v>
      </c>
      <c r="AB538" s="1">
        <v>23.223719676549901</v>
      </c>
      <c r="AC538" s="1">
        <v>8.4959568733153592</v>
      </c>
    </row>
    <row r="539" spans="1:29" ht="15" customHeight="1" x14ac:dyDescent="0.25">
      <c r="A539">
        <v>33060</v>
      </c>
      <c r="B539" s="2" t="s">
        <v>557</v>
      </c>
      <c r="C539" s="2" t="s">
        <v>29</v>
      </c>
      <c r="D539" s="2" t="s">
        <v>968</v>
      </c>
      <c r="E539" s="2" t="s">
        <v>935</v>
      </c>
      <c r="F539" s="2" t="s">
        <v>919</v>
      </c>
      <c r="G539" s="2" t="str">
        <f t="shared" si="8"/>
        <v>Trump</v>
      </c>
      <c r="H539" s="2" t="s">
        <v>922</v>
      </c>
      <c r="I539" s="2" t="s">
        <v>922</v>
      </c>
      <c r="J539">
        <v>31848</v>
      </c>
      <c r="K539" s="1">
        <v>67.363727706606397</v>
      </c>
      <c r="L539" s="1">
        <v>0.73474001507159004</v>
      </c>
      <c r="M539" s="1">
        <v>0.49610650590303901</v>
      </c>
      <c r="N539" s="1">
        <v>26.698693795528801</v>
      </c>
      <c r="O539" s="1">
        <v>4.7067319768902296</v>
      </c>
      <c r="P539" s="1">
        <v>24.6671690530018</v>
      </c>
      <c r="Q539" s="1">
        <v>9.8059532780708398</v>
      </c>
      <c r="R539" s="1">
        <v>22.814619442351201</v>
      </c>
      <c r="S539" s="1">
        <v>25.700200954534001</v>
      </c>
      <c r="T539" s="1">
        <v>17.012057272042199</v>
      </c>
      <c r="U539" s="1">
        <v>4.7762191048764198</v>
      </c>
      <c r="V539" s="1">
        <v>47.953048955052999</v>
      </c>
      <c r="W539" s="1">
        <v>34.106307853802797</v>
      </c>
      <c r="X539" s="1">
        <v>13.1644240862678</v>
      </c>
      <c r="Y539" s="1">
        <v>26.085523605503798</v>
      </c>
      <c r="Z539" s="1">
        <v>28.524347037982999</v>
      </c>
      <c r="AA539" s="1">
        <v>19.667133558540002</v>
      </c>
      <c r="AB539" s="1">
        <v>17.9121693993573</v>
      </c>
      <c r="AC539" s="1">
        <v>7.8108263986158004</v>
      </c>
    </row>
    <row r="540" spans="1:29" ht="15" customHeight="1" x14ac:dyDescent="0.25">
      <c r="A540">
        <v>33100</v>
      </c>
      <c r="B540" s="2" t="s">
        <v>558</v>
      </c>
      <c r="C540" s="2" t="s">
        <v>72</v>
      </c>
      <c r="D540" s="2" t="s">
        <v>942</v>
      </c>
      <c r="E540" s="2" t="s">
        <v>931</v>
      </c>
      <c r="F540" s="2" t="s">
        <v>920</v>
      </c>
      <c r="G540" s="2" t="str">
        <f t="shared" si="8"/>
        <v>Clinton</v>
      </c>
      <c r="H540" s="2" t="s">
        <v>923</v>
      </c>
      <c r="I540" s="2" t="s">
        <v>923</v>
      </c>
      <c r="J540">
        <v>5564635</v>
      </c>
      <c r="K540" s="1">
        <v>34.825985891257901</v>
      </c>
      <c r="L540" s="1">
        <v>19.705443393861401</v>
      </c>
      <c r="M540" s="1">
        <v>2.1938905247154601</v>
      </c>
      <c r="N540" s="1">
        <v>1.7098875308084001</v>
      </c>
      <c r="O540" s="1">
        <v>41.564792659356797</v>
      </c>
      <c r="P540" s="1">
        <v>21.671879647092801</v>
      </c>
      <c r="Q540" s="1">
        <v>8.9837877956056396</v>
      </c>
      <c r="R540" s="1">
        <v>26.974599412180702</v>
      </c>
      <c r="S540" s="1">
        <v>26.4371158216127</v>
      </c>
      <c r="T540" s="1">
        <v>15.9326173235082</v>
      </c>
      <c r="U540" s="1">
        <v>8.2408165386430099</v>
      </c>
      <c r="V540" s="1">
        <v>35.8713386683241</v>
      </c>
      <c r="W540" s="1">
        <v>26.927674051373799</v>
      </c>
      <c r="X540" s="1">
        <v>28.960170741659098</v>
      </c>
      <c r="Y540" s="1">
        <v>20.066687070277901</v>
      </c>
      <c r="Z540" s="1">
        <v>21.911791914912001</v>
      </c>
      <c r="AA540" s="1">
        <v>17.066413754481101</v>
      </c>
      <c r="AB540" s="1">
        <v>20.371302734199599</v>
      </c>
      <c r="AC540" s="1">
        <v>20.583804526129398</v>
      </c>
    </row>
    <row r="541" spans="1:29" ht="15" customHeight="1" x14ac:dyDescent="0.25">
      <c r="A541">
        <v>33140</v>
      </c>
      <c r="B541" s="2" t="s">
        <v>559</v>
      </c>
      <c r="C541" s="2" t="s">
        <v>66</v>
      </c>
      <c r="D541" s="2" t="s">
        <v>425</v>
      </c>
      <c r="E541" s="2" t="s">
        <v>927</v>
      </c>
      <c r="F541" s="2" t="s">
        <v>919</v>
      </c>
      <c r="G541" s="2" t="str">
        <f t="shared" si="8"/>
        <v>Trump</v>
      </c>
      <c r="H541" s="2" t="s">
        <v>923</v>
      </c>
      <c r="I541" s="2" t="s">
        <v>923</v>
      </c>
      <c r="J541">
        <v>111467</v>
      </c>
      <c r="K541" s="1">
        <v>81.364888262893999</v>
      </c>
      <c r="L541" s="1">
        <v>10.6174921725713</v>
      </c>
      <c r="M541" s="1">
        <v>0.51136210717073205</v>
      </c>
      <c r="N541" s="1">
        <v>2.0400656696600801</v>
      </c>
      <c r="O541" s="1">
        <v>5.4661917877039796</v>
      </c>
      <c r="P541" s="1">
        <v>22.770864919662301</v>
      </c>
      <c r="Q541" s="1">
        <v>8.3639103950047993</v>
      </c>
      <c r="R541" s="1">
        <v>26.078570339203502</v>
      </c>
      <c r="S541" s="1">
        <v>28.551948110203</v>
      </c>
      <c r="T541" s="1">
        <v>14.2347062359263</v>
      </c>
      <c r="U541" s="1">
        <v>3.59423772643567</v>
      </c>
      <c r="V541" s="1">
        <v>49.755116433972901</v>
      </c>
      <c r="W541" s="1">
        <v>29.874489009625599</v>
      </c>
      <c r="X541" s="1">
        <v>16.776156829965899</v>
      </c>
      <c r="Y541" s="1">
        <v>19.096055815264599</v>
      </c>
      <c r="Z541" s="1">
        <v>23.263407644060202</v>
      </c>
      <c r="AA541" s="1">
        <v>18.107073222297899</v>
      </c>
      <c r="AB541" s="1">
        <v>24.670534896286</v>
      </c>
      <c r="AC541" s="1">
        <v>14.862928422091199</v>
      </c>
    </row>
    <row r="542" spans="1:29" ht="15" customHeight="1" x14ac:dyDescent="0.25">
      <c r="A542">
        <v>33180</v>
      </c>
      <c r="B542" s="2" t="s">
        <v>560</v>
      </c>
      <c r="C542" s="2" t="s">
        <v>104</v>
      </c>
      <c r="D542" s="2" t="s">
        <v>950</v>
      </c>
      <c r="E542" s="2" t="s">
        <v>927</v>
      </c>
      <c r="F542" s="2" t="s">
        <v>919</v>
      </c>
      <c r="G542" s="2" t="str">
        <f t="shared" si="8"/>
        <v>Trump</v>
      </c>
      <c r="H542" s="2" t="s">
        <v>922</v>
      </c>
      <c r="I542" s="2" t="s">
        <v>923</v>
      </c>
      <c r="J542">
        <v>28691</v>
      </c>
      <c r="K542" s="1">
        <v>95.141333519222101</v>
      </c>
      <c r="L542" s="1">
        <v>2.20626677355268</v>
      </c>
      <c r="M542" s="1">
        <v>0.26837684291241198</v>
      </c>
      <c r="N542" s="1">
        <v>1.69391098253808</v>
      </c>
      <c r="O542" s="1">
        <v>0.69011188177477301</v>
      </c>
      <c r="P542" s="1">
        <v>21.710640967550798</v>
      </c>
      <c r="Q542" s="1">
        <v>8.9052316057300196</v>
      </c>
      <c r="R542" s="1">
        <v>24.878881879335001</v>
      </c>
      <c r="S542" s="1">
        <v>28.793001289603001</v>
      </c>
      <c r="T542" s="1">
        <v>15.712244257781199</v>
      </c>
      <c r="U542" s="1">
        <v>15.6482559611198</v>
      </c>
      <c r="V542" s="1">
        <v>52.974231762263997</v>
      </c>
      <c r="W542" s="1">
        <v>20.650027843871801</v>
      </c>
      <c r="X542" s="1">
        <v>10.727484432744401</v>
      </c>
      <c r="Y542" s="1">
        <v>40.8142633949086</v>
      </c>
      <c r="Z542" s="1">
        <v>25.9902582483228</v>
      </c>
      <c r="AA542" s="1">
        <v>16.0463192721257</v>
      </c>
      <c r="AB542" s="1">
        <v>12.3242349048801</v>
      </c>
      <c r="AC542" s="1">
        <v>4.8249241797628901</v>
      </c>
    </row>
    <row r="543" spans="1:29" ht="15" customHeight="1" x14ac:dyDescent="0.25">
      <c r="A543">
        <v>33220</v>
      </c>
      <c r="B543" s="2" t="s">
        <v>561</v>
      </c>
      <c r="C543" s="2" t="s">
        <v>31</v>
      </c>
      <c r="D543" s="2" t="s">
        <v>924</v>
      </c>
      <c r="E543" s="2" t="s">
        <v>927</v>
      </c>
      <c r="F543" s="2" t="s">
        <v>919</v>
      </c>
      <c r="G543" s="2" t="str">
        <f t="shared" si="8"/>
        <v>Trump</v>
      </c>
      <c r="H543" s="2" t="s">
        <v>922</v>
      </c>
      <c r="I543" s="2" t="s">
        <v>922</v>
      </c>
      <c r="J543">
        <v>83629</v>
      </c>
      <c r="K543" s="1">
        <v>93.084934651855207</v>
      </c>
      <c r="L543" s="1">
        <v>1.1754295758648301</v>
      </c>
      <c r="M543" s="1">
        <v>1.85940283872819</v>
      </c>
      <c r="N543" s="1">
        <v>1.84266223439238</v>
      </c>
      <c r="O543" s="1">
        <v>2.0375706991593798</v>
      </c>
      <c r="P543" s="1">
        <v>23.741764220545502</v>
      </c>
      <c r="Q543" s="1">
        <v>9.2145069294144406</v>
      </c>
      <c r="R543" s="1">
        <v>23.4822848533403</v>
      </c>
      <c r="S543" s="1">
        <v>28.753183704217399</v>
      </c>
      <c r="T543" s="1">
        <v>14.8082602924823</v>
      </c>
      <c r="U543" s="1">
        <v>2.21128911939185</v>
      </c>
      <c r="V543" s="1">
        <v>34.1391069589002</v>
      </c>
      <c r="W543" s="1">
        <v>31.663173599516899</v>
      </c>
      <c r="X543" s="1">
        <v>31.986430322191001</v>
      </c>
      <c r="Y543" s="1">
        <v>16.411443494776801</v>
      </c>
      <c r="Z543" s="1">
        <v>20.8481718898386</v>
      </c>
      <c r="AA543" s="1">
        <v>18.7885802469136</v>
      </c>
      <c r="AB543" s="1">
        <v>22.400284900284898</v>
      </c>
      <c r="AC543" s="1">
        <v>21.5515194681861</v>
      </c>
    </row>
    <row r="544" spans="1:29" ht="15" customHeight="1" x14ac:dyDescent="0.25">
      <c r="A544">
        <v>33260</v>
      </c>
      <c r="B544" s="2" t="s">
        <v>561</v>
      </c>
      <c r="C544" s="2" t="s">
        <v>27</v>
      </c>
      <c r="D544" s="2" t="s">
        <v>976</v>
      </c>
      <c r="E544" s="2" t="s">
        <v>935</v>
      </c>
      <c r="F544" s="2" t="s">
        <v>919</v>
      </c>
      <c r="G544" s="2" t="str">
        <f t="shared" si="8"/>
        <v>Trump</v>
      </c>
      <c r="H544" s="2" t="s">
        <v>922</v>
      </c>
      <c r="I544" s="2" t="s">
        <v>922</v>
      </c>
      <c r="J544">
        <v>141671</v>
      </c>
      <c r="K544" s="1">
        <v>53.221901447720398</v>
      </c>
      <c r="L544" s="1">
        <v>6.17063478058318</v>
      </c>
      <c r="M544" s="1">
        <v>1.16467025714508</v>
      </c>
      <c r="N544" s="1">
        <v>1.54795265086009</v>
      </c>
      <c r="O544" s="1">
        <v>37.894840863691201</v>
      </c>
      <c r="P544" s="1">
        <v>27.517981802909599</v>
      </c>
      <c r="Q544" s="1">
        <v>9.9745184264951892</v>
      </c>
      <c r="R544" s="1">
        <v>26.1930811528118</v>
      </c>
      <c r="S544" s="1">
        <v>25.2288753520481</v>
      </c>
      <c r="T544" s="1">
        <v>11.085543265735399</v>
      </c>
      <c r="U544" s="1">
        <v>8.6021625735968996</v>
      </c>
      <c r="V544" s="1">
        <v>34.910116635698103</v>
      </c>
      <c r="W544" s="1">
        <v>33.953077078063103</v>
      </c>
      <c r="X544" s="1">
        <v>22.534643712641898</v>
      </c>
      <c r="Y544" s="1">
        <v>13.523498415291</v>
      </c>
      <c r="Z544" s="1">
        <v>20.595383927356199</v>
      </c>
      <c r="AA544" s="1">
        <v>16.794026716444002</v>
      </c>
      <c r="AB544" s="1">
        <v>22.9831418071516</v>
      </c>
      <c r="AC544" s="1">
        <v>26.103949133757201</v>
      </c>
    </row>
    <row r="545" spans="1:29" ht="15" customHeight="1" x14ac:dyDescent="0.25">
      <c r="A545">
        <v>33300</v>
      </c>
      <c r="B545" s="2" t="s">
        <v>562</v>
      </c>
      <c r="C545" s="2" t="s">
        <v>37</v>
      </c>
      <c r="D545" s="2" t="s">
        <v>943</v>
      </c>
      <c r="E545" s="2" t="s">
        <v>931</v>
      </c>
      <c r="F545" s="2" t="s">
        <v>920</v>
      </c>
      <c r="G545" s="2" t="str">
        <f t="shared" si="8"/>
        <v>Clinton</v>
      </c>
      <c r="H545" s="2" t="s">
        <v>922</v>
      </c>
      <c r="I545" s="2" t="s">
        <v>923</v>
      </c>
      <c r="J545">
        <v>55149</v>
      </c>
      <c r="K545" s="1">
        <v>48.805962030136499</v>
      </c>
      <c r="L545" s="1">
        <v>46.827684998821397</v>
      </c>
      <c r="M545" s="1">
        <v>1.1369199804166901</v>
      </c>
      <c r="N545" s="1">
        <v>1.3109938530163701</v>
      </c>
      <c r="O545" s="1">
        <v>1.91843913760902</v>
      </c>
      <c r="P545" s="1">
        <v>20.072893434151101</v>
      </c>
      <c r="Q545" s="1">
        <v>16.783622549819601</v>
      </c>
      <c r="R545" s="1">
        <v>23.793722460969398</v>
      </c>
      <c r="S545" s="1">
        <v>26.700393479482901</v>
      </c>
      <c r="T545" s="1">
        <v>12.649368075577099</v>
      </c>
      <c r="U545" s="1">
        <v>7.5751917497342802</v>
      </c>
      <c r="V545" s="1">
        <v>50.966648473183803</v>
      </c>
      <c r="W545" s="1">
        <v>23.782712361035301</v>
      </c>
      <c r="X545" s="1">
        <v>17.675447416046701</v>
      </c>
      <c r="Y545" s="1">
        <v>33.820556678588098</v>
      </c>
      <c r="Z545" s="1">
        <v>23.174208262063999</v>
      </c>
      <c r="AA545" s="1">
        <v>15.000259161353901</v>
      </c>
      <c r="AB545" s="1">
        <v>17.4156429793189</v>
      </c>
      <c r="AC545" s="1">
        <v>10.589332918675201</v>
      </c>
    </row>
    <row r="546" spans="1:29" ht="15" customHeight="1" x14ac:dyDescent="0.25">
      <c r="A546">
        <v>33340</v>
      </c>
      <c r="B546" s="2" t="s">
        <v>563</v>
      </c>
      <c r="C546" s="2" t="s">
        <v>70</v>
      </c>
      <c r="D546" s="2" t="s">
        <v>980</v>
      </c>
      <c r="E546" s="2" t="s">
        <v>927</v>
      </c>
      <c r="F546" s="2" t="s">
        <v>919</v>
      </c>
      <c r="G546" s="2" t="str">
        <f t="shared" si="8"/>
        <v>Trump</v>
      </c>
      <c r="H546" s="2" t="s">
        <v>923</v>
      </c>
      <c r="I546" s="2" t="s">
        <v>922</v>
      </c>
      <c r="J546">
        <v>1555908</v>
      </c>
      <c r="K546" s="1">
        <v>68.969951950886596</v>
      </c>
      <c r="L546" s="1">
        <v>16.4392110587515</v>
      </c>
      <c r="M546" s="1">
        <v>2.9299932900917001</v>
      </c>
      <c r="N546" s="1">
        <v>2.1806559256717</v>
      </c>
      <c r="O546" s="1">
        <v>9.4801877745984999</v>
      </c>
      <c r="P546" s="1">
        <v>24.611737969082998</v>
      </c>
      <c r="Q546" s="1">
        <v>9.6602755432840492</v>
      </c>
      <c r="R546" s="1">
        <v>26.351558061273501</v>
      </c>
      <c r="S546" s="1">
        <v>26.790080133272699</v>
      </c>
      <c r="T546" s="1">
        <v>12.586348293086701</v>
      </c>
      <c r="U546" s="1">
        <v>3.70397148596575</v>
      </c>
      <c r="V546" s="1">
        <v>34.882793875110401</v>
      </c>
      <c r="W546" s="1">
        <v>29.721562175133101</v>
      </c>
      <c r="X546" s="1">
        <v>31.691672463790798</v>
      </c>
      <c r="Y546" s="1">
        <v>17.663412426456301</v>
      </c>
      <c r="Z546" s="1">
        <v>20.145955906122701</v>
      </c>
      <c r="AA546" s="1">
        <v>16.861382297795299</v>
      </c>
      <c r="AB546" s="1">
        <v>23.0524665416694</v>
      </c>
      <c r="AC546" s="1">
        <v>22.2767828279563</v>
      </c>
    </row>
    <row r="547" spans="1:29" ht="15" customHeight="1" x14ac:dyDescent="0.25">
      <c r="A547">
        <v>33420</v>
      </c>
      <c r="B547" s="2" t="s">
        <v>564</v>
      </c>
      <c r="C547" s="2" t="s">
        <v>27</v>
      </c>
      <c r="D547" s="2" t="s">
        <v>976</v>
      </c>
      <c r="E547" s="2" t="s">
        <v>935</v>
      </c>
      <c r="F547" s="2" t="s">
        <v>919</v>
      </c>
      <c r="G547" s="2" t="str">
        <f t="shared" si="8"/>
        <v>Trump</v>
      </c>
      <c r="H547" s="2" t="s">
        <v>922</v>
      </c>
      <c r="I547" s="2" t="s">
        <v>922</v>
      </c>
      <c r="J547">
        <v>28111</v>
      </c>
      <c r="K547" s="1">
        <v>78.111771192771499</v>
      </c>
      <c r="L547" s="1">
        <v>2.1237238091850199</v>
      </c>
      <c r="M547" s="1">
        <v>0.46956707338764198</v>
      </c>
      <c r="N547" s="1">
        <v>1.56166625164526</v>
      </c>
      <c r="O547" s="1">
        <v>17.733271673010599</v>
      </c>
      <c r="P547" s="1">
        <v>25.011561310518999</v>
      </c>
      <c r="Q547" s="1">
        <v>7.9292803528867699</v>
      </c>
      <c r="R547" s="1">
        <v>22.581907438369299</v>
      </c>
      <c r="S547" s="1">
        <v>28.1775817295721</v>
      </c>
      <c r="T547" s="1">
        <v>16.299669168652802</v>
      </c>
      <c r="U547" s="1">
        <v>9.7928235796668108</v>
      </c>
      <c r="V547" s="1">
        <v>47.121956428876601</v>
      </c>
      <c r="W547" s="1">
        <v>28.476078598889401</v>
      </c>
      <c r="X547" s="1">
        <v>14.609141392567301</v>
      </c>
      <c r="Y547" s="1">
        <v>20.9454338764684</v>
      </c>
      <c r="Z547" s="1">
        <v>25.331564986737401</v>
      </c>
      <c r="AA547" s="1">
        <v>16.796134899583201</v>
      </c>
      <c r="AB547" s="1">
        <v>22.7927245168624</v>
      </c>
      <c r="AC547" s="1">
        <v>14.1341417203486</v>
      </c>
    </row>
    <row r="548" spans="1:29" ht="15" customHeight="1" x14ac:dyDescent="0.25">
      <c r="A548">
        <v>33460</v>
      </c>
      <c r="B548" s="2" t="s">
        <v>565</v>
      </c>
      <c r="C548" s="2" t="s">
        <v>44</v>
      </c>
      <c r="D548" s="2" t="s">
        <v>955</v>
      </c>
      <c r="E548" s="2" t="s">
        <v>947</v>
      </c>
      <c r="F548" s="2" t="s">
        <v>920</v>
      </c>
      <c r="G548" s="2" t="str">
        <f t="shared" si="8"/>
        <v>Clinton</v>
      </c>
      <c r="H548" s="2" t="s">
        <v>922</v>
      </c>
      <c r="I548" s="2" t="s">
        <v>922</v>
      </c>
      <c r="J548">
        <v>3348859</v>
      </c>
      <c r="K548" s="1">
        <v>78.869399995640293</v>
      </c>
      <c r="L548" s="1">
        <v>7.1402827052437896</v>
      </c>
      <c r="M548" s="1">
        <v>5.5948906776905201</v>
      </c>
      <c r="N548" s="1">
        <v>3.0442906076368099</v>
      </c>
      <c r="O548" s="1">
        <v>5.3511360137885804</v>
      </c>
      <c r="P548" s="1">
        <v>25.004397019999899</v>
      </c>
      <c r="Q548" s="1">
        <v>9.0637139395836002</v>
      </c>
      <c r="R548" s="1">
        <v>28.359808519857101</v>
      </c>
      <c r="S548" s="1">
        <v>26.812296367210401</v>
      </c>
      <c r="T548" s="1">
        <v>10.7597841533489</v>
      </c>
      <c r="U548" s="1">
        <v>2.9375490677521698</v>
      </c>
      <c r="V548" s="1">
        <v>27.809696712251998</v>
      </c>
      <c r="W548" s="1">
        <v>31.294234254465501</v>
      </c>
      <c r="X548" s="1">
        <v>37.9585199655303</v>
      </c>
      <c r="Y548" s="1">
        <v>12.657983834817101</v>
      </c>
      <c r="Z548" s="1">
        <v>16.369733808425899</v>
      </c>
      <c r="AA548" s="1">
        <v>16.1696961722817</v>
      </c>
      <c r="AB548" s="1">
        <v>25.667391340933001</v>
      </c>
      <c r="AC548" s="1">
        <v>29.135194843542301</v>
      </c>
    </row>
    <row r="549" spans="1:29" ht="15" customHeight="1" x14ac:dyDescent="0.25">
      <c r="A549">
        <v>33500</v>
      </c>
      <c r="B549" s="2" t="s">
        <v>566</v>
      </c>
      <c r="C549" s="2" t="s">
        <v>141</v>
      </c>
      <c r="D549" s="2" t="s">
        <v>960</v>
      </c>
      <c r="E549" s="2" t="s">
        <v>947</v>
      </c>
      <c r="F549" s="2" t="s">
        <v>919</v>
      </c>
      <c r="G549" s="2" t="str">
        <f t="shared" si="8"/>
        <v>Trump</v>
      </c>
      <c r="H549" s="2" t="s">
        <v>922</v>
      </c>
      <c r="I549" s="2" t="s">
        <v>923</v>
      </c>
      <c r="J549">
        <v>69540</v>
      </c>
      <c r="K549" s="1">
        <v>89.640494679321307</v>
      </c>
      <c r="L549" s="1">
        <v>2.12683347713546</v>
      </c>
      <c r="M549" s="1">
        <v>0.82111015243025598</v>
      </c>
      <c r="N549" s="1">
        <v>4.5743457003163597</v>
      </c>
      <c r="O549" s="1">
        <v>2.8372159907966599</v>
      </c>
      <c r="P549" s="1">
        <v>23.317515099223499</v>
      </c>
      <c r="Q549" s="1">
        <v>12.8674144377337</v>
      </c>
      <c r="R549" s="1">
        <v>25.9519700891573</v>
      </c>
      <c r="S549" s="1">
        <v>23.9919470808168</v>
      </c>
      <c r="T549" s="1">
        <v>13.8711532930687</v>
      </c>
      <c r="U549" s="1">
        <v>3.6863543788187401</v>
      </c>
      <c r="V549" s="1">
        <v>33.0572527721204</v>
      </c>
      <c r="W549" s="1">
        <v>38.318624123104797</v>
      </c>
      <c r="X549" s="1">
        <v>24.937768725956101</v>
      </c>
      <c r="Y549" s="1">
        <v>14.120394946385</v>
      </c>
      <c r="Z549" s="1">
        <v>25.034504724493001</v>
      </c>
      <c r="AA549" s="1">
        <v>17.666418940439499</v>
      </c>
      <c r="AB549" s="1">
        <v>26.485472626251902</v>
      </c>
      <c r="AC549" s="1">
        <v>16.693208762430501</v>
      </c>
    </row>
    <row r="550" spans="1:29" ht="15" customHeight="1" x14ac:dyDescent="0.25">
      <c r="A550">
        <v>33540</v>
      </c>
      <c r="B550" s="2" t="s">
        <v>567</v>
      </c>
      <c r="C550" s="2" t="s">
        <v>137</v>
      </c>
      <c r="D550" s="2" t="s">
        <v>958</v>
      </c>
      <c r="E550" s="2" t="s">
        <v>947</v>
      </c>
      <c r="F550" s="2" t="s">
        <v>920</v>
      </c>
      <c r="G550" s="2" t="str">
        <f t="shared" si="8"/>
        <v>Clinton</v>
      </c>
      <c r="H550" s="2" t="s">
        <v>922</v>
      </c>
      <c r="I550" s="2" t="s">
        <v>922</v>
      </c>
      <c r="J550">
        <v>109299</v>
      </c>
      <c r="K550" s="1">
        <v>91.024620536327006</v>
      </c>
      <c r="L550" s="1">
        <v>0.37694763904518802</v>
      </c>
      <c r="M550" s="1">
        <v>1.1162041738716699</v>
      </c>
      <c r="N550" s="1">
        <v>4.8646373708817103</v>
      </c>
      <c r="O550" s="1">
        <v>2.6175902798744701</v>
      </c>
      <c r="P550" s="1">
        <v>19.970905497762999</v>
      </c>
      <c r="Q550" s="1">
        <v>14.963540380058401</v>
      </c>
      <c r="R550" s="1">
        <v>27.500709064126799</v>
      </c>
      <c r="S550" s="1">
        <v>26.167668505658799</v>
      </c>
      <c r="T550" s="1">
        <v>11.397176552393001</v>
      </c>
      <c r="U550" s="1">
        <v>1.4472865146284899</v>
      </c>
      <c r="V550" s="1">
        <v>28.420859034576399</v>
      </c>
      <c r="W550" s="1">
        <v>31.134344406089099</v>
      </c>
      <c r="X550" s="1">
        <v>38.997510044705997</v>
      </c>
      <c r="Y550" s="1">
        <v>21.731592230878999</v>
      </c>
      <c r="Z550" s="1">
        <v>23.388565785142099</v>
      </c>
      <c r="AA550" s="1">
        <v>18.430813124108401</v>
      </c>
      <c r="AB550" s="1">
        <v>20.122901349720198</v>
      </c>
      <c r="AC550" s="1">
        <v>16.3261275101503</v>
      </c>
    </row>
    <row r="551" spans="1:29" ht="15" customHeight="1" x14ac:dyDescent="0.25">
      <c r="A551">
        <v>33580</v>
      </c>
      <c r="B551" s="2" t="s">
        <v>568</v>
      </c>
      <c r="C551" s="2" t="s">
        <v>24</v>
      </c>
      <c r="D551" s="2" t="s">
        <v>974</v>
      </c>
      <c r="E551" s="2" t="s">
        <v>947</v>
      </c>
      <c r="F551" s="2" t="s">
        <v>919</v>
      </c>
      <c r="G551" s="2" t="str">
        <f t="shared" si="8"/>
        <v>Trump</v>
      </c>
      <c r="H551" s="2" t="s">
        <v>922</v>
      </c>
      <c r="I551" s="2" t="s">
        <v>923</v>
      </c>
      <c r="J551">
        <v>22835</v>
      </c>
      <c r="K551" s="1">
        <v>94.482154587256403</v>
      </c>
      <c r="L551" s="1">
        <v>0.310926209765711</v>
      </c>
      <c r="M551" s="1">
        <v>0.44668272388876701</v>
      </c>
      <c r="N551" s="1">
        <v>3.4070505802496198</v>
      </c>
      <c r="O551" s="1">
        <v>1.3531858988395</v>
      </c>
      <c r="P551" s="1">
        <v>24.812787387781899</v>
      </c>
      <c r="Q551" s="1">
        <v>10.260564922268401</v>
      </c>
      <c r="R551" s="1">
        <v>22.938471644405499</v>
      </c>
      <c r="S551" s="1">
        <v>25.487190716006101</v>
      </c>
      <c r="T551" s="1">
        <v>16.500985329538</v>
      </c>
      <c r="U551" s="1">
        <v>5.6987879193732001</v>
      </c>
      <c r="V551" s="1">
        <v>35.866872028393502</v>
      </c>
      <c r="W551" s="1">
        <v>32.973950311390901</v>
      </c>
      <c r="X551" s="1">
        <v>25.460389740842398</v>
      </c>
      <c r="Y551" s="1">
        <v>17.266567859411399</v>
      </c>
      <c r="Z551" s="1">
        <v>26.392123650222299</v>
      </c>
      <c r="AA551" s="1">
        <v>15.742113063730701</v>
      </c>
      <c r="AB551" s="1">
        <v>25.873385560025401</v>
      </c>
      <c r="AC551" s="1">
        <v>14.7258098666102</v>
      </c>
    </row>
    <row r="552" spans="1:29" ht="15" customHeight="1" x14ac:dyDescent="0.25">
      <c r="A552">
        <v>33620</v>
      </c>
      <c r="B552" s="2" t="s">
        <v>569</v>
      </c>
      <c r="C552" s="2" t="s">
        <v>162</v>
      </c>
      <c r="D552" s="2" t="s">
        <v>956</v>
      </c>
      <c r="E552" s="2" t="s">
        <v>927</v>
      </c>
      <c r="F552" s="2" t="s">
        <v>919</v>
      </c>
      <c r="G552" s="2" t="str">
        <f t="shared" si="8"/>
        <v>Trump</v>
      </c>
      <c r="H552" s="2" t="s">
        <v>922</v>
      </c>
      <c r="I552" s="2" t="s">
        <v>922</v>
      </c>
      <c r="J552">
        <v>25414</v>
      </c>
      <c r="K552" s="1">
        <v>89.970095223105403</v>
      </c>
      <c r="L552" s="1">
        <v>5.8117572991264703</v>
      </c>
      <c r="M552" s="1">
        <v>0.41315810183363499</v>
      </c>
      <c r="N552" s="1">
        <v>2.1799008420555599</v>
      </c>
      <c r="O552" s="1">
        <v>1.62508853387896</v>
      </c>
      <c r="P552" s="1">
        <v>23.132918863618499</v>
      </c>
      <c r="Q552" s="1">
        <v>9.4082002046116298</v>
      </c>
      <c r="R552" s="1">
        <v>26.851341780121199</v>
      </c>
      <c r="S552" s="1">
        <v>26.4224443220272</v>
      </c>
      <c r="T552" s="1">
        <v>14.1850948296215</v>
      </c>
      <c r="U552" s="1">
        <v>5.4096455549099396</v>
      </c>
      <c r="V552" s="1">
        <v>49.3608367228356</v>
      </c>
      <c r="W552" s="1">
        <v>31.958163858222001</v>
      </c>
      <c r="X552" s="1">
        <v>13.2713538640325</v>
      </c>
      <c r="Y552" s="1">
        <v>23.123190020049002</v>
      </c>
      <c r="Z552" s="1">
        <v>28.926264201381201</v>
      </c>
      <c r="AA552" s="1">
        <v>19.4141234127868</v>
      </c>
      <c r="AB552" s="1">
        <v>20.461127199821799</v>
      </c>
      <c r="AC552" s="1">
        <v>8.07529516596124</v>
      </c>
    </row>
    <row r="553" spans="1:29" ht="15" customHeight="1" x14ac:dyDescent="0.25">
      <c r="A553">
        <v>33660</v>
      </c>
      <c r="B553" s="2" t="s">
        <v>570</v>
      </c>
      <c r="C553" s="2" t="s">
        <v>46</v>
      </c>
      <c r="D553" s="2" t="s">
        <v>930</v>
      </c>
      <c r="E553" s="2" t="s">
        <v>931</v>
      </c>
      <c r="F553" s="2" t="s">
        <v>919</v>
      </c>
      <c r="G553" s="2" t="str">
        <f t="shared" si="8"/>
        <v>Trump</v>
      </c>
      <c r="H553" s="2" t="s">
        <v>923</v>
      </c>
      <c r="I553" s="2" t="s">
        <v>923</v>
      </c>
      <c r="J553">
        <v>412992</v>
      </c>
      <c r="K553" s="1">
        <v>59.057802572446903</v>
      </c>
      <c r="L553" s="1">
        <v>34.449093444909302</v>
      </c>
      <c r="M553" s="1">
        <v>1.81771075468774</v>
      </c>
      <c r="N553" s="1">
        <v>2.26953548737022</v>
      </c>
      <c r="O553" s="1">
        <v>2.4058577405857702</v>
      </c>
      <c r="P553" s="1">
        <v>25.080631101813101</v>
      </c>
      <c r="Q553" s="1">
        <v>9.9946245932124604</v>
      </c>
      <c r="R553" s="1">
        <v>25.4358437935844</v>
      </c>
      <c r="S553" s="1">
        <v>26.577996668216301</v>
      </c>
      <c r="T553" s="1">
        <v>12.910903843173701</v>
      </c>
      <c r="U553" s="1">
        <v>4.5863403409685199</v>
      </c>
      <c r="V553" s="1">
        <v>45.268725626428797</v>
      </c>
      <c r="W553" s="1">
        <v>29.856784257474601</v>
      </c>
      <c r="X553" s="1">
        <v>20.288149775128101</v>
      </c>
      <c r="Y553" s="1">
        <v>24.575817110198301</v>
      </c>
      <c r="Z553" s="1">
        <v>22.478503814456701</v>
      </c>
      <c r="AA553" s="1">
        <v>18.322787232414001</v>
      </c>
      <c r="AB553" s="1">
        <v>20.596152374148399</v>
      </c>
      <c r="AC553" s="1">
        <v>14.026739468782701</v>
      </c>
    </row>
    <row r="554" spans="1:29" ht="15" customHeight="1" x14ac:dyDescent="0.25">
      <c r="A554">
        <v>33700</v>
      </c>
      <c r="B554" s="2" t="s">
        <v>571</v>
      </c>
      <c r="C554" s="2" t="s">
        <v>98</v>
      </c>
      <c r="D554" s="2" t="s">
        <v>936</v>
      </c>
      <c r="E554" s="2" t="s">
        <v>935</v>
      </c>
      <c r="F554" s="2" t="s">
        <v>920</v>
      </c>
      <c r="G554" s="2" t="str">
        <f t="shared" si="8"/>
        <v>Clinton</v>
      </c>
      <c r="H554" s="2" t="s">
        <v>922</v>
      </c>
      <c r="I554" s="2" t="s">
        <v>923</v>
      </c>
      <c r="J554">
        <v>514453</v>
      </c>
      <c r="K554" s="1">
        <v>46.7337152276301</v>
      </c>
      <c r="L554" s="1">
        <v>2.5395905942816901</v>
      </c>
      <c r="M554" s="1">
        <v>4.8035486234894096</v>
      </c>
      <c r="N554" s="1">
        <v>4.0032811549354399</v>
      </c>
      <c r="O554" s="1">
        <v>41.919864399663297</v>
      </c>
      <c r="P554" s="1">
        <v>28.604751065695002</v>
      </c>
      <c r="Q554" s="1">
        <v>10.464707174416301</v>
      </c>
      <c r="R554" s="1">
        <v>26.614676170612299</v>
      </c>
      <c r="S554" s="1">
        <v>23.6577491043885</v>
      </c>
      <c r="T554" s="1">
        <v>10.658116484887801</v>
      </c>
      <c r="U554" s="1">
        <v>13.2507450141362</v>
      </c>
      <c r="V554" s="1">
        <v>38.430630905988103</v>
      </c>
      <c r="W554" s="1">
        <v>32.047069611064401</v>
      </c>
      <c r="X554" s="1">
        <v>16.271554468811299</v>
      </c>
      <c r="Y554" s="1">
        <v>18.6344496051181</v>
      </c>
      <c r="Z554" s="1">
        <v>22.399532527304402</v>
      </c>
      <c r="AA554" s="1">
        <v>17.243477370345602</v>
      </c>
      <c r="AB554" s="1">
        <v>22.666401604828899</v>
      </c>
      <c r="AC554" s="1">
        <v>19.056138892402998</v>
      </c>
    </row>
    <row r="555" spans="1:29" ht="15" customHeight="1" x14ac:dyDescent="0.25">
      <c r="A555">
        <v>33740</v>
      </c>
      <c r="B555" s="2" t="s">
        <v>572</v>
      </c>
      <c r="C555" s="2" t="s">
        <v>49</v>
      </c>
      <c r="D555" s="2" t="s">
        <v>951</v>
      </c>
      <c r="E555" s="2" t="s">
        <v>931</v>
      </c>
      <c r="F555" s="2" t="s">
        <v>919</v>
      </c>
      <c r="G555" s="2" t="str">
        <f t="shared" si="8"/>
        <v>Trump</v>
      </c>
      <c r="H555" s="2" t="s">
        <v>922</v>
      </c>
      <c r="I555" s="2" t="s">
        <v>923</v>
      </c>
      <c r="J555">
        <v>176441</v>
      </c>
      <c r="K555" s="1">
        <v>60.627065137921498</v>
      </c>
      <c r="L555" s="1">
        <v>35.195334417737399</v>
      </c>
      <c r="M555" s="1">
        <v>0.82747207281754198</v>
      </c>
      <c r="N555" s="1">
        <v>1.25140981971311</v>
      </c>
      <c r="O555" s="1">
        <v>2.0987185518105198</v>
      </c>
      <c r="P555" s="1">
        <v>25.844899994899102</v>
      </c>
      <c r="Q555" s="1">
        <v>10.960604394670201</v>
      </c>
      <c r="R555" s="1">
        <v>25.411894060904199</v>
      </c>
      <c r="S555" s="1">
        <v>24.934113953106099</v>
      </c>
      <c r="T555" s="1">
        <v>12.8484875964203</v>
      </c>
      <c r="U555" s="1">
        <v>5.1009289031797103</v>
      </c>
      <c r="V555" s="1">
        <v>46.112897463379802</v>
      </c>
      <c r="W555" s="1">
        <v>27.3213647731333</v>
      </c>
      <c r="X555" s="1">
        <v>21.464808860307301</v>
      </c>
      <c r="Y555" s="1">
        <v>27.412150316335101</v>
      </c>
      <c r="Z555" s="1">
        <v>23.9118835277079</v>
      </c>
      <c r="AA555" s="1">
        <v>14.856315267932001</v>
      </c>
      <c r="AB555" s="1">
        <v>18.6431892674747</v>
      </c>
      <c r="AC555" s="1">
        <v>15.176461620550301</v>
      </c>
    </row>
    <row r="556" spans="1:29" ht="15" customHeight="1" x14ac:dyDescent="0.25">
      <c r="A556">
        <v>33780</v>
      </c>
      <c r="B556" s="2" t="s">
        <v>572</v>
      </c>
      <c r="C556" s="2" t="s">
        <v>31</v>
      </c>
      <c r="D556" s="2" t="s">
        <v>924</v>
      </c>
      <c r="E556" s="2" t="s">
        <v>927</v>
      </c>
      <c r="F556" s="2" t="s">
        <v>919</v>
      </c>
      <c r="G556" s="2" t="str">
        <f t="shared" si="8"/>
        <v>Trump</v>
      </c>
      <c r="H556" s="2" t="s">
        <v>923</v>
      </c>
      <c r="I556" s="2" t="s">
        <v>922</v>
      </c>
      <c r="J556">
        <v>152021</v>
      </c>
      <c r="K556" s="1">
        <v>92.493142394800699</v>
      </c>
      <c r="L556" s="1">
        <v>2.0681353234092699</v>
      </c>
      <c r="M556" s="1">
        <v>0.55058182751067297</v>
      </c>
      <c r="N556" s="1">
        <v>1.8181698581117101</v>
      </c>
      <c r="O556" s="1">
        <v>3.06997059616763</v>
      </c>
      <c r="P556" s="1">
        <v>24.1262720282066</v>
      </c>
      <c r="Q556" s="1">
        <v>8.3955506147177008</v>
      </c>
      <c r="R556" s="1">
        <v>24.146663947744099</v>
      </c>
      <c r="S556" s="1">
        <v>29.917577176837401</v>
      </c>
      <c r="T556" s="1">
        <v>13.4139362324942</v>
      </c>
      <c r="U556" s="1">
        <v>2.8135784896757499</v>
      </c>
      <c r="V556" s="1">
        <v>45.543705032464402</v>
      </c>
      <c r="W556" s="1">
        <v>34.059313276268803</v>
      </c>
      <c r="X556" s="1">
        <v>17.583403201591</v>
      </c>
      <c r="Y556" s="1">
        <v>16.515130721196702</v>
      </c>
      <c r="Z556" s="1">
        <v>19.867220201742899</v>
      </c>
      <c r="AA556" s="1">
        <v>18.300967542715998</v>
      </c>
      <c r="AB556" s="1">
        <v>25.969258217251099</v>
      </c>
      <c r="AC556" s="1">
        <v>19.347423317093298</v>
      </c>
    </row>
    <row r="557" spans="1:29" ht="15" customHeight="1" x14ac:dyDescent="0.25">
      <c r="A557">
        <v>33860</v>
      </c>
      <c r="B557" s="2" t="s">
        <v>573</v>
      </c>
      <c r="C557" s="2" t="s">
        <v>46</v>
      </c>
      <c r="D557" s="2" t="s">
        <v>930</v>
      </c>
      <c r="E557" s="2" t="s">
        <v>931</v>
      </c>
      <c r="F557" s="2" t="s">
        <v>920</v>
      </c>
      <c r="G557" s="2" t="str">
        <f t="shared" si="8"/>
        <v>Clinton</v>
      </c>
      <c r="H557" s="2" t="s">
        <v>922</v>
      </c>
      <c r="I557" s="2" t="s">
        <v>923</v>
      </c>
      <c r="J557">
        <v>374536</v>
      </c>
      <c r="K557" s="1">
        <v>51.408409338488198</v>
      </c>
      <c r="L557" s="1">
        <v>42.351069056112102</v>
      </c>
      <c r="M557" s="1">
        <v>1.54511181835658</v>
      </c>
      <c r="N557" s="1">
        <v>1.5341649400858699</v>
      </c>
      <c r="O557" s="1">
        <v>3.1612448469572998</v>
      </c>
      <c r="P557" s="1">
        <v>24.622199201144898</v>
      </c>
      <c r="Q557" s="1">
        <v>10.448127816818699</v>
      </c>
      <c r="R557" s="1">
        <v>27.132238289510202</v>
      </c>
      <c r="S557" s="1">
        <v>25.767082470042901</v>
      </c>
      <c r="T557" s="1">
        <v>12.0303522224833</v>
      </c>
      <c r="U557" s="1">
        <v>4.8952406923080103</v>
      </c>
      <c r="V557" s="1">
        <v>39.557329433006501</v>
      </c>
      <c r="W557" s="1">
        <v>28.6314563010523</v>
      </c>
      <c r="X557" s="1">
        <v>26.915973573633099</v>
      </c>
      <c r="Y557" s="1">
        <v>20.850167992174502</v>
      </c>
      <c r="Z557" s="1">
        <v>21.639802095294801</v>
      </c>
      <c r="AA557" s="1">
        <v>17.633507704957498</v>
      </c>
      <c r="AB557" s="1">
        <v>21.9892541714513</v>
      </c>
      <c r="AC557" s="1">
        <v>17.887268036121899</v>
      </c>
    </row>
    <row r="558" spans="1:29" ht="15" customHeight="1" x14ac:dyDescent="0.25">
      <c r="A558">
        <v>33940</v>
      </c>
      <c r="B558" s="2" t="s">
        <v>574</v>
      </c>
      <c r="C558" s="2" t="s">
        <v>156</v>
      </c>
      <c r="D558" s="2" t="s">
        <v>937</v>
      </c>
      <c r="E558" s="2" t="s">
        <v>935</v>
      </c>
      <c r="F558" s="2" t="s">
        <v>919</v>
      </c>
      <c r="G558" s="2" t="str">
        <f t="shared" si="8"/>
        <v>Trump</v>
      </c>
      <c r="H558" s="2" t="s">
        <v>922</v>
      </c>
      <c r="I558" s="2" t="s">
        <v>922</v>
      </c>
      <c r="J558">
        <v>41276</v>
      </c>
      <c r="K558" s="1">
        <v>77.5002422715379</v>
      </c>
      <c r="L558" s="1">
        <v>0.28588041476887299</v>
      </c>
      <c r="M558" s="1">
        <v>0.57176082953774598</v>
      </c>
      <c r="N558" s="1">
        <v>1.9527085957941701</v>
      </c>
      <c r="O558" s="1">
        <v>19.689407888361298</v>
      </c>
      <c r="P558" s="1">
        <v>24.660819846884401</v>
      </c>
      <c r="Q558" s="1">
        <v>6.4516910553348197</v>
      </c>
      <c r="R558" s="1">
        <v>22.448880705494702</v>
      </c>
      <c r="S558" s="1">
        <v>28.634073069095798</v>
      </c>
      <c r="T558" s="1">
        <v>17.804535323190201</v>
      </c>
      <c r="U558" s="1">
        <v>7.2045703001022696</v>
      </c>
      <c r="V558" s="1">
        <v>39.866699580350499</v>
      </c>
      <c r="W558" s="1">
        <v>29.844482843742298</v>
      </c>
      <c r="X558" s="1">
        <v>23.084247275804898</v>
      </c>
      <c r="Y558" s="1">
        <v>18.921826440353801</v>
      </c>
      <c r="Z558" s="1">
        <v>22.7109729858953</v>
      </c>
      <c r="AA558" s="1">
        <v>22.047573511833601</v>
      </c>
      <c r="AB558" s="1">
        <v>24.211092517332101</v>
      </c>
      <c r="AC558" s="1">
        <v>12.108534544585201</v>
      </c>
    </row>
    <row r="559" spans="1:29" ht="15" customHeight="1" x14ac:dyDescent="0.25">
      <c r="A559">
        <v>33980</v>
      </c>
      <c r="B559" s="2" t="s">
        <v>575</v>
      </c>
      <c r="C559" s="2" t="s">
        <v>42</v>
      </c>
      <c r="D559" s="2" t="s">
        <v>959</v>
      </c>
      <c r="E559" s="2" t="s">
        <v>931</v>
      </c>
      <c r="F559" s="2" t="s">
        <v>919</v>
      </c>
      <c r="G559" s="2" t="str">
        <f t="shared" si="8"/>
        <v>Trump</v>
      </c>
      <c r="H559" s="2" t="s">
        <v>923</v>
      </c>
      <c r="I559" s="2" t="s">
        <v>923</v>
      </c>
      <c r="J559">
        <v>66469</v>
      </c>
      <c r="K559" s="1">
        <v>87.410672644390601</v>
      </c>
      <c r="L559" s="1">
        <v>5.9967804540462497</v>
      </c>
      <c r="M559" s="1">
        <v>0.86656937820638202</v>
      </c>
      <c r="N559" s="1">
        <v>2.3544810362725501</v>
      </c>
      <c r="O559" s="1">
        <v>3.3714964870842001</v>
      </c>
      <c r="P559" s="1">
        <v>18.9185936301133</v>
      </c>
      <c r="Q559" s="1">
        <v>7.1522062916547604</v>
      </c>
      <c r="R559" s="1">
        <v>22.786562156794901</v>
      </c>
      <c r="S559" s="1">
        <v>32.0976695903353</v>
      </c>
      <c r="T559" s="1">
        <v>19.0449683311017</v>
      </c>
      <c r="U559" s="1">
        <v>3.1540457173207002</v>
      </c>
      <c r="V559" s="1">
        <v>37.260229199436203</v>
      </c>
      <c r="W559" s="1">
        <v>35.7424468367618</v>
      </c>
      <c r="X559" s="1">
        <v>23.843278246481301</v>
      </c>
      <c r="Y559" s="1">
        <v>18.817071011156401</v>
      </c>
      <c r="Z559" s="1">
        <v>23.7329555516203</v>
      </c>
      <c r="AA559" s="1">
        <v>18.7639454577652</v>
      </c>
      <c r="AB559" s="1">
        <v>23.368160085000898</v>
      </c>
      <c r="AC559" s="1">
        <v>15.3178678944572</v>
      </c>
    </row>
    <row r="560" spans="1:29" ht="15" customHeight="1" x14ac:dyDescent="0.25">
      <c r="A560">
        <v>34020</v>
      </c>
      <c r="B560" s="2" t="s">
        <v>576</v>
      </c>
      <c r="C560" s="2" t="s">
        <v>49</v>
      </c>
      <c r="D560" s="2" t="s">
        <v>951</v>
      </c>
      <c r="E560" s="2" t="s">
        <v>931</v>
      </c>
      <c r="F560" s="2" t="s">
        <v>919</v>
      </c>
      <c r="G560" s="2" t="str">
        <f t="shared" si="8"/>
        <v>Trump</v>
      </c>
      <c r="H560" s="2" t="s">
        <v>922</v>
      </c>
      <c r="I560" s="2" t="s">
        <v>923</v>
      </c>
      <c r="J560">
        <v>54650</v>
      </c>
      <c r="K560" s="1">
        <v>57.213174748398899</v>
      </c>
      <c r="L560" s="1">
        <v>32.292772186642303</v>
      </c>
      <c r="M560" s="1">
        <v>1.71088746569076</v>
      </c>
      <c r="N560" s="1">
        <v>3.4400731930466599</v>
      </c>
      <c r="O560" s="1">
        <v>5.3430924062214098</v>
      </c>
      <c r="P560" s="1">
        <v>25.4419030192132</v>
      </c>
      <c r="Q560" s="1">
        <v>9.3833485818847198</v>
      </c>
      <c r="R560" s="1">
        <v>24.8124428179323</v>
      </c>
      <c r="S560" s="1">
        <v>27.458371454711799</v>
      </c>
      <c r="T560" s="1">
        <v>12.903934126257999</v>
      </c>
      <c r="U560" s="1">
        <v>11.571089243298299</v>
      </c>
      <c r="V560" s="1">
        <v>55.536703992760998</v>
      </c>
      <c r="W560" s="1">
        <v>22.2203370659428</v>
      </c>
      <c r="X560" s="1">
        <v>10.671869697998</v>
      </c>
      <c r="Y560" s="1">
        <v>25.4909740130926</v>
      </c>
      <c r="Z560" s="1">
        <v>23.7006546320175</v>
      </c>
      <c r="AA560" s="1">
        <v>17.615552469748099</v>
      </c>
      <c r="AB560" s="1">
        <v>19.911723864312599</v>
      </c>
      <c r="AC560" s="1">
        <v>13.2810950208292</v>
      </c>
    </row>
    <row r="561" spans="1:29" ht="15" customHeight="1" x14ac:dyDescent="0.25">
      <c r="A561">
        <v>34060</v>
      </c>
      <c r="B561" s="2" t="s">
        <v>577</v>
      </c>
      <c r="C561" s="2" t="s">
        <v>121</v>
      </c>
      <c r="D561" s="2" t="s">
        <v>981</v>
      </c>
      <c r="E561" s="2" t="s">
        <v>927</v>
      </c>
      <c r="F561" s="2" t="s">
        <v>919</v>
      </c>
      <c r="G561" s="2" t="str">
        <f t="shared" si="8"/>
        <v>Trump</v>
      </c>
      <c r="H561" s="2" t="s">
        <v>922</v>
      </c>
      <c r="I561" s="2" t="s">
        <v>922</v>
      </c>
      <c r="J561">
        <v>129709</v>
      </c>
      <c r="K561" s="1">
        <v>91.632037869384504</v>
      </c>
      <c r="L561" s="1">
        <v>2.9265509717907001</v>
      </c>
      <c r="M561" s="1">
        <v>2.2951375771920199</v>
      </c>
      <c r="N561" s="1">
        <v>1.6652660956448699</v>
      </c>
      <c r="O561" s="1">
        <v>1.4810074859878699</v>
      </c>
      <c r="P561" s="1">
        <v>16.809936087703999</v>
      </c>
      <c r="Q561" s="1">
        <v>21.734806374268601</v>
      </c>
      <c r="R561" s="1">
        <v>26.1153813536455</v>
      </c>
      <c r="S561" s="1">
        <v>23.711538906321099</v>
      </c>
      <c r="T561" s="1">
        <v>11.628337278060901</v>
      </c>
      <c r="U561" s="1">
        <v>4.0494501365264703</v>
      </c>
      <c r="V561" s="1">
        <v>45.087552293394097</v>
      </c>
      <c r="W561" s="1">
        <v>21.117763471028798</v>
      </c>
      <c r="X561" s="1">
        <v>29.745234099050599</v>
      </c>
      <c r="Y561" s="1">
        <v>27.102168585373899</v>
      </c>
      <c r="Z561" s="1">
        <v>20.343101921453101</v>
      </c>
      <c r="AA561" s="1">
        <v>16.792635459357001</v>
      </c>
      <c r="AB561" s="1">
        <v>20.5572831929485</v>
      </c>
      <c r="AC561" s="1">
        <v>15.204810840867401</v>
      </c>
    </row>
    <row r="562" spans="1:29" ht="15" customHeight="1" x14ac:dyDescent="0.25">
      <c r="A562">
        <v>34100</v>
      </c>
      <c r="B562" s="2" t="s">
        <v>578</v>
      </c>
      <c r="C562" s="2" t="s">
        <v>84</v>
      </c>
      <c r="D562" s="2" t="s">
        <v>975</v>
      </c>
      <c r="E562" s="2" t="s">
        <v>931</v>
      </c>
      <c r="F562" s="2" t="s">
        <v>919</v>
      </c>
      <c r="G562" s="2" t="str">
        <f t="shared" si="8"/>
        <v>Trump</v>
      </c>
      <c r="H562" s="2" t="s">
        <v>922</v>
      </c>
      <c r="I562" s="2" t="s">
        <v>922</v>
      </c>
      <c r="J562">
        <v>113951</v>
      </c>
      <c r="K562" s="1">
        <v>87.391949171134996</v>
      </c>
      <c r="L562" s="1">
        <v>3.0056778790883798</v>
      </c>
      <c r="M562" s="1">
        <v>0.57919632122579001</v>
      </c>
      <c r="N562" s="1">
        <v>1.7130169985344601</v>
      </c>
      <c r="O562" s="1">
        <v>7.3101596300164102</v>
      </c>
      <c r="P562" s="1">
        <v>22.903704223745301</v>
      </c>
      <c r="Q562" s="1">
        <v>8.9617467156935895</v>
      </c>
      <c r="R562" s="1">
        <v>24.793990399382199</v>
      </c>
      <c r="S562" s="1">
        <v>27.323147668734801</v>
      </c>
      <c r="T562" s="1">
        <v>16.017410992444098</v>
      </c>
      <c r="U562" s="1">
        <v>9.0799419910419807</v>
      </c>
      <c r="V562" s="1">
        <v>49.274246332730101</v>
      </c>
      <c r="W562" s="1">
        <v>27.080686353777601</v>
      </c>
      <c r="X562" s="1">
        <v>14.5651253224502</v>
      </c>
      <c r="Y562" s="1">
        <v>25.229681978798599</v>
      </c>
      <c r="Z562" s="1">
        <v>25.968311865952401</v>
      </c>
      <c r="AA562" s="1">
        <v>18.089593069645499</v>
      </c>
      <c r="AB562" s="1">
        <v>20.1276644249402</v>
      </c>
      <c r="AC562" s="1">
        <v>10.584748660663401</v>
      </c>
    </row>
    <row r="563" spans="1:29" ht="15" customHeight="1" x14ac:dyDescent="0.25">
      <c r="A563">
        <v>34140</v>
      </c>
      <c r="B563" s="2" t="s">
        <v>579</v>
      </c>
      <c r="C563" s="2" t="s">
        <v>143</v>
      </c>
      <c r="D563" s="2" t="s">
        <v>946</v>
      </c>
      <c r="E563" s="2" t="s">
        <v>947</v>
      </c>
      <c r="F563" s="2" t="s">
        <v>919</v>
      </c>
      <c r="G563" s="2" t="str">
        <f t="shared" si="8"/>
        <v>Trump</v>
      </c>
      <c r="H563" s="2" t="s">
        <v>922</v>
      </c>
      <c r="I563" s="2" t="s">
        <v>923</v>
      </c>
      <c r="J563">
        <v>37244</v>
      </c>
      <c r="K563" s="1">
        <v>90.607883148963595</v>
      </c>
      <c r="L563" s="1">
        <v>0.77327891740951604</v>
      </c>
      <c r="M563" s="1">
        <v>2.0755020942970699</v>
      </c>
      <c r="N563" s="1">
        <v>2.9830308237568501</v>
      </c>
      <c r="O563" s="1">
        <v>3.5603050155729798</v>
      </c>
      <c r="P563" s="1">
        <v>18.711738803565702</v>
      </c>
      <c r="Q563" s="1">
        <v>25.375899473740699</v>
      </c>
      <c r="R563" s="1">
        <v>23.756846740414598</v>
      </c>
      <c r="S563" s="1">
        <v>21.796799484480701</v>
      </c>
      <c r="T563" s="1">
        <v>10.3587154977983</v>
      </c>
      <c r="U563" s="1">
        <v>1.31655372700871</v>
      </c>
      <c r="V563" s="1">
        <v>26.340755082284598</v>
      </c>
      <c r="W563" s="1">
        <v>29.453049370764798</v>
      </c>
      <c r="X563" s="1">
        <v>42.8896418199419</v>
      </c>
      <c r="Y563" s="1">
        <v>24.2389928728435</v>
      </c>
      <c r="Z563" s="1">
        <v>26.250582828215499</v>
      </c>
      <c r="AA563" s="1">
        <v>16.119363218543899</v>
      </c>
      <c r="AB563" s="1">
        <v>20.282421901019099</v>
      </c>
      <c r="AC563" s="1">
        <v>13.108639179377899</v>
      </c>
    </row>
    <row r="564" spans="1:29" ht="15" customHeight="1" x14ac:dyDescent="0.25">
      <c r="A564">
        <v>34180</v>
      </c>
      <c r="B564" s="2" t="s">
        <v>580</v>
      </c>
      <c r="C564" s="2" t="s">
        <v>25</v>
      </c>
      <c r="D564" s="2" t="s">
        <v>878</v>
      </c>
      <c r="E564" s="2" t="s">
        <v>927</v>
      </c>
      <c r="F564" s="2" t="s">
        <v>919</v>
      </c>
      <c r="G564" s="2" t="str">
        <f t="shared" si="8"/>
        <v>Trump</v>
      </c>
      <c r="H564" s="2" t="s">
        <v>922</v>
      </c>
      <c r="I564" s="2" t="s">
        <v>922</v>
      </c>
      <c r="J564">
        <v>89120</v>
      </c>
      <c r="K564" s="1">
        <v>57.300269299820499</v>
      </c>
      <c r="L564" s="1">
        <v>0.79667863554757601</v>
      </c>
      <c r="M564" s="1">
        <v>0.87859066427289001</v>
      </c>
      <c r="N564" s="1">
        <v>2.69075403949731</v>
      </c>
      <c r="O564" s="1">
        <v>38.333707360861801</v>
      </c>
      <c r="P564" s="1">
        <v>30.548698384201099</v>
      </c>
      <c r="Q564" s="1">
        <v>10.0033662477558</v>
      </c>
      <c r="R564" s="1">
        <v>25.0908886894075</v>
      </c>
      <c r="S564" s="1">
        <v>22.540394973070001</v>
      </c>
      <c r="T564" s="1">
        <v>11.8166517055655</v>
      </c>
      <c r="U564" s="1">
        <v>14.702712921826301</v>
      </c>
      <c r="V564" s="1">
        <v>37.827772001134299</v>
      </c>
      <c r="W564" s="1">
        <v>32.842423669534</v>
      </c>
      <c r="X564" s="1">
        <v>14.6270914075054</v>
      </c>
      <c r="Y564" s="1">
        <v>18.5652043768916</v>
      </c>
      <c r="Z564" s="1">
        <v>25.8655669005887</v>
      </c>
      <c r="AA564" s="1">
        <v>18.156118003126402</v>
      </c>
      <c r="AB564" s="1">
        <v>24.116140619283598</v>
      </c>
      <c r="AC564" s="1">
        <v>13.2969701001098</v>
      </c>
    </row>
    <row r="565" spans="1:29" ht="15" customHeight="1" x14ac:dyDescent="0.25">
      <c r="A565">
        <v>34220</v>
      </c>
      <c r="B565" s="2" t="s">
        <v>581</v>
      </c>
      <c r="C565" s="2" t="s">
        <v>37</v>
      </c>
      <c r="D565" s="2" t="s">
        <v>943</v>
      </c>
      <c r="E565" s="2" t="s">
        <v>931</v>
      </c>
      <c r="F565" s="2" t="s">
        <v>919</v>
      </c>
      <c r="G565" s="2" t="str">
        <f t="shared" si="8"/>
        <v>Trump</v>
      </c>
      <c r="H565" s="2" t="s">
        <v>922</v>
      </c>
      <c r="I565" s="2" t="s">
        <v>923</v>
      </c>
      <c r="J565">
        <v>45498</v>
      </c>
      <c r="K565" s="1">
        <v>58.813574223042799</v>
      </c>
      <c r="L565" s="1">
        <v>22.2932876170381</v>
      </c>
      <c r="M565" s="1">
        <v>0.63519275572552603</v>
      </c>
      <c r="N565" s="1">
        <v>1.19565695195393</v>
      </c>
      <c r="O565" s="1">
        <v>17.062288452239699</v>
      </c>
      <c r="P565" s="1">
        <v>27.6583586091696</v>
      </c>
      <c r="Q565" s="1">
        <v>9.5586619192052407</v>
      </c>
      <c r="R565" s="1">
        <v>26.187964306123298</v>
      </c>
      <c r="S565" s="1">
        <v>23.708734449865901</v>
      </c>
      <c r="T565" s="1">
        <v>12.8862807156359</v>
      </c>
      <c r="U565" s="1">
        <v>9.9535987161148505</v>
      </c>
      <c r="V565" s="1">
        <v>55.234971915012402</v>
      </c>
      <c r="W565" s="1">
        <v>21.557408505739101</v>
      </c>
      <c r="X565" s="1">
        <v>13.2540208631337</v>
      </c>
      <c r="Y565" s="1">
        <v>29.709501458835501</v>
      </c>
      <c r="Z565" s="1">
        <v>27.032855511861001</v>
      </c>
      <c r="AA565" s="1">
        <v>15.4002283394647</v>
      </c>
      <c r="AB565" s="1">
        <v>17.138145376125799</v>
      </c>
      <c r="AC565" s="1">
        <v>10.719269313713101</v>
      </c>
    </row>
    <row r="566" spans="1:29" ht="15" customHeight="1" x14ac:dyDescent="0.25">
      <c r="A566">
        <v>34340</v>
      </c>
      <c r="B566" s="2" t="s">
        <v>583</v>
      </c>
      <c r="C566" s="2" t="s">
        <v>42</v>
      </c>
      <c r="D566" s="2" t="s">
        <v>959</v>
      </c>
      <c r="E566" s="2" t="s">
        <v>931</v>
      </c>
      <c r="F566" s="2" t="s">
        <v>919</v>
      </c>
      <c r="G566" s="2" t="str">
        <f t="shared" si="8"/>
        <v>Trump</v>
      </c>
      <c r="H566" s="2" t="s">
        <v>922</v>
      </c>
      <c r="I566" s="2" t="s">
        <v>923</v>
      </c>
      <c r="J566">
        <v>73673</v>
      </c>
      <c r="K566" s="1">
        <v>84.9850012894819</v>
      </c>
      <c r="L566" s="1">
        <v>3.5888317293988301</v>
      </c>
      <c r="M566" s="1">
        <v>0.460141435804162</v>
      </c>
      <c r="N566" s="1">
        <v>1.2541908161741799</v>
      </c>
      <c r="O566" s="1">
        <v>9.7118347291409304</v>
      </c>
      <c r="P566" s="1">
        <v>23.369484071505202</v>
      </c>
      <c r="Q566" s="1">
        <v>7.4518480311647401</v>
      </c>
      <c r="R566" s="1">
        <v>24.523231034436002</v>
      </c>
      <c r="S566" s="1">
        <v>28.027907103009198</v>
      </c>
      <c r="T566" s="1">
        <v>16.627529759884901</v>
      </c>
      <c r="U566" s="1">
        <v>9.9601749946049907</v>
      </c>
      <c r="V566" s="1">
        <v>44.468640260530101</v>
      </c>
      <c r="W566" s="1">
        <v>30.7574598316756</v>
      </c>
      <c r="X566" s="1">
        <v>14.813724913189301</v>
      </c>
      <c r="Y566" s="1">
        <v>26.507554485893799</v>
      </c>
      <c r="Z566" s="1">
        <v>27.741008156170601</v>
      </c>
      <c r="AA566" s="1">
        <v>16.382537772429501</v>
      </c>
      <c r="AB566" s="1">
        <v>19.1970851718144</v>
      </c>
      <c r="AC566" s="1">
        <v>10.171814413691701</v>
      </c>
    </row>
    <row r="567" spans="1:29" ht="15" customHeight="1" x14ac:dyDescent="0.25">
      <c r="A567">
        <v>34380</v>
      </c>
      <c r="B567" s="2" t="s">
        <v>584</v>
      </c>
      <c r="C567" s="2" t="s">
        <v>31</v>
      </c>
      <c r="D567" s="2" t="s">
        <v>924</v>
      </c>
      <c r="E567" s="2" t="s">
        <v>927</v>
      </c>
      <c r="F567" s="2" t="s">
        <v>919</v>
      </c>
      <c r="G567" s="2" t="str">
        <f t="shared" si="8"/>
        <v>Trump</v>
      </c>
      <c r="H567" s="2" t="s">
        <v>922</v>
      </c>
      <c r="I567" s="2" t="s">
        <v>922</v>
      </c>
      <c r="J567">
        <v>70311</v>
      </c>
      <c r="K567" s="1">
        <v>87.4884441979207</v>
      </c>
      <c r="L567" s="1">
        <v>2.3367609620116299</v>
      </c>
      <c r="M567" s="1">
        <v>1.6227901750792899</v>
      </c>
      <c r="N567" s="1">
        <v>5.4273157827366996</v>
      </c>
      <c r="O567" s="1">
        <v>3.1246888822517098</v>
      </c>
      <c r="P567" s="1">
        <v>17.968738888651799</v>
      </c>
      <c r="Q567" s="1">
        <v>31.865568687687599</v>
      </c>
      <c r="R567" s="1">
        <v>20.440613844206499</v>
      </c>
      <c r="S567" s="1">
        <v>20.015360327686999</v>
      </c>
      <c r="T567" s="1">
        <v>9.7097182517671499</v>
      </c>
      <c r="U567" s="1">
        <v>2.5166836330731801</v>
      </c>
      <c r="V567" s="1">
        <v>41.183124080986303</v>
      </c>
      <c r="W567" s="1">
        <v>31.0796290012442</v>
      </c>
      <c r="X567" s="1">
        <v>25.220563284696301</v>
      </c>
      <c r="Y567" s="1">
        <v>30.1066580478345</v>
      </c>
      <c r="Z567" s="1">
        <v>23.8728183581125</v>
      </c>
      <c r="AA567" s="1">
        <v>16.014867485455699</v>
      </c>
      <c r="AB567" s="1">
        <v>18.471234647705199</v>
      </c>
      <c r="AC567" s="1">
        <v>11.534421460892</v>
      </c>
    </row>
    <row r="568" spans="1:29" ht="15" customHeight="1" x14ac:dyDescent="0.25">
      <c r="A568">
        <v>34420</v>
      </c>
      <c r="B568" s="2" t="s">
        <v>584</v>
      </c>
      <c r="C568" s="2" t="s">
        <v>27</v>
      </c>
      <c r="D568" s="2" t="s">
        <v>976</v>
      </c>
      <c r="E568" s="2" t="s">
        <v>935</v>
      </c>
      <c r="F568" s="2" t="s">
        <v>919</v>
      </c>
      <c r="G568" s="2" t="str">
        <f t="shared" si="8"/>
        <v>Trump</v>
      </c>
      <c r="H568" s="2" t="s">
        <v>922</v>
      </c>
      <c r="I568" s="2" t="s">
        <v>922</v>
      </c>
      <c r="J568">
        <v>32334</v>
      </c>
      <c r="K568" s="1">
        <v>49.1866147089751</v>
      </c>
      <c r="L568" s="1">
        <v>9.2781592132120991</v>
      </c>
      <c r="M568" s="1">
        <v>0.70823281994185705</v>
      </c>
      <c r="N568" s="1">
        <v>1.2432733345704201</v>
      </c>
      <c r="O568" s="1">
        <v>39.583719923300599</v>
      </c>
      <c r="P568" s="1">
        <v>30.5653491680584</v>
      </c>
      <c r="Q568" s="1">
        <v>9.78227253046329</v>
      </c>
      <c r="R568" s="1">
        <v>25.765448135090001</v>
      </c>
      <c r="S568" s="1">
        <v>22.347992824890198</v>
      </c>
      <c r="T568" s="1">
        <v>11.5389373414981</v>
      </c>
      <c r="U568" s="1">
        <v>13.7931034482759</v>
      </c>
      <c r="V568" s="1">
        <v>41.770079738078898</v>
      </c>
      <c r="W568" s="1">
        <v>30.6014680255584</v>
      </c>
      <c r="X568" s="1">
        <v>13.835348788086799</v>
      </c>
      <c r="Y568" s="1">
        <v>20.459034897940001</v>
      </c>
      <c r="Z568" s="1">
        <v>28.2852036497037</v>
      </c>
      <c r="AA568" s="1">
        <v>18.314363653466302</v>
      </c>
      <c r="AB568" s="1">
        <v>20.722415577085901</v>
      </c>
      <c r="AC568" s="1">
        <v>12.2189822218042</v>
      </c>
    </row>
    <row r="569" spans="1:29" ht="15" customHeight="1" x14ac:dyDescent="0.25">
      <c r="A569">
        <v>34460</v>
      </c>
      <c r="B569" s="2" t="s">
        <v>585</v>
      </c>
      <c r="C569" s="2" t="s">
        <v>104</v>
      </c>
      <c r="D569" s="2" t="s">
        <v>950</v>
      </c>
      <c r="E569" s="2" t="s">
        <v>927</v>
      </c>
      <c r="F569" s="2" t="s">
        <v>919</v>
      </c>
      <c r="G569" s="2" t="str">
        <f t="shared" si="8"/>
        <v>Trump</v>
      </c>
      <c r="H569" s="2" t="s">
        <v>922</v>
      </c>
      <c r="I569" s="2" t="s">
        <v>923</v>
      </c>
      <c r="J569">
        <v>44396</v>
      </c>
      <c r="K569" s="1">
        <v>94.380124335525693</v>
      </c>
      <c r="L569" s="1">
        <v>2.1983962519145899</v>
      </c>
      <c r="M569" s="1">
        <v>0.241012703847193</v>
      </c>
      <c r="N569" s="1">
        <v>1.2253356158212501</v>
      </c>
      <c r="O569" s="1">
        <v>1.95513109289125</v>
      </c>
      <c r="P569" s="1">
        <v>24.3940895576178</v>
      </c>
      <c r="Q569" s="1">
        <v>7.96468150283809</v>
      </c>
      <c r="R569" s="1">
        <v>26.2974141814578</v>
      </c>
      <c r="S569" s="1">
        <v>27.594828362915599</v>
      </c>
      <c r="T569" s="1">
        <v>13.7489863951707</v>
      </c>
      <c r="U569" s="1">
        <v>9.9056917048548794</v>
      </c>
      <c r="V569" s="1">
        <v>52.603440260344001</v>
      </c>
      <c r="W569" s="1">
        <v>23.361227336122699</v>
      </c>
      <c r="X569" s="1">
        <v>14.129640698678401</v>
      </c>
      <c r="Y569" s="1">
        <v>31.465670579864799</v>
      </c>
      <c r="Z569" s="1">
        <v>27.101861733665402</v>
      </c>
      <c r="AA569" s="1">
        <v>15.125103759041901</v>
      </c>
      <c r="AB569" s="1">
        <v>17.218071860547798</v>
      </c>
      <c r="AC569" s="1">
        <v>9.0892920668801107</v>
      </c>
    </row>
    <row r="570" spans="1:29" ht="15" customHeight="1" x14ac:dyDescent="0.25">
      <c r="A570">
        <v>34500</v>
      </c>
      <c r="B570" s="2" t="s">
        <v>586</v>
      </c>
      <c r="C570" s="2" t="s">
        <v>146</v>
      </c>
      <c r="D570" s="2" t="s">
        <v>948</v>
      </c>
      <c r="E570" s="2" t="s">
        <v>927</v>
      </c>
      <c r="F570" s="2" t="s">
        <v>919</v>
      </c>
      <c r="G570" s="2" t="str">
        <f t="shared" si="8"/>
        <v>Trump</v>
      </c>
      <c r="H570" s="2" t="s">
        <v>922</v>
      </c>
      <c r="I570" s="2" t="s">
        <v>923</v>
      </c>
      <c r="J570">
        <v>38827</v>
      </c>
      <c r="K570" s="1">
        <v>87.359311819094998</v>
      </c>
      <c r="L570" s="1">
        <v>8.2262343214773193</v>
      </c>
      <c r="M570" s="1">
        <v>0.63357972544878605</v>
      </c>
      <c r="N570" s="1">
        <v>1.72302778993999</v>
      </c>
      <c r="O570" s="1">
        <v>2.0578463440389401</v>
      </c>
      <c r="P570" s="1">
        <v>22.139233007958399</v>
      </c>
      <c r="Q570" s="1">
        <v>8.5275710201663806</v>
      </c>
      <c r="R570" s="1">
        <v>25.165477631545102</v>
      </c>
      <c r="S570" s="1">
        <v>27.972802431297801</v>
      </c>
      <c r="T570" s="1">
        <v>16.1949159090324</v>
      </c>
      <c r="U570" s="1">
        <v>4.57627746692852</v>
      </c>
      <c r="V570" s="1">
        <v>43.102234409159998</v>
      </c>
      <c r="W570" s="1">
        <v>36.3990069292622</v>
      </c>
      <c r="X570" s="1">
        <v>15.922481194649301</v>
      </c>
      <c r="Y570" s="1">
        <v>23.408881275530401</v>
      </c>
      <c r="Z570" s="1">
        <v>24.2917380419028</v>
      </c>
      <c r="AA570" s="1">
        <v>18.592699960469101</v>
      </c>
      <c r="AB570" s="1">
        <v>20.727368559757501</v>
      </c>
      <c r="AC570" s="1">
        <v>12.9793121623402</v>
      </c>
    </row>
    <row r="571" spans="1:29" ht="15" customHeight="1" x14ac:dyDescent="0.25">
      <c r="A571">
        <v>34540</v>
      </c>
      <c r="B571" s="2" t="s">
        <v>586</v>
      </c>
      <c r="C571" s="2" t="s">
        <v>33</v>
      </c>
      <c r="D571" s="2" t="s">
        <v>967</v>
      </c>
      <c r="E571" s="2" t="s">
        <v>927</v>
      </c>
      <c r="F571" s="2" t="s">
        <v>919</v>
      </c>
      <c r="G571" s="2" t="str">
        <f t="shared" si="8"/>
        <v>Trump</v>
      </c>
      <c r="H571" s="2" t="s">
        <v>922</v>
      </c>
      <c r="I571" s="2" t="s">
        <v>922</v>
      </c>
      <c r="J571">
        <v>60921</v>
      </c>
      <c r="K571" s="1">
        <v>96.0227179461926</v>
      </c>
      <c r="L571" s="1">
        <v>0.79611299880172703</v>
      </c>
      <c r="M571" s="1">
        <v>0.57123159501649701</v>
      </c>
      <c r="N571" s="1">
        <v>1.40017399583067</v>
      </c>
      <c r="O571" s="1">
        <v>1.2097634641585</v>
      </c>
      <c r="P571" s="1">
        <v>24.131251949245701</v>
      </c>
      <c r="Q571" s="1">
        <v>11.754567390555</v>
      </c>
      <c r="R571" s="1">
        <v>22.396218052888202</v>
      </c>
      <c r="S571" s="1">
        <v>26.966070813020099</v>
      </c>
      <c r="T571" s="1">
        <v>14.751891794291</v>
      </c>
      <c r="U571" s="1">
        <v>4.2509032208471096</v>
      </c>
      <c r="V571" s="1">
        <v>48.474133292336099</v>
      </c>
      <c r="W571" s="1">
        <v>26.883952135700898</v>
      </c>
      <c r="X571" s="1">
        <v>20.3910113511159</v>
      </c>
      <c r="Y571" s="1">
        <v>18.049192723390998</v>
      </c>
      <c r="Z571" s="1">
        <v>22.070008450829501</v>
      </c>
      <c r="AA571" s="1">
        <v>20.393185962727401</v>
      </c>
      <c r="AB571" s="1">
        <v>25.067829026375499</v>
      </c>
      <c r="AC571" s="1">
        <v>14.419783836676601</v>
      </c>
    </row>
    <row r="572" spans="1:29" ht="15" customHeight="1" x14ac:dyDescent="0.25">
      <c r="A572">
        <v>34580</v>
      </c>
      <c r="B572" s="2" t="s">
        <v>587</v>
      </c>
      <c r="C572" s="2" t="s">
        <v>25</v>
      </c>
      <c r="D572" s="2" t="s">
        <v>878</v>
      </c>
      <c r="E572" s="2" t="s">
        <v>927</v>
      </c>
      <c r="F572" s="2" t="s">
        <v>920</v>
      </c>
      <c r="G572" s="2" t="str">
        <f t="shared" si="8"/>
        <v>Clinton</v>
      </c>
      <c r="H572" s="2" t="s">
        <v>923</v>
      </c>
      <c r="I572" s="2" t="s">
        <v>922</v>
      </c>
      <c r="J572">
        <v>116901</v>
      </c>
      <c r="K572" s="1">
        <v>76.726460851489705</v>
      </c>
      <c r="L572" s="1">
        <v>0.54747179237132304</v>
      </c>
      <c r="M572" s="1">
        <v>1.7322349680498901</v>
      </c>
      <c r="N572" s="1">
        <v>4.1342674570790701</v>
      </c>
      <c r="O572" s="1">
        <v>16.859564931009999</v>
      </c>
      <c r="P572" s="1">
        <v>23.7269142265678</v>
      </c>
      <c r="Q572" s="1">
        <v>8.2137877349210004</v>
      </c>
      <c r="R572" s="1">
        <v>23.893722038305899</v>
      </c>
      <c r="S572" s="1">
        <v>28.018579823953601</v>
      </c>
      <c r="T572" s="1">
        <v>16.146996176251701</v>
      </c>
      <c r="U572" s="1">
        <v>4.59057539060049</v>
      </c>
      <c r="V572" s="1">
        <v>32.280855869988102</v>
      </c>
      <c r="W572" s="1">
        <v>39.5281420593587</v>
      </c>
      <c r="X572" s="1">
        <v>23.600426680052699</v>
      </c>
      <c r="Y572" s="1">
        <v>14.8172582134846</v>
      </c>
      <c r="Z572" s="1">
        <v>20.748119804723601</v>
      </c>
      <c r="AA572" s="1">
        <v>17.6958261863922</v>
      </c>
      <c r="AB572" s="1">
        <v>26.5470378677926</v>
      </c>
      <c r="AC572" s="1">
        <v>20.191757927607</v>
      </c>
    </row>
    <row r="573" spans="1:29" ht="15" customHeight="1" x14ac:dyDescent="0.25">
      <c r="A573">
        <v>34260</v>
      </c>
      <c r="B573" s="2" t="s">
        <v>582</v>
      </c>
      <c r="C573" s="2" t="s">
        <v>75</v>
      </c>
      <c r="D573" s="2" t="s">
        <v>932</v>
      </c>
      <c r="E573" s="2" t="s">
        <v>931</v>
      </c>
      <c r="F573" s="2" t="s">
        <v>919</v>
      </c>
      <c r="G573" s="2" t="str">
        <f t="shared" si="8"/>
        <v>Trump</v>
      </c>
      <c r="H573" s="2" t="s">
        <v>922</v>
      </c>
      <c r="I573" s="2" t="s">
        <v>923</v>
      </c>
      <c r="J573">
        <v>41513</v>
      </c>
      <c r="K573" s="1">
        <v>95.962710476236396</v>
      </c>
      <c r="L573" s="1">
        <v>0.142124153879508</v>
      </c>
      <c r="M573" s="1">
        <v>0.39264808614169</v>
      </c>
      <c r="N573" s="1">
        <v>1.84520511646954</v>
      </c>
      <c r="O573" s="1">
        <v>1.6573121672729001</v>
      </c>
      <c r="P573" s="1">
        <v>18.0810830342302</v>
      </c>
      <c r="Q573" s="1">
        <v>5.9114012478018898</v>
      </c>
      <c r="R573" s="1">
        <v>18.560450943078099</v>
      </c>
      <c r="S573" s="1">
        <v>29.361886637920701</v>
      </c>
      <c r="T573" s="1">
        <v>28.085178136969098</v>
      </c>
      <c r="U573" s="1">
        <v>3.8426058466138602</v>
      </c>
      <c r="V573" s="1">
        <v>46.397557018799503</v>
      </c>
      <c r="W573" s="1">
        <v>34.258994178833902</v>
      </c>
      <c r="X573" s="1">
        <v>15.5008429557528</v>
      </c>
      <c r="Y573" s="1">
        <v>26.619617356784499</v>
      </c>
      <c r="Z573" s="1">
        <v>30.131774824943498</v>
      </c>
      <c r="AA573" s="1">
        <v>17.9026299829079</v>
      </c>
      <c r="AB573" s="1">
        <v>18.034956166951499</v>
      </c>
      <c r="AC573" s="1">
        <v>7.3110216684126401</v>
      </c>
    </row>
    <row r="574" spans="1:29" ht="15" customHeight="1" x14ac:dyDescent="0.25">
      <c r="A574">
        <v>34300</v>
      </c>
      <c r="B574" s="2" t="s">
        <v>582</v>
      </c>
      <c r="C574" s="2" t="s">
        <v>143</v>
      </c>
      <c r="D574" s="2" t="s">
        <v>946</v>
      </c>
      <c r="E574" s="2" t="s">
        <v>947</v>
      </c>
      <c r="F574" s="2" t="s">
        <v>919</v>
      </c>
      <c r="G574" s="2" t="str">
        <f t="shared" si="8"/>
        <v>Trump</v>
      </c>
      <c r="H574" s="2" t="s">
        <v>922</v>
      </c>
      <c r="I574" s="2" t="s">
        <v>923</v>
      </c>
      <c r="J574">
        <v>27038</v>
      </c>
      <c r="K574" s="1">
        <v>75.098010207855594</v>
      </c>
      <c r="L574" s="1">
        <v>2.5741548931134002</v>
      </c>
      <c r="M574" s="1">
        <v>2.7664768104149702</v>
      </c>
      <c r="N574" s="1">
        <v>4.3309416376951004</v>
      </c>
      <c r="O574" s="1">
        <v>15.230416450920901</v>
      </c>
      <c r="P574" s="1">
        <v>28.385975294030601</v>
      </c>
      <c r="Q574" s="1">
        <v>12.7598195132776</v>
      </c>
      <c r="R574" s="1">
        <v>27.357792736149101</v>
      </c>
      <c r="S574" s="1">
        <v>21.451290775945001</v>
      </c>
      <c r="T574" s="1">
        <v>10.045121680597701</v>
      </c>
      <c r="U574" s="1">
        <v>5.7231588287488897</v>
      </c>
      <c r="V574" s="1">
        <v>38.369882114336399</v>
      </c>
      <c r="W574" s="1">
        <v>40.600836607935101</v>
      </c>
      <c r="X574" s="1">
        <v>15.3061224489796</v>
      </c>
      <c r="Y574" s="1">
        <v>16.0037680552648</v>
      </c>
      <c r="Z574" s="1">
        <v>29.1291605610216</v>
      </c>
      <c r="AA574" s="1">
        <v>20.902239899518499</v>
      </c>
      <c r="AB574" s="1">
        <v>24.366757379108201</v>
      </c>
      <c r="AC574" s="1">
        <v>9.5980741050868694</v>
      </c>
    </row>
    <row r="575" spans="1:29" ht="15" customHeight="1" x14ac:dyDescent="0.25">
      <c r="A575">
        <v>34620</v>
      </c>
      <c r="B575" s="2" t="s">
        <v>588</v>
      </c>
      <c r="C575" s="2" t="s">
        <v>66</v>
      </c>
      <c r="D575" s="2" t="s">
        <v>425</v>
      </c>
      <c r="E575" s="2" t="s">
        <v>927</v>
      </c>
      <c r="F575" s="2" t="s">
        <v>919</v>
      </c>
      <c r="G575" s="2" t="str">
        <f t="shared" si="8"/>
        <v>Trump</v>
      </c>
      <c r="H575" s="2" t="s">
        <v>922</v>
      </c>
      <c r="I575" s="2" t="s">
        <v>923</v>
      </c>
      <c r="J575">
        <v>117671</v>
      </c>
      <c r="K575" s="1">
        <v>88.144912510304195</v>
      </c>
      <c r="L575" s="1">
        <v>6.8419576616158597</v>
      </c>
      <c r="M575" s="1">
        <v>0.95860492389798702</v>
      </c>
      <c r="N575" s="1">
        <v>2.2800860024984901</v>
      </c>
      <c r="O575" s="1">
        <v>1.77443890168351</v>
      </c>
      <c r="P575" s="1">
        <v>20.032973289935502</v>
      </c>
      <c r="Q575" s="1">
        <v>19.247733086316899</v>
      </c>
      <c r="R575" s="1">
        <v>21.926387980046101</v>
      </c>
      <c r="S575" s="1">
        <v>24.110443524742699</v>
      </c>
      <c r="T575" s="1">
        <v>14.682462118958799</v>
      </c>
      <c r="U575" s="1">
        <v>3.7352472539093902</v>
      </c>
      <c r="V575" s="1">
        <v>46.574260776378701</v>
      </c>
      <c r="W575" s="1">
        <v>27.489107291417</v>
      </c>
      <c r="X575" s="1">
        <v>22.201384678295</v>
      </c>
      <c r="Y575" s="1">
        <v>25.164973517408999</v>
      </c>
      <c r="Z575" s="1">
        <v>26.7951723539116</v>
      </c>
      <c r="AA575" s="1">
        <v>18.1015021272901</v>
      </c>
      <c r="AB575" s="1">
        <v>19.2237561865069</v>
      </c>
      <c r="AC575" s="1">
        <v>10.7145958148823</v>
      </c>
    </row>
    <row r="576" spans="1:29" ht="15" customHeight="1" x14ac:dyDescent="0.25">
      <c r="A576">
        <v>34660</v>
      </c>
      <c r="B576" s="2" t="s">
        <v>589</v>
      </c>
      <c r="C576" s="2" t="s">
        <v>104</v>
      </c>
      <c r="D576" s="2" t="s">
        <v>950</v>
      </c>
      <c r="E576" s="2" t="s">
        <v>927</v>
      </c>
      <c r="F576" s="2" t="s">
        <v>919</v>
      </c>
      <c r="G576" s="2" t="str">
        <f t="shared" si="8"/>
        <v>Trump</v>
      </c>
      <c r="H576" s="2" t="s">
        <v>922</v>
      </c>
      <c r="I576" s="2" t="s">
        <v>923</v>
      </c>
      <c r="J576">
        <v>37191</v>
      </c>
      <c r="K576" s="1">
        <v>90.538033395176299</v>
      </c>
      <c r="L576" s="1">
        <v>3.6971310263235702</v>
      </c>
      <c r="M576" s="1">
        <v>1.7477346669893301</v>
      </c>
      <c r="N576" s="1">
        <v>1.6240488290177699</v>
      </c>
      <c r="O576" s="1">
        <v>2.3930520824930799</v>
      </c>
      <c r="P576" s="1">
        <v>18.0473770535882</v>
      </c>
      <c r="Q576" s="1">
        <v>20.924417197709101</v>
      </c>
      <c r="R576" s="1">
        <v>22.250006722056401</v>
      </c>
      <c r="S576" s="1">
        <v>23.6670162136001</v>
      </c>
      <c r="T576" s="1">
        <v>15.1111828130462</v>
      </c>
      <c r="U576" s="1">
        <v>5.5233853006681501</v>
      </c>
      <c r="V576" s="1">
        <v>40.467706013362999</v>
      </c>
      <c r="W576" s="1">
        <v>25.893095768374199</v>
      </c>
      <c r="X576" s="1">
        <v>28.115812917594699</v>
      </c>
      <c r="Y576" s="1">
        <v>26.4501933591146</v>
      </c>
      <c r="Z576" s="1">
        <v>24.689958661154801</v>
      </c>
      <c r="AA576" s="1">
        <v>19.115882117615701</v>
      </c>
      <c r="AB576" s="1">
        <v>18.629150553407101</v>
      </c>
      <c r="AC576" s="1">
        <v>11.114815308707801</v>
      </c>
    </row>
    <row r="577" spans="1:29" ht="15" customHeight="1" x14ac:dyDescent="0.25">
      <c r="A577">
        <v>34700</v>
      </c>
      <c r="B577" s="2" t="s">
        <v>590</v>
      </c>
      <c r="C577" s="2" t="s">
        <v>60</v>
      </c>
      <c r="D577" s="2" t="s">
        <v>945</v>
      </c>
      <c r="E577" s="2" t="s">
        <v>927</v>
      </c>
      <c r="F577" s="2" t="s">
        <v>919</v>
      </c>
      <c r="G577" s="2" t="str">
        <f t="shared" si="8"/>
        <v>Trump</v>
      </c>
      <c r="H577" s="2" t="s">
        <v>922</v>
      </c>
      <c r="I577" s="2" t="s">
        <v>923</v>
      </c>
      <c r="J577">
        <v>42745</v>
      </c>
      <c r="K577" s="1">
        <v>80.753304480056102</v>
      </c>
      <c r="L577" s="1">
        <v>1.27500292431863</v>
      </c>
      <c r="M577" s="1">
        <v>0.781377938940227</v>
      </c>
      <c r="N577" s="1">
        <v>1.27500292431863</v>
      </c>
      <c r="O577" s="1">
        <v>15.9153117323664</v>
      </c>
      <c r="P577" s="1">
        <v>26.117674581822399</v>
      </c>
      <c r="Q577" s="1">
        <v>8.0056146917768203</v>
      </c>
      <c r="R577" s="1">
        <v>24.798222014270699</v>
      </c>
      <c r="S577" s="1">
        <v>27.409053690490101</v>
      </c>
      <c r="T577" s="1">
        <v>13.66943502164</v>
      </c>
      <c r="U577" s="1">
        <v>6.7019275141102597</v>
      </c>
      <c r="V577" s="1">
        <v>42.224273188740199</v>
      </c>
      <c r="W577" s="1">
        <v>34.152142273969702</v>
      </c>
      <c r="X577" s="1">
        <v>16.9216570231799</v>
      </c>
      <c r="Y577" s="1">
        <v>17.442563482466699</v>
      </c>
      <c r="Z577" s="1">
        <v>21.130592503022999</v>
      </c>
      <c r="AA577" s="1">
        <v>19.981862152357898</v>
      </c>
      <c r="AB577" s="1">
        <v>25.961305925030199</v>
      </c>
      <c r="AC577" s="1">
        <v>15.483675937122101</v>
      </c>
    </row>
    <row r="578" spans="1:29" ht="15" customHeight="1" x14ac:dyDescent="0.25">
      <c r="A578">
        <v>34740</v>
      </c>
      <c r="B578" s="2" t="s">
        <v>591</v>
      </c>
      <c r="C578" s="2" t="s">
        <v>31</v>
      </c>
      <c r="D578" s="2" t="s">
        <v>924</v>
      </c>
      <c r="E578" s="2" t="s">
        <v>927</v>
      </c>
      <c r="F578" s="2" t="s">
        <v>920</v>
      </c>
      <c r="G578" s="2" t="str">
        <f t="shared" ref="G578:G641" si="9">IF(F578="Republicain","Trump","Clinton")</f>
        <v>Clinton</v>
      </c>
      <c r="H578" s="2" t="s">
        <v>923</v>
      </c>
      <c r="I578" s="2" t="s">
        <v>922</v>
      </c>
      <c r="J578">
        <v>172188</v>
      </c>
      <c r="K578" s="1">
        <v>77.317815411062298</v>
      </c>
      <c r="L578" s="1">
        <v>14.286129114688601</v>
      </c>
      <c r="M578" s="1">
        <v>0.53371895834785199</v>
      </c>
      <c r="N578" s="1">
        <v>3.0646734964108999</v>
      </c>
      <c r="O578" s="1">
        <v>4.7976630194903196</v>
      </c>
      <c r="P578" s="1">
        <v>24.849002253350999</v>
      </c>
      <c r="Q578" s="1">
        <v>9.0377958975073796</v>
      </c>
      <c r="R578" s="1">
        <v>24.8071874927405</v>
      </c>
      <c r="S578" s="1">
        <v>27.744093665063801</v>
      </c>
      <c r="T578" s="1">
        <v>13.5619206913374</v>
      </c>
      <c r="U578" s="1">
        <v>3.4082694172617498</v>
      </c>
      <c r="V578" s="1">
        <v>44.016574098562998</v>
      </c>
      <c r="W578" s="1">
        <v>35.815040112844898</v>
      </c>
      <c r="X578" s="1">
        <v>16.760116371330302</v>
      </c>
      <c r="Y578" s="1">
        <v>23.512192131439001</v>
      </c>
      <c r="Z578" s="1">
        <v>25.590448603000901</v>
      </c>
      <c r="AA578" s="1">
        <v>19.066010697809901</v>
      </c>
      <c r="AB578" s="1">
        <v>20.315110273269301</v>
      </c>
      <c r="AC578" s="1">
        <v>11.516238294480999</v>
      </c>
    </row>
    <row r="579" spans="1:29" ht="15" customHeight="1" x14ac:dyDescent="0.25">
      <c r="A579">
        <v>34780</v>
      </c>
      <c r="B579" s="2" t="s">
        <v>592</v>
      </c>
      <c r="C579" s="2" t="s">
        <v>29</v>
      </c>
      <c r="D579" s="2" t="s">
        <v>968</v>
      </c>
      <c r="E579" s="2" t="s">
        <v>935</v>
      </c>
      <c r="F579" s="2" t="s">
        <v>919</v>
      </c>
      <c r="G579" s="2" t="str">
        <f t="shared" si="9"/>
        <v>Trump</v>
      </c>
      <c r="H579" s="2" t="s">
        <v>922</v>
      </c>
      <c r="I579" s="2" t="s">
        <v>922</v>
      </c>
      <c r="J579">
        <v>70990</v>
      </c>
      <c r="K579" s="1">
        <v>58.2645443020144</v>
      </c>
      <c r="L579" s="1">
        <v>11.2128468798422</v>
      </c>
      <c r="M579" s="1">
        <v>0.53669530919847896</v>
      </c>
      <c r="N579" s="1">
        <v>24.790815607832101</v>
      </c>
      <c r="O579" s="1">
        <v>5.1950979011128302</v>
      </c>
      <c r="P579" s="1">
        <v>24.6668544865474</v>
      </c>
      <c r="Q579" s="1">
        <v>9.2858149035075392</v>
      </c>
      <c r="R579" s="1">
        <v>24.8964642907452</v>
      </c>
      <c r="S579" s="1">
        <v>26.489646429074501</v>
      </c>
      <c r="T579" s="1">
        <v>14.6612198901254</v>
      </c>
      <c r="U579" s="1">
        <v>4.7872912143425301</v>
      </c>
      <c r="V579" s="1">
        <v>43.8165050839442</v>
      </c>
      <c r="W579" s="1">
        <v>33.659364990649003</v>
      </c>
      <c r="X579" s="1">
        <v>17.736838711064301</v>
      </c>
      <c r="Y579" s="1">
        <v>27.0895715500351</v>
      </c>
      <c r="Z579" s="1">
        <v>25.651547077741998</v>
      </c>
      <c r="AA579" s="1">
        <v>18.265498502827999</v>
      </c>
      <c r="AB579" s="1">
        <v>19.5445639717571</v>
      </c>
      <c r="AC579" s="1">
        <v>9.4488188976377891</v>
      </c>
    </row>
    <row r="580" spans="1:29" ht="15" customHeight="1" x14ac:dyDescent="0.25">
      <c r="A580">
        <v>34820</v>
      </c>
      <c r="B580" s="2" t="s">
        <v>593</v>
      </c>
      <c r="C580" s="2" t="s">
        <v>129</v>
      </c>
      <c r="D580" s="2" t="s">
        <v>973</v>
      </c>
      <c r="E580" s="2" t="s">
        <v>931</v>
      </c>
      <c r="F580" s="2" t="s">
        <v>919</v>
      </c>
      <c r="G580" s="2" t="str">
        <f t="shared" si="9"/>
        <v>Trump</v>
      </c>
      <c r="H580" s="2" t="s">
        <v>923</v>
      </c>
      <c r="I580" s="2" t="s">
        <v>923</v>
      </c>
      <c r="J580">
        <v>376722</v>
      </c>
      <c r="K580" s="1">
        <v>78.284252047929201</v>
      </c>
      <c r="L580" s="1">
        <v>12.707779211195501</v>
      </c>
      <c r="M580" s="1">
        <v>0.885002734111626</v>
      </c>
      <c r="N580" s="1">
        <v>2.22153205812244</v>
      </c>
      <c r="O580" s="1">
        <v>5.90143394864117</v>
      </c>
      <c r="P580" s="1">
        <v>19.750107506330899</v>
      </c>
      <c r="Q580" s="1">
        <v>8.6780172116308592</v>
      </c>
      <c r="R580" s="1">
        <v>24.140612971899699</v>
      </c>
      <c r="S580" s="1">
        <v>29.0898859105654</v>
      </c>
      <c r="T580" s="1">
        <v>18.3413763995732</v>
      </c>
      <c r="U580" s="1">
        <v>4.1865443537560099</v>
      </c>
      <c r="V580" s="1">
        <v>40.6479543607078</v>
      </c>
      <c r="W580" s="1">
        <v>32.221163713673</v>
      </c>
      <c r="X580" s="1">
        <v>22.944337571863102</v>
      </c>
      <c r="Y580" s="1">
        <v>20.758688112184199</v>
      </c>
      <c r="Z580" s="1">
        <v>25.6418399307566</v>
      </c>
      <c r="AA580" s="1">
        <v>18.848891296631901</v>
      </c>
      <c r="AB580" s="1">
        <v>21.0258230433456</v>
      </c>
      <c r="AC580" s="1">
        <v>13.7247576170817</v>
      </c>
    </row>
    <row r="581" spans="1:29" ht="15" customHeight="1" x14ac:dyDescent="0.25">
      <c r="A581">
        <v>34860</v>
      </c>
      <c r="B581" s="2" t="s">
        <v>594</v>
      </c>
      <c r="C581" s="2" t="s">
        <v>27</v>
      </c>
      <c r="D581" s="2" t="s">
        <v>976</v>
      </c>
      <c r="E581" s="2" t="s">
        <v>935</v>
      </c>
      <c r="F581" s="2" t="s">
        <v>919</v>
      </c>
      <c r="G581" s="2" t="str">
        <f t="shared" si="9"/>
        <v>Trump</v>
      </c>
      <c r="H581" s="2" t="s">
        <v>922</v>
      </c>
      <c r="I581" s="2" t="s">
        <v>922</v>
      </c>
      <c r="J581">
        <v>64524</v>
      </c>
      <c r="K581" s="1">
        <v>61.5259438348521</v>
      </c>
      <c r="L581" s="1">
        <v>17.935961812658899</v>
      </c>
      <c r="M581" s="1">
        <v>1.2011034653772199</v>
      </c>
      <c r="N581" s="1">
        <v>1.73733804475854</v>
      </c>
      <c r="O581" s="1">
        <v>17.599652842353201</v>
      </c>
      <c r="P581" s="1">
        <v>23.341702312317899</v>
      </c>
      <c r="Q581" s="1">
        <v>20.122745025106902</v>
      </c>
      <c r="R581" s="1">
        <v>22.593143636476398</v>
      </c>
      <c r="S581" s="1">
        <v>22.129750170479198</v>
      </c>
      <c r="T581" s="1">
        <v>11.812658855619601</v>
      </c>
      <c r="U581" s="1">
        <v>7.9590770330848999</v>
      </c>
      <c r="V581" s="1">
        <v>39.330601468606503</v>
      </c>
      <c r="W581" s="1">
        <v>28.162041748026699</v>
      </c>
      <c r="X581" s="1">
        <v>24.5482797502819</v>
      </c>
      <c r="Y581" s="1">
        <v>29.005893233535499</v>
      </c>
      <c r="Z581" s="1">
        <v>25.5860971308126</v>
      </c>
      <c r="AA581" s="1">
        <v>14.530907213834</v>
      </c>
      <c r="AB581" s="1">
        <v>19.512195121951201</v>
      </c>
      <c r="AC581" s="1">
        <v>11.3649072998666</v>
      </c>
    </row>
    <row r="582" spans="1:29" ht="15" customHeight="1" x14ac:dyDescent="0.25">
      <c r="A582">
        <v>34900</v>
      </c>
      <c r="B582" s="2" t="s">
        <v>595</v>
      </c>
      <c r="C582" s="2" t="s">
        <v>98</v>
      </c>
      <c r="D582" s="2" t="s">
        <v>936</v>
      </c>
      <c r="E582" s="2" t="s">
        <v>935</v>
      </c>
      <c r="F582" s="2" t="s">
        <v>920</v>
      </c>
      <c r="G582" s="2" t="str">
        <f t="shared" si="9"/>
        <v>Clinton</v>
      </c>
      <c r="H582" s="2" t="s">
        <v>922</v>
      </c>
      <c r="I582" s="2" t="s">
        <v>923</v>
      </c>
      <c r="J582">
        <v>136484</v>
      </c>
      <c r="K582" s="1">
        <v>56.392690718326001</v>
      </c>
      <c r="L582" s="1">
        <v>1.7877553412854299</v>
      </c>
      <c r="M582" s="1">
        <v>6.5839219249142804</v>
      </c>
      <c r="N582" s="1">
        <v>2.9900940769613999</v>
      </c>
      <c r="O582" s="1">
        <v>32.245537938512904</v>
      </c>
      <c r="P582" s="1">
        <v>23.0693707687348</v>
      </c>
      <c r="Q582" s="1">
        <v>8.8090911755224095</v>
      </c>
      <c r="R582" s="1">
        <v>25.3553530084112</v>
      </c>
      <c r="S582" s="1">
        <v>27.6772368922365</v>
      </c>
      <c r="T582" s="1">
        <v>15.0889481550951</v>
      </c>
      <c r="U582" s="1">
        <v>10.129372923096801</v>
      </c>
      <c r="V582" s="1">
        <v>26.598341703679001</v>
      </c>
      <c r="W582" s="1">
        <v>32.048565928570703</v>
      </c>
      <c r="X582" s="1">
        <v>31.2237194446536</v>
      </c>
      <c r="Y582" s="1">
        <v>11.1564957629702</v>
      </c>
      <c r="Z582" s="1">
        <v>16.360828303765601</v>
      </c>
      <c r="AA582" s="1">
        <v>15.8121481842752</v>
      </c>
      <c r="AB582" s="1">
        <v>22.922636103151898</v>
      </c>
      <c r="AC582" s="1">
        <v>33.7478916458371</v>
      </c>
    </row>
    <row r="583" spans="1:29" ht="15" customHeight="1" x14ac:dyDescent="0.25">
      <c r="A583">
        <v>34940</v>
      </c>
      <c r="B583" s="2" t="s">
        <v>596</v>
      </c>
      <c r="C583" s="2" t="s">
        <v>72</v>
      </c>
      <c r="D583" s="2" t="s">
        <v>942</v>
      </c>
      <c r="E583" s="2" t="s">
        <v>931</v>
      </c>
      <c r="F583" s="2" t="s">
        <v>919</v>
      </c>
      <c r="G583" s="2" t="str">
        <f t="shared" si="9"/>
        <v>Trump</v>
      </c>
      <c r="H583" s="2" t="s">
        <v>923</v>
      </c>
      <c r="I583" s="2" t="s">
        <v>923</v>
      </c>
      <c r="J583">
        <v>321520</v>
      </c>
      <c r="K583" s="1">
        <v>65.674297088828098</v>
      </c>
      <c r="L583" s="1">
        <v>6.1887285394376699</v>
      </c>
      <c r="M583" s="1">
        <v>1.05436675789998</v>
      </c>
      <c r="N583" s="1">
        <v>1.2126772829062</v>
      </c>
      <c r="O583" s="1">
        <v>25.869930330928099</v>
      </c>
      <c r="P583" s="1">
        <v>19.484635481463101</v>
      </c>
      <c r="Q583" s="1">
        <v>6.8568051754167696</v>
      </c>
      <c r="R583" s="1">
        <v>21.1828191092312</v>
      </c>
      <c r="S583" s="1">
        <v>26.054055735257499</v>
      </c>
      <c r="T583" s="1">
        <v>26.4216844986315</v>
      </c>
      <c r="U583" s="1">
        <v>7.4904103610068899</v>
      </c>
      <c r="V583" s="1">
        <v>34.545362979377003</v>
      </c>
      <c r="W583" s="1">
        <v>26.524479809298398</v>
      </c>
      <c r="X583" s="1">
        <v>31.4397468503177</v>
      </c>
      <c r="Y583" s="1">
        <v>13.5201508210819</v>
      </c>
      <c r="Z583" s="1">
        <v>21.1339694719608</v>
      </c>
      <c r="AA583" s="1">
        <v>18.1373927136219</v>
      </c>
      <c r="AB583" s="1">
        <v>21.7574294266484</v>
      </c>
      <c r="AC583" s="1">
        <v>25.451057566687101</v>
      </c>
    </row>
    <row r="584" spans="1:29" ht="15" customHeight="1" x14ac:dyDescent="0.25">
      <c r="A584">
        <v>34980</v>
      </c>
      <c r="B584" s="2" t="s">
        <v>597</v>
      </c>
      <c r="C584" s="2" t="s">
        <v>84</v>
      </c>
      <c r="D584" s="2" t="s">
        <v>975</v>
      </c>
      <c r="E584" s="2" t="s">
        <v>931</v>
      </c>
      <c r="F584" s="2" t="s">
        <v>920</v>
      </c>
      <c r="G584" s="2" t="str">
        <f t="shared" si="9"/>
        <v>Clinton</v>
      </c>
      <c r="H584" s="2" t="s">
        <v>922</v>
      </c>
      <c r="I584" s="2" t="s">
        <v>922</v>
      </c>
      <c r="J584">
        <v>1670890</v>
      </c>
      <c r="K584" s="1">
        <v>74.271077090652298</v>
      </c>
      <c r="L584" s="1">
        <v>14.957597448066601</v>
      </c>
      <c r="M584" s="1">
        <v>2.1818312396387598</v>
      </c>
      <c r="N584" s="1">
        <v>2.0495065504012802</v>
      </c>
      <c r="O584" s="1">
        <v>6.5399876712410796</v>
      </c>
      <c r="P584" s="1">
        <v>24.395441950098501</v>
      </c>
      <c r="Q584" s="1">
        <v>9.7594096559318704</v>
      </c>
      <c r="R584" s="1">
        <v>28.959835776143301</v>
      </c>
      <c r="S584" s="1">
        <v>26.083763742676101</v>
      </c>
      <c r="T584" s="1">
        <v>10.801548875150401</v>
      </c>
      <c r="U584" s="1">
        <v>4.6825778591139704</v>
      </c>
      <c r="V584" s="1">
        <v>37.604297396317399</v>
      </c>
      <c r="W584" s="1">
        <v>27.590029403999399</v>
      </c>
      <c r="X584" s="1">
        <v>30.123095340569201</v>
      </c>
      <c r="Y584" s="1">
        <v>17.011186296358101</v>
      </c>
      <c r="Z584" s="1">
        <v>20.7901676618878</v>
      </c>
      <c r="AA584" s="1">
        <v>18.6506890652511</v>
      </c>
      <c r="AB584" s="1">
        <v>23.203650478532701</v>
      </c>
      <c r="AC584" s="1">
        <v>20.344306497970301</v>
      </c>
    </row>
    <row r="585" spans="1:29" ht="15" customHeight="1" x14ac:dyDescent="0.25">
      <c r="A585">
        <v>35020</v>
      </c>
      <c r="B585" s="2" t="s">
        <v>598</v>
      </c>
      <c r="C585" s="2" t="s">
        <v>170</v>
      </c>
      <c r="D585" s="2" t="s">
        <v>957</v>
      </c>
      <c r="E585" s="2" t="s">
        <v>931</v>
      </c>
      <c r="F585" s="2" t="s">
        <v>920</v>
      </c>
      <c r="G585" s="2" t="str">
        <f t="shared" si="9"/>
        <v>Clinton</v>
      </c>
      <c r="H585" s="2" t="s">
        <v>922</v>
      </c>
      <c r="I585" s="2" t="s">
        <v>922</v>
      </c>
      <c r="J585">
        <v>53119</v>
      </c>
      <c r="K585" s="1">
        <v>45.7726990342439</v>
      </c>
      <c r="L585" s="1">
        <v>48.293454319546697</v>
      </c>
      <c r="M585" s="1">
        <v>0.32944897306048698</v>
      </c>
      <c r="N585" s="1">
        <v>1.1634255162936</v>
      </c>
      <c r="O585" s="1">
        <v>4.4409721568553602</v>
      </c>
      <c r="P585" s="1">
        <v>23.3965247839756</v>
      </c>
      <c r="Q585" s="1">
        <v>8.4037726613829307</v>
      </c>
      <c r="R585" s="1">
        <v>24.4036973587605</v>
      </c>
      <c r="S585" s="1">
        <v>28.4681564035468</v>
      </c>
      <c r="T585" s="1">
        <v>15.3278487923342</v>
      </c>
      <c r="U585" s="1">
        <v>7.6221534379836404</v>
      </c>
      <c r="V585" s="1">
        <v>50.892659739111203</v>
      </c>
      <c r="W585" s="1">
        <v>26.0722971479107</v>
      </c>
      <c r="X585" s="1">
        <v>15.412889674994499</v>
      </c>
      <c r="Y585" s="1">
        <v>37.969812075169898</v>
      </c>
      <c r="Z585" s="1">
        <v>25.374850059976001</v>
      </c>
      <c r="AA585" s="1">
        <v>13.1447421031587</v>
      </c>
      <c r="AB585" s="1">
        <v>14.3642542982807</v>
      </c>
      <c r="AC585" s="1">
        <v>9.1463414634146307</v>
      </c>
    </row>
    <row r="586" spans="1:29" ht="15" customHeight="1" x14ac:dyDescent="0.25">
      <c r="A586">
        <v>35060</v>
      </c>
      <c r="B586" s="2" t="s">
        <v>599</v>
      </c>
      <c r="C586" s="2" t="s">
        <v>49</v>
      </c>
      <c r="D586" s="2" t="s">
        <v>951</v>
      </c>
      <c r="E586" s="2" t="s">
        <v>931</v>
      </c>
      <c r="F586" s="2" t="s">
        <v>919</v>
      </c>
      <c r="G586" s="2" t="str">
        <f t="shared" si="9"/>
        <v>Trump</v>
      </c>
      <c r="H586" s="2" t="s">
        <v>922</v>
      </c>
      <c r="I586" s="2" t="s">
        <v>923</v>
      </c>
      <c r="J586">
        <v>39566</v>
      </c>
      <c r="K586" s="1">
        <v>53.351362280746102</v>
      </c>
      <c r="L586" s="1">
        <v>41.186877622200903</v>
      </c>
      <c r="M586" s="1">
        <v>0.33867461962290901</v>
      </c>
      <c r="N586" s="1">
        <v>3.26542991457312</v>
      </c>
      <c r="O586" s="1">
        <v>1.857655562857</v>
      </c>
      <c r="P586" s="1">
        <v>24.2632563311934</v>
      </c>
      <c r="Q586" s="1">
        <v>15.3743112773593</v>
      </c>
      <c r="R586" s="1">
        <v>22.9565788808573</v>
      </c>
      <c r="S586" s="1">
        <v>23.937218824243001</v>
      </c>
      <c r="T586" s="1">
        <v>13.468634686346901</v>
      </c>
      <c r="U586" s="1">
        <v>6.0722586097612501</v>
      </c>
      <c r="V586" s="1">
        <v>49.799281639552099</v>
      </c>
      <c r="W586" s="1">
        <v>23.507289245721498</v>
      </c>
      <c r="X586" s="1">
        <v>20.6211705049651</v>
      </c>
      <c r="Y586" s="1">
        <v>34.559407250595399</v>
      </c>
      <c r="Z586" s="1">
        <v>22.869806827203</v>
      </c>
      <c r="AA586" s="1">
        <v>12.7017729558084</v>
      </c>
      <c r="AB586" s="1">
        <v>17.630325482932001</v>
      </c>
      <c r="AC586" s="1">
        <v>12.238687483461201</v>
      </c>
    </row>
    <row r="587" spans="1:29" ht="15" customHeight="1" x14ac:dyDescent="0.25">
      <c r="A587">
        <v>35100</v>
      </c>
      <c r="B587" s="2" t="s">
        <v>600</v>
      </c>
      <c r="C587" s="2" t="s">
        <v>42</v>
      </c>
      <c r="D587" s="2" t="s">
        <v>959</v>
      </c>
      <c r="E587" s="2" t="s">
        <v>931</v>
      </c>
      <c r="F587" s="2" t="s">
        <v>919</v>
      </c>
      <c r="G587" s="2" t="str">
        <f t="shared" si="9"/>
        <v>Trump</v>
      </c>
      <c r="H587" s="2" t="s">
        <v>923</v>
      </c>
      <c r="I587" s="2" t="s">
        <v>923</v>
      </c>
      <c r="J587">
        <v>126802</v>
      </c>
      <c r="K587" s="1">
        <v>67.404299616725297</v>
      </c>
      <c r="L587" s="1">
        <v>22.682607529849701</v>
      </c>
      <c r="M587" s="1">
        <v>1.6860932792858201</v>
      </c>
      <c r="N587" s="1">
        <v>2.64191416539171</v>
      </c>
      <c r="O587" s="1">
        <v>5.5850854087475001</v>
      </c>
      <c r="P587" s="1">
        <v>22.684973423132099</v>
      </c>
      <c r="Q587" s="1">
        <v>11.235627198309199</v>
      </c>
      <c r="R587" s="1">
        <v>23.576126559517999</v>
      </c>
      <c r="S587" s="1">
        <v>26.397059983281</v>
      </c>
      <c r="T587" s="1">
        <v>16.106212835759699</v>
      </c>
      <c r="U587" s="1">
        <v>4.3219129621412904</v>
      </c>
      <c r="V587" s="1">
        <v>38.176498099269701</v>
      </c>
      <c r="W587" s="1">
        <v>37.026466320497903</v>
      </c>
      <c r="X587" s="1">
        <v>20.475122618091099</v>
      </c>
      <c r="Y587" s="1">
        <v>20.199616896864601</v>
      </c>
      <c r="Z587" s="1">
        <v>23.687871761266301</v>
      </c>
      <c r="AA587" s="1">
        <v>19.546325234398601</v>
      </c>
      <c r="AB587" s="1">
        <v>23.054743421715902</v>
      </c>
      <c r="AC587" s="1">
        <v>13.5114426857546</v>
      </c>
    </row>
    <row r="588" spans="1:29" ht="15" customHeight="1" x14ac:dyDescent="0.25">
      <c r="A588">
        <v>35220</v>
      </c>
      <c r="B588" s="2" t="s">
        <v>602</v>
      </c>
      <c r="C588" s="2" t="s">
        <v>66</v>
      </c>
      <c r="D588" s="2" t="s">
        <v>425</v>
      </c>
      <c r="E588" s="2" t="s">
        <v>927</v>
      </c>
      <c r="F588" s="2" t="s">
        <v>919</v>
      </c>
      <c r="G588" s="2" t="str">
        <f t="shared" si="9"/>
        <v>Trump</v>
      </c>
      <c r="H588" s="2" t="s">
        <v>922</v>
      </c>
      <c r="I588" s="2" t="s">
        <v>923</v>
      </c>
      <c r="J588">
        <v>49462</v>
      </c>
      <c r="K588" s="1">
        <v>94.886983947272697</v>
      </c>
      <c r="L588" s="1">
        <v>2.15114633455986</v>
      </c>
      <c r="M588" s="1">
        <v>0.31135012737050699</v>
      </c>
      <c r="N588" s="1">
        <v>1.2534875257773599</v>
      </c>
      <c r="O588" s="1">
        <v>1.39703206501961</v>
      </c>
      <c r="P588" s="1">
        <v>22.328251991427798</v>
      </c>
      <c r="Q588" s="1">
        <v>7.76555739759816</v>
      </c>
      <c r="R588" s="1">
        <v>24.940358254821898</v>
      </c>
      <c r="S588" s="1">
        <v>28.789778011402699</v>
      </c>
      <c r="T588" s="1">
        <v>16.176054344749499</v>
      </c>
      <c r="U588" s="1">
        <v>4.7219186748720299</v>
      </c>
      <c r="V588" s="1">
        <v>55.202162535227501</v>
      </c>
      <c r="W588" s="1">
        <v>26.062575487433101</v>
      </c>
      <c r="X588" s="1">
        <v>14.013343302467399</v>
      </c>
      <c r="Y588" s="1">
        <v>23.1844618750333</v>
      </c>
      <c r="Z588" s="1">
        <v>26.631449762552698</v>
      </c>
      <c r="AA588" s="1">
        <v>18.174056880636002</v>
      </c>
      <c r="AB588" s="1">
        <v>22.336054639560299</v>
      </c>
      <c r="AC588" s="1">
        <v>9.6739768422176002</v>
      </c>
    </row>
    <row r="589" spans="1:29" ht="15" customHeight="1" x14ac:dyDescent="0.25">
      <c r="A589">
        <v>35260</v>
      </c>
      <c r="B589" s="2" t="s">
        <v>602</v>
      </c>
      <c r="C589" s="2" t="s">
        <v>55</v>
      </c>
      <c r="D589" s="2" t="s">
        <v>970</v>
      </c>
      <c r="E589" s="2" t="s">
        <v>927</v>
      </c>
      <c r="F589" s="2" t="s">
        <v>919</v>
      </c>
      <c r="G589" s="2" t="str">
        <f t="shared" si="9"/>
        <v>Trump</v>
      </c>
      <c r="H589" s="2" t="s">
        <v>922</v>
      </c>
      <c r="I589" s="2" t="s">
        <v>922</v>
      </c>
      <c r="J589">
        <v>91108</v>
      </c>
      <c r="K589" s="1">
        <v>93.155376037230496</v>
      </c>
      <c r="L589" s="1">
        <v>3.78451947139658</v>
      </c>
      <c r="M589" s="1">
        <v>0.40062343592220201</v>
      </c>
      <c r="N589" s="1">
        <v>1.6376168942354099</v>
      </c>
      <c r="O589" s="1">
        <v>1.0218641612152599</v>
      </c>
      <c r="P589" s="1">
        <v>21.240725293058802</v>
      </c>
      <c r="Q589" s="1">
        <v>8.1924748649953898</v>
      </c>
      <c r="R589" s="1">
        <v>22.383325284278001</v>
      </c>
      <c r="S589" s="1">
        <v>29.383808227597999</v>
      </c>
      <c r="T589" s="1">
        <v>18.799666330069801</v>
      </c>
      <c r="U589" s="1">
        <v>3.3929239985024302</v>
      </c>
      <c r="V589" s="1">
        <v>53.319605640833601</v>
      </c>
      <c r="W589" s="1">
        <v>23.914264320479202</v>
      </c>
      <c r="X589" s="1">
        <v>19.373206040184701</v>
      </c>
      <c r="Y589" s="1">
        <v>21.883852691218099</v>
      </c>
      <c r="Z589" s="1">
        <v>24.234582697755499</v>
      </c>
      <c r="AA589" s="1">
        <v>18.3100893440837</v>
      </c>
      <c r="AB589" s="1">
        <v>22.4259097842667</v>
      </c>
      <c r="AC589" s="1">
        <v>13.145565482676</v>
      </c>
    </row>
    <row r="590" spans="1:29" ht="15" customHeight="1" x14ac:dyDescent="0.25">
      <c r="A590">
        <v>35300</v>
      </c>
      <c r="B590" s="2" t="s">
        <v>603</v>
      </c>
      <c r="C590" s="2" t="s">
        <v>168</v>
      </c>
      <c r="D590" s="2" t="s">
        <v>938</v>
      </c>
      <c r="E590" s="2" t="s">
        <v>927</v>
      </c>
      <c r="F590" s="2" t="s">
        <v>920</v>
      </c>
      <c r="G590" s="2" t="str">
        <f t="shared" si="9"/>
        <v>Clinton</v>
      </c>
      <c r="H590" s="2" t="s">
        <v>923</v>
      </c>
      <c r="I590" s="2" t="s">
        <v>922</v>
      </c>
      <c r="J590">
        <v>862477</v>
      </c>
      <c r="K590" s="1">
        <v>67.524583264249401</v>
      </c>
      <c r="L590" s="1">
        <v>11.7989233336077</v>
      </c>
      <c r="M590" s="1">
        <v>3.4705853025645901</v>
      </c>
      <c r="N590" s="1">
        <v>2.1628402844365699</v>
      </c>
      <c r="O590" s="1">
        <v>15.043067815141701</v>
      </c>
      <c r="P590" s="1">
        <v>22.374393751949299</v>
      </c>
      <c r="Q590" s="1">
        <v>9.9355692963406597</v>
      </c>
      <c r="R590" s="1">
        <v>25.727990427570798</v>
      </c>
      <c r="S590" s="1">
        <v>27.588098001454</v>
      </c>
      <c r="T590" s="1">
        <v>14.3739485226852</v>
      </c>
      <c r="U590" s="1">
        <v>4.6723273951629203</v>
      </c>
      <c r="V590" s="1">
        <v>37.480519124653597</v>
      </c>
      <c r="W590" s="1">
        <v>25.1543912890088</v>
      </c>
      <c r="X590" s="1">
        <v>32.692762191174602</v>
      </c>
      <c r="Y590" s="1">
        <v>16.237013419971099</v>
      </c>
      <c r="Z590" s="1">
        <v>17.211991901950601</v>
      </c>
      <c r="AA590" s="1">
        <v>15.094739904714601</v>
      </c>
      <c r="AB590" s="1">
        <v>22.5993768866152</v>
      </c>
      <c r="AC590" s="1">
        <v>28.856877886748499</v>
      </c>
    </row>
    <row r="591" spans="1:29" ht="15" customHeight="1" x14ac:dyDescent="0.25">
      <c r="A591">
        <v>35380</v>
      </c>
      <c r="B591" s="2" t="s">
        <v>604</v>
      </c>
      <c r="C591" s="2" t="s">
        <v>49</v>
      </c>
      <c r="D591" s="2" t="s">
        <v>951</v>
      </c>
      <c r="E591" s="2" t="s">
        <v>931</v>
      </c>
      <c r="F591" s="2" t="s">
        <v>920</v>
      </c>
      <c r="G591" s="2" t="str">
        <f t="shared" si="9"/>
        <v>Clinton</v>
      </c>
      <c r="H591" s="2" t="s">
        <v>923</v>
      </c>
      <c r="I591" s="2" t="s">
        <v>923</v>
      </c>
      <c r="J591">
        <v>1189866</v>
      </c>
      <c r="K591" s="1">
        <v>53.733445614884403</v>
      </c>
      <c r="L591" s="1">
        <v>33.930795568576599</v>
      </c>
      <c r="M591" s="1">
        <v>2.6489537477329401</v>
      </c>
      <c r="N591" s="1">
        <v>1.9398823060748001</v>
      </c>
      <c r="O591" s="1">
        <v>7.7469227627312698</v>
      </c>
      <c r="P591" s="1">
        <v>23.407593796276199</v>
      </c>
      <c r="Q591" s="1">
        <v>9.8754817769395906</v>
      </c>
      <c r="R591" s="1">
        <v>26.971356438456102</v>
      </c>
      <c r="S591" s="1">
        <v>27.565036735229</v>
      </c>
      <c r="T591" s="1">
        <v>12.180531253099099</v>
      </c>
      <c r="U591" s="1">
        <v>5.4574576187951802</v>
      </c>
      <c r="V591" s="1">
        <v>39.857912942086003</v>
      </c>
      <c r="W591" s="1">
        <v>28.440958445453798</v>
      </c>
      <c r="X591" s="1">
        <v>26.243670993664999</v>
      </c>
      <c r="Y591" s="1">
        <v>21.797549308468199</v>
      </c>
      <c r="Z591" s="1">
        <v>21.4537332316545</v>
      </c>
      <c r="AA591" s="1">
        <v>16.463308953516599</v>
      </c>
      <c r="AB591" s="1">
        <v>20.5784862560227</v>
      </c>
      <c r="AC591" s="1">
        <v>19.706922250338</v>
      </c>
    </row>
    <row r="592" spans="1:29" ht="15" customHeight="1" x14ac:dyDescent="0.25">
      <c r="A592">
        <v>35420</v>
      </c>
      <c r="B592" s="2" t="s">
        <v>605</v>
      </c>
      <c r="C592" s="2" t="s">
        <v>33</v>
      </c>
      <c r="D592" s="2" t="s">
        <v>967</v>
      </c>
      <c r="E592" s="2" t="s">
        <v>927</v>
      </c>
      <c r="F592" s="2" t="s">
        <v>919</v>
      </c>
      <c r="G592" s="2" t="str">
        <f t="shared" si="9"/>
        <v>Trump</v>
      </c>
      <c r="H592" s="2" t="s">
        <v>922</v>
      </c>
      <c r="I592" s="2" t="s">
        <v>922</v>
      </c>
      <c r="J592">
        <v>92582</v>
      </c>
      <c r="K592" s="1">
        <v>95.714069689572497</v>
      </c>
      <c r="L592" s="1">
        <v>0.75176600203063204</v>
      </c>
      <c r="M592" s="1">
        <v>0.30891533991488601</v>
      </c>
      <c r="N592" s="1">
        <v>1.3166706271197399</v>
      </c>
      <c r="O592" s="1">
        <v>1.9085783413622499</v>
      </c>
      <c r="P592" s="1">
        <v>23.723834006610399</v>
      </c>
      <c r="Q592" s="1">
        <v>7.6407941068458198</v>
      </c>
      <c r="R592" s="1">
        <v>23.7583979607267</v>
      </c>
      <c r="S592" s="1">
        <v>28.489339180402201</v>
      </c>
      <c r="T592" s="1">
        <v>16.3876347454149</v>
      </c>
      <c r="U592" s="1">
        <v>4.8086467409286398</v>
      </c>
      <c r="V592" s="1">
        <v>58.234728765223998</v>
      </c>
      <c r="W592" s="1">
        <v>22.2880461327577</v>
      </c>
      <c r="X592" s="1">
        <v>14.6685783610897</v>
      </c>
      <c r="Y592" s="1">
        <v>20.4501625433908</v>
      </c>
      <c r="Z592" s="1">
        <v>25.3292192407295</v>
      </c>
      <c r="AA592" s="1">
        <v>20.888203206788301</v>
      </c>
      <c r="AB592" s="1">
        <v>22.279464433302099</v>
      </c>
      <c r="AC592" s="1">
        <v>11.0529505757893</v>
      </c>
    </row>
    <row r="593" spans="1:29" ht="15" customHeight="1" x14ac:dyDescent="0.25">
      <c r="A593">
        <v>35580</v>
      </c>
      <c r="B593" s="2" t="s">
        <v>608</v>
      </c>
      <c r="C593" s="2" t="s">
        <v>44</v>
      </c>
      <c r="D593" s="2" t="s">
        <v>955</v>
      </c>
      <c r="E593" s="2" t="s">
        <v>947</v>
      </c>
      <c r="F593" s="2" t="s">
        <v>919</v>
      </c>
      <c r="G593" s="2" t="str">
        <f t="shared" si="9"/>
        <v>Trump</v>
      </c>
      <c r="H593" s="2" t="s">
        <v>922</v>
      </c>
      <c r="I593" s="2" t="s">
        <v>922</v>
      </c>
      <c r="J593">
        <v>25893</v>
      </c>
      <c r="K593" s="1">
        <v>95.245819333410594</v>
      </c>
      <c r="L593" s="1">
        <v>0.21627466882941301</v>
      </c>
      <c r="M593" s="1">
        <v>0.58703124396555095</v>
      </c>
      <c r="N593" s="1">
        <v>0.62951376819990001</v>
      </c>
      <c r="O593" s="1">
        <v>3.3213609855945601</v>
      </c>
      <c r="P593" s="1">
        <v>22.005947553392801</v>
      </c>
      <c r="Q593" s="1">
        <v>9.1028463291237003</v>
      </c>
      <c r="R593" s="1">
        <v>21.098366353840799</v>
      </c>
      <c r="S593" s="1">
        <v>28.8726682887267</v>
      </c>
      <c r="T593" s="1">
        <v>18.920171474916</v>
      </c>
      <c r="U593" s="1">
        <v>4.6408714399182998</v>
      </c>
      <c r="V593" s="1">
        <v>44.559173947577399</v>
      </c>
      <c r="W593" s="1">
        <v>31.283331442187698</v>
      </c>
      <c r="X593" s="1">
        <v>19.516623170316599</v>
      </c>
      <c r="Y593" s="1">
        <v>17.5448326862636</v>
      </c>
      <c r="Z593" s="1">
        <v>23.997041967091899</v>
      </c>
      <c r="AA593" s="1">
        <v>19.3658716953226</v>
      </c>
      <c r="AB593" s="1">
        <v>25.374376039933399</v>
      </c>
      <c r="AC593" s="1">
        <v>13.717877611388399</v>
      </c>
    </row>
    <row r="594" spans="1:29" ht="15" customHeight="1" x14ac:dyDescent="0.25">
      <c r="A594">
        <v>35620</v>
      </c>
      <c r="B594" s="2" t="s">
        <v>609</v>
      </c>
      <c r="C594" s="2" t="s">
        <v>40</v>
      </c>
      <c r="D594" s="2" t="s">
        <v>966</v>
      </c>
      <c r="E594" s="2" t="s">
        <v>927</v>
      </c>
      <c r="F594" s="2" t="s">
        <v>920</v>
      </c>
      <c r="G594" s="2" t="str">
        <f t="shared" si="9"/>
        <v>Clinton</v>
      </c>
      <c r="H594" s="2" t="s">
        <v>923</v>
      </c>
      <c r="I594" s="2" t="s">
        <v>922</v>
      </c>
      <c r="J594">
        <v>19567410</v>
      </c>
      <c r="K594" s="1">
        <v>49.622729834965398</v>
      </c>
      <c r="L594" s="1">
        <v>15.870194369106599</v>
      </c>
      <c r="M594" s="1">
        <v>9.6070711453380895</v>
      </c>
      <c r="N594" s="1">
        <v>2.2807004095074399</v>
      </c>
      <c r="O594" s="1">
        <v>22.619304241082499</v>
      </c>
      <c r="P594" s="1">
        <v>22.8900912282208</v>
      </c>
      <c r="Q594" s="1">
        <v>9.45917216432834</v>
      </c>
      <c r="R594" s="1">
        <v>28.1855595605141</v>
      </c>
      <c r="S594" s="1">
        <v>26.409013763190899</v>
      </c>
      <c r="T594" s="1">
        <v>13.0561632837458</v>
      </c>
      <c r="U594" s="1">
        <v>7.6114773004371896</v>
      </c>
      <c r="V594" s="1">
        <v>33.918918287959997</v>
      </c>
      <c r="W594" s="1">
        <v>22.397766003288499</v>
      </c>
      <c r="X594" s="1">
        <v>36.0718384083142</v>
      </c>
      <c r="Y594" s="1">
        <v>16.2001999425907</v>
      </c>
      <c r="Z594" s="1">
        <v>16.092324268986399</v>
      </c>
      <c r="AA594" s="1">
        <v>13.894341511560301</v>
      </c>
      <c r="AB594" s="1">
        <v>20.9818821469932</v>
      </c>
      <c r="AC594" s="1">
        <v>32.831252129869398</v>
      </c>
    </row>
    <row r="595" spans="1:29" ht="15" customHeight="1" x14ac:dyDescent="0.25">
      <c r="A595">
        <v>35140</v>
      </c>
      <c r="B595" s="2" t="s">
        <v>601</v>
      </c>
      <c r="C595" s="2" t="s">
        <v>129</v>
      </c>
      <c r="D595" s="2" t="s">
        <v>973</v>
      </c>
      <c r="E595" s="2" t="s">
        <v>931</v>
      </c>
      <c r="F595" s="2" t="s">
        <v>919</v>
      </c>
      <c r="G595" s="2" t="str">
        <f t="shared" si="9"/>
        <v>Trump</v>
      </c>
      <c r="H595" s="2" t="s">
        <v>922</v>
      </c>
      <c r="I595" s="2" t="s">
        <v>923</v>
      </c>
      <c r="J595">
        <v>37508</v>
      </c>
      <c r="K595" s="1">
        <v>60.493761330916101</v>
      </c>
      <c r="L595" s="1">
        <v>30.748107070491599</v>
      </c>
      <c r="M595" s="1">
        <v>0.30926735629732299</v>
      </c>
      <c r="N595" s="1">
        <v>1.2770608936760199</v>
      </c>
      <c r="O595" s="1">
        <v>7.1718033486189601</v>
      </c>
      <c r="P595" s="1">
        <v>22.7791404500373</v>
      </c>
      <c r="Q595" s="1">
        <v>9.9925349258824792</v>
      </c>
      <c r="R595" s="1">
        <v>23.432334435320499</v>
      </c>
      <c r="S595" s="1">
        <v>27.9087128079343</v>
      </c>
      <c r="T595" s="1">
        <v>15.887277380825401</v>
      </c>
      <c r="U595" s="1">
        <v>9.7775129121970608</v>
      </c>
      <c r="V595" s="1">
        <v>46.293206197854602</v>
      </c>
      <c r="W595" s="1">
        <v>24.9702026221692</v>
      </c>
      <c r="X595" s="1">
        <v>18.959078267779098</v>
      </c>
      <c r="Y595" s="1">
        <v>22.136004514672699</v>
      </c>
      <c r="Z595" s="1">
        <v>26.1780474040632</v>
      </c>
      <c r="AA595" s="1">
        <v>17.593115124153499</v>
      </c>
      <c r="AB595" s="1">
        <v>20.753386004514699</v>
      </c>
      <c r="AC595" s="1">
        <v>13.3394469525959</v>
      </c>
    </row>
    <row r="596" spans="1:29" ht="15" customHeight="1" x14ac:dyDescent="0.25">
      <c r="A596">
        <v>35440</v>
      </c>
      <c r="B596" s="2" t="s">
        <v>606</v>
      </c>
      <c r="C596" s="2" t="s">
        <v>38</v>
      </c>
      <c r="D596" t="s">
        <v>969</v>
      </c>
      <c r="E596" s="2" t="s">
        <v>947</v>
      </c>
      <c r="F596" s="2" t="s">
        <v>919</v>
      </c>
      <c r="G596" s="2" t="str">
        <f t="shared" si="9"/>
        <v>Trump</v>
      </c>
      <c r="H596" s="2" t="s">
        <v>922</v>
      </c>
      <c r="I596" s="2" t="s">
        <v>922</v>
      </c>
      <c r="J596">
        <v>46034</v>
      </c>
      <c r="K596" s="1">
        <v>84.422383455706694</v>
      </c>
      <c r="L596" s="1">
        <v>0.345396880566538</v>
      </c>
      <c r="M596" s="1">
        <v>1.0470521788243501</v>
      </c>
      <c r="N596" s="1">
        <v>6.2453838467219898</v>
      </c>
      <c r="O596" s="1">
        <v>7.9397836381804803</v>
      </c>
      <c r="P596" s="1">
        <v>17.276360950601699</v>
      </c>
      <c r="Q596" s="1">
        <v>6.68418994656124</v>
      </c>
      <c r="R596" s="1">
        <v>19.935265238736601</v>
      </c>
      <c r="S596" s="1">
        <v>34.441934222531202</v>
      </c>
      <c r="T596" s="1">
        <v>21.6622496415693</v>
      </c>
      <c r="U596" s="1">
        <v>3.5338818420751901</v>
      </c>
      <c r="V596" s="1">
        <v>35.084561764369802</v>
      </c>
      <c r="W596" s="1">
        <v>37.3871557536282</v>
      </c>
      <c r="X596" s="1">
        <v>23.994400639926901</v>
      </c>
      <c r="Y596" s="1">
        <v>23.323351870336001</v>
      </c>
      <c r="Z596" s="1">
        <v>24.8776082513427</v>
      </c>
      <c r="AA596" s="1">
        <v>17.006511716336298</v>
      </c>
      <c r="AB596" s="1">
        <v>21.750083178858301</v>
      </c>
      <c r="AC596" s="1">
        <v>13.0424449831266</v>
      </c>
    </row>
    <row r="597" spans="1:29" ht="15" customHeight="1" x14ac:dyDescent="0.25">
      <c r="A597">
        <v>35460</v>
      </c>
      <c r="B597" s="2" t="s">
        <v>606</v>
      </c>
      <c r="C597" s="2" t="s">
        <v>84</v>
      </c>
      <c r="D597" s="2" t="s">
        <v>975</v>
      </c>
      <c r="E597" s="2" t="s">
        <v>931</v>
      </c>
      <c r="F597" s="2" t="s">
        <v>919</v>
      </c>
      <c r="G597" s="2" t="str">
        <f t="shared" si="9"/>
        <v>Trump</v>
      </c>
      <c r="H597" s="2" t="s">
        <v>922</v>
      </c>
      <c r="I597" s="2" t="s">
        <v>922</v>
      </c>
      <c r="J597">
        <v>35662</v>
      </c>
      <c r="K597" s="1">
        <v>94.212326846503302</v>
      </c>
      <c r="L597" s="1">
        <v>1.8479053334081099</v>
      </c>
      <c r="M597" s="1">
        <v>0.29443104705288498</v>
      </c>
      <c r="N597" s="1">
        <v>1.8843587011384699</v>
      </c>
      <c r="O597" s="1">
        <v>1.7609780718972601</v>
      </c>
      <c r="P597" s="1">
        <v>21.454208961920301</v>
      </c>
      <c r="Q597" s="1">
        <v>7.5430430149739198</v>
      </c>
      <c r="R597" s="1">
        <v>23.868543547753902</v>
      </c>
      <c r="S597" s="1">
        <v>30.407716897537998</v>
      </c>
      <c r="T597" s="1">
        <v>16.726487577813899</v>
      </c>
      <c r="U597" s="1">
        <v>11.949759823608201</v>
      </c>
      <c r="V597" s="1">
        <v>58.851090637058</v>
      </c>
      <c r="W597" s="1">
        <v>20.560674068824301</v>
      </c>
      <c r="X597" s="1">
        <v>8.6384754705094906</v>
      </c>
      <c r="Y597" s="1">
        <v>35.940774795483698</v>
      </c>
      <c r="Z597" s="1">
        <v>25.867081333243199</v>
      </c>
      <c r="AA597" s="1">
        <v>16.753431140558401</v>
      </c>
      <c r="AB597" s="1">
        <v>15.6581705090934</v>
      </c>
      <c r="AC597" s="1">
        <v>5.7805422216212596</v>
      </c>
    </row>
    <row r="598" spans="1:29" ht="15" customHeight="1" x14ac:dyDescent="0.25">
      <c r="A598">
        <v>35500</v>
      </c>
      <c r="B598" s="2" t="s">
        <v>607</v>
      </c>
      <c r="C598" s="2" t="s">
        <v>60</v>
      </c>
      <c r="D598" s="2" t="s">
        <v>945</v>
      </c>
      <c r="E598" s="2" t="s">
        <v>927</v>
      </c>
      <c r="F598" s="2" t="s">
        <v>919</v>
      </c>
      <c r="G598" s="2" t="str">
        <f t="shared" si="9"/>
        <v>Trump</v>
      </c>
      <c r="H598" s="2" t="s">
        <v>922</v>
      </c>
      <c r="I598" s="2" t="s">
        <v>923</v>
      </c>
      <c r="J598">
        <v>36842</v>
      </c>
      <c r="K598" s="1">
        <v>95.771130774659397</v>
      </c>
      <c r="L598" s="1">
        <v>1.2594321698062001</v>
      </c>
      <c r="M598" s="1">
        <v>0.44242983551381598</v>
      </c>
      <c r="N598" s="1">
        <v>1.0694316269475099</v>
      </c>
      <c r="O598" s="1">
        <v>1.45757559307312</v>
      </c>
      <c r="P598" s="1">
        <v>22.8462081320232</v>
      </c>
      <c r="Q598" s="1">
        <v>7.0083057380163902</v>
      </c>
      <c r="R598" s="1">
        <v>24.683784810813702</v>
      </c>
      <c r="S598" s="1">
        <v>28.9343683839097</v>
      </c>
      <c r="T598" s="1">
        <v>16.527332935236998</v>
      </c>
      <c r="U598" s="1">
        <v>2.9998453687954201</v>
      </c>
      <c r="V598" s="1">
        <v>46.752744703881199</v>
      </c>
      <c r="W598" s="1">
        <v>33.044688418122803</v>
      </c>
      <c r="X598" s="1">
        <v>17.2027215092006</v>
      </c>
      <c r="Y598" s="1">
        <v>17.3067836652042</v>
      </c>
      <c r="Z598" s="1">
        <v>23.381707728653399</v>
      </c>
      <c r="AA598" s="1">
        <v>19.824502193722601</v>
      </c>
      <c r="AB598" s="1">
        <v>24.542693216334801</v>
      </c>
      <c r="AC598" s="1">
        <v>14.944313196085</v>
      </c>
    </row>
    <row r="599" spans="1:29" ht="15" customHeight="1" x14ac:dyDescent="0.25">
      <c r="A599">
        <v>35660</v>
      </c>
      <c r="B599" s="2" t="s">
        <v>610</v>
      </c>
      <c r="C599" s="2" t="s">
        <v>31</v>
      </c>
      <c r="D599" s="2" t="s">
        <v>924</v>
      </c>
      <c r="E599" s="2" t="s">
        <v>927</v>
      </c>
      <c r="F599" s="2" t="s">
        <v>919</v>
      </c>
      <c r="G599" s="2" t="str">
        <f t="shared" si="9"/>
        <v>Trump</v>
      </c>
      <c r="H599" s="2" t="s">
        <v>923</v>
      </c>
      <c r="I599" s="2" t="s">
        <v>922</v>
      </c>
      <c r="J599">
        <v>156813</v>
      </c>
      <c r="K599" s="1">
        <v>76.134631695076294</v>
      </c>
      <c r="L599" s="1">
        <v>15.1556312295537</v>
      </c>
      <c r="M599" s="1">
        <v>1.53686237748146</v>
      </c>
      <c r="N599" s="1">
        <v>2.6745231581565299</v>
      </c>
      <c r="O599" s="1">
        <v>4.4983515397320399</v>
      </c>
      <c r="P599" s="1">
        <v>23.385816226970999</v>
      </c>
      <c r="Q599" s="1">
        <v>8.4814396765574305</v>
      </c>
      <c r="R599" s="1">
        <v>23.227666073603601</v>
      </c>
      <c r="S599" s="1">
        <v>28.612423714870602</v>
      </c>
      <c r="T599" s="1">
        <v>16.292654307997399</v>
      </c>
      <c r="U599" s="1">
        <v>4.4829619369390397</v>
      </c>
      <c r="V599" s="1">
        <v>39.145897481492597</v>
      </c>
      <c r="W599" s="1">
        <v>32.185607726792</v>
      </c>
      <c r="X599" s="1">
        <v>24.185532854776401</v>
      </c>
      <c r="Y599" s="1">
        <v>22.1306660575009</v>
      </c>
      <c r="Z599" s="1">
        <v>24.158861730248301</v>
      </c>
      <c r="AA599" s="1">
        <v>17.6875632281435</v>
      </c>
      <c r="AB599" s="1">
        <v>21.063538165323202</v>
      </c>
      <c r="AC599" s="1">
        <v>14.9593708187841</v>
      </c>
    </row>
    <row r="600" spans="1:29" ht="15" customHeight="1" x14ac:dyDescent="0.25">
      <c r="A600">
        <v>35700</v>
      </c>
      <c r="B600" s="2" t="s">
        <v>611</v>
      </c>
      <c r="C600" s="2" t="s">
        <v>330</v>
      </c>
      <c r="D600" s="2" t="s">
        <v>934</v>
      </c>
      <c r="E600" s="2" t="s">
        <v>935</v>
      </c>
      <c r="F600" s="2" t="s">
        <v>920</v>
      </c>
      <c r="G600" s="2" t="str">
        <f t="shared" si="9"/>
        <v>Clinton</v>
      </c>
      <c r="H600" s="2" t="s">
        <v>922</v>
      </c>
      <c r="I600" s="2" t="s">
        <v>923</v>
      </c>
      <c r="J600">
        <v>47420</v>
      </c>
      <c r="K600" s="1">
        <v>15.9510754955715</v>
      </c>
      <c r="L600" s="1">
        <v>0.18768452129902999</v>
      </c>
      <c r="M600" s="1">
        <v>0.495571488823281</v>
      </c>
      <c r="N600" s="1">
        <v>0.54618304512863802</v>
      </c>
      <c r="O600" s="1">
        <v>82.819485449177606</v>
      </c>
      <c r="P600" s="1">
        <v>30.704344158582899</v>
      </c>
      <c r="Q600" s="1">
        <v>8.4605651623787406</v>
      </c>
      <c r="R600" s="1">
        <v>22.271193589202898</v>
      </c>
      <c r="S600" s="1">
        <v>25.4386334879798</v>
      </c>
      <c r="T600" s="1">
        <v>13.125263601855799</v>
      </c>
      <c r="U600" s="1">
        <v>15.4372063670149</v>
      </c>
      <c r="V600" s="1">
        <v>41.385597082953502</v>
      </c>
      <c r="W600" s="1">
        <v>23.8798120748896</v>
      </c>
      <c r="X600" s="1">
        <v>19.297384475142</v>
      </c>
      <c r="Y600" s="1">
        <v>27.769794510705601</v>
      </c>
      <c r="Z600" s="1">
        <v>24.816784020692602</v>
      </c>
      <c r="AA600" s="1">
        <v>15.8715332662739</v>
      </c>
      <c r="AB600" s="1">
        <v>17.480959908032801</v>
      </c>
      <c r="AC600" s="1">
        <v>14.0609282942952</v>
      </c>
    </row>
    <row r="601" spans="1:29" ht="15" customHeight="1" x14ac:dyDescent="0.25">
      <c r="A601">
        <v>35740</v>
      </c>
      <c r="B601" s="2" t="s">
        <v>612</v>
      </c>
      <c r="C601" s="2" t="s">
        <v>117</v>
      </c>
      <c r="D601" s="2" t="s">
        <v>961</v>
      </c>
      <c r="E601" s="2" t="s">
        <v>935</v>
      </c>
      <c r="F601" s="2" t="s">
        <v>919</v>
      </c>
      <c r="G601" s="2" t="str">
        <f t="shared" si="9"/>
        <v>Trump</v>
      </c>
      <c r="H601" s="2" t="s">
        <v>922</v>
      </c>
      <c r="I601" s="2" t="s">
        <v>923</v>
      </c>
      <c r="J601">
        <v>48271</v>
      </c>
      <c r="K601" s="1">
        <v>86.778811294566097</v>
      </c>
      <c r="L601" s="1">
        <v>0.94466656999026299</v>
      </c>
      <c r="M601" s="1">
        <v>0.36253651260591202</v>
      </c>
      <c r="N601" s="1">
        <v>1.80853928859978</v>
      </c>
      <c r="O601" s="1">
        <v>10.1054463342379</v>
      </c>
      <c r="P601" s="1">
        <v>25.472851194298901</v>
      </c>
      <c r="Q601" s="1">
        <v>9.2312154295539806</v>
      </c>
      <c r="R601" s="1">
        <v>22.937167243272398</v>
      </c>
      <c r="S601" s="1">
        <v>27.250315924675299</v>
      </c>
      <c r="T601" s="1">
        <v>15.1084502081995</v>
      </c>
      <c r="U601" s="1">
        <v>5.7591789903110699</v>
      </c>
      <c r="V601" s="1">
        <v>36.645843957164701</v>
      </c>
      <c r="W601" s="1">
        <v>37.9589495155533</v>
      </c>
      <c r="X601" s="1">
        <v>19.6360275369709</v>
      </c>
      <c r="Y601" s="1">
        <v>19.324675324675301</v>
      </c>
      <c r="Z601" s="1">
        <v>21.890909090909101</v>
      </c>
      <c r="AA601" s="1">
        <v>20.919480519480501</v>
      </c>
      <c r="AB601" s="1">
        <v>24.4675324675325</v>
      </c>
      <c r="AC601" s="1">
        <v>13.3974025974026</v>
      </c>
    </row>
    <row r="602" spans="1:29" ht="15" customHeight="1" x14ac:dyDescent="0.25">
      <c r="A602">
        <v>35820</v>
      </c>
      <c r="B602" s="2" t="s">
        <v>613</v>
      </c>
      <c r="C602" s="2" t="s">
        <v>117</v>
      </c>
      <c r="D602" s="2" t="s">
        <v>961</v>
      </c>
      <c r="E602" s="2" t="s">
        <v>935</v>
      </c>
      <c r="F602" s="2" t="s">
        <v>919</v>
      </c>
      <c r="G602" s="2" t="str">
        <f t="shared" si="9"/>
        <v>Trump</v>
      </c>
      <c r="H602" s="2" t="s">
        <v>922</v>
      </c>
      <c r="I602" s="2" t="s">
        <v>923</v>
      </c>
      <c r="J602">
        <v>37590</v>
      </c>
      <c r="K602" s="1">
        <v>90.470869912210702</v>
      </c>
      <c r="L602" s="1">
        <v>0.63314711359404097</v>
      </c>
      <c r="M602" s="1">
        <v>0.51343442404894901</v>
      </c>
      <c r="N602" s="1">
        <v>1.42059058260176</v>
      </c>
      <c r="O602" s="1">
        <v>6.96195796754456</v>
      </c>
      <c r="P602" s="1">
        <v>25.081138600691698</v>
      </c>
      <c r="Q602" s="1">
        <v>7.7121574886937996</v>
      </c>
      <c r="R602" s="1">
        <v>23.828145783452999</v>
      </c>
      <c r="S602" s="1">
        <v>27.7254588986433</v>
      </c>
      <c r="T602" s="1">
        <v>15.653099228518199</v>
      </c>
      <c r="U602" s="1">
        <v>3.09257939336343</v>
      </c>
      <c r="V602" s="1">
        <v>38.706739526411702</v>
      </c>
      <c r="W602" s="1">
        <v>39.811515007523603</v>
      </c>
      <c r="X602" s="1">
        <v>18.3891660727014</v>
      </c>
      <c r="Y602" s="1">
        <v>18.321741370427599</v>
      </c>
      <c r="Z602" s="1">
        <v>23.003606388459598</v>
      </c>
      <c r="AA602" s="1">
        <v>18.456980937661001</v>
      </c>
      <c r="AB602" s="1">
        <v>25.405718701700199</v>
      </c>
      <c r="AC602" s="1">
        <v>14.811952601751701</v>
      </c>
    </row>
    <row r="603" spans="1:29" ht="15" customHeight="1" x14ac:dyDescent="0.25">
      <c r="A603">
        <v>35840</v>
      </c>
      <c r="B603" s="2" t="s">
        <v>614</v>
      </c>
      <c r="C603" s="2" t="s">
        <v>72</v>
      </c>
      <c r="D603" s="2" t="s">
        <v>942</v>
      </c>
      <c r="E603" s="2" t="s">
        <v>931</v>
      </c>
      <c r="F603" s="2" t="s">
        <v>919</v>
      </c>
      <c r="G603" s="2" t="str">
        <f t="shared" si="9"/>
        <v>Trump</v>
      </c>
      <c r="H603" s="2" t="s">
        <v>923</v>
      </c>
      <c r="I603" s="2" t="s">
        <v>923</v>
      </c>
      <c r="J603">
        <v>702281</v>
      </c>
      <c r="K603" s="1">
        <v>79.5875155386519</v>
      </c>
      <c r="L603" s="1">
        <v>6.3028901536564401</v>
      </c>
      <c r="M603" s="1">
        <v>1.4269217022815699</v>
      </c>
      <c r="N603" s="1">
        <v>1.5777160424388501</v>
      </c>
      <c r="O603" s="1">
        <v>11.1049565629712</v>
      </c>
      <c r="P603" s="1">
        <v>17.944099299283302</v>
      </c>
      <c r="Q603" s="1">
        <v>6.4153807379097501</v>
      </c>
      <c r="R603" s="1">
        <v>19.761035824691302</v>
      </c>
      <c r="S603" s="1">
        <v>28.3497631290039</v>
      </c>
      <c r="T603" s="1">
        <v>27.5297210091117</v>
      </c>
      <c r="U603" s="1">
        <v>3.55914701908319</v>
      </c>
      <c r="V603" s="1">
        <v>37.8095653950162</v>
      </c>
      <c r="W603" s="1">
        <v>30.4307819741347</v>
      </c>
      <c r="X603" s="1">
        <v>28.200505611765902</v>
      </c>
      <c r="Y603" s="1">
        <v>17.894390273103401</v>
      </c>
      <c r="Z603" s="1">
        <v>23.455229936280301</v>
      </c>
      <c r="AA603" s="1">
        <v>18.8435342476687</v>
      </c>
      <c r="AB603" s="1">
        <v>21.4225852367206</v>
      </c>
      <c r="AC603" s="1">
        <v>18.384260306226999</v>
      </c>
    </row>
    <row r="604" spans="1:29" ht="15" customHeight="1" x14ac:dyDescent="0.25">
      <c r="A604">
        <v>35860</v>
      </c>
      <c r="B604" s="2" t="s">
        <v>615</v>
      </c>
      <c r="C604" s="2" t="s">
        <v>66</v>
      </c>
      <c r="D604" s="2" t="s">
        <v>425</v>
      </c>
      <c r="E604" s="2" t="s">
        <v>927</v>
      </c>
      <c r="F604" s="2" t="s">
        <v>919</v>
      </c>
      <c r="G604" s="2" t="str">
        <f t="shared" si="9"/>
        <v>Trump</v>
      </c>
      <c r="H604" s="2" t="s">
        <v>922</v>
      </c>
      <c r="I604" s="2" t="s">
        <v>923</v>
      </c>
      <c r="J604">
        <v>28525</v>
      </c>
      <c r="K604" s="1">
        <v>95.919368974583705</v>
      </c>
      <c r="L604" s="1">
        <v>0.72217353198948298</v>
      </c>
      <c r="M604" s="1">
        <v>0.217353198948291</v>
      </c>
      <c r="N604" s="1">
        <v>1.1393514460999099</v>
      </c>
      <c r="O604" s="1">
        <v>2.00175284837862</v>
      </c>
      <c r="P604" s="1">
        <v>26.397896581945702</v>
      </c>
      <c r="Q604" s="1">
        <v>8.2489044697633709</v>
      </c>
      <c r="R604" s="1">
        <v>25.216476774758998</v>
      </c>
      <c r="S604" s="1">
        <v>27.512708150744999</v>
      </c>
      <c r="T604" s="1">
        <v>12.624014022787</v>
      </c>
      <c r="U604" s="1">
        <v>4.0066688178982499</v>
      </c>
      <c r="V604" s="1">
        <v>57.185113477465897</v>
      </c>
      <c r="W604" s="1">
        <v>29.864472410455001</v>
      </c>
      <c r="X604" s="1">
        <v>8.9437452941809195</v>
      </c>
      <c r="Y604" s="1">
        <v>18.1317141522653</v>
      </c>
      <c r="Z604" s="1">
        <v>24.1662774404484</v>
      </c>
      <c r="AA604" s="1">
        <v>24.9602989257356</v>
      </c>
      <c r="AB604" s="1">
        <v>21.625408687529202</v>
      </c>
      <c r="AC604" s="1">
        <v>11.1163007940215</v>
      </c>
    </row>
    <row r="605" spans="1:29" ht="15" customHeight="1" x14ac:dyDescent="0.25">
      <c r="A605">
        <v>35900</v>
      </c>
      <c r="B605" s="2" t="s">
        <v>616</v>
      </c>
      <c r="C605" s="2" t="s">
        <v>42</v>
      </c>
      <c r="D605" s="2" t="s">
        <v>959</v>
      </c>
      <c r="E605" s="2" t="s">
        <v>931</v>
      </c>
      <c r="F605" s="2" t="s">
        <v>919</v>
      </c>
      <c r="G605" s="2" t="str">
        <f t="shared" si="9"/>
        <v>Trump</v>
      </c>
      <c r="H605" s="2" t="s">
        <v>922</v>
      </c>
      <c r="I605" s="2" t="s">
        <v>923</v>
      </c>
      <c r="J605">
        <v>69340</v>
      </c>
      <c r="K605" s="1">
        <v>88.818863570810507</v>
      </c>
      <c r="L605" s="1">
        <v>4.0164407268531903</v>
      </c>
      <c r="M605" s="1">
        <v>0.42543986155177399</v>
      </c>
      <c r="N605" s="1">
        <v>1.29939428901067</v>
      </c>
      <c r="O605" s="1">
        <v>5.4398615517738698</v>
      </c>
      <c r="P605" s="1">
        <v>22.405537929045298</v>
      </c>
      <c r="Q605" s="1">
        <v>7.1574848572252696</v>
      </c>
      <c r="R605" s="1">
        <v>23.957311796942601</v>
      </c>
      <c r="S605" s="1">
        <v>29.493798673204498</v>
      </c>
      <c r="T605" s="1">
        <v>16.985866743582299</v>
      </c>
      <c r="U605" s="1">
        <v>10.110633066994501</v>
      </c>
      <c r="V605" s="1">
        <v>48.664208154066799</v>
      </c>
      <c r="W605" s="1">
        <v>29.160008195042</v>
      </c>
      <c r="X605" s="1">
        <v>12.065150583896701</v>
      </c>
      <c r="Y605" s="1">
        <v>30.853994490358101</v>
      </c>
      <c r="Z605" s="1">
        <v>28.031197452685099</v>
      </c>
      <c r="AA605" s="1">
        <v>17.076312117634401</v>
      </c>
      <c r="AB605" s="1">
        <v>16.482415655969401</v>
      </c>
      <c r="AC605" s="1">
        <v>7.5560802833530101</v>
      </c>
    </row>
    <row r="606" spans="1:29" ht="15" customHeight="1" x14ac:dyDescent="0.25">
      <c r="A606">
        <v>35940</v>
      </c>
      <c r="B606" s="2" t="s">
        <v>617</v>
      </c>
      <c r="C606" s="2" t="s">
        <v>33</v>
      </c>
      <c r="D606" s="2" t="s">
        <v>967</v>
      </c>
      <c r="E606" s="2" t="s">
        <v>927</v>
      </c>
      <c r="F606" s="2" t="s">
        <v>919</v>
      </c>
      <c r="G606" s="2" t="str">
        <f t="shared" si="9"/>
        <v>Trump</v>
      </c>
      <c r="H606" s="2" t="s">
        <v>922</v>
      </c>
      <c r="I606" s="2" t="s">
        <v>922</v>
      </c>
      <c r="J606">
        <v>59626</v>
      </c>
      <c r="K606" s="1">
        <v>91.652970180793602</v>
      </c>
      <c r="L606" s="1">
        <v>0.93918760272364399</v>
      </c>
      <c r="M606" s="1">
        <v>0.28511052225539202</v>
      </c>
      <c r="N606" s="1">
        <v>1.5328883373025199</v>
      </c>
      <c r="O606" s="1">
        <v>5.5898433569248303</v>
      </c>
      <c r="P606" s="1">
        <v>26.2754503069131</v>
      </c>
      <c r="Q606" s="1">
        <v>7.8120283097977401</v>
      </c>
      <c r="R606" s="1">
        <v>24.7459162110489</v>
      </c>
      <c r="S606" s="1">
        <v>27.608761278636798</v>
      </c>
      <c r="T606" s="1">
        <v>13.557843893603501</v>
      </c>
      <c r="U606" s="1">
        <v>4.6680681846964402</v>
      </c>
      <c r="V606" s="1">
        <v>56.8754590815835</v>
      </c>
      <c r="W606" s="1">
        <v>26.085965401079001</v>
      </c>
      <c r="X606" s="1">
        <v>12.370507332641001</v>
      </c>
      <c r="Y606" s="1">
        <v>17.915582410797001</v>
      </c>
      <c r="Z606" s="1">
        <v>23.022978873549999</v>
      </c>
      <c r="AA606" s="1">
        <v>20.0458695364531</v>
      </c>
      <c r="AB606" s="1">
        <v>26.110351519428399</v>
      </c>
      <c r="AC606" s="1">
        <v>12.9052176597715</v>
      </c>
    </row>
    <row r="607" spans="1:29" ht="15" customHeight="1" x14ac:dyDescent="0.25">
      <c r="A607">
        <v>35980</v>
      </c>
      <c r="B607" s="2" t="s">
        <v>618</v>
      </c>
      <c r="C607" s="2" t="s">
        <v>168</v>
      </c>
      <c r="D607" s="2" t="s">
        <v>938</v>
      </c>
      <c r="E607" s="2" t="s">
        <v>927</v>
      </c>
      <c r="F607" s="2" t="s">
        <v>920</v>
      </c>
      <c r="G607" s="2" t="str">
        <f t="shared" si="9"/>
        <v>Clinton</v>
      </c>
      <c r="H607" s="2" t="s">
        <v>923</v>
      </c>
      <c r="I607" s="2" t="s">
        <v>922</v>
      </c>
      <c r="J607">
        <v>274055</v>
      </c>
      <c r="K607" s="1">
        <v>78.307274087318206</v>
      </c>
      <c r="L607" s="1">
        <v>5.2865300760796199</v>
      </c>
      <c r="M607" s="1">
        <v>4.1042856360949402</v>
      </c>
      <c r="N607" s="1">
        <v>3.83134772217256</v>
      </c>
      <c r="O607" s="1">
        <v>8.4705624783346405</v>
      </c>
      <c r="P607" s="1">
        <v>21.7470945613107</v>
      </c>
      <c r="Q607" s="1">
        <v>9.79183010709529</v>
      </c>
      <c r="R607" s="1">
        <v>25.127437923044599</v>
      </c>
      <c r="S607" s="1">
        <v>29.104741748919</v>
      </c>
      <c r="T607" s="1">
        <v>14.2288956596304</v>
      </c>
      <c r="U607" s="1">
        <v>2.95347175566007</v>
      </c>
      <c r="V607" s="1">
        <v>37.858719646799102</v>
      </c>
      <c r="W607" s="1">
        <v>27.989996907359401</v>
      </c>
      <c r="X607" s="1">
        <v>31.1978116901814</v>
      </c>
      <c r="Y607" s="1">
        <v>11.7752792158552</v>
      </c>
      <c r="Z607" s="1">
        <v>16.0086877556943</v>
      </c>
      <c r="AA607" s="1">
        <v>16.1987324115075</v>
      </c>
      <c r="AB607" s="1">
        <v>25.465983878970601</v>
      </c>
      <c r="AC607" s="1">
        <v>30.5513167379724</v>
      </c>
    </row>
    <row r="608" spans="1:29" ht="15" customHeight="1" x14ac:dyDescent="0.25">
      <c r="A608">
        <v>36020</v>
      </c>
      <c r="B608" s="2" t="s">
        <v>619</v>
      </c>
      <c r="C608" s="2" t="s">
        <v>25</v>
      </c>
      <c r="D608" s="2" t="s">
        <v>878</v>
      </c>
      <c r="E608" s="2" t="s">
        <v>927</v>
      </c>
      <c r="F608" s="2" t="s">
        <v>919</v>
      </c>
      <c r="G608" s="2" t="str">
        <f t="shared" si="9"/>
        <v>Trump</v>
      </c>
      <c r="H608" s="2" t="s">
        <v>922</v>
      </c>
      <c r="I608" s="2" t="s">
        <v>922</v>
      </c>
      <c r="J608">
        <v>78506</v>
      </c>
      <c r="K608" s="1">
        <v>83.062441087305402</v>
      </c>
      <c r="L608" s="1">
        <v>2.09028609278272</v>
      </c>
      <c r="M608" s="1">
        <v>4.3015820446844799</v>
      </c>
      <c r="N608" s="1">
        <v>5.0747713550556703</v>
      </c>
      <c r="O608" s="1">
        <v>5.4709194201717102</v>
      </c>
      <c r="P608" s="1">
        <v>20.755101520902901</v>
      </c>
      <c r="Q608" s="1">
        <v>8.7585662242376401</v>
      </c>
      <c r="R608" s="1">
        <v>22.4301327287086</v>
      </c>
      <c r="S608" s="1">
        <v>29.663974728046298</v>
      </c>
      <c r="T608" s="1">
        <v>18.3922247981046</v>
      </c>
      <c r="U608" s="1">
        <v>1.5979557682964101</v>
      </c>
      <c r="V608" s="1">
        <v>28.203559410483901</v>
      </c>
      <c r="W608" s="1">
        <v>39.446833780209097</v>
      </c>
      <c r="X608" s="1">
        <v>30.7516510410106</v>
      </c>
      <c r="Y608" s="1">
        <v>12.527869840313301</v>
      </c>
      <c r="Z608" s="1">
        <v>19.707743296173501</v>
      </c>
      <c r="AA608" s="1">
        <v>18.216330219945799</v>
      </c>
      <c r="AB608" s="1">
        <v>27.625790900873799</v>
      </c>
      <c r="AC608" s="1">
        <v>21.9222657426936</v>
      </c>
    </row>
    <row r="609" spans="1:29" ht="15" customHeight="1" x14ac:dyDescent="0.25">
      <c r="A609">
        <v>36100</v>
      </c>
      <c r="B609" s="2" t="s">
        <v>620</v>
      </c>
      <c r="C609" s="2" t="s">
        <v>72</v>
      </c>
      <c r="D609" s="2" t="s">
        <v>942</v>
      </c>
      <c r="E609" s="2" t="s">
        <v>931</v>
      </c>
      <c r="F609" s="2" t="s">
        <v>919</v>
      </c>
      <c r="G609" s="2" t="str">
        <f t="shared" si="9"/>
        <v>Trump</v>
      </c>
      <c r="H609" s="2" t="s">
        <v>922</v>
      </c>
      <c r="I609" s="2" t="s">
        <v>923</v>
      </c>
      <c r="J609">
        <v>331298</v>
      </c>
      <c r="K609" s="1">
        <v>73.992598808323606</v>
      </c>
      <c r="L609" s="1">
        <v>11.873600202838499</v>
      </c>
      <c r="M609" s="1">
        <v>1.3090933238353399</v>
      </c>
      <c r="N609" s="1">
        <v>1.9170052339585499</v>
      </c>
      <c r="O609" s="1">
        <v>10.907702431043999</v>
      </c>
      <c r="P609" s="1">
        <v>19.372589028608701</v>
      </c>
      <c r="Q609" s="1">
        <v>7.16635778060839</v>
      </c>
      <c r="R609" s="1">
        <v>20.424210227650001</v>
      </c>
      <c r="S609" s="1">
        <v>27.2841973087673</v>
      </c>
      <c r="T609" s="1">
        <v>25.752645654365601</v>
      </c>
      <c r="U609" s="1">
        <v>4.6875256429192698</v>
      </c>
      <c r="V609" s="1">
        <v>46.8124825628149</v>
      </c>
      <c r="W609" s="1">
        <v>31.3582131193278</v>
      </c>
      <c r="X609" s="1">
        <v>17.141778674937999</v>
      </c>
      <c r="Y609" s="1">
        <v>21.820192528927599</v>
      </c>
      <c r="Z609" s="1">
        <v>28.457022407279599</v>
      </c>
      <c r="AA609" s="1">
        <v>20.453786377502201</v>
      </c>
      <c r="AB609" s="1">
        <v>19.101482190703098</v>
      </c>
      <c r="AC609" s="1">
        <v>10.1675164955876</v>
      </c>
    </row>
    <row r="610" spans="1:29" ht="15" customHeight="1" x14ac:dyDescent="0.25">
      <c r="A610">
        <v>36140</v>
      </c>
      <c r="B610" s="2" t="s">
        <v>621</v>
      </c>
      <c r="C610" s="2" t="s">
        <v>88</v>
      </c>
      <c r="D610" s="2" t="s">
        <v>963</v>
      </c>
      <c r="E610" s="2" t="s">
        <v>947</v>
      </c>
      <c r="F610" s="2" t="s">
        <v>919</v>
      </c>
      <c r="G610" s="2" t="str">
        <f t="shared" si="9"/>
        <v>Trump</v>
      </c>
      <c r="H610" s="2" t="s">
        <v>923</v>
      </c>
      <c r="I610" s="2" t="s">
        <v>922</v>
      </c>
      <c r="J610">
        <v>97265</v>
      </c>
      <c r="K610" s="1">
        <v>86.898678867012805</v>
      </c>
      <c r="L610" s="1">
        <v>4.3633372744563799</v>
      </c>
      <c r="M610" s="1">
        <v>0.84100138796072599</v>
      </c>
      <c r="N610" s="1">
        <v>1.67274970441577</v>
      </c>
      <c r="O610" s="1">
        <v>6.2242327661543202</v>
      </c>
      <c r="P610" s="1">
        <v>18.864956561969901</v>
      </c>
      <c r="Q610" s="1">
        <v>7.95352901866036</v>
      </c>
      <c r="R610" s="1">
        <v>20.063743381483601</v>
      </c>
      <c r="S610" s="1">
        <v>31.550917596257602</v>
      </c>
      <c r="T610" s="1">
        <v>21.566853441628499</v>
      </c>
      <c r="U610" s="1">
        <v>3.0996735704637599</v>
      </c>
      <c r="V610" s="1">
        <v>44.0398469158037</v>
      </c>
      <c r="W610" s="1">
        <v>25.2898469158037</v>
      </c>
      <c r="X610" s="1">
        <v>27.570632597928899</v>
      </c>
      <c r="Y610" s="1">
        <v>14.797536425058601</v>
      </c>
      <c r="Z610" s="1">
        <v>19.6166750930735</v>
      </c>
      <c r="AA610" s="1">
        <v>18.338925403318498</v>
      </c>
      <c r="AB610" s="1">
        <v>22.709932435538001</v>
      </c>
      <c r="AC610" s="1">
        <v>24.536930643011399</v>
      </c>
    </row>
    <row r="611" spans="1:29" ht="15" customHeight="1" x14ac:dyDescent="0.25">
      <c r="A611">
        <v>36220</v>
      </c>
      <c r="B611" s="2" t="s">
        <v>622</v>
      </c>
      <c r="C611" s="2" t="s">
        <v>27</v>
      </c>
      <c r="D611" s="2" t="s">
        <v>976</v>
      </c>
      <c r="E611" s="2" t="s">
        <v>935</v>
      </c>
      <c r="F611" s="2" t="s">
        <v>919</v>
      </c>
      <c r="G611" s="2" t="str">
        <f t="shared" si="9"/>
        <v>Trump</v>
      </c>
      <c r="H611" s="2" t="s">
        <v>922</v>
      </c>
      <c r="I611" s="2" t="s">
        <v>922</v>
      </c>
      <c r="J611">
        <v>137130</v>
      </c>
      <c r="K611" s="1">
        <v>41.060307737183699</v>
      </c>
      <c r="L611" s="1">
        <v>4.0807992415955701</v>
      </c>
      <c r="M611" s="1">
        <v>0.73215197258076303</v>
      </c>
      <c r="N611" s="1">
        <v>1.38044191642967</v>
      </c>
      <c r="O611" s="1">
        <v>52.746299132210297</v>
      </c>
      <c r="P611" s="1">
        <v>29.029388171807799</v>
      </c>
      <c r="Q611" s="1">
        <v>11.2098009188361</v>
      </c>
      <c r="R611" s="1">
        <v>26.3319477867717</v>
      </c>
      <c r="S611" s="1">
        <v>23.253117479763699</v>
      </c>
      <c r="T611" s="1">
        <v>10.175745642820701</v>
      </c>
      <c r="U611" s="1">
        <v>13.027442797175601</v>
      </c>
      <c r="V611" s="1">
        <v>42.364059884017202</v>
      </c>
      <c r="W611" s="1">
        <v>31.422124087059899</v>
      </c>
      <c r="X611" s="1">
        <v>13.1863732317473</v>
      </c>
      <c r="Y611" s="1">
        <v>18.925914603077601</v>
      </c>
      <c r="Z611" s="1">
        <v>21.5245083053093</v>
      </c>
      <c r="AA611" s="1">
        <v>16.977478854580699</v>
      </c>
      <c r="AB611" s="1">
        <v>24.981147457454401</v>
      </c>
      <c r="AC611" s="1">
        <v>17.590950779578101</v>
      </c>
    </row>
    <row r="612" spans="1:29" ht="15" customHeight="1" x14ac:dyDescent="0.25">
      <c r="A612">
        <v>36260</v>
      </c>
      <c r="B612" s="2" t="s">
        <v>623</v>
      </c>
      <c r="C612" s="2" t="s">
        <v>199</v>
      </c>
      <c r="D612" s="2" t="s">
        <v>977</v>
      </c>
      <c r="E612" s="2" t="s">
        <v>947</v>
      </c>
      <c r="F612" s="2" t="s">
        <v>919</v>
      </c>
      <c r="G612" s="2" t="str">
        <f t="shared" si="9"/>
        <v>Trump</v>
      </c>
      <c r="H612" s="2" t="s">
        <v>922</v>
      </c>
      <c r="I612" s="2" t="s">
        <v>923</v>
      </c>
      <c r="J612">
        <v>22969</v>
      </c>
      <c r="K612" s="1">
        <v>83.209664427731994</v>
      </c>
      <c r="L612" s="1">
        <v>1.0611914079834699</v>
      </c>
      <c r="M612" s="1">
        <v>1.4220668197247299</v>
      </c>
      <c r="N612" s="1">
        <v>2.77882440020162</v>
      </c>
      <c r="O612" s="1">
        <v>11.528252944358201</v>
      </c>
      <c r="P612" s="1">
        <v>32.650768053399503</v>
      </c>
      <c r="Q612" s="1">
        <v>9.7354305972111295</v>
      </c>
      <c r="R612" s="1">
        <v>27.658797740635201</v>
      </c>
      <c r="S612" s="1">
        <v>20.754773854199598</v>
      </c>
      <c r="T612" s="1">
        <v>9.2002297545544796</v>
      </c>
      <c r="U612" s="1">
        <v>2.5909604847360299</v>
      </c>
      <c r="V612" s="1">
        <v>30.900472559649799</v>
      </c>
      <c r="W612" s="1">
        <v>38.313860783347302</v>
      </c>
      <c r="X612" s="1">
        <v>28.194706172266802</v>
      </c>
      <c r="Y612" s="1">
        <v>11.001655672104301</v>
      </c>
      <c r="Z612" s="1">
        <v>17.424002574336601</v>
      </c>
      <c r="AA612" s="1">
        <v>19.793845467143498</v>
      </c>
      <c r="AB612" s="1">
        <v>28.942082617518999</v>
      </c>
      <c r="AC612" s="1">
        <v>22.838413668896699</v>
      </c>
    </row>
    <row r="613" spans="1:29" ht="15" customHeight="1" x14ac:dyDescent="0.25">
      <c r="A613">
        <v>36300</v>
      </c>
      <c r="B613" s="2" t="s">
        <v>624</v>
      </c>
      <c r="C613" s="2" t="s">
        <v>40</v>
      </c>
      <c r="D613" s="2" t="s">
        <v>966</v>
      </c>
      <c r="E613" s="2" t="s">
        <v>927</v>
      </c>
      <c r="F613" s="2" t="s">
        <v>919</v>
      </c>
      <c r="G613" s="2" t="str">
        <f t="shared" si="9"/>
        <v>Trump</v>
      </c>
      <c r="H613" s="2" t="s">
        <v>922</v>
      </c>
      <c r="I613" s="2" t="s">
        <v>922</v>
      </c>
      <c r="J613">
        <v>111944</v>
      </c>
      <c r="K613" s="1">
        <v>92.852676338169104</v>
      </c>
      <c r="L613" s="1">
        <v>2.01797327235046</v>
      </c>
      <c r="M613" s="1">
        <v>0.959408275566355</v>
      </c>
      <c r="N613" s="1">
        <v>2.2529121703708999</v>
      </c>
      <c r="O613" s="1">
        <v>1.9170299435432001</v>
      </c>
      <c r="P613" s="1">
        <v>21.265096834131299</v>
      </c>
      <c r="Q613" s="1">
        <v>14.978024726649</v>
      </c>
      <c r="R613" s="1">
        <v>23.050811119845601</v>
      </c>
      <c r="S613" s="1">
        <v>26.812513399556899</v>
      </c>
      <c r="T613" s="1">
        <v>13.893553919817</v>
      </c>
      <c r="U613" s="1">
        <v>4.6475600309837297</v>
      </c>
      <c r="V613" s="1">
        <v>45.510879515527101</v>
      </c>
      <c r="W613" s="1">
        <v>29.731709034575001</v>
      </c>
      <c r="X613" s="1">
        <v>20.1098514189142</v>
      </c>
      <c r="Y613" s="1">
        <v>22.380929746173599</v>
      </c>
      <c r="Z613" s="1">
        <v>23.863960452514501</v>
      </c>
      <c r="AA613" s="1">
        <v>18.559273695218199</v>
      </c>
      <c r="AB613" s="1">
        <v>21.6798174731438</v>
      </c>
      <c r="AC613" s="1">
        <v>13.516018632949899</v>
      </c>
    </row>
    <row r="614" spans="1:29" ht="15" customHeight="1" x14ac:dyDescent="0.25">
      <c r="A614">
        <v>36340</v>
      </c>
      <c r="B614" s="2" t="s">
        <v>625</v>
      </c>
      <c r="C614" s="2" t="s">
        <v>55</v>
      </c>
      <c r="D614" s="2" t="s">
        <v>970</v>
      </c>
      <c r="E614" s="2" t="s">
        <v>927</v>
      </c>
      <c r="F614" s="2" t="s">
        <v>919</v>
      </c>
      <c r="G614" s="2" t="str">
        <f t="shared" si="9"/>
        <v>Trump</v>
      </c>
      <c r="H614" s="2" t="s">
        <v>922</v>
      </c>
      <c r="I614" s="2" t="s">
        <v>922</v>
      </c>
      <c r="J614">
        <v>54984</v>
      </c>
      <c r="K614" s="1">
        <v>96.486250545613302</v>
      </c>
      <c r="L614" s="1">
        <v>1.0312090790048001</v>
      </c>
      <c r="M614" s="1">
        <v>0.35646733595227698</v>
      </c>
      <c r="N614" s="1">
        <v>1.25672923032155</v>
      </c>
      <c r="O614" s="1">
        <v>0.86934380910810405</v>
      </c>
      <c r="P614" s="1">
        <v>21.518987341772199</v>
      </c>
      <c r="Q614" s="1">
        <v>7.2730248799650798</v>
      </c>
      <c r="R614" s="1">
        <v>22.046413502109701</v>
      </c>
      <c r="S614" s="1">
        <v>31.1854357631311</v>
      </c>
      <c r="T614" s="1">
        <v>17.976138513022001</v>
      </c>
      <c r="U614" s="1">
        <v>3.3925272018066099</v>
      </c>
      <c r="V614" s="1">
        <v>57.128926298501298</v>
      </c>
      <c r="W614" s="1">
        <v>24.761342640115</v>
      </c>
      <c r="X614" s="1">
        <v>14.717203859577101</v>
      </c>
      <c r="Y614" s="1">
        <v>21.660377358490599</v>
      </c>
      <c r="Z614" s="1">
        <v>26.184239733629301</v>
      </c>
      <c r="AA614" s="1">
        <v>19.964483906770301</v>
      </c>
      <c r="AB614" s="1">
        <v>23.032186459489498</v>
      </c>
      <c r="AC614" s="1">
        <v>9.1587125416204191</v>
      </c>
    </row>
    <row r="615" spans="1:29" ht="15" customHeight="1" x14ac:dyDescent="0.25">
      <c r="A615">
        <v>36380</v>
      </c>
      <c r="B615" s="2" t="s">
        <v>626</v>
      </c>
      <c r="C615" s="2" t="s">
        <v>72</v>
      </c>
      <c r="D615" s="2" t="s">
        <v>942</v>
      </c>
      <c r="E615" s="2" t="s">
        <v>931</v>
      </c>
      <c r="F615" s="2" t="s">
        <v>919</v>
      </c>
      <c r="G615" s="2" t="str">
        <f t="shared" si="9"/>
        <v>Trump</v>
      </c>
      <c r="H615" s="2" t="s">
        <v>922</v>
      </c>
      <c r="I615" s="2" t="s">
        <v>923</v>
      </c>
      <c r="J615">
        <v>39996</v>
      </c>
      <c r="K615" s="1">
        <v>65.651565156515701</v>
      </c>
      <c r="L615" s="1">
        <v>7.7932793279327903</v>
      </c>
      <c r="M615" s="1">
        <v>0.86258625862586302</v>
      </c>
      <c r="N615" s="1">
        <v>1.78767876787679</v>
      </c>
      <c r="O615" s="1">
        <v>23.904890489048899</v>
      </c>
      <c r="P615" s="1">
        <v>23.962396239623999</v>
      </c>
      <c r="Q615" s="1">
        <v>9.1134113411341104</v>
      </c>
      <c r="R615" s="1">
        <v>25.067506750675101</v>
      </c>
      <c r="S615" s="1">
        <v>24.8774877487749</v>
      </c>
      <c r="T615" s="1">
        <v>16.979197919792</v>
      </c>
      <c r="U615" s="1">
        <v>16.210270803307299</v>
      </c>
      <c r="V615" s="1">
        <v>48.862170977774397</v>
      </c>
      <c r="W615" s="1">
        <v>24.6567549116286</v>
      </c>
      <c r="X615" s="1">
        <v>10.2708033072897</v>
      </c>
      <c r="Y615" s="1">
        <v>26.4866482160221</v>
      </c>
      <c r="Z615" s="1">
        <v>29.6880843742988</v>
      </c>
      <c r="AA615" s="1">
        <v>15.3190216171741</v>
      </c>
      <c r="AB615" s="1">
        <v>18.804697434363099</v>
      </c>
      <c r="AC615" s="1">
        <v>9.7015483581419701</v>
      </c>
    </row>
    <row r="616" spans="1:29" ht="15" customHeight="1" x14ac:dyDescent="0.25">
      <c r="A616">
        <v>36420</v>
      </c>
      <c r="B616" s="2" t="s">
        <v>627</v>
      </c>
      <c r="C616" s="2" t="s">
        <v>29</v>
      </c>
      <c r="D616" s="2" t="s">
        <v>968</v>
      </c>
      <c r="E616" s="2" t="s">
        <v>935</v>
      </c>
      <c r="F616" s="2" t="s">
        <v>919</v>
      </c>
      <c r="G616" s="2" t="str">
        <f t="shared" si="9"/>
        <v>Trump</v>
      </c>
      <c r="H616" s="2" t="s">
        <v>922</v>
      </c>
      <c r="I616" s="2" t="s">
        <v>922</v>
      </c>
      <c r="J616">
        <v>1252987</v>
      </c>
      <c r="K616" s="1">
        <v>67.447148294435607</v>
      </c>
      <c r="L616" s="1">
        <v>10.229475644998701</v>
      </c>
      <c r="M616" s="1">
        <v>2.7780016871683402</v>
      </c>
      <c r="N616" s="1">
        <v>8.2091035262137595</v>
      </c>
      <c r="O616" s="1">
        <v>11.3362708471836</v>
      </c>
      <c r="P616" s="1">
        <v>24.977832970334099</v>
      </c>
      <c r="Q616" s="1">
        <v>10.780798204610299</v>
      </c>
      <c r="R616" s="1">
        <v>27.305869893303001</v>
      </c>
      <c r="S616" s="1">
        <v>25.172966678824299</v>
      </c>
      <c r="T616" s="1">
        <v>11.7625322529284</v>
      </c>
      <c r="U616" s="1">
        <v>4.6262843228475798</v>
      </c>
      <c r="V616" s="1">
        <v>35.310959554965997</v>
      </c>
      <c r="W616" s="1">
        <v>32.201735196880001</v>
      </c>
      <c r="X616" s="1">
        <v>27.861020925306399</v>
      </c>
      <c r="Y616" s="1">
        <v>18.559544093081001</v>
      </c>
      <c r="Z616" s="1">
        <v>22.438335506500799</v>
      </c>
      <c r="AA616" s="1">
        <v>17.9257151664868</v>
      </c>
      <c r="AB616" s="1">
        <v>22.3671000504064</v>
      </c>
      <c r="AC616" s="1">
        <v>18.709305183525</v>
      </c>
    </row>
    <row r="617" spans="1:29" ht="15" customHeight="1" x14ac:dyDescent="0.25">
      <c r="A617">
        <v>36460</v>
      </c>
      <c r="B617" s="2" t="s">
        <v>628</v>
      </c>
      <c r="C617" s="2" t="s">
        <v>40</v>
      </c>
      <c r="D617" s="2" t="s">
        <v>966</v>
      </c>
      <c r="E617" s="2" t="s">
        <v>927</v>
      </c>
      <c r="F617" s="2" t="s">
        <v>919</v>
      </c>
      <c r="G617" s="2" t="str">
        <f t="shared" si="9"/>
        <v>Trump</v>
      </c>
      <c r="H617" s="2" t="s">
        <v>922</v>
      </c>
      <c r="I617" s="2" t="s">
        <v>922</v>
      </c>
      <c r="J617">
        <v>80317</v>
      </c>
      <c r="K617" s="1">
        <v>91.946910367668096</v>
      </c>
      <c r="L617" s="1">
        <v>1.2027341658677499</v>
      </c>
      <c r="M617" s="1">
        <v>0.652414806329918</v>
      </c>
      <c r="N617" s="1">
        <v>4.52332631945914</v>
      </c>
      <c r="O617" s="1">
        <v>1.67461434067507</v>
      </c>
      <c r="P617" s="1">
        <v>23.408493843146498</v>
      </c>
      <c r="Q617" s="1">
        <v>9.6318338583363392</v>
      </c>
      <c r="R617" s="1">
        <v>22.401235105892901</v>
      </c>
      <c r="S617" s="1">
        <v>29.095957269320301</v>
      </c>
      <c r="T617" s="1">
        <v>15.462479923303899</v>
      </c>
      <c r="U617" s="1">
        <v>4.2567869928400999</v>
      </c>
      <c r="V617" s="1">
        <v>50.033562052505999</v>
      </c>
      <c r="W617" s="1">
        <v>28.7291169451074</v>
      </c>
      <c r="X617" s="1">
        <v>16.980534009546499</v>
      </c>
      <c r="Y617" s="1">
        <v>21.3609303186403</v>
      </c>
      <c r="Z617" s="1">
        <v>24.988432709213701</v>
      </c>
      <c r="AA617" s="1">
        <v>20.3861932817175</v>
      </c>
      <c r="AB617" s="1">
        <v>22.733582158610702</v>
      </c>
      <c r="AC617" s="1">
        <v>10.5308615318178</v>
      </c>
    </row>
    <row r="618" spans="1:29" ht="15" customHeight="1" x14ac:dyDescent="0.25">
      <c r="A618">
        <v>36500</v>
      </c>
      <c r="B618" s="2" t="s">
        <v>629</v>
      </c>
      <c r="C618" s="2" t="s">
        <v>25</v>
      </c>
      <c r="D618" s="2" t="s">
        <v>878</v>
      </c>
      <c r="E618" s="2" t="s">
        <v>927</v>
      </c>
      <c r="F618" s="2" t="s">
        <v>920</v>
      </c>
      <c r="G618" s="2" t="str">
        <f t="shared" si="9"/>
        <v>Clinton</v>
      </c>
      <c r="H618" s="2" t="s">
        <v>923</v>
      </c>
      <c r="I618" s="2" t="s">
        <v>922</v>
      </c>
      <c r="J618">
        <v>252264</v>
      </c>
      <c r="K618" s="1">
        <v>78.893143690736693</v>
      </c>
      <c r="L618" s="1">
        <v>2.54495290647893</v>
      </c>
      <c r="M618" s="1">
        <v>5.0819776107569803</v>
      </c>
      <c r="N618" s="1">
        <v>6.4289791646846197</v>
      </c>
      <c r="O618" s="1">
        <v>7.0509466273427801</v>
      </c>
      <c r="P618" s="1">
        <v>23.0401484159452</v>
      </c>
      <c r="Q618" s="1">
        <v>9.1126756096787496</v>
      </c>
      <c r="R618" s="1">
        <v>26.568198395331901</v>
      </c>
      <c r="S618" s="1">
        <v>28.290996733580702</v>
      </c>
      <c r="T618" s="1">
        <v>12.9879808454635</v>
      </c>
      <c r="U618" s="1">
        <v>1.9866506412126399</v>
      </c>
      <c r="V618" s="1">
        <v>28.290371891664801</v>
      </c>
      <c r="W618" s="1">
        <v>37.767366418894497</v>
      </c>
      <c r="X618" s="1">
        <v>31.9556110482281</v>
      </c>
      <c r="Y618" s="1">
        <v>13.3120298513387</v>
      </c>
      <c r="Z618" s="1">
        <v>17.517813548220602</v>
      </c>
      <c r="AA618" s="1">
        <v>16.5978603894171</v>
      </c>
      <c r="AB618" s="1">
        <v>27.973721294881202</v>
      </c>
      <c r="AC618" s="1">
        <v>24.5985749161424</v>
      </c>
    </row>
    <row r="619" spans="1:29" ht="15" customHeight="1" x14ac:dyDescent="0.25">
      <c r="A619">
        <v>36540</v>
      </c>
      <c r="B619" s="2" t="s">
        <v>630</v>
      </c>
      <c r="C619" s="2" t="s">
        <v>117</v>
      </c>
      <c r="D619" s="2" t="s">
        <v>961</v>
      </c>
      <c r="E619" s="2" t="s">
        <v>935</v>
      </c>
      <c r="F619" s="2" t="s">
        <v>920</v>
      </c>
      <c r="G619" s="2" t="str">
        <f t="shared" si="9"/>
        <v>Clinton</v>
      </c>
      <c r="H619" s="2" t="s">
        <v>922</v>
      </c>
      <c r="I619" s="2" t="s">
        <v>923</v>
      </c>
      <c r="J619">
        <v>865350</v>
      </c>
      <c r="K619" s="1">
        <v>78.716357543190597</v>
      </c>
      <c r="L619" s="1">
        <v>7.7268157392962404</v>
      </c>
      <c r="M619" s="1">
        <v>2.0560466863119</v>
      </c>
      <c r="N619" s="1">
        <v>2.5439417576703098</v>
      </c>
      <c r="O619" s="1">
        <v>8.9568382735309395</v>
      </c>
      <c r="P619" s="1">
        <v>26.254463511873801</v>
      </c>
      <c r="Q619" s="1">
        <v>9.5278211128445101</v>
      </c>
      <c r="R619" s="1">
        <v>27.7605593112613</v>
      </c>
      <c r="S619" s="1">
        <v>25.352054082163299</v>
      </c>
      <c r="T619" s="1">
        <v>11.1051019818571</v>
      </c>
      <c r="U619" s="1">
        <v>3.6634495238915901</v>
      </c>
      <c r="V619" s="1">
        <v>31.201078604564302</v>
      </c>
      <c r="W619" s="1">
        <v>32.4338977695434</v>
      </c>
      <c r="X619" s="1">
        <v>32.701574102000698</v>
      </c>
      <c r="Y619" s="1">
        <v>15.1572142754629</v>
      </c>
      <c r="Z619" s="1">
        <v>20.024936611969601</v>
      </c>
      <c r="AA619" s="1">
        <v>17.4406783715256</v>
      </c>
      <c r="AB619" s="1">
        <v>25.113321054394099</v>
      </c>
      <c r="AC619" s="1">
        <v>22.263849686647799</v>
      </c>
    </row>
    <row r="620" spans="1:29" ht="15" customHeight="1" x14ac:dyDescent="0.25">
      <c r="A620">
        <v>36580</v>
      </c>
      <c r="B620" s="2" t="s">
        <v>631</v>
      </c>
      <c r="C620" s="2" t="s">
        <v>40</v>
      </c>
      <c r="D620" s="2" t="s">
        <v>966</v>
      </c>
      <c r="E620" s="2" t="s">
        <v>927</v>
      </c>
      <c r="F620" s="2" t="s">
        <v>919</v>
      </c>
      <c r="G620" s="2" t="str">
        <f t="shared" si="9"/>
        <v>Trump</v>
      </c>
      <c r="H620" s="2" t="s">
        <v>922</v>
      </c>
      <c r="I620" s="2" t="s">
        <v>922</v>
      </c>
      <c r="J620">
        <v>62259</v>
      </c>
      <c r="K620" s="1">
        <v>92.731974493647499</v>
      </c>
      <c r="L620" s="1">
        <v>1.53873335582004</v>
      </c>
      <c r="M620" s="1">
        <v>1.0600876981641201</v>
      </c>
      <c r="N620" s="1">
        <v>1.58370677331791</v>
      </c>
      <c r="O620" s="1">
        <v>3.0854976790504201</v>
      </c>
      <c r="P620" s="1">
        <v>18.6607558746527</v>
      </c>
      <c r="Q620" s="1">
        <v>16.212917007982799</v>
      </c>
      <c r="R620" s="1">
        <v>19.9971088517323</v>
      </c>
      <c r="S620" s="1">
        <v>28.615943076503001</v>
      </c>
      <c r="T620" s="1">
        <v>16.513275189129299</v>
      </c>
      <c r="U620" s="1">
        <v>3.49377531496161</v>
      </c>
      <c r="V620" s="1">
        <v>41.473051213875699</v>
      </c>
      <c r="W620" s="1">
        <v>28.511790870461901</v>
      </c>
      <c r="X620" s="1">
        <v>26.521382600700701</v>
      </c>
      <c r="Y620" s="1">
        <v>20.5655841245263</v>
      </c>
      <c r="Z620" s="1">
        <v>23.104192983171</v>
      </c>
      <c r="AA620" s="1">
        <v>18.442606250764001</v>
      </c>
      <c r="AB620" s="1">
        <v>23.079744101707298</v>
      </c>
      <c r="AC620" s="1">
        <v>14.807872539831299</v>
      </c>
    </row>
    <row r="621" spans="1:29" ht="15" customHeight="1" x14ac:dyDescent="0.25">
      <c r="A621">
        <v>36620</v>
      </c>
      <c r="B621" s="2" t="s">
        <v>632</v>
      </c>
      <c r="C621" s="2" t="s">
        <v>38</v>
      </c>
      <c r="D621" t="s">
        <v>969</v>
      </c>
      <c r="E621" s="2" t="s">
        <v>947</v>
      </c>
      <c r="F621" s="2" t="s">
        <v>919</v>
      </c>
      <c r="G621" s="2" t="str">
        <f t="shared" si="9"/>
        <v>Trump</v>
      </c>
      <c r="H621" s="2" t="s">
        <v>922</v>
      </c>
      <c r="I621" s="2" t="s">
        <v>922</v>
      </c>
      <c r="J621">
        <v>53936</v>
      </c>
      <c r="K621" s="1">
        <v>70.998961732423595</v>
      </c>
      <c r="L621" s="1">
        <v>0.68970631859982201</v>
      </c>
      <c r="M621" s="1">
        <v>1.29412637199644</v>
      </c>
      <c r="N621" s="1">
        <v>2.4881340848412901</v>
      </c>
      <c r="O621" s="1">
        <v>24.529071492138801</v>
      </c>
      <c r="P621" s="1">
        <v>26.8614654405221</v>
      </c>
      <c r="Q621" s="1">
        <v>8.9532037970928506</v>
      </c>
      <c r="R621" s="1">
        <v>24.525363393651698</v>
      </c>
      <c r="S621" s="1">
        <v>24.5383417383566</v>
      </c>
      <c r="T621" s="1">
        <v>15.1216256303767</v>
      </c>
      <c r="U621" s="1">
        <v>8.5266366671505303</v>
      </c>
      <c r="V621" s="1">
        <v>43.0918856147482</v>
      </c>
      <c r="W621" s="1">
        <v>34.2371897227464</v>
      </c>
      <c r="X621" s="1">
        <v>14.144287995354899</v>
      </c>
      <c r="Y621" s="1">
        <v>25.357181808267001</v>
      </c>
      <c r="Z621" s="1">
        <v>24.8173192278329</v>
      </c>
      <c r="AA621" s="1">
        <v>20.9074053877195</v>
      </c>
      <c r="AB621" s="1">
        <v>19.086050823426799</v>
      </c>
      <c r="AC621" s="1">
        <v>9.8320427527538392</v>
      </c>
    </row>
    <row r="622" spans="1:29" ht="15" customHeight="1" x14ac:dyDescent="0.25">
      <c r="A622">
        <v>36660</v>
      </c>
      <c r="B622" s="2" t="s">
        <v>633</v>
      </c>
      <c r="C622" s="2" t="s">
        <v>49</v>
      </c>
      <c r="D622" s="2" t="s">
        <v>951</v>
      </c>
      <c r="E622" s="2" t="s">
        <v>931</v>
      </c>
      <c r="F622" s="2" t="s">
        <v>919</v>
      </c>
      <c r="G622" s="2" t="str">
        <f t="shared" si="9"/>
        <v>Trump</v>
      </c>
      <c r="H622" s="2" t="s">
        <v>922</v>
      </c>
      <c r="I622" s="2" t="s">
        <v>923</v>
      </c>
      <c r="J622">
        <v>83384</v>
      </c>
      <c r="K622" s="1">
        <v>55.196440564136999</v>
      </c>
      <c r="L622" s="1">
        <v>41.128993571908303</v>
      </c>
      <c r="M622" s="1">
        <v>0.376571044804759</v>
      </c>
      <c r="N622" s="1">
        <v>1.71375803511465</v>
      </c>
      <c r="O622" s="1">
        <v>1.58423678403531</v>
      </c>
      <c r="P622" s="1">
        <v>27.199462726662201</v>
      </c>
      <c r="Q622" s="1">
        <v>8.9069845533915402</v>
      </c>
      <c r="R622" s="1">
        <v>23.604048738367101</v>
      </c>
      <c r="S622" s="1">
        <v>26.555454283795498</v>
      </c>
      <c r="T622" s="1">
        <v>13.7340496977837</v>
      </c>
      <c r="U622" s="1">
        <v>11.0778443113772</v>
      </c>
      <c r="V622" s="1">
        <v>55.595059880239504</v>
      </c>
      <c r="W622" s="1">
        <v>20.147829341317401</v>
      </c>
      <c r="X622" s="1">
        <v>13.179266467065901</v>
      </c>
      <c r="Y622" s="1">
        <v>33.604556550040698</v>
      </c>
      <c r="Z622" s="1">
        <v>20.110659072416599</v>
      </c>
      <c r="AA622" s="1">
        <v>15.694060211554101</v>
      </c>
      <c r="AB622" s="1">
        <v>18.4572823433686</v>
      </c>
      <c r="AC622" s="1">
        <v>12.13344182262</v>
      </c>
    </row>
    <row r="623" spans="1:29" ht="15" customHeight="1" x14ac:dyDescent="0.25">
      <c r="A623">
        <v>36700</v>
      </c>
      <c r="B623" s="2" t="s">
        <v>634</v>
      </c>
      <c r="C623" s="2" t="s">
        <v>129</v>
      </c>
      <c r="D623" s="2" t="s">
        <v>973</v>
      </c>
      <c r="E623" s="2" t="s">
        <v>931</v>
      </c>
      <c r="F623" s="2" t="s">
        <v>920</v>
      </c>
      <c r="G623" s="2" t="str">
        <f t="shared" si="9"/>
        <v>Clinton</v>
      </c>
      <c r="H623" s="2" t="s">
        <v>922</v>
      </c>
      <c r="I623" s="2" t="s">
        <v>923</v>
      </c>
      <c r="J623">
        <v>92501</v>
      </c>
      <c r="K623" s="1">
        <v>33.735851504308101</v>
      </c>
      <c r="L623" s="1">
        <v>61.930141295769801</v>
      </c>
      <c r="M623" s="1">
        <v>0.81188311477713704</v>
      </c>
      <c r="N623" s="1">
        <v>1.6118744662219899</v>
      </c>
      <c r="O623" s="1">
        <v>1.91024961892304</v>
      </c>
      <c r="P623" s="1">
        <v>23.177046734629901</v>
      </c>
      <c r="Q623" s="1">
        <v>12.4074334331521</v>
      </c>
      <c r="R623" s="1">
        <v>22.298137317434399</v>
      </c>
      <c r="S623" s="1">
        <v>27.269975459724801</v>
      </c>
      <c r="T623" s="1">
        <v>14.8474070550589</v>
      </c>
      <c r="U623" s="1">
        <v>7.3263510682865496</v>
      </c>
      <c r="V623" s="1">
        <v>50.108085462924201</v>
      </c>
      <c r="W623" s="1">
        <v>24.7540846250524</v>
      </c>
      <c r="X623" s="1">
        <v>17.8114788437369</v>
      </c>
      <c r="Y623" s="1">
        <v>32.497831743278397</v>
      </c>
      <c r="Z623" s="1">
        <v>24.469499855449602</v>
      </c>
      <c r="AA623" s="1">
        <v>16.605955478462</v>
      </c>
      <c r="AB623" s="1">
        <v>16.5539173171437</v>
      </c>
      <c r="AC623" s="1">
        <v>9.8727956056663793</v>
      </c>
    </row>
    <row r="624" spans="1:29" ht="15" customHeight="1" x14ac:dyDescent="0.25">
      <c r="A624">
        <v>36740</v>
      </c>
      <c r="B624" s="2" t="s">
        <v>635</v>
      </c>
      <c r="C624" s="2" t="s">
        <v>72</v>
      </c>
      <c r="D624" s="2" t="s">
        <v>942</v>
      </c>
      <c r="E624" s="2" t="s">
        <v>931</v>
      </c>
      <c r="F624" s="2" t="s">
        <v>920</v>
      </c>
      <c r="G624" s="2" t="str">
        <f t="shared" si="9"/>
        <v>Clinton</v>
      </c>
      <c r="H624" s="2" t="s">
        <v>922</v>
      </c>
      <c r="I624" s="2" t="s">
        <v>923</v>
      </c>
      <c r="J624">
        <v>2134411</v>
      </c>
      <c r="K624" s="1">
        <v>53.263546711481503</v>
      </c>
      <c r="L624" s="1">
        <v>14.9781368255692</v>
      </c>
      <c r="M624" s="1">
        <v>3.8964847913546201</v>
      </c>
      <c r="N624" s="1">
        <v>2.6157099077918899</v>
      </c>
      <c r="O624" s="1">
        <v>25.246121763802801</v>
      </c>
      <c r="P624" s="1">
        <v>23.401537941849099</v>
      </c>
      <c r="Q624" s="1">
        <v>11.044873738000801</v>
      </c>
      <c r="R624" s="1">
        <v>27.841638747176599</v>
      </c>
      <c r="S624" s="1">
        <v>25.3864415054083</v>
      </c>
      <c r="T624" s="1">
        <v>12.325508067565201</v>
      </c>
      <c r="U624" s="1">
        <v>4.6921068268592698</v>
      </c>
      <c r="V624" s="1">
        <v>36.5323693825706</v>
      </c>
      <c r="W624" s="1">
        <v>31.214185600655</v>
      </c>
      <c r="X624" s="1">
        <v>27.561338189915201</v>
      </c>
      <c r="Y624" s="1">
        <v>17.007698567666001</v>
      </c>
      <c r="Z624" s="1">
        <v>23.580210963113998</v>
      </c>
      <c r="AA624" s="1">
        <v>18.7948010618355</v>
      </c>
      <c r="AB624" s="1">
        <v>22.1728368740851</v>
      </c>
      <c r="AC624" s="1">
        <v>18.444452533299401</v>
      </c>
    </row>
    <row r="625" spans="1:29" ht="15" customHeight="1" x14ac:dyDescent="0.25">
      <c r="A625">
        <v>36780</v>
      </c>
      <c r="B625" s="2" t="s">
        <v>636</v>
      </c>
      <c r="C625" s="2" t="s">
        <v>70</v>
      </c>
      <c r="D625" s="2" t="s">
        <v>980</v>
      </c>
      <c r="E625" s="2" t="s">
        <v>927</v>
      </c>
      <c r="F625" s="2" t="s">
        <v>919</v>
      </c>
      <c r="G625" s="2" t="str">
        <f t="shared" si="9"/>
        <v>Trump</v>
      </c>
      <c r="H625" s="2" t="s">
        <v>922</v>
      </c>
      <c r="I625" s="2" t="s">
        <v>922</v>
      </c>
      <c r="J625">
        <v>166994</v>
      </c>
      <c r="K625" s="1">
        <v>90.727211756111004</v>
      </c>
      <c r="L625" s="1">
        <v>1.7102410865061</v>
      </c>
      <c r="M625" s="1">
        <v>2.2725367378468699</v>
      </c>
      <c r="N625" s="1">
        <v>1.8264129250152701</v>
      </c>
      <c r="O625" s="1">
        <v>3.4635974945207599</v>
      </c>
      <c r="P625" s="1">
        <v>21.636705510377599</v>
      </c>
      <c r="Q625" s="1">
        <v>11.8986310885421</v>
      </c>
      <c r="R625" s="1">
        <v>25.958417667700601</v>
      </c>
      <c r="S625" s="1">
        <v>27.130914883169499</v>
      </c>
      <c r="T625" s="1">
        <v>13.375330850210201</v>
      </c>
      <c r="U625" s="1">
        <v>2.6758252105060198</v>
      </c>
      <c r="V625" s="1">
        <v>41.6734668256858</v>
      </c>
      <c r="W625" s="1">
        <v>30.603405758763198</v>
      </c>
      <c r="X625" s="1">
        <v>25.047302205045</v>
      </c>
      <c r="Y625" s="1">
        <v>15.541706330318901</v>
      </c>
      <c r="Z625" s="1">
        <v>23.0485483103284</v>
      </c>
      <c r="AA625" s="1">
        <v>19.109947643979101</v>
      </c>
      <c r="AB625" s="1">
        <v>25.489350309376501</v>
      </c>
      <c r="AC625" s="1">
        <v>16.810447405997099</v>
      </c>
    </row>
    <row r="626" spans="1:29" ht="15" customHeight="1" x14ac:dyDescent="0.25">
      <c r="A626">
        <v>36820</v>
      </c>
      <c r="B626" s="2" t="s">
        <v>637</v>
      </c>
      <c r="C626" s="2" t="s">
        <v>60</v>
      </c>
      <c r="D626" s="2" t="s">
        <v>945</v>
      </c>
      <c r="E626" s="2" t="s">
        <v>927</v>
      </c>
      <c r="F626" s="2" t="s">
        <v>919</v>
      </c>
      <c r="G626" s="2" t="str">
        <f t="shared" si="9"/>
        <v>Trump</v>
      </c>
      <c r="H626" s="2" t="s">
        <v>922</v>
      </c>
      <c r="I626" s="2" t="s">
        <v>923</v>
      </c>
      <c r="J626">
        <v>22381</v>
      </c>
      <c r="K626" s="1">
        <v>94.910861891783199</v>
      </c>
      <c r="L626" s="1">
        <v>1.12148697555963</v>
      </c>
      <c r="M626" s="1">
        <v>1.1170188999597901</v>
      </c>
      <c r="N626" s="1">
        <v>1.24212501675528</v>
      </c>
      <c r="O626" s="1">
        <v>1.6085072159420899</v>
      </c>
      <c r="P626" s="1">
        <v>24.310799338724799</v>
      </c>
      <c r="Q626" s="1">
        <v>9.6823198248514402</v>
      </c>
      <c r="R626" s="1">
        <v>23.1893123631652</v>
      </c>
      <c r="S626" s="1">
        <v>26.741432465037299</v>
      </c>
      <c r="T626" s="1">
        <v>16.076136008221301</v>
      </c>
      <c r="U626" s="1">
        <v>4.0439679739449002</v>
      </c>
      <c r="V626" s="1">
        <v>46.017098656534102</v>
      </c>
      <c r="W626" s="1">
        <v>29.3798344415796</v>
      </c>
      <c r="X626" s="1">
        <v>20.559098927941399</v>
      </c>
      <c r="Y626" s="1">
        <v>22.592967082350299</v>
      </c>
      <c r="Z626" s="1">
        <v>20.278620379732601</v>
      </c>
      <c r="AA626" s="1">
        <v>19.851702055948799</v>
      </c>
      <c r="AB626" s="1">
        <v>23.9186608246264</v>
      </c>
      <c r="AC626" s="1">
        <v>13.358049657341899</v>
      </c>
    </row>
    <row r="627" spans="1:29" ht="15" customHeight="1" x14ac:dyDescent="0.25">
      <c r="A627">
        <v>36830</v>
      </c>
      <c r="B627" s="2" t="s">
        <v>638</v>
      </c>
      <c r="C627" s="2" t="s">
        <v>25</v>
      </c>
      <c r="D627" s="2" t="s">
        <v>878</v>
      </c>
      <c r="E627" s="2" t="s">
        <v>927</v>
      </c>
      <c r="F627" s="2" t="s">
        <v>919</v>
      </c>
      <c r="G627" s="2" t="str">
        <f t="shared" si="9"/>
        <v>Trump</v>
      </c>
      <c r="H627" s="2" t="s">
        <v>922</v>
      </c>
      <c r="I627" s="2" t="s">
        <v>922</v>
      </c>
      <c r="J627">
        <v>18728</v>
      </c>
      <c r="K627" s="1">
        <v>38.776164032464798</v>
      </c>
      <c r="L627" s="1">
        <v>0.25096112772319501</v>
      </c>
      <c r="M627" s="1">
        <v>0.52862024775736904</v>
      </c>
      <c r="N627" s="1">
        <v>1.18005126014524</v>
      </c>
      <c r="O627" s="1">
        <v>59.2642033319094</v>
      </c>
      <c r="P627" s="1">
        <v>34.771465185818002</v>
      </c>
      <c r="Q627" s="1">
        <v>9.9903887227680492</v>
      </c>
      <c r="R627" s="1">
        <v>25.080093976932901</v>
      </c>
      <c r="S627" s="1">
        <v>19.932721059376298</v>
      </c>
      <c r="T627" s="1">
        <v>10.2253310551047</v>
      </c>
      <c r="U627" s="1">
        <v>24.219737481769599</v>
      </c>
      <c r="V627" s="1">
        <v>34.982984929509001</v>
      </c>
      <c r="W627" s="1">
        <v>28.507535245503199</v>
      </c>
      <c r="X627" s="1">
        <v>12.2897423432183</v>
      </c>
      <c r="Y627" s="1">
        <v>18.979377839916101</v>
      </c>
      <c r="Z627" s="1">
        <v>28.783642083187701</v>
      </c>
      <c r="AA627" s="1">
        <v>20.989164627752501</v>
      </c>
      <c r="AB627" s="1">
        <v>21.705697308633301</v>
      </c>
      <c r="AC627" s="1">
        <v>9.5421181405103095</v>
      </c>
    </row>
    <row r="628" spans="1:29" ht="15" customHeight="1" x14ac:dyDescent="0.25">
      <c r="A628">
        <v>36840</v>
      </c>
      <c r="B628" s="2" t="s">
        <v>639</v>
      </c>
      <c r="C628" s="2" t="s">
        <v>77</v>
      </c>
      <c r="D628" s="2" t="s">
        <v>949</v>
      </c>
      <c r="E628" s="2" t="s">
        <v>935</v>
      </c>
      <c r="F628" s="2" t="s">
        <v>919</v>
      </c>
      <c r="G628" s="2" t="str">
        <f t="shared" si="9"/>
        <v>Trump</v>
      </c>
      <c r="H628" s="2" t="s">
        <v>922</v>
      </c>
      <c r="I628" s="2" t="s">
        <v>923</v>
      </c>
      <c r="J628">
        <v>25992</v>
      </c>
      <c r="K628" s="1">
        <v>91.874422899353604</v>
      </c>
      <c r="L628" s="1">
        <v>1.2311480455524799</v>
      </c>
      <c r="M628" s="1">
        <v>0.38088642659279798</v>
      </c>
      <c r="N628" s="1">
        <v>2.9085872576177301</v>
      </c>
      <c r="O628" s="1">
        <v>3.6049553708833502</v>
      </c>
      <c r="P628" s="1">
        <v>25.969529085872601</v>
      </c>
      <c r="Q628" s="1">
        <v>8.8373345644813792</v>
      </c>
      <c r="R628" s="1">
        <v>23.8881194213604</v>
      </c>
      <c r="S628" s="1">
        <v>27.173745767928601</v>
      </c>
      <c r="T628" s="1">
        <v>14.131271160357</v>
      </c>
      <c r="U628" s="1">
        <v>3.1174778371396701</v>
      </c>
      <c r="V628" s="1">
        <v>42.0712734104386</v>
      </c>
      <c r="W628" s="1">
        <v>35.231609229143402</v>
      </c>
      <c r="X628" s="1">
        <v>19.579639523278299</v>
      </c>
      <c r="Y628" s="1">
        <v>15.7499010684606</v>
      </c>
      <c r="Z628" s="1">
        <v>22.605856747131</v>
      </c>
      <c r="AA628" s="1">
        <v>21.863870201820301</v>
      </c>
      <c r="AB628" s="1">
        <v>25.929956470122701</v>
      </c>
      <c r="AC628" s="1">
        <v>13.8504155124654</v>
      </c>
    </row>
    <row r="629" spans="1:29" ht="15" customHeight="1" x14ac:dyDescent="0.25">
      <c r="A629">
        <v>36860</v>
      </c>
      <c r="B629" s="2" t="s">
        <v>640</v>
      </c>
      <c r="C629" s="2" t="s">
        <v>146</v>
      </c>
      <c r="D629" s="2" t="s">
        <v>948</v>
      </c>
      <c r="E629" s="2" t="s">
        <v>927</v>
      </c>
      <c r="F629" s="2" t="s">
        <v>919</v>
      </c>
      <c r="G629" s="2" t="str">
        <f t="shared" si="9"/>
        <v>Trump</v>
      </c>
      <c r="H629" s="2" t="s">
        <v>922</v>
      </c>
      <c r="I629" s="2" t="s">
        <v>923</v>
      </c>
      <c r="J629">
        <v>154908</v>
      </c>
      <c r="K629" s="1">
        <v>88.873395822036301</v>
      </c>
      <c r="L629" s="1">
        <v>1.50153639579621</v>
      </c>
      <c r="M629" s="1">
        <v>0.63779791876468594</v>
      </c>
      <c r="N629" s="1">
        <v>1.1878017920313999</v>
      </c>
      <c r="O629" s="1">
        <v>7.7994680713713898</v>
      </c>
      <c r="P629" s="1">
        <v>23.014950809512701</v>
      </c>
      <c r="Q629" s="1">
        <v>7.9182482505745302</v>
      </c>
      <c r="R629" s="1">
        <v>23.606915072171901</v>
      </c>
      <c r="S629" s="1">
        <v>28.628605365765502</v>
      </c>
      <c r="T629" s="1">
        <v>16.831280501975399</v>
      </c>
      <c r="U629" s="1">
        <v>3.45873558468878</v>
      </c>
      <c r="V629" s="1">
        <v>46.940385410014599</v>
      </c>
      <c r="W629" s="1">
        <v>33.692385710529301</v>
      </c>
      <c r="X629" s="1">
        <v>15.9084932947673</v>
      </c>
      <c r="Y629" s="1">
        <v>17.365055084538898</v>
      </c>
      <c r="Z629" s="1">
        <v>21.399163561211399</v>
      </c>
      <c r="AA629" s="1">
        <v>18.940293892694999</v>
      </c>
      <c r="AB629" s="1">
        <v>25.356788335421701</v>
      </c>
      <c r="AC629" s="1">
        <v>16.938699126132999</v>
      </c>
    </row>
    <row r="630" spans="1:29" ht="15" customHeight="1" x14ac:dyDescent="0.25">
      <c r="A630">
        <v>36900</v>
      </c>
      <c r="B630" s="2" t="s">
        <v>641</v>
      </c>
      <c r="C630" s="2" t="s">
        <v>60</v>
      </c>
      <c r="D630" s="2" t="s">
        <v>945</v>
      </c>
      <c r="E630" s="2" t="s">
        <v>927</v>
      </c>
      <c r="F630" s="2" t="s">
        <v>919</v>
      </c>
      <c r="G630" s="2" t="str">
        <f t="shared" si="9"/>
        <v>Trump</v>
      </c>
      <c r="H630" s="2" t="s">
        <v>922</v>
      </c>
      <c r="I630" s="2" t="s">
        <v>923</v>
      </c>
      <c r="J630">
        <v>44378</v>
      </c>
      <c r="K630" s="1">
        <v>89.488034611744595</v>
      </c>
      <c r="L630" s="1">
        <v>1.02302942899635</v>
      </c>
      <c r="M630" s="1">
        <v>0.617423047455947</v>
      </c>
      <c r="N630" s="1">
        <v>1.39258190995538</v>
      </c>
      <c r="O630" s="1">
        <v>7.4789310018477604</v>
      </c>
      <c r="P630" s="1">
        <v>24.0411915814142</v>
      </c>
      <c r="Q630" s="1">
        <v>9.2050114921808106</v>
      </c>
      <c r="R630" s="1">
        <v>23.148857542025301</v>
      </c>
      <c r="S630" s="1">
        <v>27.044932173599499</v>
      </c>
      <c r="T630" s="1">
        <v>16.5600072107801</v>
      </c>
      <c r="U630" s="1">
        <v>6.8682344158267998</v>
      </c>
      <c r="V630" s="1">
        <v>46.445417218093603</v>
      </c>
      <c r="W630" s="1">
        <v>31.1378058298551</v>
      </c>
      <c r="X630" s="1">
        <v>15.548542536224501</v>
      </c>
      <c r="Y630" s="1">
        <v>21.7792626989071</v>
      </c>
      <c r="Z630" s="1">
        <v>25.879155105045601</v>
      </c>
      <c r="AA630" s="1">
        <v>19.887875870660899</v>
      </c>
      <c r="AB630" s="1">
        <v>20.323914151424201</v>
      </c>
      <c r="AC630" s="1">
        <v>12.129792173962301</v>
      </c>
    </row>
    <row r="631" spans="1:29" ht="15" customHeight="1" x14ac:dyDescent="0.25">
      <c r="A631">
        <v>36940</v>
      </c>
      <c r="B631" s="2" t="s">
        <v>642</v>
      </c>
      <c r="C631" s="2" t="s">
        <v>44</v>
      </c>
      <c r="D631" s="2" t="s">
        <v>955</v>
      </c>
      <c r="E631" s="2" t="s">
        <v>947</v>
      </c>
      <c r="F631" s="2" t="s">
        <v>919</v>
      </c>
      <c r="G631" s="2" t="str">
        <f t="shared" si="9"/>
        <v>Trump</v>
      </c>
      <c r="H631" s="2" t="s">
        <v>922</v>
      </c>
      <c r="I631" s="2" t="s">
        <v>922</v>
      </c>
      <c r="J631">
        <v>36576</v>
      </c>
      <c r="K631" s="1">
        <v>88.976377952755897</v>
      </c>
      <c r="L631" s="1">
        <v>2.7422353455818</v>
      </c>
      <c r="M631" s="1">
        <v>0.76006124234470696</v>
      </c>
      <c r="N631" s="1">
        <v>1.2822615923009599</v>
      </c>
      <c r="O631" s="1">
        <v>6.2390638670166201</v>
      </c>
      <c r="P631" s="1">
        <v>26.383420822397198</v>
      </c>
      <c r="Q631" s="1">
        <v>7.09755030621172</v>
      </c>
      <c r="R631" s="1">
        <v>25.330818022747199</v>
      </c>
      <c r="S631" s="1">
        <v>26.779855643044598</v>
      </c>
      <c r="T631" s="1">
        <v>14.4083552055993</v>
      </c>
      <c r="U631" s="1">
        <v>4.2940740130223398</v>
      </c>
      <c r="V631" s="1">
        <v>38.535399324157297</v>
      </c>
      <c r="W631" s="1">
        <v>32.382757768070597</v>
      </c>
      <c r="X631" s="1">
        <v>24.787768894749899</v>
      </c>
      <c r="Y631" s="1">
        <v>15.6589147286822</v>
      </c>
      <c r="Z631" s="1">
        <v>18.978153629316399</v>
      </c>
      <c r="AA631" s="1">
        <v>17.195207892882301</v>
      </c>
      <c r="AB631" s="1">
        <v>29.210711768851301</v>
      </c>
      <c r="AC631" s="1">
        <v>18.957011980267801</v>
      </c>
    </row>
    <row r="632" spans="1:29" ht="15" customHeight="1" x14ac:dyDescent="0.25">
      <c r="A632">
        <v>36980</v>
      </c>
      <c r="B632" s="2" t="s">
        <v>643</v>
      </c>
      <c r="C632" s="2" t="s">
        <v>104</v>
      </c>
      <c r="D632" s="2" t="s">
        <v>950</v>
      </c>
      <c r="E632" s="2" t="s">
        <v>927</v>
      </c>
      <c r="F632" s="2" t="s">
        <v>919</v>
      </c>
      <c r="G632" s="2" t="str">
        <f t="shared" si="9"/>
        <v>Trump</v>
      </c>
      <c r="H632" s="2" t="s">
        <v>922</v>
      </c>
      <c r="I632" s="2" t="s">
        <v>923</v>
      </c>
      <c r="J632">
        <v>114752</v>
      </c>
      <c r="K632" s="1">
        <v>91.122594813162294</v>
      </c>
      <c r="L632" s="1">
        <v>4.1010178471834902</v>
      </c>
      <c r="M632" s="1">
        <v>0.60913970998326805</v>
      </c>
      <c r="N632" s="1">
        <v>1.79256134969325</v>
      </c>
      <c r="O632" s="1">
        <v>2.37468627997769</v>
      </c>
      <c r="P632" s="1">
        <v>24.448375627440001</v>
      </c>
      <c r="Q632" s="1">
        <v>8.37806748466258</v>
      </c>
      <c r="R632" s="1">
        <v>24.818739542665899</v>
      </c>
      <c r="S632" s="1">
        <v>27.605619074177401</v>
      </c>
      <c r="T632" s="1">
        <v>14.7491982710541</v>
      </c>
      <c r="U632" s="1">
        <v>4.6850868882457499</v>
      </c>
      <c r="V632" s="1">
        <v>48.648332965621101</v>
      </c>
      <c r="W632" s="1">
        <v>28.924246946906699</v>
      </c>
      <c r="X632" s="1">
        <v>17.742333199226501</v>
      </c>
      <c r="Y632" s="1">
        <v>21.876684030896399</v>
      </c>
      <c r="Z632" s="1">
        <v>22.833213580025099</v>
      </c>
      <c r="AA632" s="1">
        <v>19.0722112448356</v>
      </c>
      <c r="AB632" s="1">
        <v>23.711155020657401</v>
      </c>
      <c r="AC632" s="1">
        <v>12.5067361235854</v>
      </c>
    </row>
    <row r="633" spans="1:29" ht="15" customHeight="1" x14ac:dyDescent="0.25">
      <c r="A633">
        <v>37020</v>
      </c>
      <c r="B633" s="2" t="s">
        <v>644</v>
      </c>
      <c r="C633" s="2" t="s">
        <v>31</v>
      </c>
      <c r="D633" s="2" t="s">
        <v>924</v>
      </c>
      <c r="E633" s="2" t="s">
        <v>927</v>
      </c>
      <c r="F633" s="2" t="s">
        <v>919</v>
      </c>
      <c r="G633" s="2" t="str">
        <f t="shared" si="9"/>
        <v>Trump</v>
      </c>
      <c r="H633" s="2" t="s">
        <v>922</v>
      </c>
      <c r="I633" s="2" t="s">
        <v>922</v>
      </c>
      <c r="J633">
        <v>70648</v>
      </c>
      <c r="K633" s="1">
        <v>95.176084248669497</v>
      </c>
      <c r="L633" s="1">
        <v>0.431717812252293</v>
      </c>
      <c r="M633" s="1">
        <v>0.34962065451251301</v>
      </c>
      <c r="N633" s="1">
        <v>1.6433586230324999</v>
      </c>
      <c r="O633" s="1">
        <v>2.39921866153324</v>
      </c>
      <c r="P633" s="1">
        <v>24.146472653153701</v>
      </c>
      <c r="Q633" s="1">
        <v>8.5211187860944406</v>
      </c>
      <c r="R633" s="1">
        <v>23.890272902276099</v>
      </c>
      <c r="S633" s="1">
        <v>29.138829124674398</v>
      </c>
      <c r="T633" s="1">
        <v>14.3033065338014</v>
      </c>
      <c r="U633" s="1">
        <v>2.7021903959561899</v>
      </c>
      <c r="V633" s="1">
        <v>46.015164279696698</v>
      </c>
      <c r="W633" s="1">
        <v>36.826032013479399</v>
      </c>
      <c r="X633" s="1">
        <v>14.4566133108677</v>
      </c>
      <c r="Y633" s="1">
        <v>18.5915698736212</v>
      </c>
      <c r="Z633" s="1">
        <v>23.683249324275</v>
      </c>
      <c r="AA633" s="1">
        <v>19.9247571042443</v>
      </c>
      <c r="AB633" s="1">
        <v>24.041200964277898</v>
      </c>
      <c r="AC633" s="1">
        <v>13.7592227335817</v>
      </c>
    </row>
    <row r="634" spans="1:29" ht="15" customHeight="1" x14ac:dyDescent="0.25">
      <c r="A634">
        <v>37080</v>
      </c>
      <c r="B634" s="2" t="s">
        <v>645</v>
      </c>
      <c r="C634" s="2" t="s">
        <v>42</v>
      </c>
      <c r="D634" s="2" t="s">
        <v>959</v>
      </c>
      <c r="E634" s="2" t="s">
        <v>931</v>
      </c>
      <c r="F634" s="2" t="s">
        <v>920</v>
      </c>
      <c r="G634" s="2" t="str">
        <f t="shared" si="9"/>
        <v>Clinton</v>
      </c>
      <c r="H634" s="2" t="s">
        <v>922</v>
      </c>
      <c r="I634" s="2" t="s">
        <v>923</v>
      </c>
      <c r="J634">
        <v>59916</v>
      </c>
      <c r="K634" s="1">
        <v>57.6640630215635</v>
      </c>
      <c r="L634" s="1">
        <v>32.468789638827701</v>
      </c>
      <c r="M634" s="1">
        <v>0.53575005007009802</v>
      </c>
      <c r="N634" s="1">
        <v>1.85092462781227</v>
      </c>
      <c r="O634" s="1">
        <v>7.4804726617264201</v>
      </c>
      <c r="P634" s="1">
        <v>22.2528206155284</v>
      </c>
      <c r="Q634" s="1">
        <v>8.5452967487816291</v>
      </c>
      <c r="R634" s="1">
        <v>27.778890446625301</v>
      </c>
      <c r="S634" s="1">
        <v>29.0039388477201</v>
      </c>
      <c r="T634" s="1">
        <v>12.419053341344499</v>
      </c>
      <c r="U634" s="1">
        <v>7.8582209455182799</v>
      </c>
      <c r="V634" s="1">
        <v>44.887774477822703</v>
      </c>
      <c r="W634" s="1">
        <v>31.535128292516699</v>
      </c>
      <c r="X634" s="1">
        <v>15.7188762841424</v>
      </c>
      <c r="Y634" s="1">
        <v>17.889630078835701</v>
      </c>
      <c r="Z634" s="1">
        <v>23.0442692540934</v>
      </c>
      <c r="AA634" s="1">
        <v>18.304022639983799</v>
      </c>
      <c r="AB634" s="1">
        <v>24.747321609056002</v>
      </c>
      <c r="AC634" s="1">
        <v>16.014756418031102</v>
      </c>
    </row>
    <row r="635" spans="1:29" ht="15" customHeight="1" x14ac:dyDescent="0.25">
      <c r="A635">
        <v>37060</v>
      </c>
      <c r="B635" s="2" t="s">
        <v>645</v>
      </c>
      <c r="C635" s="2" t="s">
        <v>170</v>
      </c>
      <c r="D635" s="2" t="s">
        <v>957</v>
      </c>
      <c r="E635" s="2" t="s">
        <v>931</v>
      </c>
      <c r="F635" s="2" t="s">
        <v>919</v>
      </c>
      <c r="G635" s="2" t="str">
        <f t="shared" si="9"/>
        <v>Trump</v>
      </c>
      <c r="H635" s="2" t="s">
        <v>922</v>
      </c>
      <c r="I635" s="2" t="s">
        <v>922</v>
      </c>
      <c r="J635">
        <v>47351</v>
      </c>
      <c r="K635" s="1">
        <v>70.828493590420507</v>
      </c>
      <c r="L635" s="1">
        <v>23.558108593271498</v>
      </c>
      <c r="M635" s="1">
        <v>2.1182234799687398</v>
      </c>
      <c r="N635" s="1">
        <v>1.22911870921417</v>
      </c>
      <c r="O635" s="1">
        <v>2.2660556271250898</v>
      </c>
      <c r="P635" s="1">
        <v>18.500137272708098</v>
      </c>
      <c r="Q635" s="1">
        <v>26.907562670270998</v>
      </c>
      <c r="R635" s="1">
        <v>24.265591011805501</v>
      </c>
      <c r="S635" s="1">
        <v>19.8559692509134</v>
      </c>
      <c r="T635" s="1">
        <v>10.4707397943021</v>
      </c>
      <c r="U635" s="1">
        <v>4.1775152527882504</v>
      </c>
      <c r="V635" s="1">
        <v>29.436909804531101</v>
      </c>
      <c r="W635" s="1">
        <v>27.2296273267788</v>
      </c>
      <c r="X635" s="1">
        <v>39.155947615901802</v>
      </c>
      <c r="Y635" s="1">
        <v>29.004640219593501</v>
      </c>
      <c r="Z635" s="1">
        <v>18.397490360107199</v>
      </c>
      <c r="AA635" s="1">
        <v>17.136134893144199</v>
      </c>
      <c r="AB635" s="1">
        <v>18.0903208940592</v>
      </c>
      <c r="AC635" s="1">
        <v>17.371413633095901</v>
      </c>
    </row>
    <row r="636" spans="1:29" ht="15" customHeight="1" x14ac:dyDescent="0.25">
      <c r="A636">
        <v>37100</v>
      </c>
      <c r="B636" s="2" t="s">
        <v>646</v>
      </c>
      <c r="C636" s="2" t="s">
        <v>98</v>
      </c>
      <c r="D636" s="2" t="s">
        <v>936</v>
      </c>
      <c r="E636" s="2" t="s">
        <v>935</v>
      </c>
      <c r="F636" s="2" t="s">
        <v>920</v>
      </c>
      <c r="G636" s="2" t="str">
        <f t="shared" si="9"/>
        <v>Clinton</v>
      </c>
      <c r="H636" s="2" t="s">
        <v>923</v>
      </c>
      <c r="I636" s="2" t="s">
        <v>923</v>
      </c>
      <c r="J636">
        <v>823318</v>
      </c>
      <c r="K636" s="1">
        <v>48.689327817441097</v>
      </c>
      <c r="L636" s="1">
        <v>1.58893647412057</v>
      </c>
      <c r="M636" s="1">
        <v>6.5708511170653399</v>
      </c>
      <c r="N636" s="1">
        <v>2.8788390391076102</v>
      </c>
      <c r="O636" s="1">
        <v>40.272045552265297</v>
      </c>
      <c r="P636" s="1">
        <v>25.739143320078</v>
      </c>
      <c r="Q636" s="1">
        <v>9.8833014703917605</v>
      </c>
      <c r="R636" s="1">
        <v>26.301259051788001</v>
      </c>
      <c r="S636" s="1">
        <v>26.3786289137369</v>
      </c>
      <c r="T636" s="1">
        <v>11.6976672440054</v>
      </c>
      <c r="U636" s="1">
        <v>9.8032670012504504</v>
      </c>
      <c r="V636" s="1">
        <v>26.409108826486101</v>
      </c>
      <c r="W636" s="1">
        <v>32.6098477775829</v>
      </c>
      <c r="X636" s="1">
        <v>31.177776394680599</v>
      </c>
      <c r="Y636" s="1">
        <v>10.501934566893899</v>
      </c>
      <c r="Z636" s="1">
        <v>14.508311681475201</v>
      </c>
      <c r="AA636" s="1">
        <v>14.391748855992301</v>
      </c>
      <c r="AB636" s="1">
        <v>23.382502791867701</v>
      </c>
      <c r="AC636" s="1">
        <v>37.215502103771001</v>
      </c>
    </row>
    <row r="637" spans="1:29" ht="15" customHeight="1" x14ac:dyDescent="0.25">
      <c r="A637">
        <v>37120</v>
      </c>
      <c r="B637" s="2" t="s">
        <v>647</v>
      </c>
      <c r="C637" s="2" t="s">
        <v>46</v>
      </c>
      <c r="D637" s="2" t="s">
        <v>930</v>
      </c>
      <c r="E637" s="2" t="s">
        <v>931</v>
      </c>
      <c r="F637" s="2" t="s">
        <v>919</v>
      </c>
      <c r="G637" s="2" t="str">
        <f t="shared" si="9"/>
        <v>Trump</v>
      </c>
      <c r="H637" s="2" t="s">
        <v>922</v>
      </c>
      <c r="I637" s="2" t="s">
        <v>923</v>
      </c>
      <c r="J637">
        <v>50251</v>
      </c>
      <c r="K637" s="1">
        <v>71.053312371893099</v>
      </c>
      <c r="L637" s="1">
        <v>18.996636882848101</v>
      </c>
      <c r="M637" s="1">
        <v>1.0487353485502799</v>
      </c>
      <c r="N637" s="1">
        <v>3.2874967662335099</v>
      </c>
      <c r="O637" s="1">
        <v>5.6138186304750199</v>
      </c>
      <c r="P637" s="1">
        <v>24.829356629718799</v>
      </c>
      <c r="Q637" s="1">
        <v>9.4047879644186203</v>
      </c>
      <c r="R637" s="1">
        <v>26.654195936399301</v>
      </c>
      <c r="S637" s="1">
        <v>25.661180872022399</v>
      </c>
      <c r="T637" s="1">
        <v>13.450478597440799</v>
      </c>
      <c r="U637" s="1">
        <v>5.5875227135069698</v>
      </c>
      <c r="V637" s="1">
        <v>40.784373107207799</v>
      </c>
      <c r="W637" s="1">
        <v>36.084191399151997</v>
      </c>
      <c r="X637" s="1">
        <v>17.543912780133301</v>
      </c>
      <c r="Y637" s="1">
        <v>23.239328879596101</v>
      </c>
      <c r="Z637" s="1">
        <v>22.265286348105501</v>
      </c>
      <c r="AA637" s="1">
        <v>17.5327655668316</v>
      </c>
      <c r="AB637" s="1">
        <v>24.611147942271401</v>
      </c>
      <c r="AC637" s="1">
        <v>12.351471263195499</v>
      </c>
    </row>
    <row r="638" spans="1:29" ht="15" customHeight="1" x14ac:dyDescent="0.25">
      <c r="A638">
        <v>37140</v>
      </c>
      <c r="B638" s="2" t="s">
        <v>648</v>
      </c>
      <c r="C638" s="2" t="s">
        <v>104</v>
      </c>
      <c r="D638" s="2" t="s">
        <v>950</v>
      </c>
      <c r="E638" s="2" t="s">
        <v>927</v>
      </c>
      <c r="F638" s="2" t="s">
        <v>919</v>
      </c>
      <c r="G638" s="2" t="str">
        <f t="shared" si="9"/>
        <v>Trump</v>
      </c>
      <c r="H638" s="2" t="s">
        <v>922</v>
      </c>
      <c r="I638" s="2" t="s">
        <v>923</v>
      </c>
      <c r="J638">
        <v>98762</v>
      </c>
      <c r="K638" s="1">
        <v>86.966647090986399</v>
      </c>
      <c r="L638" s="1">
        <v>8.4283428849152493</v>
      </c>
      <c r="M638" s="1">
        <v>0.60043336505943601</v>
      </c>
      <c r="N638" s="1">
        <v>2.0949352990016399</v>
      </c>
      <c r="O638" s="1">
        <v>1.9096413600372599</v>
      </c>
      <c r="P638" s="1">
        <v>22.280836759077399</v>
      </c>
      <c r="Q638" s="1">
        <v>7.2932909418602296</v>
      </c>
      <c r="R638" s="1">
        <v>23.985946011623898</v>
      </c>
      <c r="S638" s="1">
        <v>29.212652639679199</v>
      </c>
      <c r="T638" s="1">
        <v>17.227273647759301</v>
      </c>
      <c r="U638" s="1">
        <v>4.7270632291516597</v>
      </c>
      <c r="V638" s="1">
        <v>42.749531902635702</v>
      </c>
      <c r="W638" s="1">
        <v>33.786547601901198</v>
      </c>
      <c r="X638" s="1">
        <v>18.7368572663114</v>
      </c>
      <c r="Y638" s="1">
        <v>22.1930563122183</v>
      </c>
      <c r="Z638" s="1">
        <v>23.656579664206799</v>
      </c>
      <c r="AA638" s="1">
        <v>19.553266306770301</v>
      </c>
      <c r="AB638" s="1">
        <v>19.4220197117528</v>
      </c>
      <c r="AC638" s="1">
        <v>15.1750780050518</v>
      </c>
    </row>
    <row r="639" spans="1:29" ht="15" customHeight="1" x14ac:dyDescent="0.25">
      <c r="A639">
        <v>37220</v>
      </c>
      <c r="B639" s="2" t="s">
        <v>649</v>
      </c>
      <c r="C639" s="2" t="s">
        <v>195</v>
      </c>
      <c r="D639" s="2" t="s">
        <v>965</v>
      </c>
      <c r="E639" s="2" t="s">
        <v>935</v>
      </c>
      <c r="F639" s="2" t="s">
        <v>919</v>
      </c>
      <c r="G639" s="2" t="str">
        <f t="shared" si="9"/>
        <v>Trump</v>
      </c>
      <c r="H639" s="2" t="s">
        <v>922</v>
      </c>
      <c r="I639" s="2" t="s">
        <v>922</v>
      </c>
      <c r="J639">
        <v>43946</v>
      </c>
      <c r="K639" s="1">
        <v>78.876348245574107</v>
      </c>
      <c r="L639" s="1">
        <v>1.90233468347517</v>
      </c>
      <c r="M639" s="1">
        <v>1.2447094161015799</v>
      </c>
      <c r="N639" s="1">
        <v>4.3985800755472599</v>
      </c>
      <c r="O639" s="1">
        <v>13.578027579301899</v>
      </c>
      <c r="P639" s="1">
        <v>20.679925362945401</v>
      </c>
      <c r="Q639" s="1">
        <v>6.2417512401583801</v>
      </c>
      <c r="R639" s="1">
        <v>18.179128930960701</v>
      </c>
      <c r="S639" s="1">
        <v>31.459063395986</v>
      </c>
      <c r="T639" s="1">
        <v>23.440131069949501</v>
      </c>
      <c r="U639" s="1">
        <v>5.3673284917245896</v>
      </c>
      <c r="V639" s="1">
        <v>48.829598229592001</v>
      </c>
      <c r="W639" s="1">
        <v>34.071003335099597</v>
      </c>
      <c r="X639" s="1">
        <v>11.732069943583801</v>
      </c>
      <c r="Y639" s="1">
        <v>24.8112071795994</v>
      </c>
      <c r="Z639" s="1">
        <v>26.009631169968301</v>
      </c>
      <c r="AA639" s="1">
        <v>15.6615957097516</v>
      </c>
      <c r="AB639" s="1">
        <v>20.515486483528498</v>
      </c>
      <c r="AC639" s="1">
        <v>13.002079457152201</v>
      </c>
    </row>
    <row r="640" spans="1:29" ht="15" customHeight="1" x14ac:dyDescent="0.25">
      <c r="A640">
        <v>37260</v>
      </c>
      <c r="B640" s="2" t="s">
        <v>650</v>
      </c>
      <c r="C640" s="2" t="s">
        <v>72</v>
      </c>
      <c r="D640" s="2" t="s">
        <v>942</v>
      </c>
      <c r="E640" s="2" t="s">
        <v>931</v>
      </c>
      <c r="F640" s="2" t="s">
        <v>919</v>
      </c>
      <c r="G640" s="2" t="str">
        <f t="shared" si="9"/>
        <v>Trump</v>
      </c>
      <c r="H640" s="2" t="s">
        <v>922</v>
      </c>
      <c r="I640" s="2" t="s">
        <v>923</v>
      </c>
      <c r="J640">
        <v>74364</v>
      </c>
      <c r="K640" s="1">
        <v>72.590231832607202</v>
      </c>
      <c r="L640" s="1">
        <v>15.9243720079608</v>
      </c>
      <c r="M640" s="1">
        <v>0.59706309504598998</v>
      </c>
      <c r="N640" s="1">
        <v>1.87052875047066</v>
      </c>
      <c r="O640" s="1">
        <v>9.0178043139153399</v>
      </c>
      <c r="P640" s="1">
        <v>22.571405518799398</v>
      </c>
      <c r="Q640" s="1">
        <v>8.1504491420579797</v>
      </c>
      <c r="R640" s="1">
        <v>21.158087246517098</v>
      </c>
      <c r="S640" s="1">
        <v>29.199612715830199</v>
      </c>
      <c r="T640" s="1">
        <v>18.9204453767952</v>
      </c>
      <c r="U640" s="1">
        <v>7.5818192463066696</v>
      </c>
      <c r="V640" s="1">
        <v>54.179270506040098</v>
      </c>
      <c r="W640" s="1">
        <v>25.9030854198786</v>
      </c>
      <c r="X640" s="1">
        <v>12.3358248277746</v>
      </c>
      <c r="Y640" s="1">
        <v>28.966764010568799</v>
      </c>
      <c r="Z640" s="1">
        <v>27.555277430120999</v>
      </c>
      <c r="AA640" s="1">
        <v>16.565846196634698</v>
      </c>
      <c r="AB640" s="1">
        <v>18.220692532332102</v>
      </c>
      <c r="AC640" s="1">
        <v>8.6914198303434809</v>
      </c>
    </row>
    <row r="641" spans="1:29" ht="15" customHeight="1" x14ac:dyDescent="0.25">
      <c r="A641">
        <v>37300</v>
      </c>
      <c r="B641" s="2" t="s">
        <v>651</v>
      </c>
      <c r="C641" s="2" t="s">
        <v>27</v>
      </c>
      <c r="D641" s="2" t="s">
        <v>976</v>
      </c>
      <c r="E641" s="2" t="s">
        <v>935</v>
      </c>
      <c r="F641" s="2" t="s">
        <v>919</v>
      </c>
      <c r="G641" s="2" t="str">
        <f t="shared" si="9"/>
        <v>Trump</v>
      </c>
      <c r="H641" s="2" t="s">
        <v>922</v>
      </c>
      <c r="I641" s="2" t="s">
        <v>922</v>
      </c>
      <c r="J641">
        <v>58458</v>
      </c>
      <c r="K641" s="1">
        <v>61.226863731225798</v>
      </c>
      <c r="L641" s="1">
        <v>20.907318074515</v>
      </c>
      <c r="M641" s="1">
        <v>0.48410824865715602</v>
      </c>
      <c r="N641" s="1">
        <v>1.49509049231927</v>
      </c>
      <c r="O641" s="1">
        <v>15.8866194532827</v>
      </c>
      <c r="P641" s="1">
        <v>19.6294775736426</v>
      </c>
      <c r="Q641" s="1">
        <v>8.0314071641178302</v>
      </c>
      <c r="R641" s="1">
        <v>32.062335351876598</v>
      </c>
      <c r="S641" s="1">
        <v>27.724178042355199</v>
      </c>
      <c r="T641" s="1">
        <v>12.5526018680078</v>
      </c>
      <c r="U641" s="1">
        <v>7.1982387288216696</v>
      </c>
      <c r="V641" s="1">
        <v>53.9604671197473</v>
      </c>
      <c r="W641" s="1">
        <v>28.771417631856</v>
      </c>
      <c r="X641" s="1">
        <v>10.069876519575001</v>
      </c>
      <c r="Y641" s="1">
        <v>24.622960911049599</v>
      </c>
      <c r="Z641" s="1">
        <v>23.699599876885198</v>
      </c>
      <c r="AA641" s="1">
        <v>16.454293628808902</v>
      </c>
      <c r="AB641" s="1">
        <v>21.120344721452799</v>
      </c>
      <c r="AC641" s="1">
        <v>14.102800861803599</v>
      </c>
    </row>
    <row r="642" spans="1:29" ht="15" customHeight="1" x14ac:dyDescent="0.25">
      <c r="A642">
        <v>37340</v>
      </c>
      <c r="B642" s="2" t="s">
        <v>652</v>
      </c>
      <c r="C642" s="2" t="s">
        <v>72</v>
      </c>
      <c r="D642" s="2" t="s">
        <v>942</v>
      </c>
      <c r="E642" s="2" t="s">
        <v>931</v>
      </c>
      <c r="F642" s="2" t="s">
        <v>919</v>
      </c>
      <c r="G642" s="2" t="str">
        <f t="shared" ref="G642:G705" si="10">IF(F642="Republicain","Trump","Clinton")</f>
        <v>Trump</v>
      </c>
      <c r="H642" s="2" t="s">
        <v>923</v>
      </c>
      <c r="I642" s="2" t="s">
        <v>923</v>
      </c>
      <c r="J642">
        <v>543376</v>
      </c>
      <c r="K642" s="1">
        <v>77.564338505933307</v>
      </c>
      <c r="L642" s="1">
        <v>9.6943920968169408</v>
      </c>
      <c r="M642" s="1">
        <v>2.04241630105121</v>
      </c>
      <c r="N642" s="1">
        <v>2.6118194399458199</v>
      </c>
      <c r="O642" s="1">
        <v>8.0870336562527605</v>
      </c>
      <c r="P642" s="1">
        <v>19.817952946026299</v>
      </c>
      <c r="Q642" s="1">
        <v>7.8731854185683599</v>
      </c>
      <c r="R642" s="1">
        <v>21.521561497011302</v>
      </c>
      <c r="S642" s="1">
        <v>30.4124584081741</v>
      </c>
      <c r="T642" s="1">
        <v>20.374841730219998</v>
      </c>
      <c r="U642" s="1">
        <v>2.7034100726736798</v>
      </c>
      <c r="V642" s="1">
        <v>36.854703460893397</v>
      </c>
      <c r="W642" s="1">
        <v>34.265640087411697</v>
      </c>
      <c r="X642" s="1">
        <v>26.176246379021201</v>
      </c>
      <c r="Y642" s="1">
        <v>17.263876160316499</v>
      </c>
      <c r="Z642" s="1">
        <v>23.5216456304953</v>
      </c>
      <c r="AA642" s="1">
        <v>18.5990908018547</v>
      </c>
      <c r="AB642" s="1">
        <v>22.0743691417061</v>
      </c>
      <c r="AC642" s="1">
        <v>18.5410182656274</v>
      </c>
    </row>
    <row r="643" spans="1:29" ht="15" customHeight="1" x14ac:dyDescent="0.25">
      <c r="A643">
        <v>37420</v>
      </c>
      <c r="B643" s="2" t="s">
        <v>653</v>
      </c>
      <c r="C643" s="2" t="s">
        <v>27</v>
      </c>
      <c r="D643" s="2" t="s">
        <v>976</v>
      </c>
      <c r="E643" s="2" t="s">
        <v>935</v>
      </c>
      <c r="F643" s="2" t="s">
        <v>919</v>
      </c>
      <c r="G643" s="2" t="str">
        <f t="shared" si="10"/>
        <v>Trump</v>
      </c>
      <c r="H643" s="2" t="s">
        <v>922</v>
      </c>
      <c r="I643" s="2" t="s">
        <v>922</v>
      </c>
      <c r="J643">
        <v>22535</v>
      </c>
      <c r="K643" s="1">
        <v>69.065897492789006</v>
      </c>
      <c r="L643" s="1">
        <v>4.6816063900599101</v>
      </c>
      <c r="M643" s="1">
        <v>0.36831595296205899</v>
      </c>
      <c r="N643" s="1">
        <v>2.07676946971378</v>
      </c>
      <c r="O643" s="1">
        <v>23.807410694475301</v>
      </c>
      <c r="P643" s="1">
        <v>24.721544264477501</v>
      </c>
      <c r="Q643" s="1">
        <v>7.6414466385622397</v>
      </c>
      <c r="R643" s="1">
        <v>25.822054581761702</v>
      </c>
      <c r="S643" s="1">
        <v>25.7865542489461</v>
      </c>
      <c r="T643" s="1">
        <v>16.0284002662525</v>
      </c>
      <c r="U643" s="1">
        <v>6.6814418877517801</v>
      </c>
      <c r="V643" s="1">
        <v>46.568020337657302</v>
      </c>
      <c r="W643" s="1">
        <v>32.833583208395801</v>
      </c>
      <c r="X643" s="1">
        <v>13.9169545661952</v>
      </c>
      <c r="Y643" s="1">
        <v>19.586532782043701</v>
      </c>
      <c r="Z643" s="1">
        <v>24.843473124630801</v>
      </c>
      <c r="AA643" s="1">
        <v>19.681039574719399</v>
      </c>
      <c r="AB643" s="1">
        <v>23.378617838157101</v>
      </c>
      <c r="AC643" s="1">
        <v>12.5103366804489</v>
      </c>
    </row>
    <row r="644" spans="1:29" ht="15" customHeight="1" x14ac:dyDescent="0.25">
      <c r="A644">
        <v>37460</v>
      </c>
      <c r="B644" s="2" t="s">
        <v>654</v>
      </c>
      <c r="C644" s="2" t="s">
        <v>72</v>
      </c>
      <c r="D644" s="2" t="s">
        <v>942</v>
      </c>
      <c r="E644" s="2" t="s">
        <v>931</v>
      </c>
      <c r="F644" s="2" t="s">
        <v>919</v>
      </c>
      <c r="G644" s="2" t="str">
        <f t="shared" si="10"/>
        <v>Trump</v>
      </c>
      <c r="H644" s="2" t="s">
        <v>923</v>
      </c>
      <c r="I644" s="2" t="s">
        <v>923</v>
      </c>
      <c r="J644">
        <v>184715</v>
      </c>
      <c r="K644" s="1">
        <v>78.862572070487005</v>
      </c>
      <c r="L644" s="1">
        <v>11.250304523184401</v>
      </c>
      <c r="M644" s="1">
        <v>1.8076496223912499</v>
      </c>
      <c r="N644" s="1">
        <v>3.32349836234199</v>
      </c>
      <c r="O644" s="1">
        <v>4.75597542159543</v>
      </c>
      <c r="P644" s="1">
        <v>21.465500906802401</v>
      </c>
      <c r="Q644" s="1">
        <v>9.3587418455458398</v>
      </c>
      <c r="R644" s="1">
        <v>26.233386568497401</v>
      </c>
      <c r="S644" s="1">
        <v>28.246217145332</v>
      </c>
      <c r="T644" s="1">
        <v>14.6961535338224</v>
      </c>
      <c r="U644" s="1">
        <v>4.1752670365806797</v>
      </c>
      <c r="V644" s="1">
        <v>40.923895555538103</v>
      </c>
      <c r="W644" s="1">
        <v>34.3227355847336</v>
      </c>
      <c r="X644" s="1">
        <v>20.578101823147598</v>
      </c>
      <c r="Y644" s="1">
        <v>18.4844402532669</v>
      </c>
      <c r="Z644" s="1">
        <v>23.6508150343527</v>
      </c>
      <c r="AA644" s="1">
        <v>20.5482958372626</v>
      </c>
      <c r="AB644" s="1">
        <v>23.0863532264583</v>
      </c>
      <c r="AC644" s="1">
        <v>14.230095648659599</v>
      </c>
    </row>
    <row r="645" spans="1:29" ht="15" customHeight="1" x14ac:dyDescent="0.25">
      <c r="A645">
        <v>37500</v>
      </c>
      <c r="B645" s="2" t="s">
        <v>655</v>
      </c>
      <c r="C645" s="2" t="s">
        <v>75</v>
      </c>
      <c r="D645" s="2" t="s">
        <v>932</v>
      </c>
      <c r="E645" s="2" t="s">
        <v>931</v>
      </c>
      <c r="F645" s="2" t="s">
        <v>919</v>
      </c>
      <c r="G645" s="2" t="str">
        <f t="shared" si="10"/>
        <v>Trump</v>
      </c>
      <c r="H645" s="2" t="s">
        <v>922</v>
      </c>
      <c r="I645" s="2" t="s">
        <v>923</v>
      </c>
      <c r="J645">
        <v>42090</v>
      </c>
      <c r="K645" s="1">
        <v>95.428842955571398</v>
      </c>
      <c r="L645" s="1">
        <v>0.55119980993109996</v>
      </c>
      <c r="M645" s="1">
        <v>0.25421715371822301</v>
      </c>
      <c r="N645" s="1">
        <v>1.6250890947968599</v>
      </c>
      <c r="O645" s="1">
        <v>2.1406509859824201</v>
      </c>
      <c r="P645" s="1">
        <v>25.160370634355001</v>
      </c>
      <c r="Q645" s="1">
        <v>8.7004038964124497</v>
      </c>
      <c r="R645" s="1">
        <v>25.8660014255167</v>
      </c>
      <c r="S645" s="1">
        <v>25.9372772630078</v>
      </c>
      <c r="T645" s="1">
        <v>14.335946780707999</v>
      </c>
      <c r="U645" s="1">
        <v>6.9168611959059101</v>
      </c>
      <c r="V645" s="1">
        <v>54.1784880588975</v>
      </c>
      <c r="W645" s="1">
        <v>26.4033040043096</v>
      </c>
      <c r="X645" s="1">
        <v>12.501346740887101</v>
      </c>
      <c r="Y645" s="1">
        <v>25.217232788479102</v>
      </c>
      <c r="Z645" s="1">
        <v>26.876101355046501</v>
      </c>
      <c r="AA645" s="1">
        <v>20.9029592270766</v>
      </c>
      <c r="AB645" s="1">
        <v>17.8465090842802</v>
      </c>
      <c r="AC645" s="1">
        <v>9.1571975451175796</v>
      </c>
    </row>
    <row r="646" spans="1:29" ht="15" customHeight="1" x14ac:dyDescent="0.25">
      <c r="A646">
        <v>37540</v>
      </c>
      <c r="B646" s="2" t="s">
        <v>656</v>
      </c>
      <c r="C646" s="2" t="s">
        <v>84</v>
      </c>
      <c r="D646" s="2" t="s">
        <v>975</v>
      </c>
      <c r="E646" s="2" t="s">
        <v>931</v>
      </c>
      <c r="F646" s="2" t="s">
        <v>919</v>
      </c>
      <c r="G646" s="2" t="str">
        <f t="shared" si="10"/>
        <v>Trump</v>
      </c>
      <c r="H646" s="2" t="s">
        <v>922</v>
      </c>
      <c r="I646" s="2" t="s">
        <v>922</v>
      </c>
      <c r="J646">
        <v>32330</v>
      </c>
      <c r="K646" s="1">
        <v>88.221466130528896</v>
      </c>
      <c r="L646" s="1">
        <v>7.9740179399938098</v>
      </c>
      <c r="M646" s="1">
        <v>0.293844726260439</v>
      </c>
      <c r="N646" s="1">
        <v>1.8001855861428999</v>
      </c>
      <c r="O646" s="1">
        <v>1.71048561707393</v>
      </c>
      <c r="P646" s="1">
        <v>21.7383235385091</v>
      </c>
      <c r="Q646" s="1">
        <v>6.9099907206928499</v>
      </c>
      <c r="R646" s="1">
        <v>22.261057841014502</v>
      </c>
      <c r="S646" s="1">
        <v>29.4061243427157</v>
      </c>
      <c r="T646" s="1">
        <v>19.6845035570677</v>
      </c>
      <c r="U646" s="1">
        <v>5.9899585243396603</v>
      </c>
      <c r="V646" s="1">
        <v>55.869897402313903</v>
      </c>
      <c r="W646" s="1">
        <v>22.401222440515198</v>
      </c>
      <c r="X646" s="1">
        <v>15.7389216328313</v>
      </c>
      <c r="Y646" s="1">
        <v>25.146462370437099</v>
      </c>
      <c r="Z646" s="1">
        <v>29.1047018176356</v>
      </c>
      <c r="AA646" s="1">
        <v>19.933904161033499</v>
      </c>
      <c r="AB646" s="1">
        <v>17.139852786540501</v>
      </c>
      <c r="AC646" s="1">
        <v>8.6750788643533099</v>
      </c>
    </row>
    <row r="647" spans="1:29" ht="15" customHeight="1" x14ac:dyDescent="0.25">
      <c r="A647">
        <v>37580</v>
      </c>
      <c r="B647" s="2" t="s">
        <v>656</v>
      </c>
      <c r="C647" s="2" t="s">
        <v>27</v>
      </c>
      <c r="D647" s="2" t="s">
        <v>976</v>
      </c>
      <c r="E647" s="2" t="s">
        <v>935</v>
      </c>
      <c r="F647" s="2" t="s">
        <v>919</v>
      </c>
      <c r="G647" s="2" t="str">
        <f t="shared" si="10"/>
        <v>Trump</v>
      </c>
      <c r="H647" s="2" t="s">
        <v>922</v>
      </c>
      <c r="I647" s="2" t="s">
        <v>922</v>
      </c>
      <c r="J647">
        <v>49793</v>
      </c>
      <c r="K647" s="1">
        <v>76.097041752856796</v>
      </c>
      <c r="L647" s="1">
        <v>13.311107987066499</v>
      </c>
      <c r="M647" s="1">
        <v>0.610527584198582</v>
      </c>
      <c r="N647" s="1">
        <v>3.50852529472014</v>
      </c>
      <c r="O647" s="1">
        <v>6.4727973811579904</v>
      </c>
      <c r="P647" s="1">
        <v>24.290562930532399</v>
      </c>
      <c r="Q647" s="1">
        <v>9.1398389331833805</v>
      </c>
      <c r="R647" s="1">
        <v>23.659952202116799</v>
      </c>
      <c r="S647" s="1">
        <v>26.288835780129698</v>
      </c>
      <c r="T647" s="1">
        <v>16.620810154037699</v>
      </c>
      <c r="U647" s="1">
        <v>5.2766858179618996</v>
      </c>
      <c r="V647" s="1">
        <v>45.730269126096204</v>
      </c>
      <c r="W647" s="1">
        <v>33.181130934381599</v>
      </c>
      <c r="X647" s="1">
        <v>15.811914121560299</v>
      </c>
      <c r="Y647" s="1">
        <v>24.6832814122534</v>
      </c>
      <c r="Z647" s="1">
        <v>25.6801661474559</v>
      </c>
      <c r="AA647" s="1">
        <v>16.9678089304258</v>
      </c>
      <c r="AB647" s="1">
        <v>20.254413291796499</v>
      </c>
      <c r="AC647" s="1">
        <v>12.4143302180685</v>
      </c>
    </row>
    <row r="648" spans="1:29" ht="15" customHeight="1" x14ac:dyDescent="0.25">
      <c r="A648">
        <v>37620</v>
      </c>
      <c r="B648" s="2" t="s">
        <v>657</v>
      </c>
      <c r="C648" s="2" t="s">
        <v>121</v>
      </c>
      <c r="D648" s="2" t="s">
        <v>981</v>
      </c>
      <c r="E648" s="2" t="s">
        <v>927</v>
      </c>
      <c r="F648" s="2" t="s">
        <v>919</v>
      </c>
      <c r="G648" s="2" t="str">
        <f t="shared" si="10"/>
        <v>Trump</v>
      </c>
      <c r="H648" s="2" t="s">
        <v>922</v>
      </c>
      <c r="I648" s="2" t="s">
        <v>922</v>
      </c>
      <c r="J648">
        <v>92673</v>
      </c>
      <c r="K648" s="1">
        <v>95.995597423197694</v>
      </c>
      <c r="L648" s="1">
        <v>1.0240307317125801</v>
      </c>
      <c r="M648" s="1">
        <v>0.51579208615238503</v>
      </c>
      <c r="N648" s="1">
        <v>1.6337012937964701</v>
      </c>
      <c r="O648" s="1">
        <v>0.83087846514087205</v>
      </c>
      <c r="P648" s="1">
        <v>21.7884389196422</v>
      </c>
      <c r="Q648" s="1">
        <v>7.54804527748104</v>
      </c>
      <c r="R648" s="1">
        <v>24.2562558674047</v>
      </c>
      <c r="S648" s="1">
        <v>29.560929289005401</v>
      </c>
      <c r="T648" s="1">
        <v>16.846330646466601</v>
      </c>
      <c r="U648" s="1">
        <v>3.8721827535521798</v>
      </c>
      <c r="V648" s="1">
        <v>44.687040666340003</v>
      </c>
      <c r="W648" s="1">
        <v>33.186856932875997</v>
      </c>
      <c r="X648" s="1">
        <v>18.253919647231701</v>
      </c>
      <c r="Y648" s="1">
        <v>23.544084440476801</v>
      </c>
      <c r="Z648" s="1">
        <v>23.885417213674302</v>
      </c>
      <c r="AA648" s="1">
        <v>18.592133592396198</v>
      </c>
      <c r="AB648" s="1">
        <v>19.965341595336898</v>
      </c>
      <c r="AC648" s="1">
        <v>14.0130231581158</v>
      </c>
    </row>
    <row r="649" spans="1:29" ht="15" customHeight="1" x14ac:dyDescent="0.25">
      <c r="A649">
        <v>37660</v>
      </c>
      <c r="B649" s="2" t="s">
        <v>658</v>
      </c>
      <c r="C649" s="2" t="s">
        <v>77</v>
      </c>
      <c r="D649" s="2" t="s">
        <v>949</v>
      </c>
      <c r="E649" s="2" t="s">
        <v>935</v>
      </c>
      <c r="F649" s="2" t="s">
        <v>919</v>
      </c>
      <c r="G649" s="2" t="str">
        <f t="shared" si="10"/>
        <v>Trump</v>
      </c>
      <c r="H649" s="2" t="s">
        <v>922</v>
      </c>
      <c r="I649" s="2" t="s">
        <v>923</v>
      </c>
      <c r="J649">
        <v>21607</v>
      </c>
      <c r="K649" s="1">
        <v>85.467672513537295</v>
      </c>
      <c r="L649" s="1">
        <v>4.5679640857129602</v>
      </c>
      <c r="M649" s="1">
        <v>0.351737862729671</v>
      </c>
      <c r="N649" s="1">
        <v>5.5630119868561101</v>
      </c>
      <c r="O649" s="1">
        <v>4.0496135511639704</v>
      </c>
      <c r="P649" s="1">
        <v>24.353218864256998</v>
      </c>
      <c r="Q649" s="1">
        <v>8.9137779423334997</v>
      </c>
      <c r="R649" s="1">
        <v>22.131716573332699</v>
      </c>
      <c r="S649" s="1">
        <v>28.0001851251909</v>
      </c>
      <c r="T649" s="1">
        <v>16.601101494885899</v>
      </c>
      <c r="U649" s="1">
        <v>3.77805660114318</v>
      </c>
      <c r="V649" s="1">
        <v>37.097448766206597</v>
      </c>
      <c r="W649" s="1">
        <v>40.1087411125052</v>
      </c>
      <c r="X649" s="1">
        <v>19.015753520145001</v>
      </c>
      <c r="Y649" s="1">
        <v>22.932458422898499</v>
      </c>
      <c r="Z649" s="1">
        <v>26.937436361579401</v>
      </c>
      <c r="AA649" s="1">
        <v>21.246747369611899</v>
      </c>
      <c r="AB649" s="1">
        <v>21.348568842629302</v>
      </c>
      <c r="AC649" s="1">
        <v>7.5347890032809097</v>
      </c>
    </row>
    <row r="650" spans="1:29" ht="15" customHeight="1" x14ac:dyDescent="0.25">
      <c r="A650">
        <v>37740</v>
      </c>
      <c r="B650" s="2" t="s">
        <v>659</v>
      </c>
      <c r="C650" s="2" t="s">
        <v>330</v>
      </c>
      <c r="D650" s="2" t="s">
        <v>934</v>
      </c>
      <c r="E650" s="2" t="s">
        <v>935</v>
      </c>
      <c r="F650" s="2" t="s">
        <v>919</v>
      </c>
      <c r="G650" s="2" t="str">
        <f t="shared" si="10"/>
        <v>Trump</v>
      </c>
      <c r="H650" s="2" t="s">
        <v>922</v>
      </c>
      <c r="I650" s="2" t="s">
        <v>923</v>
      </c>
      <c r="J650">
        <v>53597</v>
      </c>
      <c r="K650" s="1">
        <v>65.858163703192304</v>
      </c>
      <c r="L650" s="1">
        <v>0.36382633356344601</v>
      </c>
      <c r="M650" s="1">
        <v>0.47763867380636998</v>
      </c>
      <c r="N650" s="1">
        <v>15.411310334533599</v>
      </c>
      <c r="O650" s="1">
        <v>17.889060954904199</v>
      </c>
      <c r="P650" s="1">
        <v>21.402317293878401</v>
      </c>
      <c r="Q650" s="1">
        <v>7.0321100061570601</v>
      </c>
      <c r="R650" s="1">
        <v>18.0177995037036</v>
      </c>
      <c r="S650" s="1">
        <v>30.3188611302871</v>
      </c>
      <c r="T650" s="1">
        <v>23.228912065973802</v>
      </c>
      <c r="U650" s="1">
        <v>4.7230548677179698</v>
      </c>
      <c r="V650" s="1">
        <v>42.124332073504497</v>
      </c>
      <c r="W650" s="1">
        <v>37.5029323602242</v>
      </c>
      <c r="X650" s="1">
        <v>15.6496806985534</v>
      </c>
      <c r="Y650" s="1">
        <v>24.4356631266979</v>
      </c>
      <c r="Z650" s="1">
        <v>27.8784885156829</v>
      </c>
      <c r="AA650" s="1">
        <v>19.2837737713016</v>
      </c>
      <c r="AB650" s="1">
        <v>18.290936033588501</v>
      </c>
      <c r="AC650" s="1">
        <v>10.1111385527291</v>
      </c>
    </row>
    <row r="651" spans="1:29" ht="15" customHeight="1" x14ac:dyDescent="0.25">
      <c r="A651">
        <v>37780</v>
      </c>
      <c r="B651" s="2" t="s">
        <v>660</v>
      </c>
      <c r="C651" s="2" t="s">
        <v>27</v>
      </c>
      <c r="D651" s="2" t="s">
        <v>976</v>
      </c>
      <c r="E651" s="2" t="s">
        <v>935</v>
      </c>
      <c r="F651" s="2" t="s">
        <v>919</v>
      </c>
      <c r="G651" s="2" t="str">
        <f t="shared" si="10"/>
        <v>Trump</v>
      </c>
      <c r="H651" s="2" t="s">
        <v>922</v>
      </c>
      <c r="I651" s="2" t="s">
        <v>922</v>
      </c>
      <c r="J651">
        <v>13783</v>
      </c>
      <c r="K651" s="1">
        <v>19.516796053108902</v>
      </c>
      <c r="L651" s="1">
        <v>4.8755713560182796</v>
      </c>
      <c r="M651" s="1">
        <v>0.85612711311035306</v>
      </c>
      <c r="N651" s="1">
        <v>0.50787201625190403</v>
      </c>
      <c r="O651" s="1">
        <v>74.243633461510598</v>
      </c>
      <c r="P651" s="1">
        <v>22.7961982151926</v>
      </c>
      <c r="Q651" s="1">
        <v>11.3473119059711</v>
      </c>
      <c r="R651" s="1">
        <v>30.087789305666401</v>
      </c>
      <c r="S651" s="1">
        <v>23.768410360589101</v>
      </c>
      <c r="T651" s="1">
        <v>12.000290212580699</v>
      </c>
      <c r="U651" s="1">
        <v>23.844974819356299</v>
      </c>
      <c r="V651" s="1">
        <v>44.788701554630997</v>
      </c>
      <c r="W651" s="1">
        <v>19.8160718195752</v>
      </c>
      <c r="X651" s="1">
        <v>11.550251806437499</v>
      </c>
      <c r="Y651" s="1">
        <v>31.059297639608499</v>
      </c>
      <c r="Z651" s="1">
        <v>19.2573402417962</v>
      </c>
      <c r="AA651" s="1">
        <v>14.421416234887699</v>
      </c>
      <c r="AB651" s="1">
        <v>23.517559009787</v>
      </c>
      <c r="AC651" s="1">
        <v>11.7443868739206</v>
      </c>
    </row>
    <row r="652" spans="1:29" ht="15" customHeight="1" x14ac:dyDescent="0.25">
      <c r="A652">
        <v>37860</v>
      </c>
      <c r="B652" s="2" t="s">
        <v>661</v>
      </c>
      <c r="C652" s="2" t="s">
        <v>72</v>
      </c>
      <c r="D652" s="2" t="s">
        <v>942</v>
      </c>
      <c r="E652" s="2" t="s">
        <v>931</v>
      </c>
      <c r="F652" s="2" t="s">
        <v>919</v>
      </c>
      <c r="G652" s="2" t="str">
        <f t="shared" si="10"/>
        <v>Trump</v>
      </c>
      <c r="H652" s="2" t="s">
        <v>923</v>
      </c>
      <c r="I652" s="2" t="s">
        <v>923</v>
      </c>
      <c r="J652">
        <v>448991</v>
      </c>
      <c r="K652" s="1">
        <v>72.524170863113099</v>
      </c>
      <c r="L652" s="1">
        <v>16.789423396014602</v>
      </c>
      <c r="M652" s="1">
        <v>2.38423487330481</v>
      </c>
      <c r="N652" s="1">
        <v>3.7212327195868098</v>
      </c>
      <c r="O652" s="1">
        <v>4.5809381479806897</v>
      </c>
      <c r="P652" s="1">
        <v>22.353009303081802</v>
      </c>
      <c r="Q652" s="1">
        <v>11.438091186683</v>
      </c>
      <c r="R652" s="1">
        <v>24.858404734170598</v>
      </c>
      <c r="S652" s="1">
        <v>27.455116026824602</v>
      </c>
      <c r="T652" s="1">
        <v>13.895378749240001</v>
      </c>
      <c r="U652" s="1">
        <v>3.46705033665706</v>
      </c>
      <c r="V652" s="1">
        <v>37.339057226693498</v>
      </c>
      <c r="W652" s="1">
        <v>35.084105847517897</v>
      </c>
      <c r="X652" s="1">
        <v>24.109786589131499</v>
      </c>
      <c r="Y652" s="1">
        <v>18.645355428015201</v>
      </c>
      <c r="Z652" s="1">
        <v>22.872981298260399</v>
      </c>
      <c r="AA652" s="1">
        <v>18.309424465982499</v>
      </c>
      <c r="AB652" s="1">
        <v>23.8196418714797</v>
      </c>
      <c r="AC652" s="1">
        <v>16.352596936262099</v>
      </c>
    </row>
    <row r="653" spans="1:29" ht="15" customHeight="1" x14ac:dyDescent="0.25">
      <c r="A653">
        <v>37900</v>
      </c>
      <c r="B653" s="2" t="s">
        <v>662</v>
      </c>
      <c r="C653" s="2" t="s">
        <v>146</v>
      </c>
      <c r="D653" s="2" t="s">
        <v>948</v>
      </c>
      <c r="E653" s="2" t="s">
        <v>927</v>
      </c>
      <c r="F653" s="2" t="s">
        <v>920</v>
      </c>
      <c r="G653" s="2" t="str">
        <f t="shared" si="10"/>
        <v>Clinton</v>
      </c>
      <c r="H653" s="2" t="s">
        <v>922</v>
      </c>
      <c r="I653" s="2" t="s">
        <v>923</v>
      </c>
      <c r="J653">
        <v>379186</v>
      </c>
      <c r="K653" s="1">
        <v>84.257593898508901</v>
      </c>
      <c r="L653" s="1">
        <v>9.0533405769200304</v>
      </c>
      <c r="M653" s="1">
        <v>1.86689381991951</v>
      </c>
      <c r="N653" s="1">
        <v>2.0488625634912698</v>
      </c>
      <c r="O653" s="1">
        <v>2.7733091411602699</v>
      </c>
      <c r="P653" s="1">
        <v>23.965019805583498</v>
      </c>
      <c r="Q653" s="1">
        <v>8.9251712879694907</v>
      </c>
      <c r="R653" s="1">
        <v>25.174980088927299</v>
      </c>
      <c r="S653" s="1">
        <v>27.0381817894121</v>
      </c>
      <c r="T653" s="1">
        <v>14.8966470281076</v>
      </c>
      <c r="U653" s="1">
        <v>2.8094392126652701</v>
      </c>
      <c r="V653" s="1">
        <v>38.093291618846997</v>
      </c>
      <c r="W653" s="1">
        <v>33.122926721901699</v>
      </c>
      <c r="X653" s="1">
        <v>25.9743424465861</v>
      </c>
      <c r="Y653" s="1">
        <v>16.0587352569503</v>
      </c>
      <c r="Z653" s="1">
        <v>20.400036857624301</v>
      </c>
      <c r="AA653" s="1">
        <v>18.364311288963801</v>
      </c>
      <c r="AB653" s="1">
        <v>24.659066975568699</v>
      </c>
      <c r="AC653" s="1">
        <v>20.517849620892999</v>
      </c>
    </row>
    <row r="654" spans="1:29" ht="15" customHeight="1" x14ac:dyDescent="0.25">
      <c r="A654">
        <v>37940</v>
      </c>
      <c r="B654" s="2" t="s">
        <v>663</v>
      </c>
      <c r="C654" s="2" t="s">
        <v>66</v>
      </c>
      <c r="D654" s="2" t="s">
        <v>425</v>
      </c>
      <c r="E654" s="2" t="s">
        <v>927</v>
      </c>
      <c r="F654" s="2" t="s">
        <v>919</v>
      </c>
      <c r="G654" s="2" t="str">
        <f t="shared" si="10"/>
        <v>Trump</v>
      </c>
      <c r="H654" s="2" t="s">
        <v>922</v>
      </c>
      <c r="I654" s="2" t="s">
        <v>923</v>
      </c>
      <c r="J654">
        <v>36903</v>
      </c>
      <c r="K654" s="1">
        <v>90.255534780370198</v>
      </c>
      <c r="L654" s="1">
        <v>4.4684713979893198</v>
      </c>
      <c r="M654" s="1">
        <v>0.34685526921930498</v>
      </c>
      <c r="N654" s="1">
        <v>2.47405359997832</v>
      </c>
      <c r="O654" s="1">
        <v>2.4550849524428902</v>
      </c>
      <c r="P654" s="1">
        <v>22.743408394981401</v>
      </c>
      <c r="Q654" s="1">
        <v>8.3163970408909798</v>
      </c>
      <c r="R654" s="1">
        <v>26.840636262634501</v>
      </c>
      <c r="S654" s="1">
        <v>28.149472942579202</v>
      </c>
      <c r="T654" s="1">
        <v>13.950085358913899</v>
      </c>
      <c r="U654" s="1">
        <v>4.5922406967537599</v>
      </c>
      <c r="V654" s="1">
        <v>56.211401425178103</v>
      </c>
      <c r="W654" s="1">
        <v>29.307205067300099</v>
      </c>
      <c r="X654" s="1">
        <v>9.8891528107680102</v>
      </c>
      <c r="Y654" s="1">
        <v>21.268768768768801</v>
      </c>
      <c r="Z654" s="1">
        <v>28.993993993994</v>
      </c>
      <c r="AA654" s="1">
        <v>17.6726726726727</v>
      </c>
      <c r="AB654" s="1">
        <v>22.484984984985001</v>
      </c>
      <c r="AC654" s="1">
        <v>9.5795795795795797</v>
      </c>
    </row>
    <row r="655" spans="1:29" ht="15" customHeight="1" x14ac:dyDescent="0.25">
      <c r="A655">
        <v>37980</v>
      </c>
      <c r="B655" s="2" t="s">
        <v>664</v>
      </c>
      <c r="C655" s="2" t="s">
        <v>55</v>
      </c>
      <c r="D655" s="2" t="s">
        <v>970</v>
      </c>
      <c r="E655" s="2" t="s">
        <v>927</v>
      </c>
      <c r="F655" s="2" t="s">
        <v>920</v>
      </c>
      <c r="G655" s="2" t="str">
        <f t="shared" si="10"/>
        <v>Clinton</v>
      </c>
      <c r="H655" s="2" t="s">
        <v>922</v>
      </c>
      <c r="I655" s="2" t="s">
        <v>922</v>
      </c>
      <c r="J655">
        <v>5965343</v>
      </c>
      <c r="K655" s="1">
        <v>64.972709867647197</v>
      </c>
      <c r="L655" s="1">
        <v>20.188327812834899</v>
      </c>
      <c r="M655" s="1">
        <v>4.9227010081398497</v>
      </c>
      <c r="N655" s="1">
        <v>2.0681291922358902</v>
      </c>
      <c r="O655" s="1">
        <v>7.84813211914219</v>
      </c>
      <c r="P655" s="1">
        <v>23.316044022950599</v>
      </c>
      <c r="Q655" s="1">
        <v>10.051240976420001</v>
      </c>
      <c r="R655" s="1">
        <v>26.154053505389399</v>
      </c>
      <c r="S655" s="1">
        <v>27.1938595986853</v>
      </c>
      <c r="T655" s="1">
        <v>13.2848018965548</v>
      </c>
      <c r="U655" s="1">
        <v>3.7792038113837001</v>
      </c>
      <c r="V655" s="1">
        <v>38.676683764845897</v>
      </c>
      <c r="W655" s="1">
        <v>24.420918934047499</v>
      </c>
      <c r="X655" s="1">
        <v>33.123193489722901</v>
      </c>
      <c r="Y655" s="1">
        <v>16.2033565470797</v>
      </c>
      <c r="Z655" s="1">
        <v>17.130066535901399</v>
      </c>
      <c r="AA655" s="1">
        <v>15.3308104707324</v>
      </c>
      <c r="AB655" s="1">
        <v>22.343040206495999</v>
      </c>
      <c r="AC655" s="1">
        <v>28.9927262397904</v>
      </c>
    </row>
    <row r="656" spans="1:29" ht="15" customHeight="1" x14ac:dyDescent="0.25">
      <c r="A656">
        <v>38060</v>
      </c>
      <c r="B656" s="2" t="s">
        <v>665</v>
      </c>
      <c r="C656" s="2" t="s">
        <v>330</v>
      </c>
      <c r="D656" s="2" t="s">
        <v>934</v>
      </c>
      <c r="E656" s="2" t="s">
        <v>935</v>
      </c>
      <c r="F656" s="2" t="s">
        <v>920</v>
      </c>
      <c r="G656" s="2" t="str">
        <f t="shared" si="10"/>
        <v>Clinton</v>
      </c>
      <c r="H656" s="2" t="s">
        <v>922</v>
      </c>
      <c r="I656" s="2" t="s">
        <v>923</v>
      </c>
      <c r="J656">
        <v>4192887</v>
      </c>
      <c r="K656" s="1">
        <v>58.6836945522262</v>
      </c>
      <c r="L656" s="1">
        <v>4.6148870694583497</v>
      </c>
      <c r="M656" s="1">
        <v>3.2057863710612802</v>
      </c>
      <c r="N656" s="1">
        <v>4.0238623173007104</v>
      </c>
      <c r="O656" s="1">
        <v>29.471769689953501</v>
      </c>
      <c r="P656" s="1">
        <v>26.415236089119499</v>
      </c>
      <c r="Q656" s="1">
        <v>9.7382781839815795</v>
      </c>
      <c r="R656" s="1">
        <v>27.971872363839001</v>
      </c>
      <c r="S656" s="1">
        <v>23.598775736145502</v>
      </c>
      <c r="T656" s="1">
        <v>12.275837626914299</v>
      </c>
      <c r="U656" s="1">
        <v>6.4825350312514596</v>
      </c>
      <c r="V656" s="1">
        <v>31.2450409968997</v>
      </c>
      <c r="W656" s="1">
        <v>33.805872053452198</v>
      </c>
      <c r="X656" s="1">
        <v>28.4665519183966</v>
      </c>
      <c r="Y656" s="1">
        <v>15.8210893209041</v>
      </c>
      <c r="Z656" s="1">
        <v>20.7257548880415</v>
      </c>
      <c r="AA656" s="1">
        <v>18.129510556464499</v>
      </c>
      <c r="AB656" s="1">
        <v>23.3448204630483</v>
      </c>
      <c r="AC656" s="1">
        <v>21.9788247715416</v>
      </c>
    </row>
    <row r="657" spans="1:29" ht="15" customHeight="1" x14ac:dyDescent="0.25">
      <c r="A657">
        <v>38100</v>
      </c>
      <c r="B657" s="2" t="s">
        <v>666</v>
      </c>
      <c r="C657" s="2" t="s">
        <v>170</v>
      </c>
      <c r="D657" s="2" t="s">
        <v>957</v>
      </c>
      <c r="E657" s="2" t="s">
        <v>931</v>
      </c>
      <c r="F657" s="2" t="s">
        <v>919</v>
      </c>
      <c r="G657" s="2" t="str">
        <f t="shared" si="10"/>
        <v>Trump</v>
      </c>
      <c r="H657" s="2" t="s">
        <v>922</v>
      </c>
      <c r="I657" s="2" t="s">
        <v>922</v>
      </c>
      <c r="J657">
        <v>55834</v>
      </c>
      <c r="K657" s="1">
        <v>82.227674893434099</v>
      </c>
      <c r="L657" s="1">
        <v>12.2738832969159</v>
      </c>
      <c r="M657" s="1">
        <v>0.397607192749937</v>
      </c>
      <c r="N657" s="1">
        <v>2.17072034960777</v>
      </c>
      <c r="O657" s="1">
        <v>2.9301142672923302</v>
      </c>
      <c r="P657" s="1">
        <v>24.594333201991599</v>
      </c>
      <c r="Q657" s="1">
        <v>9.29720242146362</v>
      </c>
      <c r="R657" s="1">
        <v>24.0068775298205</v>
      </c>
      <c r="S657" s="1">
        <v>27.5298205394562</v>
      </c>
      <c r="T657" s="1">
        <v>14.571766307268</v>
      </c>
      <c r="U657" s="1">
        <v>7.3944899559304602</v>
      </c>
      <c r="V657" s="1">
        <v>44.531862546299998</v>
      </c>
      <c r="W657" s="1">
        <v>33.592883986265399</v>
      </c>
      <c r="X657" s="1">
        <v>14.480763511504</v>
      </c>
      <c r="Y657" s="1">
        <v>26.936010526828799</v>
      </c>
      <c r="Z657" s="1">
        <v>21.502022515717101</v>
      </c>
      <c r="AA657" s="1">
        <v>19.401530289000402</v>
      </c>
      <c r="AB657" s="1">
        <v>20.2446512987962</v>
      </c>
      <c r="AC657" s="1">
        <v>11.915785369657399</v>
      </c>
    </row>
    <row r="658" spans="1:29" ht="15" customHeight="1" x14ac:dyDescent="0.25">
      <c r="A658">
        <v>38180</v>
      </c>
      <c r="B658" s="2" t="s">
        <v>667</v>
      </c>
      <c r="C658" s="2" t="s">
        <v>24</v>
      </c>
      <c r="D658" s="2" t="s">
        <v>974</v>
      </c>
      <c r="E658" s="2" t="s">
        <v>947</v>
      </c>
      <c r="F658" s="2" t="s">
        <v>919</v>
      </c>
      <c r="G658" s="2" t="str">
        <f t="shared" si="10"/>
        <v>Trump</v>
      </c>
      <c r="H658" s="2" t="s">
        <v>922</v>
      </c>
      <c r="I658" s="2" t="s">
        <v>923</v>
      </c>
      <c r="J658">
        <v>21361</v>
      </c>
      <c r="K658" s="1">
        <v>86.372360844529794</v>
      </c>
      <c r="L658" s="1">
        <v>0.44005430457375599</v>
      </c>
      <c r="M658" s="1">
        <v>0.43537287580169498</v>
      </c>
      <c r="N658" s="1">
        <v>11.165207621365999</v>
      </c>
      <c r="O658" s="1">
        <v>1.5870043537287599</v>
      </c>
      <c r="P658" s="1">
        <v>23.725481016806299</v>
      </c>
      <c r="Q658" s="1">
        <v>6.7365760029961104</v>
      </c>
      <c r="R658" s="1">
        <v>25.3499368007116</v>
      </c>
      <c r="S658" s="1">
        <v>30.0641355741772</v>
      </c>
      <c r="T658" s="1">
        <v>14.123870605308699</v>
      </c>
      <c r="U658" s="1">
        <v>3.39130434782609</v>
      </c>
      <c r="V658" s="1">
        <v>31.5719063545151</v>
      </c>
      <c r="W658" s="1">
        <v>32.140468227424698</v>
      </c>
      <c r="X658" s="1">
        <v>32.896321070234102</v>
      </c>
      <c r="Y658" s="1">
        <v>15.856950067476401</v>
      </c>
      <c r="Z658" s="1">
        <v>19.331983805667999</v>
      </c>
      <c r="AA658" s="1">
        <v>16.475483580746701</v>
      </c>
      <c r="AB658" s="1">
        <v>28.193882141250601</v>
      </c>
      <c r="AC658" s="1">
        <v>20.141700404858302</v>
      </c>
    </row>
    <row r="659" spans="1:29" ht="15" customHeight="1" x14ac:dyDescent="0.25">
      <c r="A659">
        <v>38220</v>
      </c>
      <c r="B659" s="2" t="s">
        <v>668</v>
      </c>
      <c r="C659" s="2" t="s">
        <v>75</v>
      </c>
      <c r="D659" s="2" t="s">
        <v>932</v>
      </c>
      <c r="E659" s="2" t="s">
        <v>931</v>
      </c>
      <c r="F659" s="2" t="s">
        <v>920</v>
      </c>
      <c r="G659" s="2" t="str">
        <f t="shared" si="10"/>
        <v>Clinton</v>
      </c>
      <c r="H659" s="2" t="s">
        <v>922</v>
      </c>
      <c r="I659" s="2" t="s">
        <v>923</v>
      </c>
      <c r="J659">
        <v>100258</v>
      </c>
      <c r="K659" s="1">
        <v>48.614574398053001</v>
      </c>
      <c r="L659" s="1">
        <v>47.626124598535803</v>
      </c>
      <c r="M659" s="1">
        <v>0.62339164954417603</v>
      </c>
      <c r="N659" s="1">
        <v>1.3245825769514701</v>
      </c>
      <c r="O659" s="1">
        <v>1.8113267769155601</v>
      </c>
      <c r="P659" s="1">
        <v>23.2619840810708</v>
      </c>
      <c r="Q659" s="1">
        <v>10.6844341598675</v>
      </c>
      <c r="R659" s="1">
        <v>25.294739571904501</v>
      </c>
      <c r="S659" s="1">
        <v>27.364399848391201</v>
      </c>
      <c r="T659" s="1">
        <v>13.394442338766</v>
      </c>
      <c r="U659" s="1">
        <v>6.5533943728267996</v>
      </c>
      <c r="V659" s="1">
        <v>50.363655688668203</v>
      </c>
      <c r="W659" s="1">
        <v>27.0031430783948</v>
      </c>
      <c r="X659" s="1">
        <v>16.0798068601102</v>
      </c>
      <c r="Y659" s="1">
        <v>28.592268417213699</v>
      </c>
      <c r="Z659" s="1">
        <v>24.5890141951411</v>
      </c>
      <c r="AA659" s="1">
        <v>16.868652864276498</v>
      </c>
      <c r="AB659" s="1">
        <v>18.582730180104399</v>
      </c>
      <c r="AC659" s="1">
        <v>11.3673343432643</v>
      </c>
    </row>
    <row r="660" spans="1:29" ht="15" customHeight="1" x14ac:dyDescent="0.25">
      <c r="A660">
        <v>38240</v>
      </c>
      <c r="B660" s="2" t="s">
        <v>669</v>
      </c>
      <c r="C660" s="2" t="s">
        <v>42</v>
      </c>
      <c r="D660" s="2" t="s">
        <v>959</v>
      </c>
      <c r="E660" s="2" t="s">
        <v>931</v>
      </c>
      <c r="F660" s="2" t="s">
        <v>920</v>
      </c>
      <c r="G660" s="2" t="str">
        <f t="shared" si="10"/>
        <v>Clinton</v>
      </c>
      <c r="H660" s="2" t="s">
        <v>922</v>
      </c>
      <c r="I660" s="2" t="s">
        <v>923</v>
      </c>
      <c r="J660">
        <v>88247</v>
      </c>
      <c r="K660" s="1">
        <v>77.608303965007295</v>
      </c>
      <c r="L660" s="1">
        <v>13.288837014289401</v>
      </c>
      <c r="M660" s="1">
        <v>0.83402268632361398</v>
      </c>
      <c r="N660" s="1">
        <v>2.3071605833626099</v>
      </c>
      <c r="O660" s="1">
        <v>5.9616757510170304</v>
      </c>
      <c r="P660" s="1">
        <v>21.699321223384398</v>
      </c>
      <c r="Q660" s="1">
        <v>6.2030437295318803</v>
      </c>
      <c r="R660" s="1">
        <v>22.155993971466501</v>
      </c>
      <c r="S660" s="1">
        <v>27.293845683139399</v>
      </c>
      <c r="T660" s="1">
        <v>22.647795392477899</v>
      </c>
      <c r="U660" s="1">
        <v>3.7762567854614102</v>
      </c>
      <c r="V660" s="1">
        <v>32.238218865549499</v>
      </c>
      <c r="W660" s="1">
        <v>33.6212729132248</v>
      </c>
      <c r="X660" s="1">
        <v>30.364251435764299</v>
      </c>
      <c r="Y660" s="1">
        <v>19.430811833410999</v>
      </c>
      <c r="Z660" s="1">
        <v>22.868971568009201</v>
      </c>
      <c r="AA660" s="1">
        <v>17.854303183176601</v>
      </c>
      <c r="AB660" s="1">
        <v>22.1945000411263</v>
      </c>
      <c r="AC660" s="1">
        <v>17.651413374276899</v>
      </c>
    </row>
    <row r="661" spans="1:29" ht="15" customHeight="1" x14ac:dyDescent="0.25">
      <c r="A661">
        <v>38260</v>
      </c>
      <c r="B661" s="2" t="s">
        <v>670</v>
      </c>
      <c r="C661" s="2" t="s">
        <v>77</v>
      </c>
      <c r="D661" s="2" t="s">
        <v>949</v>
      </c>
      <c r="E661" s="2" t="s">
        <v>935</v>
      </c>
      <c r="F661" s="2" t="s">
        <v>919</v>
      </c>
      <c r="G661" s="2" t="str">
        <f t="shared" si="10"/>
        <v>Trump</v>
      </c>
      <c r="H661" s="2" t="s">
        <v>922</v>
      </c>
      <c r="I661" s="2" t="s">
        <v>923</v>
      </c>
      <c r="J661">
        <v>39134</v>
      </c>
      <c r="K661" s="1">
        <v>89.032554811672696</v>
      </c>
      <c r="L661" s="1">
        <v>1.93437931210712</v>
      </c>
      <c r="M661" s="1">
        <v>1.19589104103848</v>
      </c>
      <c r="N661" s="1">
        <v>3.3346961721265398</v>
      </c>
      <c r="O661" s="1">
        <v>4.5024786630551397</v>
      </c>
      <c r="P661" s="1">
        <v>22.295190882608502</v>
      </c>
      <c r="Q661" s="1">
        <v>17.4400776818112</v>
      </c>
      <c r="R661" s="1">
        <v>23.2841007819288</v>
      </c>
      <c r="S661" s="1">
        <v>23.0209025399908</v>
      </c>
      <c r="T661" s="1">
        <v>13.9597281136608</v>
      </c>
      <c r="U661" s="1">
        <v>4.5685919818266001</v>
      </c>
      <c r="V661" s="1">
        <v>37.326995078036298</v>
      </c>
      <c r="W661" s="1">
        <v>31.765596735518098</v>
      </c>
      <c r="X661" s="1">
        <v>26.3388162046191</v>
      </c>
      <c r="Y661" s="1">
        <v>25.3628874068262</v>
      </c>
      <c r="Z661" s="1">
        <v>27.991369164378199</v>
      </c>
      <c r="AA661" s="1">
        <v>17.490519157839699</v>
      </c>
      <c r="AB661" s="1">
        <v>19.020530927161001</v>
      </c>
      <c r="AC661" s="1">
        <v>10.134693343795</v>
      </c>
    </row>
    <row r="662" spans="1:29" ht="15" customHeight="1" x14ac:dyDescent="0.25">
      <c r="A662">
        <v>38300</v>
      </c>
      <c r="B662" s="2" t="s">
        <v>671</v>
      </c>
      <c r="C662" s="2" t="s">
        <v>55</v>
      </c>
      <c r="D662" s="2" t="s">
        <v>970</v>
      </c>
      <c r="E662" s="2" t="s">
        <v>927</v>
      </c>
      <c r="F662" s="2" t="s">
        <v>919</v>
      </c>
      <c r="G662" s="2" t="str">
        <f t="shared" si="10"/>
        <v>Trump</v>
      </c>
      <c r="H662" s="2" t="s">
        <v>922</v>
      </c>
      <c r="I662" s="2" t="s">
        <v>922</v>
      </c>
      <c r="J662">
        <v>2356285</v>
      </c>
      <c r="K662" s="1">
        <v>87.050717549023105</v>
      </c>
      <c r="L662" s="1">
        <v>8.2512514402969099</v>
      </c>
      <c r="M662" s="1">
        <v>1.7415550326042899</v>
      </c>
      <c r="N662" s="1">
        <v>1.6846009714444601</v>
      </c>
      <c r="O662" s="1">
        <v>1.2718750066311999</v>
      </c>
      <c r="P662" s="1">
        <v>20.157621000855201</v>
      </c>
      <c r="Q662" s="1">
        <v>9.1294134622933996</v>
      </c>
      <c r="R662" s="1">
        <v>23.879836267684102</v>
      </c>
      <c r="S662" s="1">
        <v>29.556696240055899</v>
      </c>
      <c r="T662" s="1">
        <v>17.276433029111502</v>
      </c>
      <c r="U662" s="1">
        <v>2.5254670074446901</v>
      </c>
      <c r="V662" s="1">
        <v>42.323060676975899</v>
      </c>
      <c r="W662" s="1">
        <v>25.9017449998892</v>
      </c>
      <c r="X662" s="1">
        <v>29.249727315690301</v>
      </c>
      <c r="Y662" s="1">
        <v>19.129388083328699</v>
      </c>
      <c r="Z662" s="1">
        <v>21.7359639495658</v>
      </c>
      <c r="AA662" s="1">
        <v>17.4425838167537</v>
      </c>
      <c r="AB662" s="1">
        <v>22.345301254785699</v>
      </c>
      <c r="AC662" s="1">
        <v>19.346762895565998</v>
      </c>
    </row>
    <row r="663" spans="1:29" ht="15" customHeight="1" x14ac:dyDescent="0.25">
      <c r="A663">
        <v>38340</v>
      </c>
      <c r="B663" s="2" t="s">
        <v>672</v>
      </c>
      <c r="C663" s="2" t="s">
        <v>106</v>
      </c>
      <c r="D663" s="2" t="s">
        <v>952</v>
      </c>
      <c r="E663" s="2" t="s">
        <v>927</v>
      </c>
      <c r="F663" s="2" t="s">
        <v>920</v>
      </c>
      <c r="G663" s="2" t="str">
        <f t="shared" si="10"/>
        <v>Clinton</v>
      </c>
      <c r="H663" s="2" t="s">
        <v>923</v>
      </c>
      <c r="I663" s="2" t="s">
        <v>923</v>
      </c>
      <c r="J663">
        <v>131219</v>
      </c>
      <c r="K663" s="1">
        <v>90.631692056790598</v>
      </c>
      <c r="L663" s="1">
        <v>2.5407905867290599</v>
      </c>
      <c r="M663" s="1">
        <v>1.22085978402518</v>
      </c>
      <c r="N663" s="1">
        <v>2.1544136138821401</v>
      </c>
      <c r="O663" s="1">
        <v>3.45224395857307</v>
      </c>
      <c r="P663" s="1">
        <v>19.5276598663303</v>
      </c>
      <c r="Q663" s="1">
        <v>9.4086984354399892</v>
      </c>
      <c r="R663" s="1">
        <v>21.4999352227955</v>
      </c>
      <c r="S663" s="1">
        <v>30.979507540828699</v>
      </c>
      <c r="T663" s="1">
        <v>18.584198934605499</v>
      </c>
      <c r="U663" s="1">
        <v>2.8222124340642201</v>
      </c>
      <c r="V663" s="1">
        <v>39.606587669069498</v>
      </c>
      <c r="W663" s="1">
        <v>27.784880160716799</v>
      </c>
      <c r="X663" s="1">
        <v>29.786319736149501</v>
      </c>
      <c r="Y663" s="1">
        <v>21.2418183125944</v>
      </c>
      <c r="Z663" s="1">
        <v>21.238221966482101</v>
      </c>
      <c r="AA663" s="1">
        <v>16.884844997482599</v>
      </c>
      <c r="AB663" s="1">
        <v>22.685751276702899</v>
      </c>
      <c r="AC663" s="1">
        <v>17.949363446738101</v>
      </c>
    </row>
    <row r="664" spans="1:29" ht="15" customHeight="1" x14ac:dyDescent="0.25">
      <c r="A664">
        <v>38380</v>
      </c>
      <c r="B664" s="2" t="s">
        <v>673</v>
      </c>
      <c r="C664" s="2" t="s">
        <v>27</v>
      </c>
      <c r="D664" s="2" t="s">
        <v>976</v>
      </c>
      <c r="E664" s="2" t="s">
        <v>935</v>
      </c>
      <c r="F664" s="2" t="s">
        <v>919</v>
      </c>
      <c r="G664" s="2" t="str">
        <f t="shared" si="10"/>
        <v>Trump</v>
      </c>
      <c r="H664" s="2" t="s">
        <v>922</v>
      </c>
      <c r="I664" s="2" t="s">
        <v>922</v>
      </c>
      <c r="J664">
        <v>36273</v>
      </c>
      <c r="K664" s="1">
        <v>37.623025390786502</v>
      </c>
      <c r="L664" s="1">
        <v>4.9706393185013598</v>
      </c>
      <c r="M664" s="1">
        <v>0.366663909795164</v>
      </c>
      <c r="N664" s="1">
        <v>1.1606429024343199</v>
      </c>
      <c r="O664" s="1">
        <v>55.879028478482603</v>
      </c>
      <c r="P664" s="1">
        <v>28.765197254156</v>
      </c>
      <c r="Q664" s="1">
        <v>11.248035729054701</v>
      </c>
      <c r="R664" s="1">
        <v>25.481763295012801</v>
      </c>
      <c r="S664" s="1">
        <v>22.278278609434</v>
      </c>
      <c r="T664" s="1">
        <v>12.2267251123425</v>
      </c>
      <c r="U664" s="1">
        <v>14.379959402103699</v>
      </c>
      <c r="V664" s="1">
        <v>46.613766377560403</v>
      </c>
      <c r="W664" s="1">
        <v>25.512087100941098</v>
      </c>
      <c r="X664" s="1">
        <v>13.494187119394701</v>
      </c>
      <c r="Y664" s="1">
        <v>22.598001537279</v>
      </c>
      <c r="Z664" s="1">
        <v>26.740114441882302</v>
      </c>
      <c r="AA664" s="1">
        <v>20.283542574088301</v>
      </c>
      <c r="AB664" s="1">
        <v>19.779656674353099</v>
      </c>
      <c r="AC664" s="1">
        <v>10.5986847723973</v>
      </c>
    </row>
    <row r="665" spans="1:29" ht="15" customHeight="1" x14ac:dyDescent="0.25">
      <c r="A665">
        <v>38420</v>
      </c>
      <c r="B665" s="2" t="s">
        <v>674</v>
      </c>
      <c r="C665" s="2" t="s">
        <v>70</v>
      </c>
      <c r="D665" s="2" t="s">
        <v>980</v>
      </c>
      <c r="E665" s="2" t="s">
        <v>927</v>
      </c>
      <c r="F665" s="2" t="s">
        <v>919</v>
      </c>
      <c r="G665" s="2" t="str">
        <f t="shared" si="10"/>
        <v>Trump</v>
      </c>
      <c r="H665" s="2" t="s">
        <v>922</v>
      </c>
      <c r="I665" s="2" t="s">
        <v>922</v>
      </c>
      <c r="J665">
        <v>51208</v>
      </c>
      <c r="K665" s="1">
        <v>96.266208404936705</v>
      </c>
      <c r="L665" s="1">
        <v>1.11896578659584</v>
      </c>
      <c r="M665" s="1">
        <v>0.58584596156850499</v>
      </c>
      <c r="N665" s="1">
        <v>0.761599750039056</v>
      </c>
      <c r="O665" s="1">
        <v>1.2673800968598701</v>
      </c>
      <c r="P665" s="1">
        <v>21.2583971254492</v>
      </c>
      <c r="Q665" s="1">
        <v>16.970004686767702</v>
      </c>
      <c r="R665" s="1">
        <v>20.707701921574799</v>
      </c>
      <c r="S665" s="1">
        <v>25.4921106077175</v>
      </c>
      <c r="T665" s="1">
        <v>15.571785658490899</v>
      </c>
      <c r="U665" s="1">
        <v>4.4552566304140404</v>
      </c>
      <c r="V665" s="1">
        <v>45.633784901100299</v>
      </c>
      <c r="W665" s="1">
        <v>30.506264707753001</v>
      </c>
      <c r="X665" s="1">
        <v>19.404693760732702</v>
      </c>
      <c r="Y665" s="1">
        <v>18.635495690767399</v>
      </c>
      <c r="Z665" s="1">
        <v>23.914950714764899</v>
      </c>
      <c r="AA665" s="1">
        <v>22.660886618155502</v>
      </c>
      <c r="AB665" s="1">
        <v>23.775610259586099</v>
      </c>
      <c r="AC665" s="1">
        <v>11.013056716726</v>
      </c>
    </row>
    <row r="666" spans="1:29" ht="15" customHeight="1" x14ac:dyDescent="0.25">
      <c r="A666">
        <v>38460</v>
      </c>
      <c r="B666" s="2" t="s">
        <v>675</v>
      </c>
      <c r="C666" s="2" t="s">
        <v>40</v>
      </c>
      <c r="D666" s="2" t="s">
        <v>966</v>
      </c>
      <c r="E666" s="2" t="s">
        <v>927</v>
      </c>
      <c r="F666" s="2" t="s">
        <v>920</v>
      </c>
      <c r="G666" s="2" t="str">
        <f t="shared" si="10"/>
        <v>Clinton</v>
      </c>
      <c r="H666" s="2" t="s">
        <v>922</v>
      </c>
      <c r="I666" s="2" t="s">
        <v>922</v>
      </c>
      <c r="J666">
        <v>82128</v>
      </c>
      <c r="K666" s="1">
        <v>91.116306253652795</v>
      </c>
      <c r="L666" s="1">
        <v>3.5956068575881601</v>
      </c>
      <c r="M666" s="1">
        <v>1.0836742645626301</v>
      </c>
      <c r="N666" s="1">
        <v>1.7034385349698</v>
      </c>
      <c r="O666" s="1">
        <v>2.5009740892265699</v>
      </c>
      <c r="P666" s="1">
        <v>19.347847262809299</v>
      </c>
      <c r="Q666" s="1">
        <v>13.499659068770701</v>
      </c>
      <c r="R666" s="1">
        <v>25.329972725501701</v>
      </c>
      <c r="S666" s="1">
        <v>28.487239431131901</v>
      </c>
      <c r="T666" s="1">
        <v>13.3352815117865</v>
      </c>
      <c r="U666" s="1">
        <v>5.7899105080831399</v>
      </c>
      <c r="V666" s="1">
        <v>46.418519053117798</v>
      </c>
      <c r="W666" s="1">
        <v>25.645929561200902</v>
      </c>
      <c r="X666" s="1">
        <v>22.145640877598201</v>
      </c>
      <c r="Y666" s="1">
        <v>19.494028912633599</v>
      </c>
      <c r="Z666" s="1">
        <v>21.071653048397199</v>
      </c>
      <c r="AA666" s="1">
        <v>17.300439974858602</v>
      </c>
      <c r="AB666" s="1">
        <v>24.431175361407899</v>
      </c>
      <c r="AC666" s="1">
        <v>17.702702702702702</v>
      </c>
    </row>
    <row r="667" spans="1:29" ht="15" customHeight="1" x14ac:dyDescent="0.25">
      <c r="A667">
        <v>38500</v>
      </c>
      <c r="B667" s="2" t="s">
        <v>676</v>
      </c>
      <c r="C667" s="2" t="s">
        <v>66</v>
      </c>
      <c r="D667" s="2" t="s">
        <v>425</v>
      </c>
      <c r="E667" s="2" t="s">
        <v>927</v>
      </c>
      <c r="F667" s="2" t="s">
        <v>919</v>
      </c>
      <c r="G667" s="2" t="str">
        <f t="shared" si="10"/>
        <v>Trump</v>
      </c>
      <c r="H667" s="2" t="s">
        <v>922</v>
      </c>
      <c r="I667" s="2" t="s">
        <v>923</v>
      </c>
      <c r="J667">
        <v>47051</v>
      </c>
      <c r="K667" s="1">
        <v>89.473124907015801</v>
      </c>
      <c r="L667" s="1">
        <v>0.41656925463858402</v>
      </c>
      <c r="M667" s="1">
        <v>0.446324201398482</v>
      </c>
      <c r="N667" s="1">
        <v>1.22420352383584</v>
      </c>
      <c r="O667" s="1">
        <v>8.4397781131113003</v>
      </c>
      <c r="P667" s="1">
        <v>26.883594397568601</v>
      </c>
      <c r="Q667" s="1">
        <v>8.0253342118127104</v>
      </c>
      <c r="R667" s="1">
        <v>23.663684087479499</v>
      </c>
      <c r="S667" s="1">
        <v>26.753947843829</v>
      </c>
      <c r="T667" s="1">
        <v>14.673439459310099</v>
      </c>
      <c r="U667" s="1">
        <v>6.1796290270094403</v>
      </c>
      <c r="V667" s="1">
        <v>51.262609827530099</v>
      </c>
      <c r="W667" s="1">
        <v>26.703547022453598</v>
      </c>
      <c r="X667" s="1">
        <v>15.8542141230068</v>
      </c>
      <c r="Y667" s="1">
        <v>18.196140212682199</v>
      </c>
      <c r="Z667" s="1">
        <v>24.756653350588</v>
      </c>
      <c r="AA667" s="1">
        <v>18.483092331064</v>
      </c>
      <c r="AB667" s="1">
        <v>25.223653856974099</v>
      </c>
      <c r="AC667" s="1">
        <v>13.3404602486918</v>
      </c>
    </row>
    <row r="668" spans="1:29" ht="15" customHeight="1" x14ac:dyDescent="0.25">
      <c r="A668">
        <v>38540</v>
      </c>
      <c r="B668" s="2" t="s">
        <v>677</v>
      </c>
      <c r="C668" s="2" t="s">
        <v>143</v>
      </c>
      <c r="D668" s="2" t="s">
        <v>946</v>
      </c>
      <c r="E668" s="2" t="s">
        <v>947</v>
      </c>
      <c r="F668" s="2" t="s">
        <v>919</v>
      </c>
      <c r="G668" s="2" t="str">
        <f t="shared" si="10"/>
        <v>Trump</v>
      </c>
      <c r="H668" s="2" t="s">
        <v>922</v>
      </c>
      <c r="I668" s="2" t="s">
        <v>923</v>
      </c>
      <c r="J668">
        <v>82839</v>
      </c>
      <c r="K668" s="1">
        <v>86.391675418583006</v>
      </c>
      <c r="L668" s="1">
        <v>0.71343207909318096</v>
      </c>
      <c r="M668" s="1">
        <v>1.2795905310300699</v>
      </c>
      <c r="N668" s="1">
        <v>4.8708941440625804</v>
      </c>
      <c r="O668" s="1">
        <v>6.7444078272311296</v>
      </c>
      <c r="P668" s="1">
        <v>27.4194521903934</v>
      </c>
      <c r="Q668" s="1">
        <v>12.1742174579606</v>
      </c>
      <c r="R668" s="1">
        <v>26.3330073998962</v>
      </c>
      <c r="S668" s="1">
        <v>22.915534953343201</v>
      </c>
      <c r="T668" s="1">
        <v>11.1577879984065</v>
      </c>
      <c r="U668" s="1">
        <v>1.9927061715460099</v>
      </c>
      <c r="V668" s="1">
        <v>33.4428079224678</v>
      </c>
      <c r="W668" s="1">
        <v>37.367774173399702</v>
      </c>
      <c r="X668" s="1">
        <v>27.1967117325865</v>
      </c>
      <c r="Y668" s="1">
        <v>21.1315632655764</v>
      </c>
      <c r="Z668" s="1">
        <v>23.2933854201152</v>
      </c>
      <c r="AA668" s="1">
        <v>18.3307952062504</v>
      </c>
      <c r="AB668" s="1">
        <v>24.551413626431799</v>
      </c>
      <c r="AC668" s="1">
        <v>12.692842481626201</v>
      </c>
    </row>
    <row r="669" spans="1:29" ht="15" customHeight="1" x14ac:dyDescent="0.25">
      <c r="A669">
        <v>38580</v>
      </c>
      <c r="B669" s="2" t="s">
        <v>678</v>
      </c>
      <c r="C669" s="2" t="s">
        <v>121</v>
      </c>
      <c r="D669" s="2" t="s">
        <v>981</v>
      </c>
      <c r="E669" s="2" t="s">
        <v>927</v>
      </c>
      <c r="F669" s="2" t="s">
        <v>919</v>
      </c>
      <c r="G669" s="2" t="str">
        <f t="shared" si="10"/>
        <v>Trump</v>
      </c>
      <c r="H669" s="2" t="s">
        <v>922</v>
      </c>
      <c r="I669" s="2" t="s">
        <v>922</v>
      </c>
      <c r="J669">
        <v>58258</v>
      </c>
      <c r="K669" s="1">
        <v>95.725908888049702</v>
      </c>
      <c r="L669" s="1">
        <v>1.6667238834151501</v>
      </c>
      <c r="M669" s="1">
        <v>0.39136255964846001</v>
      </c>
      <c r="N669" s="1">
        <v>1.5397027017748599</v>
      </c>
      <c r="O669" s="1">
        <v>0.67630196711181301</v>
      </c>
      <c r="P669" s="1">
        <v>22.802018606886602</v>
      </c>
      <c r="Q669" s="1">
        <v>8.0092004531566499</v>
      </c>
      <c r="R669" s="1">
        <v>23.806172542826701</v>
      </c>
      <c r="S669" s="1">
        <v>28.9144838477119</v>
      </c>
      <c r="T669" s="1">
        <v>16.4681245494181</v>
      </c>
      <c r="U669" s="1">
        <v>7.3128322321029398</v>
      </c>
      <c r="V669" s="1">
        <v>53.480053653932103</v>
      </c>
      <c r="W669" s="1">
        <v>26.307814595856701</v>
      </c>
      <c r="X669" s="1">
        <v>12.899299518108201</v>
      </c>
      <c r="Y669" s="1">
        <v>25.199856283122301</v>
      </c>
      <c r="Z669" s="1">
        <v>25.878020300008998</v>
      </c>
      <c r="AA669" s="1">
        <v>18.5529506871463</v>
      </c>
      <c r="AB669" s="1">
        <v>19.509566154675301</v>
      </c>
      <c r="AC669" s="1">
        <v>10.8596065750472</v>
      </c>
    </row>
    <row r="670" spans="1:29" ht="15" customHeight="1" x14ac:dyDescent="0.25">
      <c r="A670">
        <v>38620</v>
      </c>
      <c r="B670" s="2" t="s">
        <v>679</v>
      </c>
      <c r="C670" s="2" t="s">
        <v>29</v>
      </c>
      <c r="D670" s="2" t="s">
        <v>968</v>
      </c>
      <c r="E670" s="2" t="s">
        <v>935</v>
      </c>
      <c r="F670" s="2" t="s">
        <v>919</v>
      </c>
      <c r="G670" s="2" t="str">
        <f t="shared" si="10"/>
        <v>Trump</v>
      </c>
      <c r="H670" s="2" t="s">
        <v>922</v>
      </c>
      <c r="I670" s="2" t="s">
        <v>922</v>
      </c>
      <c r="J670">
        <v>46562</v>
      </c>
      <c r="K670" s="1">
        <v>77.558953653193598</v>
      </c>
      <c r="L670" s="1">
        <v>1.9543834027747899</v>
      </c>
      <c r="M670" s="1">
        <v>0.50040805807310695</v>
      </c>
      <c r="N670" s="1">
        <v>13.560414071560499</v>
      </c>
      <c r="O670" s="1">
        <v>6.4258408143980104</v>
      </c>
      <c r="P670" s="1">
        <v>25.301748206692199</v>
      </c>
      <c r="Q670" s="1">
        <v>8.4661311799321304</v>
      </c>
      <c r="R670" s="1">
        <v>22.5355440058417</v>
      </c>
      <c r="S670" s="1">
        <v>26.661225892358601</v>
      </c>
      <c r="T670" s="1">
        <v>17.0353507151755</v>
      </c>
      <c r="U670" s="1">
        <v>3.88156176547401</v>
      </c>
      <c r="V670" s="1">
        <v>45.406764168190101</v>
      </c>
      <c r="W670" s="1">
        <v>31.8849569078088</v>
      </c>
      <c r="X670" s="1">
        <v>18.826717158527</v>
      </c>
      <c r="Y670" s="1">
        <v>22.902875746066201</v>
      </c>
      <c r="Z670" s="1">
        <v>25.9413998914813</v>
      </c>
      <c r="AA670" s="1">
        <v>19.327183939229499</v>
      </c>
      <c r="AB670" s="1">
        <v>20.075963103635399</v>
      </c>
      <c r="AC670" s="1">
        <v>11.7525773195876</v>
      </c>
    </row>
    <row r="671" spans="1:29" ht="15" customHeight="1" x14ac:dyDescent="0.25">
      <c r="A671">
        <v>38700</v>
      </c>
      <c r="B671" s="2" t="s">
        <v>680</v>
      </c>
      <c r="C671" s="2" t="s">
        <v>146</v>
      </c>
      <c r="D671" s="2" t="s">
        <v>948</v>
      </c>
      <c r="E671" s="2" t="s">
        <v>927</v>
      </c>
      <c r="F671" s="2" t="s">
        <v>919</v>
      </c>
      <c r="G671" s="2" t="str">
        <f t="shared" si="10"/>
        <v>Trump</v>
      </c>
      <c r="H671" s="2" t="s">
        <v>922</v>
      </c>
      <c r="I671" s="2" t="s">
        <v>923</v>
      </c>
      <c r="J671">
        <v>38950</v>
      </c>
      <c r="K671" s="1">
        <v>89.609756097561004</v>
      </c>
      <c r="L671" s="1">
        <v>4.8446726572528904</v>
      </c>
      <c r="M671" s="1">
        <v>0.50577663671373596</v>
      </c>
      <c r="N671" s="1">
        <v>1.1065468549422299</v>
      </c>
      <c r="O671" s="1">
        <v>3.93324775353017</v>
      </c>
      <c r="P671" s="1">
        <v>22.485237483953799</v>
      </c>
      <c r="Q671" s="1">
        <v>8.2926829268292703</v>
      </c>
      <c r="R671" s="1">
        <v>24.878048780487799</v>
      </c>
      <c r="S671" s="1">
        <v>28.5750962772786</v>
      </c>
      <c r="T671" s="1">
        <v>15.768934531450601</v>
      </c>
      <c r="U671" s="1">
        <v>4.4528694617900699</v>
      </c>
      <c r="V671" s="1">
        <v>50.988700564971801</v>
      </c>
      <c r="W671" s="1">
        <v>30.794677371394599</v>
      </c>
      <c r="X671" s="1">
        <v>13.763752601843599</v>
      </c>
      <c r="Y671" s="1">
        <v>16.300264366216801</v>
      </c>
      <c r="Z671" s="1">
        <v>19.903993321274498</v>
      </c>
      <c r="AA671" s="1">
        <v>20.439682760539899</v>
      </c>
      <c r="AB671" s="1">
        <v>28.635035480729101</v>
      </c>
      <c r="AC671" s="1">
        <v>14.7210240712397</v>
      </c>
    </row>
    <row r="672" spans="1:29" ht="15" customHeight="1" x14ac:dyDescent="0.25">
      <c r="A672">
        <v>38740</v>
      </c>
      <c r="B672" s="2" t="s">
        <v>681</v>
      </c>
      <c r="C672" s="2" t="s">
        <v>162</v>
      </c>
      <c r="D672" s="2" t="s">
        <v>956</v>
      </c>
      <c r="E672" s="2" t="s">
        <v>927</v>
      </c>
      <c r="F672" s="2" t="s">
        <v>919</v>
      </c>
      <c r="G672" s="2" t="str">
        <f t="shared" si="10"/>
        <v>Trump</v>
      </c>
      <c r="H672" s="2" t="s">
        <v>922</v>
      </c>
      <c r="I672" s="2" t="s">
        <v>922</v>
      </c>
      <c r="J672">
        <v>42794</v>
      </c>
      <c r="K672" s="1">
        <v>89.975230172454104</v>
      </c>
      <c r="L672" s="1">
        <v>5.2226947702948996</v>
      </c>
      <c r="M672" s="1">
        <v>0.66130765995232998</v>
      </c>
      <c r="N672" s="1">
        <v>2.58447445903631</v>
      </c>
      <c r="O672" s="1">
        <v>1.55629293826237</v>
      </c>
      <c r="P672" s="1">
        <v>23.299995326447601</v>
      </c>
      <c r="Q672" s="1">
        <v>8.2721876898630704</v>
      </c>
      <c r="R672" s="1">
        <v>23.767350563163099</v>
      </c>
      <c r="S672" s="1">
        <v>27.683787446838299</v>
      </c>
      <c r="T672" s="1">
        <v>16.9766789736879</v>
      </c>
      <c r="U672" s="1">
        <v>7.6946679394517901</v>
      </c>
      <c r="V672" s="1">
        <v>49.628392199645397</v>
      </c>
      <c r="W672" s="1">
        <v>28.4160643665621</v>
      </c>
      <c r="X672" s="1">
        <v>14.2608754943407</v>
      </c>
      <c r="Y672" s="1">
        <v>27.485791293138799</v>
      </c>
      <c r="Z672" s="1">
        <v>30.175191890783399</v>
      </c>
      <c r="AA672" s="1">
        <v>16.0250776352024</v>
      </c>
      <c r="AB672" s="1">
        <v>16.7574852053671</v>
      </c>
      <c r="AC672" s="1">
        <v>9.5564539755082905</v>
      </c>
    </row>
    <row r="673" spans="1:29" ht="15" customHeight="1" x14ac:dyDescent="0.25">
      <c r="A673">
        <v>38820</v>
      </c>
      <c r="B673" s="2" t="s">
        <v>683</v>
      </c>
      <c r="C673" s="2" t="s">
        <v>25</v>
      </c>
      <c r="D673" s="2" t="s">
        <v>878</v>
      </c>
      <c r="E673" s="2" t="s">
        <v>927</v>
      </c>
      <c r="F673" s="2" t="s">
        <v>920</v>
      </c>
      <c r="G673" s="2" t="str">
        <f t="shared" si="10"/>
        <v>Clinton</v>
      </c>
      <c r="H673" s="2" t="s">
        <v>923</v>
      </c>
      <c r="I673" s="2" t="s">
        <v>922</v>
      </c>
      <c r="J673">
        <v>71404</v>
      </c>
      <c r="K673" s="1">
        <v>84.589098649935593</v>
      </c>
      <c r="L673" s="1">
        <v>0.78146882527589501</v>
      </c>
      <c r="M673" s="1">
        <v>1.3906783933673199</v>
      </c>
      <c r="N673" s="1">
        <v>8.1592067671278894</v>
      </c>
      <c r="O673" s="1">
        <v>5.0795473642933198</v>
      </c>
      <c r="P673" s="1">
        <v>18.190857655033302</v>
      </c>
      <c r="Q673" s="1">
        <v>7.2628984370623497</v>
      </c>
      <c r="R673" s="1">
        <v>19.599742311355101</v>
      </c>
      <c r="S673" s="1">
        <v>30.873620525460801</v>
      </c>
      <c r="T673" s="1">
        <v>24.072881071088499</v>
      </c>
      <c r="U673" s="1">
        <v>1.85303155212471</v>
      </c>
      <c r="V673" s="1">
        <v>34.0309525593944</v>
      </c>
      <c r="W673" s="1">
        <v>39.503859701716301</v>
      </c>
      <c r="X673" s="1">
        <v>24.612156186764601</v>
      </c>
      <c r="Y673" s="1">
        <v>19.694270816465298</v>
      </c>
      <c r="Z673" s="1">
        <v>23.930433656119401</v>
      </c>
      <c r="AA673" s="1">
        <v>18.929947857628701</v>
      </c>
      <c r="AB673" s="1">
        <v>23.538556206885399</v>
      </c>
      <c r="AC673" s="1">
        <v>13.9067914629012</v>
      </c>
    </row>
    <row r="674" spans="1:29" ht="15" customHeight="1" x14ac:dyDescent="0.25">
      <c r="A674">
        <v>38840</v>
      </c>
      <c r="B674" s="2" t="s">
        <v>684</v>
      </c>
      <c r="C674" s="2" t="s">
        <v>33</v>
      </c>
      <c r="D674" s="2" t="s">
        <v>967</v>
      </c>
      <c r="E674" s="2" t="s">
        <v>927</v>
      </c>
      <c r="F674" s="2" t="s">
        <v>919</v>
      </c>
      <c r="G674" s="2" t="str">
        <f t="shared" si="10"/>
        <v>Trump</v>
      </c>
      <c r="H674" s="2" t="s">
        <v>922</v>
      </c>
      <c r="I674" s="2" t="s">
        <v>922</v>
      </c>
      <c r="J674">
        <v>41428</v>
      </c>
      <c r="K674" s="1">
        <v>93.6081876991407</v>
      </c>
      <c r="L674" s="1">
        <v>0.72897557207685604</v>
      </c>
      <c r="M674" s="1">
        <v>0.27517620932702502</v>
      </c>
      <c r="N674" s="1">
        <v>1.15139519165782</v>
      </c>
      <c r="O674" s="1">
        <v>4.2362653277976197</v>
      </c>
      <c r="P674" s="1">
        <v>20.746837887419101</v>
      </c>
      <c r="Q674" s="1">
        <v>6.5607801486917099</v>
      </c>
      <c r="R674" s="1">
        <v>20.739596408226301</v>
      </c>
      <c r="S674" s="1">
        <v>32.960799459302898</v>
      </c>
      <c r="T674" s="1">
        <v>18.991986096360002</v>
      </c>
      <c r="U674" s="1">
        <v>2.8123757784550198</v>
      </c>
      <c r="V674" s="1">
        <v>44.749569365310698</v>
      </c>
      <c r="W674" s="1">
        <v>32.138598118457701</v>
      </c>
      <c r="X674" s="1">
        <v>20.299456737776602</v>
      </c>
      <c r="Y674" s="1">
        <v>14.716191768430599</v>
      </c>
      <c r="Z674" s="1">
        <v>21.0764360018091</v>
      </c>
      <c r="AA674" s="1">
        <v>20.058796924468599</v>
      </c>
      <c r="AB674" s="1">
        <v>24.332881049299001</v>
      </c>
      <c r="AC674" s="1">
        <v>19.815694255992799</v>
      </c>
    </row>
    <row r="675" spans="1:29" ht="15" customHeight="1" x14ac:dyDescent="0.25">
      <c r="A675">
        <v>38920</v>
      </c>
      <c r="B675" s="2" t="s">
        <v>687</v>
      </c>
      <c r="C675" s="2" t="s">
        <v>27</v>
      </c>
      <c r="D675" s="2" t="s">
        <v>976</v>
      </c>
      <c r="E675" s="2" t="s">
        <v>935</v>
      </c>
      <c r="F675" s="2" t="s">
        <v>919</v>
      </c>
      <c r="G675" s="2" t="str">
        <f t="shared" si="10"/>
        <v>Trump</v>
      </c>
      <c r="H675" s="2" t="s">
        <v>923</v>
      </c>
      <c r="I675" s="2" t="s">
        <v>922</v>
      </c>
      <c r="J675">
        <v>21381</v>
      </c>
      <c r="K675" s="1">
        <v>45.807024928674998</v>
      </c>
      <c r="L675" s="1">
        <v>2.4273888031429798</v>
      </c>
      <c r="M675" s="1">
        <v>4.4104578831673003</v>
      </c>
      <c r="N675" s="1">
        <v>0.94944109255881404</v>
      </c>
      <c r="O675" s="1">
        <v>46.405687292455902</v>
      </c>
      <c r="P675" s="1">
        <v>26.523548945325299</v>
      </c>
      <c r="Q675" s="1">
        <v>8.4514288386885497</v>
      </c>
      <c r="R675" s="1">
        <v>23.1888124970768</v>
      </c>
      <c r="S675" s="1">
        <v>26.710630934006801</v>
      </c>
      <c r="T675" s="1">
        <v>15.125578784902499</v>
      </c>
      <c r="U675" s="1">
        <v>11.109522447812401</v>
      </c>
      <c r="V675" s="1">
        <v>44.287961109522399</v>
      </c>
      <c r="W675" s="1">
        <v>29.418072633685998</v>
      </c>
      <c r="X675" s="1">
        <v>15.184443808979101</v>
      </c>
      <c r="Y675" s="1">
        <v>20.480388399131201</v>
      </c>
      <c r="Z675" s="1">
        <v>24.798773476427701</v>
      </c>
      <c r="AA675" s="1">
        <v>18.2189855627954</v>
      </c>
      <c r="AB675" s="1">
        <v>20.812571866615599</v>
      </c>
      <c r="AC675" s="1">
        <v>15.68928069503</v>
      </c>
    </row>
    <row r="676" spans="1:29" ht="15" customHeight="1" x14ac:dyDescent="0.25">
      <c r="A676">
        <v>38940</v>
      </c>
      <c r="B676" s="2" t="s">
        <v>688</v>
      </c>
      <c r="C676" s="2" t="s">
        <v>72</v>
      </c>
      <c r="D676" s="2" t="s">
        <v>942</v>
      </c>
      <c r="E676" s="2" t="s">
        <v>931</v>
      </c>
      <c r="F676" s="2" t="s">
        <v>919</v>
      </c>
      <c r="G676" s="2" t="str">
        <f t="shared" si="10"/>
        <v>Trump</v>
      </c>
      <c r="H676" s="2" t="s">
        <v>923</v>
      </c>
      <c r="I676" s="2" t="s">
        <v>923</v>
      </c>
      <c r="J676">
        <v>424107</v>
      </c>
      <c r="K676" s="1">
        <v>67.804587049966202</v>
      </c>
      <c r="L676" s="1">
        <v>13.879987833259101</v>
      </c>
      <c r="M676" s="1">
        <v>1.35248887662783</v>
      </c>
      <c r="N676" s="1">
        <v>1.9016427458164999</v>
      </c>
      <c r="O676" s="1">
        <v>15.0612934943304</v>
      </c>
      <c r="P676" s="1">
        <v>20.691476443444699</v>
      </c>
      <c r="Q676" s="1">
        <v>7.2613750775158197</v>
      </c>
      <c r="R676" s="1">
        <v>21.8322263013815</v>
      </c>
      <c r="S676" s="1">
        <v>27.732388288804501</v>
      </c>
      <c r="T676" s="1">
        <v>22.482533888853499</v>
      </c>
      <c r="U676" s="1">
        <v>5.15641327063741</v>
      </c>
      <c r="V676" s="1">
        <v>40.379440961337501</v>
      </c>
      <c r="W676" s="1">
        <v>31.573928944618601</v>
      </c>
      <c r="X676" s="1">
        <v>22.890216823406501</v>
      </c>
      <c r="Y676" s="1">
        <v>18.557964299648798</v>
      </c>
      <c r="Z676" s="1">
        <v>24.5348468591494</v>
      </c>
      <c r="AA676" s="1">
        <v>19.011534334764001</v>
      </c>
      <c r="AB676" s="1">
        <v>20.652067889192399</v>
      </c>
      <c r="AC676" s="1">
        <v>17.243586617245398</v>
      </c>
    </row>
    <row r="677" spans="1:29" ht="15" customHeight="1" x14ac:dyDescent="0.25">
      <c r="A677">
        <v>38780</v>
      </c>
      <c r="B677" s="2" t="s">
        <v>682</v>
      </c>
      <c r="C677" s="2" t="s">
        <v>35</v>
      </c>
      <c r="D677" s="2" t="s">
        <v>964</v>
      </c>
      <c r="E677" s="2" t="s">
        <v>935</v>
      </c>
      <c r="F677" s="2" t="s">
        <v>919</v>
      </c>
      <c r="G677" s="2" t="str">
        <f t="shared" si="10"/>
        <v>Trump</v>
      </c>
      <c r="H677" s="2" t="s">
        <v>922</v>
      </c>
      <c r="I677" s="2" t="s">
        <v>922</v>
      </c>
      <c r="J677">
        <v>19846</v>
      </c>
      <c r="K677" s="1">
        <v>55.537639826665298</v>
      </c>
      <c r="L677" s="1">
        <v>1.4914844301118599</v>
      </c>
      <c r="M677" s="1">
        <v>0.81124659881084304</v>
      </c>
      <c r="N677" s="1">
        <v>2.2876146326715698</v>
      </c>
      <c r="O677" s="1">
        <v>39.872014511740403</v>
      </c>
      <c r="P677" s="1">
        <v>26.554469414491599</v>
      </c>
      <c r="Q677" s="1">
        <v>16.517182303738799</v>
      </c>
      <c r="R677" s="1">
        <v>23.788168900534099</v>
      </c>
      <c r="S677" s="1">
        <v>21.233497934092501</v>
      </c>
      <c r="T677" s="1">
        <v>11.906681447143001</v>
      </c>
      <c r="U677" s="1">
        <v>8.5110163468372395</v>
      </c>
      <c r="V677" s="1">
        <v>39.472281449893401</v>
      </c>
      <c r="W677" s="1">
        <v>32.285003553660303</v>
      </c>
      <c r="X677" s="1">
        <v>19.7316986496091</v>
      </c>
      <c r="Y677" s="1">
        <v>26.380994024194699</v>
      </c>
      <c r="Z677" s="1">
        <v>24.048972452995201</v>
      </c>
      <c r="AA677" s="1">
        <v>18.4958460865763</v>
      </c>
      <c r="AB677" s="1">
        <v>23.538842734295301</v>
      </c>
      <c r="AC677" s="1">
        <v>7.5353447019384898</v>
      </c>
    </row>
    <row r="678" spans="1:29" ht="15" customHeight="1" x14ac:dyDescent="0.25">
      <c r="A678">
        <v>38860</v>
      </c>
      <c r="B678" s="2" t="s">
        <v>685</v>
      </c>
      <c r="C678" s="2" t="s">
        <v>93</v>
      </c>
      <c r="D678" s="2" t="s">
        <v>954</v>
      </c>
      <c r="E678" s="2" t="s">
        <v>927</v>
      </c>
      <c r="F678" s="2" t="s">
        <v>920</v>
      </c>
      <c r="G678" s="2" t="str">
        <f t="shared" si="10"/>
        <v>Clinton</v>
      </c>
      <c r="H678" s="2" t="s">
        <v>923</v>
      </c>
      <c r="I678" s="2" t="s">
        <v>922</v>
      </c>
      <c r="J678">
        <v>514098</v>
      </c>
      <c r="K678" s="1">
        <v>93.474979478620796</v>
      </c>
      <c r="L678" s="1">
        <v>1.5269462242607399</v>
      </c>
      <c r="M678" s="1">
        <v>1.5660438282195199</v>
      </c>
      <c r="N678" s="1">
        <v>1.88057529887298</v>
      </c>
      <c r="O678" s="1">
        <v>1.55145517002595</v>
      </c>
      <c r="P678" s="1">
        <v>21.086835583877001</v>
      </c>
      <c r="Q678" s="1">
        <v>8.3624133919991905</v>
      </c>
      <c r="R678" s="1">
        <v>24.977727981824501</v>
      </c>
      <c r="S678" s="1">
        <v>30.731883804255201</v>
      </c>
      <c r="T678" s="1">
        <v>14.8411392380441</v>
      </c>
      <c r="U678" s="1">
        <v>2.69919771403451</v>
      </c>
      <c r="V678" s="1">
        <v>33.431146279811003</v>
      </c>
      <c r="W678" s="1">
        <v>28.774041103418</v>
      </c>
      <c r="X678" s="1">
        <v>35.0956149027366</v>
      </c>
      <c r="Y678" s="1">
        <v>15.073925802308199</v>
      </c>
      <c r="Z678" s="1">
        <v>19.817459052512199</v>
      </c>
      <c r="AA678" s="1">
        <v>17.461865161586701</v>
      </c>
      <c r="AB678" s="1">
        <v>25.4310385239216</v>
      </c>
      <c r="AC678" s="1">
        <v>22.215711459671301</v>
      </c>
    </row>
    <row r="679" spans="1:29" ht="15" customHeight="1" x14ac:dyDescent="0.25">
      <c r="A679">
        <v>38900</v>
      </c>
      <c r="B679" s="2" t="s">
        <v>686</v>
      </c>
      <c r="C679" s="2" t="s">
        <v>38</v>
      </c>
      <c r="D679" t="s">
        <v>969</v>
      </c>
      <c r="E679" s="2" t="s">
        <v>947</v>
      </c>
      <c r="F679" s="2" t="s">
        <v>920</v>
      </c>
      <c r="G679" s="2" t="str">
        <f t="shared" si="10"/>
        <v>Clinton</v>
      </c>
      <c r="H679" s="2" t="s">
        <v>922</v>
      </c>
      <c r="I679" s="2" t="s">
        <v>922</v>
      </c>
      <c r="J679">
        <v>2226009</v>
      </c>
      <c r="K679" s="1">
        <v>76.285675394843395</v>
      </c>
      <c r="L679" s="1">
        <v>2.7218668028745601</v>
      </c>
      <c r="M679" s="1">
        <v>5.6456645053995702</v>
      </c>
      <c r="N679" s="1">
        <v>4.4823268908616303</v>
      </c>
      <c r="O679" s="1">
        <v>10.864466406020799</v>
      </c>
      <c r="P679" s="1">
        <v>23.6851243638278</v>
      </c>
      <c r="Q679" s="1">
        <v>8.72310040076208</v>
      </c>
      <c r="R679" s="1">
        <v>29.6266097756119</v>
      </c>
      <c r="S679" s="1">
        <v>26.634663202170302</v>
      </c>
      <c r="T679" s="1">
        <v>11.3305022576279</v>
      </c>
      <c r="U679" s="1">
        <v>3.68863763089018</v>
      </c>
      <c r="V679" s="1">
        <v>27.9661661570292</v>
      </c>
      <c r="W679" s="1">
        <v>34.073084857780998</v>
      </c>
      <c r="X679" s="1">
        <v>34.272111354299597</v>
      </c>
      <c r="Y679" s="1">
        <v>15.1412136613532</v>
      </c>
      <c r="Z679" s="1">
        <v>19.046060279385198</v>
      </c>
      <c r="AA679" s="1">
        <v>17.4326029650416</v>
      </c>
      <c r="AB679" s="1">
        <v>24.309893920589101</v>
      </c>
      <c r="AC679" s="1">
        <v>24.070229173630899</v>
      </c>
    </row>
    <row r="680" spans="1:29" ht="15" customHeight="1" x14ac:dyDescent="0.25">
      <c r="A680">
        <v>39020</v>
      </c>
      <c r="B680" s="2" t="s">
        <v>689</v>
      </c>
      <c r="C680" s="2" t="s">
        <v>33</v>
      </c>
      <c r="D680" s="2" t="s">
        <v>967</v>
      </c>
      <c r="E680" s="2" t="s">
        <v>927</v>
      </c>
      <c r="F680" s="2" t="s">
        <v>919</v>
      </c>
      <c r="G680" s="2" t="str">
        <f t="shared" si="10"/>
        <v>Trump</v>
      </c>
      <c r="H680" s="2" t="s">
        <v>922</v>
      </c>
      <c r="I680" s="2" t="s">
        <v>922</v>
      </c>
      <c r="J680">
        <v>79499</v>
      </c>
      <c r="K680" s="1">
        <v>93.750864790752104</v>
      </c>
      <c r="L680" s="1">
        <v>2.65034780311702</v>
      </c>
      <c r="M680" s="1">
        <v>0.31195360947936501</v>
      </c>
      <c r="N680" s="1">
        <v>2.1698386143221899</v>
      </c>
      <c r="O680" s="1">
        <v>1.11699518232934</v>
      </c>
      <c r="P680" s="1">
        <v>22.7550032075875</v>
      </c>
      <c r="Q680" s="1">
        <v>9.7837708650423298</v>
      </c>
      <c r="R680" s="1">
        <v>25.336167750537701</v>
      </c>
      <c r="S680" s="1">
        <v>26.631781531843199</v>
      </c>
      <c r="T680" s="1">
        <v>15.4932766449892</v>
      </c>
      <c r="U680" s="1">
        <v>6.3844915983683199</v>
      </c>
      <c r="V680" s="1">
        <v>50.830807230268299</v>
      </c>
      <c r="W680" s="1">
        <v>28.801317315968699</v>
      </c>
      <c r="X680" s="1">
        <v>13.983383855394599</v>
      </c>
      <c r="Y680" s="1">
        <v>30.767669935745701</v>
      </c>
      <c r="Z680" s="1">
        <v>24.105512343591499</v>
      </c>
      <c r="AA680" s="1">
        <v>15.3905985796415</v>
      </c>
      <c r="AB680" s="1">
        <v>19.130875887723999</v>
      </c>
      <c r="AC680" s="1">
        <v>10.605343253297301</v>
      </c>
    </row>
    <row r="681" spans="1:29" ht="15" customHeight="1" x14ac:dyDescent="0.25">
      <c r="A681">
        <v>39060</v>
      </c>
      <c r="B681" s="2" t="s">
        <v>690</v>
      </c>
      <c r="C681" s="2" t="s">
        <v>55</v>
      </c>
      <c r="D681" s="2" t="s">
        <v>970</v>
      </c>
      <c r="E681" s="2" t="s">
        <v>927</v>
      </c>
      <c r="F681" s="2" t="s">
        <v>920</v>
      </c>
      <c r="G681" s="2" t="str">
        <f t="shared" si="10"/>
        <v>Clinton</v>
      </c>
      <c r="H681" s="2" t="s">
        <v>922</v>
      </c>
      <c r="I681" s="2" t="s">
        <v>922</v>
      </c>
      <c r="J681">
        <v>148289</v>
      </c>
      <c r="K681" s="1">
        <v>93.228762753811793</v>
      </c>
      <c r="L681" s="1">
        <v>2.59021235560291</v>
      </c>
      <c r="M681" s="1">
        <v>0.474074273884105</v>
      </c>
      <c r="N681" s="1">
        <v>0.95556649515473202</v>
      </c>
      <c r="O681" s="1">
        <v>2.7513841215464399</v>
      </c>
      <c r="P681" s="1">
        <v>20.054083580036298</v>
      </c>
      <c r="Q681" s="1">
        <v>7.3147704819642696</v>
      </c>
      <c r="R681" s="1">
        <v>25.2695749516148</v>
      </c>
      <c r="S681" s="1">
        <v>29.269871669510199</v>
      </c>
      <c r="T681" s="1">
        <v>18.0916993168745</v>
      </c>
      <c r="U681" s="1">
        <v>3.7342855017481198</v>
      </c>
      <c r="V681" s="1">
        <v>59.343152570110803</v>
      </c>
      <c r="W681" s="1">
        <v>22.945957003644999</v>
      </c>
      <c r="X681" s="1">
        <v>13.976604924496</v>
      </c>
      <c r="Y681" s="1">
        <v>20.551887027827199</v>
      </c>
      <c r="Z681" s="1">
        <v>24.118028642238201</v>
      </c>
      <c r="AA681" s="1">
        <v>19.326025847873499</v>
      </c>
      <c r="AB681" s="1">
        <v>24.119691954558299</v>
      </c>
      <c r="AC681" s="1">
        <v>11.8843665275029</v>
      </c>
    </row>
    <row r="682" spans="1:29" ht="15" customHeight="1" x14ac:dyDescent="0.25">
      <c r="A682">
        <v>39140</v>
      </c>
      <c r="B682" s="2" t="s">
        <v>691</v>
      </c>
      <c r="C682" s="2" t="s">
        <v>330</v>
      </c>
      <c r="D682" s="2" t="s">
        <v>934</v>
      </c>
      <c r="E682" s="2" t="s">
        <v>935</v>
      </c>
      <c r="F682" s="2" t="s">
        <v>919</v>
      </c>
      <c r="G682" s="2" t="str">
        <f t="shared" si="10"/>
        <v>Trump</v>
      </c>
      <c r="H682" s="2" t="s">
        <v>922</v>
      </c>
      <c r="I682" s="2" t="s">
        <v>923</v>
      </c>
      <c r="J682">
        <v>211033</v>
      </c>
      <c r="K682" s="1">
        <v>81.962536664881796</v>
      </c>
      <c r="L682" s="1">
        <v>0.52314093056536204</v>
      </c>
      <c r="M682" s="1">
        <v>0.80698279416015495</v>
      </c>
      <c r="N682" s="1">
        <v>3.0943027867679498</v>
      </c>
      <c r="O682" s="1">
        <v>13.6130368236247</v>
      </c>
      <c r="P682" s="1">
        <v>19.081849758094702</v>
      </c>
      <c r="Q682" s="1">
        <v>7.0794615060203903</v>
      </c>
      <c r="R682" s="1">
        <v>18.485260599053198</v>
      </c>
      <c r="S682" s="1">
        <v>31.2970009429805</v>
      </c>
      <c r="T682" s="1">
        <v>24.056427193851199</v>
      </c>
      <c r="U682" s="1">
        <v>3.2026465826705102</v>
      </c>
      <c r="V682" s="1">
        <v>32.643959123863397</v>
      </c>
      <c r="W682" s="1">
        <v>39.725615413656499</v>
      </c>
      <c r="X682" s="1">
        <v>24.427778879809601</v>
      </c>
      <c r="Y682" s="1">
        <v>19.7920322920323</v>
      </c>
      <c r="Z682" s="1">
        <v>25.861047736047698</v>
      </c>
      <c r="AA682" s="1">
        <v>19.659310284310301</v>
      </c>
      <c r="AB682" s="1">
        <v>21.215777465777499</v>
      </c>
      <c r="AC682" s="1">
        <v>13.4718322218322</v>
      </c>
    </row>
    <row r="683" spans="1:29" ht="15" customHeight="1" x14ac:dyDescent="0.25">
      <c r="A683">
        <v>39220</v>
      </c>
      <c r="B683" s="2" t="s">
        <v>692</v>
      </c>
      <c r="C683" s="2" t="s">
        <v>199</v>
      </c>
      <c r="D683" s="2" t="s">
        <v>977</v>
      </c>
      <c r="E683" s="2" t="s">
        <v>947</v>
      </c>
      <c r="F683" s="2" t="s">
        <v>919</v>
      </c>
      <c r="G683" s="2" t="str">
        <f t="shared" si="10"/>
        <v>Trump</v>
      </c>
      <c r="H683" s="2" t="s">
        <v>922</v>
      </c>
      <c r="I683" s="2" t="s">
        <v>923</v>
      </c>
      <c r="J683">
        <v>112656</v>
      </c>
      <c r="K683" s="1">
        <v>84.133065458113407</v>
      </c>
      <c r="L683" s="1">
        <v>0.39246834555903398</v>
      </c>
      <c r="M683" s="1">
        <v>0.57001354950240601</v>
      </c>
      <c r="N683" s="1">
        <v>2.4809606129981798</v>
      </c>
      <c r="O683" s="1">
        <v>12.423492033826999</v>
      </c>
      <c r="P683" s="1">
        <v>26.7345699201047</v>
      </c>
      <c r="Q683" s="1">
        <v>10.4938560014951</v>
      </c>
      <c r="R683" s="1">
        <v>23.7303181796944</v>
      </c>
      <c r="S683" s="1">
        <v>25.4777367658739</v>
      </c>
      <c r="T683" s="1">
        <v>13.5635191328318</v>
      </c>
      <c r="U683" s="1">
        <v>3.3865141481035499</v>
      </c>
      <c r="V683" s="1">
        <v>38.711619506321497</v>
      </c>
      <c r="W683" s="1">
        <v>44.679409993979498</v>
      </c>
      <c r="X683" s="1">
        <v>13.222456351595399</v>
      </c>
      <c r="Y683" s="1">
        <v>21.623711340206199</v>
      </c>
      <c r="Z683" s="1">
        <v>21.25</v>
      </c>
      <c r="AA683" s="1">
        <v>17.731958762886599</v>
      </c>
      <c r="AB683" s="1">
        <v>26.378865979381398</v>
      </c>
      <c r="AC683" s="1">
        <v>13.0154639175258</v>
      </c>
    </row>
    <row r="684" spans="1:29" ht="15" customHeight="1" x14ac:dyDescent="0.25">
      <c r="A684">
        <v>39260</v>
      </c>
      <c r="B684" s="2" t="s">
        <v>693</v>
      </c>
      <c r="C684" s="2" t="s">
        <v>38</v>
      </c>
      <c r="D684" t="s">
        <v>969</v>
      </c>
      <c r="E684" s="2" t="s">
        <v>947</v>
      </c>
      <c r="F684" s="2" t="s">
        <v>919</v>
      </c>
      <c r="G684" s="2" t="str">
        <f t="shared" si="10"/>
        <v>Trump</v>
      </c>
      <c r="H684" s="2" t="s">
        <v>922</v>
      </c>
      <c r="I684" s="2" t="s">
        <v>922</v>
      </c>
      <c r="J684">
        <v>20978</v>
      </c>
      <c r="K684" s="1">
        <v>89.417484984269194</v>
      </c>
      <c r="L684" s="1">
        <v>0.143006959672037</v>
      </c>
      <c r="M684" s="1">
        <v>0.45762227095051999</v>
      </c>
      <c r="N684" s="1">
        <v>3.00791305176852</v>
      </c>
      <c r="O684" s="1">
        <v>6.9739727333396901</v>
      </c>
      <c r="P684" s="1">
        <v>21.927733816379099</v>
      </c>
      <c r="Q684" s="1">
        <v>6.1445323672418697</v>
      </c>
      <c r="R684" s="1">
        <v>21.160263132805799</v>
      </c>
      <c r="S684" s="1">
        <v>30.732195633520799</v>
      </c>
      <c r="T684" s="1">
        <v>20.035275050052402</v>
      </c>
      <c r="U684" s="1">
        <v>4.3192858080609202</v>
      </c>
      <c r="V684" s="1">
        <v>45.470657739267402</v>
      </c>
      <c r="W684" s="1">
        <v>35.775239595641303</v>
      </c>
      <c r="X684" s="1">
        <v>14.434816857030301</v>
      </c>
      <c r="Y684" s="1">
        <v>21.315037164093798</v>
      </c>
      <c r="Z684" s="1">
        <v>28.2561463693539</v>
      </c>
      <c r="AA684" s="1">
        <v>21.783876500857598</v>
      </c>
      <c r="AB684" s="1">
        <v>19.0280160091481</v>
      </c>
      <c r="AC684" s="1">
        <v>9.6169239565466</v>
      </c>
    </row>
    <row r="685" spans="1:29" ht="15" customHeight="1" x14ac:dyDescent="0.25">
      <c r="A685">
        <v>39300</v>
      </c>
      <c r="B685" s="2" t="s">
        <v>694</v>
      </c>
      <c r="C685" s="2" t="s">
        <v>971</v>
      </c>
      <c r="D685" s="2" t="s">
        <v>972</v>
      </c>
      <c r="E685" s="2" t="s">
        <v>927</v>
      </c>
      <c r="F685" s="2" t="s">
        <v>920</v>
      </c>
      <c r="G685" s="2" t="str">
        <f t="shared" si="10"/>
        <v>Clinton</v>
      </c>
      <c r="H685" s="2" t="s">
        <v>923</v>
      </c>
      <c r="I685" s="2" t="s">
        <v>922</v>
      </c>
      <c r="J685">
        <v>1600852</v>
      </c>
      <c r="K685" s="1">
        <v>79.521967052544497</v>
      </c>
      <c r="L685" s="1">
        <v>4.2037614970028496</v>
      </c>
      <c r="M685" s="1">
        <v>2.5066652007805801</v>
      </c>
      <c r="N685" s="1">
        <v>3.5433631591177699</v>
      </c>
      <c r="O685" s="1">
        <v>10.2242430905543</v>
      </c>
      <c r="P685" s="1">
        <v>21.636291174949299</v>
      </c>
      <c r="Q685" s="1">
        <v>10.756209818271801</v>
      </c>
      <c r="R685" s="1">
        <v>25.3577469997226</v>
      </c>
      <c r="S685" s="1">
        <v>27.8973946373556</v>
      </c>
      <c r="T685" s="1">
        <v>14.3523573697006</v>
      </c>
      <c r="U685" s="1">
        <v>7.5204039464848398</v>
      </c>
      <c r="V685" s="1">
        <v>37.208607292289301</v>
      </c>
      <c r="W685" s="1">
        <v>26.414808911322201</v>
      </c>
      <c r="X685" s="1">
        <v>28.8561798499037</v>
      </c>
      <c r="Y685" s="1">
        <v>18.760632148230101</v>
      </c>
      <c r="Z685" s="1">
        <v>18.0637275848113</v>
      </c>
      <c r="AA685" s="1">
        <v>15.9012594913338</v>
      </c>
      <c r="AB685" s="1">
        <v>22.621341533222299</v>
      </c>
      <c r="AC685" s="1">
        <v>24.6530392424025</v>
      </c>
    </row>
    <row r="686" spans="1:29" ht="15" customHeight="1" x14ac:dyDescent="0.25">
      <c r="A686">
        <v>39340</v>
      </c>
      <c r="B686" s="2" t="s">
        <v>695</v>
      </c>
      <c r="C686" s="2" t="s">
        <v>199</v>
      </c>
      <c r="D686" s="2" t="s">
        <v>977</v>
      </c>
      <c r="E686" s="2" t="s">
        <v>947</v>
      </c>
      <c r="F686" s="2" t="s">
        <v>919</v>
      </c>
      <c r="G686" s="2" t="str">
        <f t="shared" si="10"/>
        <v>Trump</v>
      </c>
      <c r="H686" s="2" t="s">
        <v>922</v>
      </c>
      <c r="I686" s="2" t="s">
        <v>923</v>
      </c>
      <c r="J686">
        <v>78751</v>
      </c>
      <c r="K686" s="1">
        <v>84.345209847952802</v>
      </c>
      <c r="L686" s="1">
        <v>0.463544731497124</v>
      </c>
      <c r="M686" s="1">
        <v>1.3162240656024</v>
      </c>
      <c r="N686" s="1">
        <v>3.2123535999696302</v>
      </c>
      <c r="O686" s="1">
        <v>10.6626677549781</v>
      </c>
      <c r="P686" s="1">
        <v>35.271540023917503</v>
      </c>
      <c r="Q686" s="1">
        <v>15.6339097587365</v>
      </c>
      <c r="R686" s="1">
        <v>27.910442094872899</v>
      </c>
      <c r="S686" s="1">
        <v>14.635257493213899</v>
      </c>
      <c r="T686" s="1">
        <v>6.54885062925913</v>
      </c>
      <c r="U686" s="1">
        <v>1.8884190169969399</v>
      </c>
      <c r="V686" s="1">
        <v>22.609769452113799</v>
      </c>
      <c r="W686" s="1">
        <v>40.337531114450698</v>
      </c>
      <c r="X686" s="1">
        <v>35.164280416438501</v>
      </c>
      <c r="Y686" s="1">
        <v>12.778151225563199</v>
      </c>
      <c r="Z686" s="1">
        <v>18.223712933382298</v>
      </c>
      <c r="AA686" s="1">
        <v>19.362305181530299</v>
      </c>
      <c r="AB686" s="1">
        <v>27.689343802191299</v>
      </c>
      <c r="AC686" s="1">
        <v>21.9464868573329</v>
      </c>
    </row>
    <row r="687" spans="1:29" ht="15" customHeight="1" x14ac:dyDescent="0.25">
      <c r="A687">
        <v>39380</v>
      </c>
      <c r="B687" s="2" t="s">
        <v>696</v>
      </c>
      <c r="C687" s="2" t="s">
        <v>156</v>
      </c>
      <c r="D687" s="2" t="s">
        <v>937</v>
      </c>
      <c r="E687" s="2" t="s">
        <v>935</v>
      </c>
      <c r="F687" s="2" t="s">
        <v>920</v>
      </c>
      <c r="G687" s="2" t="str">
        <f t="shared" si="10"/>
        <v>Clinton</v>
      </c>
      <c r="H687" s="2" t="s">
        <v>922</v>
      </c>
      <c r="I687" s="2" t="s">
        <v>922</v>
      </c>
      <c r="J687">
        <v>159063</v>
      </c>
      <c r="K687" s="1">
        <v>54.100576501134803</v>
      </c>
      <c r="L687" s="1">
        <v>1.66349182399427</v>
      </c>
      <c r="M687" s="1">
        <v>0.70600956853573704</v>
      </c>
      <c r="N687" s="1">
        <v>2.15574960864563</v>
      </c>
      <c r="O687" s="1">
        <v>41.374172497689599</v>
      </c>
      <c r="P687" s="1">
        <v>24.4651490290011</v>
      </c>
      <c r="Q687" s="1">
        <v>9.3931335382835695</v>
      </c>
      <c r="R687" s="1">
        <v>23.786172774309499</v>
      </c>
      <c r="S687" s="1">
        <v>27.0496595688501</v>
      </c>
      <c r="T687" s="1">
        <v>15.3058850895557</v>
      </c>
      <c r="U687" s="1">
        <v>4.5182610677454296</v>
      </c>
      <c r="V687" s="1">
        <v>37.758532277363102</v>
      </c>
      <c r="W687" s="1">
        <v>36.678821719560098</v>
      </c>
      <c r="X687" s="1">
        <v>21.044384935331301</v>
      </c>
      <c r="Y687" s="1">
        <v>23.388629408922501</v>
      </c>
      <c r="Z687" s="1">
        <v>24.625543565791599</v>
      </c>
      <c r="AA687" s="1">
        <v>18.152681591238501</v>
      </c>
      <c r="AB687" s="1">
        <v>21.596070220647398</v>
      </c>
      <c r="AC687" s="1">
        <v>12.237075213399899</v>
      </c>
    </row>
    <row r="688" spans="1:29" ht="15" customHeight="1" x14ac:dyDescent="0.25">
      <c r="A688">
        <v>39420</v>
      </c>
      <c r="B688" s="2" t="s">
        <v>697</v>
      </c>
      <c r="C688" s="2" t="s">
        <v>25</v>
      </c>
      <c r="D688" s="2" t="s">
        <v>878</v>
      </c>
      <c r="E688" s="2" t="s">
        <v>927</v>
      </c>
      <c r="F688" s="2" t="s">
        <v>920</v>
      </c>
      <c r="G688" s="2" t="str">
        <f t="shared" si="10"/>
        <v>Clinton</v>
      </c>
      <c r="H688" s="2" t="s">
        <v>922</v>
      </c>
      <c r="I688" s="2" t="s">
        <v>922</v>
      </c>
      <c r="J688">
        <v>44776</v>
      </c>
      <c r="K688" s="1">
        <v>82.097552260139395</v>
      </c>
      <c r="L688" s="1">
        <v>1.61023762730034</v>
      </c>
      <c r="M688" s="1">
        <v>7.7027872074325501</v>
      </c>
      <c r="N688" s="1">
        <v>4.03341075576202</v>
      </c>
      <c r="O688" s="1">
        <v>4.5560121493657304</v>
      </c>
      <c r="P688" s="1">
        <v>15.0549401465071</v>
      </c>
      <c r="Q688" s="1">
        <v>36.407897087725601</v>
      </c>
      <c r="R688" s="1">
        <v>21.473557262819401</v>
      </c>
      <c r="S688" s="1">
        <v>17.556280150080401</v>
      </c>
      <c r="T688" s="1">
        <v>9.5073253528676105</v>
      </c>
      <c r="U688" s="1">
        <v>1.3995087816859</v>
      </c>
      <c r="V688" s="1">
        <v>21.877751517679201</v>
      </c>
      <c r="W688" s="1">
        <v>27.9021270679828</v>
      </c>
      <c r="X688" s="1">
        <v>48.8206126326521</v>
      </c>
      <c r="Y688" s="1">
        <v>33.323185582074998</v>
      </c>
      <c r="Z688" s="1">
        <v>21.371164150024399</v>
      </c>
      <c r="AA688" s="1">
        <v>12.530443253774999</v>
      </c>
      <c r="AB688" s="1">
        <v>17.431807111544099</v>
      </c>
      <c r="AC688" s="1">
        <v>15.3433999025816</v>
      </c>
    </row>
    <row r="689" spans="1:29" ht="15" customHeight="1" x14ac:dyDescent="0.25">
      <c r="A689">
        <v>39460</v>
      </c>
      <c r="B689" s="2" t="s">
        <v>698</v>
      </c>
      <c r="C689" s="2" t="s">
        <v>72</v>
      </c>
      <c r="D689" s="2" t="s">
        <v>942</v>
      </c>
      <c r="E689" s="2" t="s">
        <v>931</v>
      </c>
      <c r="F689" s="2" t="s">
        <v>919</v>
      </c>
      <c r="G689" s="2" t="str">
        <f t="shared" si="10"/>
        <v>Trump</v>
      </c>
      <c r="H689" s="2" t="s">
        <v>923</v>
      </c>
      <c r="I689" s="2" t="s">
        <v>923</v>
      </c>
      <c r="J689">
        <v>159978</v>
      </c>
      <c r="K689" s="1">
        <v>86.029329032741998</v>
      </c>
      <c r="L689" s="1">
        <v>5.3894910550200699</v>
      </c>
      <c r="M689" s="1">
        <v>1.1776619285151699</v>
      </c>
      <c r="N689" s="1">
        <v>1.6446011326557399</v>
      </c>
      <c r="O689" s="1">
        <v>5.7589168510670197</v>
      </c>
      <c r="P689" s="1">
        <v>14.3007163484979</v>
      </c>
      <c r="Q689" s="1">
        <v>5.3832401955268896</v>
      </c>
      <c r="R689" s="1">
        <v>15.802797884709101</v>
      </c>
      <c r="S689" s="1">
        <v>30.384177824450902</v>
      </c>
      <c r="T689" s="1">
        <v>34.129067746815203</v>
      </c>
      <c r="U689" s="1">
        <v>3.24853046372034</v>
      </c>
      <c r="V689" s="1">
        <v>42.637545485646697</v>
      </c>
      <c r="W689" s="1">
        <v>33.0148042173359</v>
      </c>
      <c r="X689" s="1">
        <v>21.099119833296999</v>
      </c>
      <c r="Y689" s="1">
        <v>18.4395471825157</v>
      </c>
      <c r="Z689" s="1">
        <v>26.088908216084299</v>
      </c>
      <c r="AA689" s="1">
        <v>20.689606800678899</v>
      </c>
      <c r="AB689" s="1">
        <v>22.583360219955999</v>
      </c>
      <c r="AC689" s="1">
        <v>12.1985775807651</v>
      </c>
    </row>
    <row r="690" spans="1:29" ht="15" customHeight="1" x14ac:dyDescent="0.25">
      <c r="A690">
        <v>39500</v>
      </c>
      <c r="B690" s="2" t="s">
        <v>699</v>
      </c>
      <c r="C690" s="2" t="s">
        <v>146</v>
      </c>
      <c r="D690" s="2" t="s">
        <v>948</v>
      </c>
      <c r="E690" s="2" t="s">
        <v>927</v>
      </c>
      <c r="F690" s="2" t="s">
        <v>919</v>
      </c>
      <c r="G690" s="2" t="str">
        <f t="shared" si="10"/>
        <v>Trump</v>
      </c>
      <c r="H690" s="2" t="s">
        <v>922</v>
      </c>
      <c r="I690" s="2" t="s">
        <v>923</v>
      </c>
      <c r="J690">
        <v>77314</v>
      </c>
      <c r="K690" s="1">
        <v>93.0749928861526</v>
      </c>
      <c r="L690" s="1">
        <v>3.37455053418527</v>
      </c>
      <c r="M690" s="1">
        <v>0.58462891584965204</v>
      </c>
      <c r="N690" s="1">
        <v>1.7564736011589099</v>
      </c>
      <c r="O690" s="1">
        <v>1.2093540626535899</v>
      </c>
      <c r="P690" s="1">
        <v>23.095429029671202</v>
      </c>
      <c r="Q690" s="1">
        <v>9.3450086659595897</v>
      </c>
      <c r="R690" s="1">
        <v>23.123884419380701</v>
      </c>
      <c r="S690" s="1">
        <v>27.089531003440499</v>
      </c>
      <c r="T690" s="1">
        <v>17.346146881548002</v>
      </c>
      <c r="U690" s="1">
        <v>3.14120100242955</v>
      </c>
      <c r="V690" s="1">
        <v>45.719587549978002</v>
      </c>
      <c r="W690" s="1">
        <v>31.193924205612799</v>
      </c>
      <c r="X690" s="1">
        <v>19.945287241979599</v>
      </c>
      <c r="Y690" s="1">
        <v>19.616114054018698</v>
      </c>
      <c r="Z690" s="1">
        <v>24.462101890000699</v>
      </c>
      <c r="AA690" s="1">
        <v>19.7011313844745</v>
      </c>
      <c r="AB690" s="1">
        <v>22.755215486233698</v>
      </c>
      <c r="AC690" s="1">
        <v>13.4654371852724</v>
      </c>
    </row>
    <row r="691" spans="1:29" ht="15" customHeight="1" x14ac:dyDescent="0.25">
      <c r="A691">
        <v>39540</v>
      </c>
      <c r="B691" s="2" t="s">
        <v>700</v>
      </c>
      <c r="C691" s="2" t="s">
        <v>70</v>
      </c>
      <c r="D691" s="2" t="s">
        <v>980</v>
      </c>
      <c r="E691" s="2" t="s">
        <v>927</v>
      </c>
      <c r="F691" s="2" t="s">
        <v>919</v>
      </c>
      <c r="G691" s="2" t="str">
        <f t="shared" si="10"/>
        <v>Trump</v>
      </c>
      <c r="H691" s="2" t="s">
        <v>923</v>
      </c>
      <c r="I691" s="2" t="s">
        <v>922</v>
      </c>
      <c r="J691">
        <v>195408</v>
      </c>
      <c r="K691" s="1">
        <v>74.415581757143997</v>
      </c>
      <c r="L691" s="1">
        <v>10.8552362236961</v>
      </c>
      <c r="M691" s="1">
        <v>1.0649512814214399</v>
      </c>
      <c r="N691" s="1">
        <v>2.1263203144190599</v>
      </c>
      <c r="O691" s="1">
        <v>11.537910423319399</v>
      </c>
      <c r="P691" s="1">
        <v>24.824981577008099</v>
      </c>
      <c r="Q691" s="1">
        <v>8.1255629247523107</v>
      </c>
      <c r="R691" s="1">
        <v>25.347989846884499</v>
      </c>
      <c r="S691" s="1">
        <v>28.529538197003198</v>
      </c>
      <c r="T691" s="1">
        <v>13.1719274543519</v>
      </c>
      <c r="U691" s="1">
        <v>3.7586790271834398</v>
      </c>
      <c r="V691" s="1">
        <v>41.807840405416798</v>
      </c>
      <c r="W691" s="1">
        <v>31.600462371106399</v>
      </c>
      <c r="X691" s="1">
        <v>22.833018196293398</v>
      </c>
      <c r="Y691" s="1">
        <v>15.4892774661828</v>
      </c>
      <c r="Z691" s="1">
        <v>21.482019135598801</v>
      </c>
      <c r="AA691" s="1">
        <v>17.883206862421599</v>
      </c>
      <c r="AB691" s="1">
        <v>24.7733421313098</v>
      </c>
      <c r="AC691" s="1">
        <v>20.372154404486999</v>
      </c>
    </row>
    <row r="692" spans="1:29" ht="15" customHeight="1" x14ac:dyDescent="0.25">
      <c r="A692">
        <v>39580</v>
      </c>
      <c r="B692" s="2" t="s">
        <v>701</v>
      </c>
      <c r="C692" s="2" t="s">
        <v>42</v>
      </c>
      <c r="D692" s="2" t="s">
        <v>959</v>
      </c>
      <c r="E692" s="2" t="s">
        <v>931</v>
      </c>
      <c r="F692" s="2" t="s">
        <v>920</v>
      </c>
      <c r="G692" s="2" t="str">
        <f t="shared" si="10"/>
        <v>Clinton</v>
      </c>
      <c r="H692" s="2" t="s">
        <v>922</v>
      </c>
      <c r="I692" s="2" t="s">
        <v>923</v>
      </c>
      <c r="J692">
        <v>1130490</v>
      </c>
      <c r="K692" s="1">
        <v>63.413475572539298</v>
      </c>
      <c r="L692" s="1">
        <v>19.802917319038599</v>
      </c>
      <c r="M692" s="1">
        <v>4.3817282771187704</v>
      </c>
      <c r="N692" s="1">
        <v>2.2724659218568899</v>
      </c>
      <c r="O692" s="1">
        <v>10.1294129094463</v>
      </c>
      <c r="P692" s="1">
        <v>26.2226998911976</v>
      </c>
      <c r="Q692" s="1">
        <v>9.2624437190952609</v>
      </c>
      <c r="R692" s="1">
        <v>30.798061017788701</v>
      </c>
      <c r="S692" s="1">
        <v>24.739626179798101</v>
      </c>
      <c r="T692" s="1">
        <v>8.9771691921202308</v>
      </c>
      <c r="U692" s="1">
        <v>4.6620430778282902</v>
      </c>
      <c r="V692" s="1">
        <v>25.558766885588</v>
      </c>
      <c r="W692" s="1">
        <v>28.065965137849599</v>
      </c>
      <c r="X692" s="1">
        <v>41.713224898734097</v>
      </c>
      <c r="Y692" s="1">
        <v>13.349844531312501</v>
      </c>
      <c r="Z692" s="1">
        <v>18.483368848873099</v>
      </c>
      <c r="AA692" s="1">
        <v>16.781915769370102</v>
      </c>
      <c r="AB692" s="1">
        <v>23.7474304154142</v>
      </c>
      <c r="AC692" s="1">
        <v>27.637440435030101</v>
      </c>
    </row>
    <row r="693" spans="1:29" ht="15" customHeight="1" x14ac:dyDescent="0.25">
      <c r="A693">
        <v>39660</v>
      </c>
      <c r="B693" s="2" t="s">
        <v>702</v>
      </c>
      <c r="C693" s="2" t="s">
        <v>24</v>
      </c>
      <c r="D693" s="2" t="s">
        <v>974</v>
      </c>
      <c r="E693" s="2" t="s">
        <v>947</v>
      </c>
      <c r="F693" s="2" t="s">
        <v>919</v>
      </c>
      <c r="G693" s="2" t="str">
        <f t="shared" si="10"/>
        <v>Trump</v>
      </c>
      <c r="H693" s="2" t="s">
        <v>922</v>
      </c>
      <c r="I693" s="2" t="s">
        <v>923</v>
      </c>
      <c r="J693">
        <v>134598</v>
      </c>
      <c r="K693" s="1">
        <v>83.963357553604098</v>
      </c>
      <c r="L693" s="1">
        <v>0.991842375072438</v>
      </c>
      <c r="M693" s="1">
        <v>0.91383230062853804</v>
      </c>
      <c r="N693" s="1">
        <v>10.416945274075401</v>
      </c>
      <c r="O693" s="1">
        <v>3.7140224966195601</v>
      </c>
      <c r="P693" s="1">
        <v>24.429783503469601</v>
      </c>
      <c r="Q693" s="1">
        <v>9.3797827605165001</v>
      </c>
      <c r="R693" s="1">
        <v>24.766341253213302</v>
      </c>
      <c r="S693" s="1">
        <v>27.738153612980899</v>
      </c>
      <c r="T693" s="1">
        <v>13.6859388698198</v>
      </c>
      <c r="U693" s="1">
        <v>2.46203431180545</v>
      </c>
      <c r="V693" s="1">
        <v>35.176874783173098</v>
      </c>
      <c r="W693" s="1">
        <v>35.7229987577918</v>
      </c>
      <c r="X693" s="1">
        <v>26.638092147229699</v>
      </c>
      <c r="Y693" s="1">
        <v>16.369443213705502</v>
      </c>
      <c r="Z693" s="1">
        <v>23.521267168808201</v>
      </c>
      <c r="AA693" s="1">
        <v>19.960124058484698</v>
      </c>
      <c r="AB693" s="1">
        <v>24.281863831044198</v>
      </c>
      <c r="AC693" s="1">
        <v>15.8673017279575</v>
      </c>
    </row>
    <row r="694" spans="1:29" ht="15" customHeight="1" x14ac:dyDescent="0.25">
      <c r="A694">
        <v>39700</v>
      </c>
      <c r="B694" s="2" t="s">
        <v>703</v>
      </c>
      <c r="C694" s="2" t="s">
        <v>27</v>
      </c>
      <c r="D694" s="2" t="s">
        <v>976</v>
      </c>
      <c r="E694" s="2" t="s">
        <v>935</v>
      </c>
      <c r="F694" s="2" t="s">
        <v>919</v>
      </c>
      <c r="G694" s="2" t="str">
        <f t="shared" si="10"/>
        <v>Trump</v>
      </c>
      <c r="H694" s="2" t="s">
        <v>922</v>
      </c>
      <c r="I694" s="2" t="s">
        <v>922</v>
      </c>
      <c r="J694">
        <v>22134</v>
      </c>
      <c r="K694" s="1">
        <v>10.097587422065599</v>
      </c>
      <c r="L694" s="1">
        <v>1.7574771844221599</v>
      </c>
      <c r="M694" s="1">
        <v>0.60540345170326204</v>
      </c>
      <c r="N694" s="1">
        <v>0.35691696033252002</v>
      </c>
      <c r="O694" s="1">
        <v>87.182614981476505</v>
      </c>
      <c r="P694" s="1">
        <v>26.7958796421795</v>
      </c>
      <c r="Q694" s="1">
        <v>12.338483780609</v>
      </c>
      <c r="R694" s="1">
        <v>27.785307671455701</v>
      </c>
      <c r="S694" s="1">
        <v>21.3924279389175</v>
      </c>
      <c r="T694" s="1">
        <v>11.687900966838299</v>
      </c>
      <c r="U694" s="1">
        <v>25.654567093127</v>
      </c>
      <c r="V694" s="1">
        <v>45.767628681939897</v>
      </c>
      <c r="W694" s="1">
        <v>20.127938113656601</v>
      </c>
      <c r="X694" s="1">
        <v>8.4498661112764104</v>
      </c>
      <c r="Y694" s="1">
        <v>43.329617242660703</v>
      </c>
      <c r="Z694" s="1">
        <v>21.8320327015979</v>
      </c>
      <c r="AA694" s="1">
        <v>13.1921218877741</v>
      </c>
      <c r="AB694" s="1">
        <v>13.266443701226301</v>
      </c>
      <c r="AC694" s="1">
        <v>8.3797844667409898</v>
      </c>
    </row>
    <row r="695" spans="1:29" ht="15" customHeight="1" x14ac:dyDescent="0.25">
      <c r="A695">
        <v>39740</v>
      </c>
      <c r="B695" s="2" t="s">
        <v>704</v>
      </c>
      <c r="C695" s="2" t="s">
        <v>55</v>
      </c>
      <c r="D695" s="2" t="s">
        <v>970</v>
      </c>
      <c r="E695" s="2" t="s">
        <v>927</v>
      </c>
      <c r="F695" s="2" t="s">
        <v>919</v>
      </c>
      <c r="G695" s="2" t="str">
        <f t="shared" si="10"/>
        <v>Trump</v>
      </c>
      <c r="H695" s="2" t="s">
        <v>922</v>
      </c>
      <c r="I695" s="2" t="s">
        <v>922</v>
      </c>
      <c r="J695">
        <v>411442</v>
      </c>
      <c r="K695" s="1">
        <v>76.901726124216793</v>
      </c>
      <c r="L695" s="1">
        <v>4.0144175849816</v>
      </c>
      <c r="M695" s="1">
        <v>1.2745417337073</v>
      </c>
      <c r="N695" s="1">
        <v>1.43884192668712</v>
      </c>
      <c r="O695" s="1">
        <v>16.3704726304072</v>
      </c>
      <c r="P695" s="1">
        <v>23.8517215063119</v>
      </c>
      <c r="Q695" s="1">
        <v>9.9843963426193696</v>
      </c>
      <c r="R695" s="1">
        <v>24.319345132485299</v>
      </c>
      <c r="S695" s="1">
        <v>27.369106702767301</v>
      </c>
      <c r="T695" s="1">
        <v>14.4754303158161</v>
      </c>
      <c r="U695" s="1">
        <v>5.8991125813711802</v>
      </c>
      <c r="V695" s="1">
        <v>48.696775993802397</v>
      </c>
      <c r="W695" s="1">
        <v>23.0589323806831</v>
      </c>
      <c r="X695" s="1">
        <v>22.3451790441433</v>
      </c>
      <c r="Y695" s="1">
        <v>15.8439247420069</v>
      </c>
      <c r="Z695" s="1">
        <v>20.3920065983881</v>
      </c>
      <c r="AA695" s="1">
        <v>17.909817700046101</v>
      </c>
      <c r="AB695" s="1">
        <v>25.431720321866301</v>
      </c>
      <c r="AC695" s="1">
        <v>20.422530637692599</v>
      </c>
    </row>
    <row r="696" spans="1:29" ht="15" customHeight="1" x14ac:dyDescent="0.25">
      <c r="A696">
        <v>39780</v>
      </c>
      <c r="B696" s="2" t="s">
        <v>705</v>
      </c>
      <c r="C696" s="2" t="s">
        <v>98</v>
      </c>
      <c r="D696" s="2" t="s">
        <v>936</v>
      </c>
      <c r="E696" s="2" t="s">
        <v>935</v>
      </c>
      <c r="F696" s="2" t="s">
        <v>919</v>
      </c>
      <c r="G696" s="2" t="str">
        <f t="shared" si="10"/>
        <v>Trump</v>
      </c>
      <c r="H696" s="2" t="s">
        <v>922</v>
      </c>
      <c r="I696" s="2" t="s">
        <v>923</v>
      </c>
      <c r="J696">
        <v>63463</v>
      </c>
      <c r="K696" s="1">
        <v>71.857617824559199</v>
      </c>
      <c r="L696" s="1">
        <v>0.54992672896018102</v>
      </c>
      <c r="M696" s="1">
        <v>0.98482580401178599</v>
      </c>
      <c r="N696" s="1">
        <v>4.6956494335282004</v>
      </c>
      <c r="O696" s="1">
        <v>21.911980208940601</v>
      </c>
      <c r="P696" s="1">
        <v>25.4636559885287</v>
      </c>
      <c r="Q696" s="1">
        <v>8.3765343586026493</v>
      </c>
      <c r="R696" s="1">
        <v>22.6966894095772</v>
      </c>
      <c r="S696" s="1">
        <v>27.594031167767</v>
      </c>
      <c r="T696" s="1">
        <v>15.8690890755243</v>
      </c>
      <c r="U696" s="1">
        <v>7.5448730189039503</v>
      </c>
      <c r="V696" s="1">
        <v>40.388103876264999</v>
      </c>
      <c r="W696" s="1">
        <v>38.944051938132503</v>
      </c>
      <c r="X696" s="1">
        <v>13.1229711666985</v>
      </c>
      <c r="Y696" s="1">
        <v>22.486413043478301</v>
      </c>
      <c r="Z696" s="1">
        <v>27.0422894021739</v>
      </c>
      <c r="AA696" s="1">
        <v>20.253057065217401</v>
      </c>
      <c r="AB696" s="1">
        <v>17.9602581521739</v>
      </c>
      <c r="AC696" s="1">
        <v>12.2579823369565</v>
      </c>
    </row>
    <row r="697" spans="1:29" ht="15" customHeight="1" x14ac:dyDescent="0.25">
      <c r="A697">
        <v>39860</v>
      </c>
      <c r="B697" s="2" t="s">
        <v>707</v>
      </c>
      <c r="C697" s="2" t="s">
        <v>44</v>
      </c>
      <c r="D697" s="2" t="s">
        <v>955</v>
      </c>
      <c r="E697" s="2" t="s">
        <v>947</v>
      </c>
      <c r="F697" s="2" t="s">
        <v>919</v>
      </c>
      <c r="G697" s="2" t="str">
        <f t="shared" si="10"/>
        <v>Trump</v>
      </c>
      <c r="H697" s="2" t="s">
        <v>922</v>
      </c>
      <c r="I697" s="2" t="s">
        <v>922</v>
      </c>
      <c r="J697">
        <v>46183</v>
      </c>
      <c r="K697" s="1">
        <v>93.166316610007996</v>
      </c>
      <c r="L697" s="1">
        <v>0.92891323647229496</v>
      </c>
      <c r="M697" s="1">
        <v>0.58679600718879199</v>
      </c>
      <c r="N697" s="1">
        <v>2.41214299634064</v>
      </c>
      <c r="O697" s="1">
        <v>2.9058311499902598</v>
      </c>
      <c r="P697" s="1">
        <v>23.710023168698399</v>
      </c>
      <c r="Q697" s="1">
        <v>6.9657666240824501</v>
      </c>
      <c r="R697" s="1">
        <v>23.279128683714799</v>
      </c>
      <c r="S697" s="1">
        <v>29.601801528700999</v>
      </c>
      <c r="T697" s="1">
        <v>16.443279994803301</v>
      </c>
      <c r="U697" s="1">
        <v>3.8872904678508902</v>
      </c>
      <c r="V697" s="1">
        <v>37.606329747310497</v>
      </c>
      <c r="W697" s="1">
        <v>35.998874155616697</v>
      </c>
      <c r="X697" s="1">
        <v>22.5075056292219</v>
      </c>
      <c r="Y697" s="1">
        <v>15.3130016051364</v>
      </c>
      <c r="Z697" s="1">
        <v>20.144462279293698</v>
      </c>
      <c r="AA697" s="1">
        <v>17.661851257356901</v>
      </c>
      <c r="AB697" s="1">
        <v>25.350454788657</v>
      </c>
      <c r="AC697" s="1">
        <v>21.530230069555898</v>
      </c>
    </row>
    <row r="698" spans="1:29" ht="15" customHeight="1" x14ac:dyDescent="0.25">
      <c r="A698">
        <v>39820</v>
      </c>
      <c r="B698" s="2" t="s">
        <v>706</v>
      </c>
      <c r="C698" s="2" t="s">
        <v>98</v>
      </c>
      <c r="D698" s="2" t="s">
        <v>936</v>
      </c>
      <c r="E698" s="2" t="s">
        <v>935</v>
      </c>
      <c r="F698" s="2" t="s">
        <v>919</v>
      </c>
      <c r="G698" s="2" t="str">
        <f t="shared" si="10"/>
        <v>Trump</v>
      </c>
      <c r="H698" s="2" t="s">
        <v>922</v>
      </c>
      <c r="I698" s="2" t="s">
        <v>923</v>
      </c>
      <c r="J698">
        <v>177223</v>
      </c>
      <c r="K698" s="1">
        <v>82.406911066847996</v>
      </c>
      <c r="L698" s="1">
        <v>0.81140709727292704</v>
      </c>
      <c r="M698" s="1">
        <v>2.42462885742821</v>
      </c>
      <c r="N698" s="1">
        <v>5.9619801041625502</v>
      </c>
      <c r="O698" s="1">
        <v>8.3950728742883296</v>
      </c>
      <c r="P698" s="1">
        <v>22.374071085581399</v>
      </c>
      <c r="Q698" s="1">
        <v>9.0219666747544096</v>
      </c>
      <c r="R698" s="1">
        <v>22.301845697228899</v>
      </c>
      <c r="S698" s="1">
        <v>29.3929117552462</v>
      </c>
      <c r="T698" s="1">
        <v>16.909204787189001</v>
      </c>
      <c r="U698" s="1">
        <v>2.81778025911755</v>
      </c>
      <c r="V698" s="1">
        <v>35.0399842361944</v>
      </c>
      <c r="W698" s="1">
        <v>42.876730323978997</v>
      </c>
      <c r="X698" s="1">
        <v>19.265505180708999</v>
      </c>
      <c r="Y698" s="1">
        <v>21.239837398374</v>
      </c>
      <c r="Z698" s="1">
        <v>24.008420441347301</v>
      </c>
      <c r="AA698" s="1">
        <v>18.175087108013901</v>
      </c>
      <c r="AB698" s="1">
        <v>21.402439024390201</v>
      </c>
      <c r="AC698" s="1">
        <v>15.1742160278746</v>
      </c>
    </row>
    <row r="699" spans="1:29" ht="15" customHeight="1" x14ac:dyDescent="0.25">
      <c r="A699">
        <v>39900</v>
      </c>
      <c r="B699" s="2" t="s">
        <v>708</v>
      </c>
      <c r="C699" s="2" t="s">
        <v>195</v>
      </c>
      <c r="D699" s="2" t="s">
        <v>965</v>
      </c>
      <c r="E699" s="2" t="s">
        <v>935</v>
      </c>
      <c r="F699" s="2" t="s">
        <v>920</v>
      </c>
      <c r="G699" s="2" t="str">
        <f t="shared" si="10"/>
        <v>Clinton</v>
      </c>
      <c r="H699" s="2" t="s">
        <v>922</v>
      </c>
      <c r="I699" s="2" t="s">
        <v>922</v>
      </c>
      <c r="J699">
        <v>425417</v>
      </c>
      <c r="K699" s="1">
        <v>66.227959860560304</v>
      </c>
      <c r="L699" s="1">
        <v>2.1456594353305101</v>
      </c>
      <c r="M699" s="1">
        <v>5.0195455282699104</v>
      </c>
      <c r="N699" s="1">
        <v>4.5221512069334304</v>
      </c>
      <c r="O699" s="1">
        <v>22.0846839689058</v>
      </c>
      <c r="P699" s="1">
        <v>23.514104984050899</v>
      </c>
      <c r="Q699" s="1">
        <v>10.564457931864499</v>
      </c>
      <c r="R699" s="1">
        <v>26.4495777084602</v>
      </c>
      <c r="S699" s="1">
        <v>27.3385877856315</v>
      </c>
      <c r="T699" s="1">
        <v>12.1332715899929</v>
      </c>
      <c r="U699" s="1">
        <v>5.5495207667731599</v>
      </c>
      <c r="V699" s="1">
        <v>32.482428115015999</v>
      </c>
      <c r="W699" s="1">
        <v>35.2200922967696</v>
      </c>
      <c r="X699" s="1">
        <v>26.747958821441198</v>
      </c>
      <c r="Y699" s="1">
        <v>16.856917749234999</v>
      </c>
      <c r="Z699" s="1">
        <v>20.425576097379199</v>
      </c>
      <c r="AA699" s="1">
        <v>17.512871722520501</v>
      </c>
      <c r="AB699" s="1">
        <v>23.031069253837099</v>
      </c>
      <c r="AC699" s="1">
        <v>22.173565177028198</v>
      </c>
    </row>
    <row r="700" spans="1:29" ht="15" customHeight="1" x14ac:dyDescent="0.25">
      <c r="A700">
        <v>39940</v>
      </c>
      <c r="B700" s="2" t="s">
        <v>709</v>
      </c>
      <c r="C700" s="2" t="s">
        <v>143</v>
      </c>
      <c r="D700" s="2" t="s">
        <v>946</v>
      </c>
      <c r="E700" s="2" t="s">
        <v>947</v>
      </c>
      <c r="F700" s="2" t="s">
        <v>919</v>
      </c>
      <c r="G700" s="2" t="str">
        <f t="shared" si="10"/>
        <v>Trump</v>
      </c>
      <c r="H700" s="2" t="s">
        <v>922</v>
      </c>
      <c r="I700" s="2" t="s">
        <v>923</v>
      </c>
      <c r="J700">
        <v>50778</v>
      </c>
      <c r="K700" s="1">
        <v>89.588010555752504</v>
      </c>
      <c r="L700" s="1">
        <v>0.39781007522943002</v>
      </c>
      <c r="M700" s="1">
        <v>0.73850880302493205</v>
      </c>
      <c r="N700" s="1">
        <v>1.57154673283706</v>
      </c>
      <c r="O700" s="1">
        <v>7.70412383315609</v>
      </c>
      <c r="P700" s="1">
        <v>27.377998345740298</v>
      </c>
      <c r="Q700" s="1">
        <v>28.9121272992241</v>
      </c>
      <c r="R700" s="1">
        <v>21.402969790066599</v>
      </c>
      <c r="S700" s="1">
        <v>14.5555161684194</v>
      </c>
      <c r="T700" s="1">
        <v>7.7513883965496904</v>
      </c>
      <c r="U700" s="1">
        <v>3.8050258420958798</v>
      </c>
      <c r="V700" s="1">
        <v>25.7485296738549</v>
      </c>
      <c r="W700" s="1">
        <v>43.174122259846698</v>
      </c>
      <c r="X700" s="1">
        <v>27.272322224202501</v>
      </c>
      <c r="Y700" s="1">
        <v>24.488822246455801</v>
      </c>
      <c r="Z700" s="1">
        <v>27.5218102508179</v>
      </c>
      <c r="AA700" s="1">
        <v>17.632224645583399</v>
      </c>
      <c r="AB700" s="1">
        <v>18.709105779716499</v>
      </c>
      <c r="AC700" s="1">
        <v>11.6480370774264</v>
      </c>
    </row>
    <row r="701" spans="1:29" ht="15" customHeight="1" x14ac:dyDescent="0.25">
      <c r="A701">
        <v>40060</v>
      </c>
      <c r="B701" s="2" t="s">
        <v>710</v>
      </c>
      <c r="C701" s="2" t="s">
        <v>135</v>
      </c>
      <c r="D701" s="2" t="s">
        <v>978</v>
      </c>
      <c r="E701" s="2" t="s">
        <v>927</v>
      </c>
      <c r="F701" s="2" t="s">
        <v>920</v>
      </c>
      <c r="G701" s="2" t="str">
        <f t="shared" si="10"/>
        <v>Clinton</v>
      </c>
      <c r="H701" s="2" t="s">
        <v>922</v>
      </c>
      <c r="I701" s="2" t="s">
        <v>923</v>
      </c>
      <c r="J701">
        <v>1202061</v>
      </c>
      <c r="K701" s="1">
        <v>59.421025228850901</v>
      </c>
      <c r="L701" s="1">
        <v>29.7756561744424</v>
      </c>
      <c r="M701" s="1">
        <v>3.2058577883802801</v>
      </c>
      <c r="N701" s="1">
        <v>2.4520300868884299</v>
      </c>
      <c r="O701" s="1">
        <v>5.1454307214380304</v>
      </c>
      <c r="P701" s="1">
        <v>23.383889260914401</v>
      </c>
      <c r="Q701" s="1">
        <v>9.9042215841225207</v>
      </c>
      <c r="R701" s="1">
        <v>27.007675682745099</v>
      </c>
      <c r="S701" s="1">
        <v>27.6817915058426</v>
      </c>
      <c r="T701" s="1">
        <v>12.022421966375299</v>
      </c>
      <c r="U701" s="1">
        <v>4.9607731525021004</v>
      </c>
      <c r="V701" s="1">
        <v>35.340543483641</v>
      </c>
      <c r="W701" s="1">
        <v>27.391971489382801</v>
      </c>
      <c r="X701" s="1">
        <v>32.306711874474097</v>
      </c>
      <c r="Y701" s="1">
        <v>14.273558491556599</v>
      </c>
      <c r="Z701" s="1">
        <v>18.6663312625777</v>
      </c>
      <c r="AA701" s="1">
        <v>17.8646425759034</v>
      </c>
      <c r="AB701" s="1">
        <v>23.906291014087</v>
      </c>
      <c r="AC701" s="1">
        <v>25.289176655875401</v>
      </c>
    </row>
    <row r="702" spans="1:29" ht="15" customHeight="1" x14ac:dyDescent="0.25">
      <c r="A702">
        <v>39980</v>
      </c>
      <c r="B702" s="2" t="s">
        <v>710</v>
      </c>
      <c r="C702" s="2" t="s">
        <v>66</v>
      </c>
      <c r="D702" s="2" t="s">
        <v>425</v>
      </c>
      <c r="E702" s="2" t="s">
        <v>927</v>
      </c>
      <c r="F702" s="2" t="s">
        <v>919</v>
      </c>
      <c r="G702" s="2" t="str">
        <f t="shared" si="10"/>
        <v>Trump</v>
      </c>
      <c r="H702" s="2" t="s">
        <v>922</v>
      </c>
      <c r="I702" s="2" t="s">
        <v>923</v>
      </c>
      <c r="J702">
        <v>68917</v>
      </c>
      <c r="K702" s="1">
        <v>88.979497076193098</v>
      </c>
      <c r="L702" s="1">
        <v>4.8594686361855599</v>
      </c>
      <c r="M702" s="1">
        <v>0.75743285401279803</v>
      </c>
      <c r="N702" s="1">
        <v>2.7859599228056902</v>
      </c>
      <c r="O702" s="1">
        <v>2.6176415108028501</v>
      </c>
      <c r="P702" s="1">
        <v>23.046563257251499</v>
      </c>
      <c r="Q702" s="1">
        <v>9.3315147206059503</v>
      </c>
      <c r="R702" s="1">
        <v>23.783681820160499</v>
      </c>
      <c r="S702" s="1">
        <v>27.399625636635399</v>
      </c>
      <c r="T702" s="1">
        <v>16.4386145653467</v>
      </c>
      <c r="U702" s="1">
        <v>4.9523891408550602</v>
      </c>
      <c r="V702" s="1">
        <v>51.084409861788799</v>
      </c>
      <c r="W702" s="1">
        <v>26.872729617608499</v>
      </c>
      <c r="X702" s="1">
        <v>17.090471379747701</v>
      </c>
      <c r="Y702" s="1">
        <v>24.374157861144599</v>
      </c>
      <c r="Z702" s="1">
        <v>26.526487483157201</v>
      </c>
      <c r="AA702" s="1">
        <v>18.3603999716332</v>
      </c>
      <c r="AB702" s="1">
        <v>20.509183745833599</v>
      </c>
      <c r="AC702" s="1">
        <v>10.229770938231299</v>
      </c>
    </row>
    <row r="703" spans="1:29" ht="15" customHeight="1" x14ac:dyDescent="0.25">
      <c r="A703">
        <v>40080</v>
      </c>
      <c r="B703" s="2" t="s">
        <v>711</v>
      </c>
      <c r="C703" s="2" t="s">
        <v>104</v>
      </c>
      <c r="D703" s="2" t="s">
        <v>950</v>
      </c>
      <c r="E703" s="2" t="s">
        <v>927</v>
      </c>
      <c r="F703" s="2" t="s">
        <v>919</v>
      </c>
      <c r="G703" s="2" t="str">
        <f t="shared" si="10"/>
        <v>Trump</v>
      </c>
      <c r="H703" s="2" t="s">
        <v>922</v>
      </c>
      <c r="I703" s="2" t="s">
        <v>923</v>
      </c>
      <c r="J703">
        <v>99972</v>
      </c>
      <c r="K703" s="1">
        <v>91.733685431920904</v>
      </c>
      <c r="L703" s="1">
        <v>3.5850038010643002</v>
      </c>
      <c r="M703" s="1">
        <v>0.76621454007122003</v>
      </c>
      <c r="N703" s="1">
        <v>1.99855959668707</v>
      </c>
      <c r="O703" s="1">
        <v>1.9165366302564699</v>
      </c>
      <c r="P703" s="1">
        <v>21.813107670147598</v>
      </c>
      <c r="Q703" s="1">
        <v>15.1922538310727</v>
      </c>
      <c r="R703" s="1">
        <v>26.243348137478499</v>
      </c>
      <c r="S703" s="1">
        <v>24.906973952706799</v>
      </c>
      <c r="T703" s="1">
        <v>11.8443164085944</v>
      </c>
      <c r="U703" s="1">
        <v>8.8040025412960592</v>
      </c>
      <c r="V703" s="1">
        <v>40.970457433291003</v>
      </c>
      <c r="W703" s="1">
        <v>26.616899618805601</v>
      </c>
      <c r="X703" s="1">
        <v>23.6086404066074</v>
      </c>
      <c r="Y703" s="1">
        <v>26.3671978400127</v>
      </c>
      <c r="Z703" s="1">
        <v>23.6328021599873</v>
      </c>
      <c r="AA703" s="1">
        <v>16.430197469426599</v>
      </c>
      <c r="AB703" s="1">
        <v>20.877230133940401</v>
      </c>
      <c r="AC703" s="1">
        <v>12.692572396633</v>
      </c>
    </row>
    <row r="704" spans="1:29" ht="15" customHeight="1" x14ac:dyDescent="0.25">
      <c r="A704">
        <v>40100</v>
      </c>
      <c r="B704" s="2" t="s">
        <v>712</v>
      </c>
      <c r="C704" s="2" t="s">
        <v>27</v>
      </c>
      <c r="D704" s="2" t="s">
        <v>976</v>
      </c>
      <c r="E704" s="2" t="s">
        <v>935</v>
      </c>
      <c r="F704" s="2" t="s">
        <v>920</v>
      </c>
      <c r="G704" s="2" t="str">
        <f t="shared" si="10"/>
        <v>Clinton</v>
      </c>
      <c r="H704" s="2" t="s">
        <v>922</v>
      </c>
      <c r="I704" s="2" t="s">
        <v>922</v>
      </c>
      <c r="J704">
        <v>60968</v>
      </c>
      <c r="K704" s="1">
        <v>4.0168613042907797</v>
      </c>
      <c r="L704" s="1">
        <v>2.46030704631938E-2</v>
      </c>
      <c r="M704" s="1">
        <v>0.19518435900800399</v>
      </c>
      <c r="N704" s="1">
        <v>7.8729825482220198E-2</v>
      </c>
      <c r="O704" s="1">
        <v>95.684621440755805</v>
      </c>
      <c r="P704" s="1">
        <v>33.916152735861402</v>
      </c>
      <c r="Q704" s="1">
        <v>10.817149980317501</v>
      </c>
      <c r="R704" s="1">
        <v>25.8627476709093</v>
      </c>
      <c r="S704" s="1">
        <v>19.095263088833502</v>
      </c>
      <c r="T704" s="1">
        <v>10.308686524078199</v>
      </c>
      <c r="U704" s="1">
        <v>38.200137121053999</v>
      </c>
      <c r="V704" s="1">
        <v>37.577130592899501</v>
      </c>
      <c r="W704" s="1">
        <v>15.7480549676573</v>
      </c>
      <c r="X704" s="1">
        <v>8.47467731838913</v>
      </c>
      <c r="Y704" s="1">
        <v>40.795099227873102</v>
      </c>
      <c r="Z704" s="1">
        <v>28.453831918831</v>
      </c>
      <c r="AA704" s="1">
        <v>13.330355433603501</v>
      </c>
      <c r="AB704" s="1">
        <v>10.752345096037301</v>
      </c>
      <c r="AC704" s="1">
        <v>6.6683683236551596</v>
      </c>
    </row>
    <row r="705" spans="1:29" ht="15" customHeight="1" x14ac:dyDescent="0.25">
      <c r="A705">
        <v>40140</v>
      </c>
      <c r="B705" s="2" t="s">
        <v>713</v>
      </c>
      <c r="C705" s="2" t="s">
        <v>98</v>
      </c>
      <c r="D705" s="2" t="s">
        <v>936</v>
      </c>
      <c r="E705" s="2" t="s">
        <v>935</v>
      </c>
      <c r="F705" s="2" t="s">
        <v>920</v>
      </c>
      <c r="G705" s="2" t="str">
        <f t="shared" si="10"/>
        <v>Clinton</v>
      </c>
      <c r="H705" s="2" t="s">
        <v>922</v>
      </c>
      <c r="I705" s="2" t="s">
        <v>923</v>
      </c>
      <c r="J705">
        <v>4224851</v>
      </c>
      <c r="K705" s="1">
        <v>36.608770344800298</v>
      </c>
      <c r="L705" s="1">
        <v>7.1368907447860304</v>
      </c>
      <c r="M705" s="1">
        <v>5.9149778299873796</v>
      </c>
      <c r="N705" s="1">
        <v>3.0855762723939901</v>
      </c>
      <c r="O705" s="1">
        <v>47.2537848080323</v>
      </c>
      <c r="P705" s="1">
        <v>28.7512151316106</v>
      </c>
      <c r="Q705" s="1">
        <v>10.855601771518099</v>
      </c>
      <c r="R705" s="1">
        <v>26.764825552427801</v>
      </c>
      <c r="S705" s="1">
        <v>23.215351263275299</v>
      </c>
      <c r="T705" s="1">
        <v>10.4130062811683</v>
      </c>
      <c r="U705" s="1">
        <v>10.045855676606401</v>
      </c>
      <c r="V705" s="1">
        <v>36.879955873621498</v>
      </c>
      <c r="W705" s="1">
        <v>33.494747501008099</v>
      </c>
      <c r="X705" s="1">
        <v>19.579440948763999</v>
      </c>
      <c r="Y705" s="1">
        <v>15.7220468912088</v>
      </c>
      <c r="Z705" s="1">
        <v>20.126912144014501</v>
      </c>
      <c r="AA705" s="1">
        <v>17.276520861604801</v>
      </c>
      <c r="AB705" s="1">
        <v>23.616956929161699</v>
      </c>
      <c r="AC705" s="1">
        <v>23.257563174010201</v>
      </c>
    </row>
    <row r="706" spans="1:29" ht="15" customHeight="1" x14ac:dyDescent="0.25">
      <c r="A706">
        <v>40180</v>
      </c>
      <c r="B706" s="2" t="s">
        <v>714</v>
      </c>
      <c r="C706" s="2" t="s">
        <v>197</v>
      </c>
      <c r="D706" s="2" t="s">
        <v>982</v>
      </c>
      <c r="E706" s="2" t="s">
        <v>947</v>
      </c>
      <c r="F706" s="2" t="s">
        <v>919</v>
      </c>
      <c r="G706" s="2" t="str">
        <f t="shared" ref="G706:G769" si="11">IF(F706="Republicain","Trump","Clinton")</f>
        <v>Trump</v>
      </c>
      <c r="H706" s="2" t="s">
        <v>922</v>
      </c>
      <c r="I706" s="2" t="s">
        <v>923</v>
      </c>
      <c r="J706">
        <v>40123</v>
      </c>
      <c r="K706" s="1">
        <v>71.4727213817511</v>
      </c>
      <c r="L706" s="1">
        <v>0.214340901727189</v>
      </c>
      <c r="M706" s="1">
        <v>0.37634274605587797</v>
      </c>
      <c r="N706" s="1">
        <v>22.293946115694201</v>
      </c>
      <c r="O706" s="1">
        <v>5.6426488547715801</v>
      </c>
      <c r="P706" s="1">
        <v>25.451735912070401</v>
      </c>
      <c r="Q706" s="1">
        <v>8.7680382822819798</v>
      </c>
      <c r="R706" s="1">
        <v>23.2759265259328</v>
      </c>
      <c r="S706" s="1">
        <v>28.036288413129601</v>
      </c>
      <c r="T706" s="1">
        <v>14.468010866585299</v>
      </c>
      <c r="U706" s="1">
        <v>2.7165517501224499</v>
      </c>
      <c r="V706" s="1">
        <v>34.810293508157201</v>
      </c>
      <c r="W706" s="1">
        <v>40.544817452243699</v>
      </c>
      <c r="X706" s="1">
        <v>21.928337289476701</v>
      </c>
      <c r="Y706" s="1">
        <v>19.365426695842501</v>
      </c>
      <c r="Z706" s="1">
        <v>22.216501480242002</v>
      </c>
      <c r="AA706" s="1">
        <v>19.8738576393358</v>
      </c>
      <c r="AB706" s="1">
        <v>22.744239927918599</v>
      </c>
      <c r="AC706" s="1">
        <v>15.7999742566611</v>
      </c>
    </row>
    <row r="707" spans="1:29" ht="15" customHeight="1" x14ac:dyDescent="0.25">
      <c r="A707">
        <v>40220</v>
      </c>
      <c r="B707" s="2" t="s">
        <v>715</v>
      </c>
      <c r="C707" s="2" t="s">
        <v>135</v>
      </c>
      <c r="D707" s="2" t="s">
        <v>978</v>
      </c>
      <c r="E707" s="2" t="s">
        <v>927</v>
      </c>
      <c r="F707" s="2" t="s">
        <v>920</v>
      </c>
      <c r="G707" s="2" t="str">
        <f t="shared" si="11"/>
        <v>Clinton</v>
      </c>
      <c r="H707" s="2" t="s">
        <v>922</v>
      </c>
      <c r="I707" s="2" t="s">
        <v>923</v>
      </c>
      <c r="J707">
        <v>308707</v>
      </c>
      <c r="K707" s="1">
        <v>80.648640944325805</v>
      </c>
      <c r="L707" s="1">
        <v>12.666055515424</v>
      </c>
      <c r="M707" s="1">
        <v>1.6073493636360701</v>
      </c>
      <c r="N707" s="1">
        <v>1.93160504944818</v>
      </c>
      <c r="O707" s="1">
        <v>3.1463491271658901</v>
      </c>
      <c r="P707" s="1">
        <v>21.5074488106846</v>
      </c>
      <c r="Q707" s="1">
        <v>8.3383272812083895</v>
      </c>
      <c r="R707" s="1">
        <v>24.2602208566699</v>
      </c>
      <c r="S707" s="1">
        <v>29.640403359820201</v>
      </c>
      <c r="T707" s="1">
        <v>16.253599691617001</v>
      </c>
      <c r="U707" s="1">
        <v>5.6271818836698104</v>
      </c>
      <c r="V707" s="1">
        <v>38.742865586730503</v>
      </c>
      <c r="W707" s="1">
        <v>30.3344169637415</v>
      </c>
      <c r="X707" s="1">
        <v>25.295535565858302</v>
      </c>
      <c r="Y707" s="1">
        <v>18.1531182128452</v>
      </c>
      <c r="Z707" s="1">
        <v>22.474402730375399</v>
      </c>
      <c r="AA707" s="1">
        <v>18.894663357120699</v>
      </c>
      <c r="AB707" s="1">
        <v>23.8543282655911</v>
      </c>
      <c r="AC707" s="1">
        <v>16.623487434067599</v>
      </c>
    </row>
    <row r="708" spans="1:29" ht="15" customHeight="1" x14ac:dyDescent="0.25">
      <c r="A708">
        <v>40260</v>
      </c>
      <c r="B708" s="2" t="s">
        <v>716</v>
      </c>
      <c r="C708" s="2" t="s">
        <v>42</v>
      </c>
      <c r="D708" s="2" t="s">
        <v>959</v>
      </c>
      <c r="E708" s="2" t="s">
        <v>931</v>
      </c>
      <c r="F708" s="2" t="s">
        <v>920</v>
      </c>
      <c r="G708" s="2" t="str">
        <f t="shared" si="11"/>
        <v>Clinton</v>
      </c>
      <c r="H708" s="2" t="s">
        <v>922</v>
      </c>
      <c r="I708" s="2" t="s">
        <v>923</v>
      </c>
      <c r="J708">
        <v>76790</v>
      </c>
      <c r="K708" s="1">
        <v>39.282458653470499</v>
      </c>
      <c r="L708" s="1">
        <v>54.477145461648703</v>
      </c>
      <c r="M708" s="1">
        <v>0.51438989451751505</v>
      </c>
      <c r="N708" s="1">
        <v>3.8286235186873299</v>
      </c>
      <c r="O708" s="1">
        <v>1.8973824716759999</v>
      </c>
      <c r="P708" s="1">
        <v>22.422190389373601</v>
      </c>
      <c r="Q708" s="1">
        <v>8.1937752311498908</v>
      </c>
      <c r="R708" s="1">
        <v>22.281547076442202</v>
      </c>
      <c r="S708" s="1">
        <v>29.949212136997001</v>
      </c>
      <c r="T708" s="1">
        <v>17.153275166037201</v>
      </c>
      <c r="U708" s="1">
        <v>9.5529376227156</v>
      </c>
      <c r="V708" s="1">
        <v>51.4027337260233</v>
      </c>
      <c r="W708" s="1">
        <v>28.1981573780396</v>
      </c>
      <c r="X708" s="1">
        <v>10.8461712732216</v>
      </c>
      <c r="Y708" s="1">
        <v>33.808066018900597</v>
      </c>
      <c r="Z708" s="1">
        <v>25.9583388792759</v>
      </c>
      <c r="AA708" s="1">
        <v>16.238519898842</v>
      </c>
      <c r="AB708" s="1">
        <v>15.539731132703301</v>
      </c>
      <c r="AC708" s="1">
        <v>8.4553440702781799</v>
      </c>
    </row>
    <row r="709" spans="1:29" ht="15" customHeight="1" x14ac:dyDescent="0.25">
      <c r="A709">
        <v>40300</v>
      </c>
      <c r="B709" s="2" t="s">
        <v>717</v>
      </c>
      <c r="C709" s="2" t="s">
        <v>146</v>
      </c>
      <c r="D709" s="2" t="s">
        <v>948</v>
      </c>
      <c r="E709" s="2" t="s">
        <v>927</v>
      </c>
      <c r="F709" s="2" t="s">
        <v>919</v>
      </c>
      <c r="G709" s="2" t="str">
        <f t="shared" si="11"/>
        <v>Trump</v>
      </c>
      <c r="H709" s="2" t="s">
        <v>922</v>
      </c>
      <c r="I709" s="2" t="s">
        <v>923</v>
      </c>
      <c r="J709">
        <v>53497</v>
      </c>
      <c r="K709" s="1">
        <v>88.649830831635398</v>
      </c>
      <c r="L709" s="1">
        <v>0.87481541020991804</v>
      </c>
      <c r="M709" s="1">
        <v>0.45049255098416702</v>
      </c>
      <c r="N709" s="1">
        <v>1.1626820195525001</v>
      </c>
      <c r="O709" s="1">
        <v>8.8621791876180005</v>
      </c>
      <c r="P709" s="1">
        <v>24.7565284034619</v>
      </c>
      <c r="Q709" s="1">
        <v>7.6976279043684697</v>
      </c>
      <c r="R709" s="1">
        <v>23.593846383909401</v>
      </c>
      <c r="S709" s="1">
        <v>28.769837560984701</v>
      </c>
      <c r="T709" s="1">
        <v>15.182159747275501</v>
      </c>
      <c r="U709" s="1">
        <v>4.0609701824655096</v>
      </c>
      <c r="V709" s="1">
        <v>43.224299065420603</v>
      </c>
      <c r="W709" s="1">
        <v>33.806186025812202</v>
      </c>
      <c r="X709" s="1">
        <v>18.908544726301699</v>
      </c>
      <c r="Y709" s="1">
        <v>13.426283288305701</v>
      </c>
      <c r="Z709" s="1">
        <v>20.484368969509799</v>
      </c>
      <c r="AA709" s="1">
        <v>19.548436896950999</v>
      </c>
      <c r="AB709" s="1">
        <v>27.0986105750675</v>
      </c>
      <c r="AC709" s="1">
        <v>19.442300270166001</v>
      </c>
    </row>
    <row r="710" spans="1:29" ht="15" customHeight="1" x14ac:dyDescent="0.25">
      <c r="A710">
        <v>40340</v>
      </c>
      <c r="B710" s="2" t="s">
        <v>718</v>
      </c>
      <c r="C710" s="2" t="s">
        <v>44</v>
      </c>
      <c r="D710" s="2" t="s">
        <v>955</v>
      </c>
      <c r="E710" s="2" t="s">
        <v>947</v>
      </c>
      <c r="F710" s="2" t="s">
        <v>920</v>
      </c>
      <c r="G710" s="2" t="str">
        <f t="shared" si="11"/>
        <v>Clinton</v>
      </c>
      <c r="H710" s="2" t="s">
        <v>922</v>
      </c>
      <c r="I710" s="2" t="s">
        <v>922</v>
      </c>
      <c r="J710">
        <v>206877</v>
      </c>
      <c r="K710" s="1">
        <v>87.112148764724907</v>
      </c>
      <c r="L710" s="1">
        <v>3.3536835897658999</v>
      </c>
      <c r="M710" s="1">
        <v>3.8791165765164801</v>
      </c>
      <c r="N710" s="1">
        <v>1.8871116653857101</v>
      </c>
      <c r="O710" s="1">
        <v>3.7679394036069702</v>
      </c>
      <c r="P710" s="1">
        <v>25.320359440633801</v>
      </c>
      <c r="Q710" s="1">
        <v>7.4880242849616003</v>
      </c>
      <c r="R710" s="1">
        <v>26.598413550080501</v>
      </c>
      <c r="S710" s="1">
        <v>26.920827351518</v>
      </c>
      <c r="T710" s="1">
        <v>13.672375372806099</v>
      </c>
      <c r="U710" s="1">
        <v>2.9681004587847601</v>
      </c>
      <c r="V710" s="1">
        <v>30.340821791917101</v>
      </c>
      <c r="W710" s="1">
        <v>32.527767606493299</v>
      </c>
      <c r="X710" s="1">
        <v>34.163310142804796</v>
      </c>
      <c r="Y710" s="1">
        <v>13.3261410584904</v>
      </c>
      <c r="Z710" s="1">
        <v>17.3215314641592</v>
      </c>
      <c r="AA710" s="1">
        <v>17.137638073287601</v>
      </c>
      <c r="AB710" s="1">
        <v>26.213389890767299</v>
      </c>
      <c r="AC710" s="1">
        <v>26.0012995132955</v>
      </c>
    </row>
    <row r="711" spans="1:29" ht="15" customHeight="1" x14ac:dyDescent="0.25">
      <c r="A711">
        <v>40380</v>
      </c>
      <c r="B711" s="2" t="s">
        <v>718</v>
      </c>
      <c r="C711" s="2" t="s">
        <v>40</v>
      </c>
      <c r="D711" s="2" t="s">
        <v>966</v>
      </c>
      <c r="E711" s="2" t="s">
        <v>927</v>
      </c>
      <c r="F711" s="2" t="s">
        <v>920</v>
      </c>
      <c r="G711" s="2" t="str">
        <f t="shared" si="11"/>
        <v>Clinton</v>
      </c>
      <c r="H711" s="2" t="s">
        <v>923</v>
      </c>
      <c r="I711" s="2" t="s">
        <v>922</v>
      </c>
      <c r="J711">
        <v>1079671</v>
      </c>
      <c r="K711" s="1">
        <v>78.616171037288197</v>
      </c>
      <c r="L711" s="1">
        <v>10.7877307068542</v>
      </c>
      <c r="M711" s="1">
        <v>2.4681592818553102</v>
      </c>
      <c r="N711" s="1">
        <v>2.09461956466368</v>
      </c>
      <c r="O711" s="1">
        <v>6.0333194093385902</v>
      </c>
      <c r="P711" s="1">
        <v>22.624484680981499</v>
      </c>
      <c r="Q711" s="1">
        <v>10.8139423954149</v>
      </c>
      <c r="R711" s="1">
        <v>24.117995204094601</v>
      </c>
      <c r="S711" s="1">
        <v>28.277410433363499</v>
      </c>
      <c r="T711" s="1">
        <v>14.1661672861455</v>
      </c>
      <c r="U711" s="1">
        <v>3.5153871180332499</v>
      </c>
      <c r="V711" s="1">
        <v>35.146085162352399</v>
      </c>
      <c r="W711" s="1">
        <v>29.357875974294998</v>
      </c>
      <c r="X711" s="1">
        <v>31.9806517453193</v>
      </c>
      <c r="Y711" s="1">
        <v>17.431361145970399</v>
      </c>
      <c r="Z711" s="1">
        <v>20.5759989451949</v>
      </c>
      <c r="AA711" s="1">
        <v>17.896840999898799</v>
      </c>
      <c r="AB711" s="1">
        <v>24.0990009959432</v>
      </c>
      <c r="AC711" s="1">
        <v>19.996797912992701</v>
      </c>
    </row>
    <row r="712" spans="1:29" ht="15" customHeight="1" x14ac:dyDescent="0.25">
      <c r="A712">
        <v>40540</v>
      </c>
      <c r="B712" s="2" t="s">
        <v>721</v>
      </c>
      <c r="C712" s="2" t="s">
        <v>197</v>
      </c>
      <c r="D712" s="2" t="s">
        <v>982</v>
      </c>
      <c r="E712" s="2" t="s">
        <v>947</v>
      </c>
      <c r="F712" s="2" t="s">
        <v>919</v>
      </c>
      <c r="G712" s="2" t="str">
        <f t="shared" si="11"/>
        <v>Trump</v>
      </c>
      <c r="H712" s="2" t="s">
        <v>922</v>
      </c>
      <c r="I712" s="2" t="s">
        <v>923</v>
      </c>
      <c r="J712">
        <v>43806</v>
      </c>
      <c r="K712" s="1">
        <v>80.883897183034307</v>
      </c>
      <c r="L712" s="1">
        <v>0.94735880929552996</v>
      </c>
      <c r="M712" s="1">
        <v>0.73962470894398002</v>
      </c>
      <c r="N712" s="1">
        <v>2.1595215267315</v>
      </c>
      <c r="O712" s="1">
        <v>15.2695977719947</v>
      </c>
      <c r="P712" s="1">
        <v>27.094461945852199</v>
      </c>
      <c r="Q712" s="1">
        <v>9.8913390859699604</v>
      </c>
      <c r="R712" s="1">
        <v>28.144546409167699</v>
      </c>
      <c r="S712" s="1">
        <v>26.553440168013498</v>
      </c>
      <c r="T712" s="1">
        <v>8.3162123909966699</v>
      </c>
      <c r="U712" s="1">
        <v>3.4150232018561502</v>
      </c>
      <c r="V712" s="1">
        <v>42.303509280742503</v>
      </c>
      <c r="W712" s="1">
        <v>37.275232018561503</v>
      </c>
      <c r="X712" s="1">
        <v>17.006235498839899</v>
      </c>
      <c r="Y712" s="1">
        <v>9.4042939219836708</v>
      </c>
      <c r="Z712" s="1">
        <v>15.179921378893299</v>
      </c>
      <c r="AA712" s="1">
        <v>17.260356818869099</v>
      </c>
      <c r="AB712" s="1">
        <v>27.2754762624735</v>
      </c>
      <c r="AC712" s="1">
        <v>30.879951617780499</v>
      </c>
    </row>
    <row r="713" spans="1:29" ht="15" customHeight="1" x14ac:dyDescent="0.25">
      <c r="A713">
        <v>40420</v>
      </c>
      <c r="B713" s="2" t="s">
        <v>719</v>
      </c>
      <c r="C713" s="2" t="s">
        <v>146</v>
      </c>
      <c r="D713" s="2" t="s">
        <v>948</v>
      </c>
      <c r="E713" s="2" t="s">
        <v>927</v>
      </c>
      <c r="F713" s="2" t="s">
        <v>919</v>
      </c>
      <c r="G713" s="2" t="str">
        <f t="shared" si="11"/>
        <v>Trump</v>
      </c>
      <c r="H713" s="2" t="s">
        <v>922</v>
      </c>
      <c r="I713" s="2" t="s">
        <v>923</v>
      </c>
      <c r="J713">
        <v>349431</v>
      </c>
      <c r="K713" s="1">
        <v>72.962330188220307</v>
      </c>
      <c r="L713" s="1">
        <v>10.398047110874501</v>
      </c>
      <c r="M713" s="1">
        <v>2.1145805609691202</v>
      </c>
      <c r="N713" s="1">
        <v>2.1781124170437098</v>
      </c>
      <c r="O713" s="1">
        <v>12.3469297228924</v>
      </c>
      <c r="P713" s="1">
        <v>25.545529732622501</v>
      </c>
      <c r="Q713" s="1">
        <v>8.4334246246039992</v>
      </c>
      <c r="R713" s="1">
        <v>25.546102091686201</v>
      </c>
      <c r="S713" s="1">
        <v>27.001897370296302</v>
      </c>
      <c r="T713" s="1">
        <v>13.4730461807911</v>
      </c>
      <c r="U713" s="1">
        <v>4.84617088648832</v>
      </c>
      <c r="V713" s="1">
        <v>44.120700364429297</v>
      </c>
      <c r="W713" s="1">
        <v>30.245457664959599</v>
      </c>
      <c r="X713" s="1">
        <v>20.787671084122799</v>
      </c>
      <c r="Y713" s="1">
        <v>19.377323774840999</v>
      </c>
      <c r="Z713" s="1">
        <v>21.4608002565218</v>
      </c>
      <c r="AA713" s="1">
        <v>17.5106693235</v>
      </c>
      <c r="AB713" s="1">
        <v>24.709313422352501</v>
      </c>
      <c r="AC713" s="1">
        <v>16.9418932227846</v>
      </c>
    </row>
    <row r="714" spans="1:29" ht="15" customHeight="1" x14ac:dyDescent="0.25">
      <c r="A714">
        <v>40460</v>
      </c>
      <c r="B714" s="2" t="s">
        <v>720</v>
      </c>
      <c r="C714" s="2" t="s">
        <v>42</v>
      </c>
      <c r="D714" s="2" t="s">
        <v>959</v>
      </c>
      <c r="E714" s="2" t="s">
        <v>931</v>
      </c>
      <c r="F714" s="2" t="s">
        <v>919</v>
      </c>
      <c r="G714" s="2" t="str">
        <f t="shared" si="11"/>
        <v>Trump</v>
      </c>
      <c r="H714" s="2" t="s">
        <v>922</v>
      </c>
      <c r="I714" s="2" t="s">
        <v>923</v>
      </c>
      <c r="J714">
        <v>46639</v>
      </c>
      <c r="K714" s="1">
        <v>58.682647569630603</v>
      </c>
      <c r="L714" s="1">
        <v>30.3587126653659</v>
      </c>
      <c r="M714" s="1">
        <v>0.89838975964321699</v>
      </c>
      <c r="N714" s="1">
        <v>4.1831943223482497</v>
      </c>
      <c r="O714" s="1">
        <v>5.8770556830120704</v>
      </c>
      <c r="P714" s="1">
        <v>24.400180106777601</v>
      </c>
      <c r="Q714" s="1">
        <v>9.1361307060614507</v>
      </c>
      <c r="R714" s="1">
        <v>24.891185488539598</v>
      </c>
      <c r="S714" s="1">
        <v>27.226141212290099</v>
      </c>
      <c r="T714" s="1">
        <v>14.3463624863312</v>
      </c>
      <c r="U714" s="1">
        <v>8.2056287619977208</v>
      </c>
      <c r="V714" s="1">
        <v>49.682772083943398</v>
      </c>
      <c r="W714" s="1">
        <v>30.128517976248599</v>
      </c>
      <c r="X714" s="1">
        <v>11.9830811778103</v>
      </c>
      <c r="Y714" s="1">
        <v>34.005602240896401</v>
      </c>
      <c r="Z714" s="1">
        <v>26.134453781512601</v>
      </c>
      <c r="AA714" s="1">
        <v>16.112044817927199</v>
      </c>
      <c r="AB714" s="1">
        <v>16.661064425770299</v>
      </c>
      <c r="AC714" s="1">
        <v>7.0868347338935598</v>
      </c>
    </row>
    <row r="715" spans="1:29" ht="15" customHeight="1" x14ac:dyDescent="0.25">
      <c r="A715">
        <v>40580</v>
      </c>
      <c r="B715" s="2" t="s">
        <v>722</v>
      </c>
      <c r="C715" s="2" t="s">
        <v>42</v>
      </c>
      <c r="D715" s="2" t="s">
        <v>959</v>
      </c>
      <c r="E715" s="2" t="s">
        <v>931</v>
      </c>
      <c r="F715" s="2" t="s">
        <v>920</v>
      </c>
      <c r="G715" s="2" t="str">
        <f t="shared" si="11"/>
        <v>Clinton</v>
      </c>
      <c r="H715" s="2" t="s">
        <v>922</v>
      </c>
      <c r="I715" s="2" t="s">
        <v>923</v>
      </c>
      <c r="J715">
        <v>152392</v>
      </c>
      <c r="K715" s="1">
        <v>47.9880833639561</v>
      </c>
      <c r="L715" s="1">
        <v>44.468869756942603</v>
      </c>
      <c r="M715" s="1">
        <v>0.54202320331775899</v>
      </c>
      <c r="N715" s="1">
        <v>1.67331618457662</v>
      </c>
      <c r="O715" s="1">
        <v>5.3277074912068896</v>
      </c>
      <c r="P715" s="1">
        <v>24.157436085883798</v>
      </c>
      <c r="Q715" s="1">
        <v>8.4085778781038396</v>
      </c>
      <c r="R715" s="1">
        <v>24.342485169825199</v>
      </c>
      <c r="S715" s="1">
        <v>28.985117328993599</v>
      </c>
      <c r="T715" s="1">
        <v>14.106383537193601</v>
      </c>
      <c r="U715" s="1">
        <v>7.8117808353327103</v>
      </c>
      <c r="V715" s="1">
        <v>46.338931596729203</v>
      </c>
      <c r="W715" s="1">
        <v>30.057288351368602</v>
      </c>
      <c r="X715" s="1">
        <v>15.7919992165696</v>
      </c>
      <c r="Y715" s="1">
        <v>26.3544161867387</v>
      </c>
      <c r="Z715" s="1">
        <v>23.476547236804102</v>
      </c>
      <c r="AA715" s="1">
        <v>18.3001206190646</v>
      </c>
      <c r="AB715" s="1">
        <v>19.975196643052499</v>
      </c>
      <c r="AC715" s="1">
        <v>11.8937193143401</v>
      </c>
    </row>
    <row r="716" spans="1:29" ht="15" customHeight="1" x14ac:dyDescent="0.25">
      <c r="A716">
        <v>40620</v>
      </c>
      <c r="B716" s="2" t="s">
        <v>723</v>
      </c>
      <c r="C716" s="2" t="s">
        <v>162</v>
      </c>
      <c r="D716" s="2" t="s">
        <v>956</v>
      </c>
      <c r="E716" s="2" t="s">
        <v>927</v>
      </c>
      <c r="F716" s="2" t="s">
        <v>919</v>
      </c>
      <c r="G716" s="2" t="str">
        <f t="shared" si="11"/>
        <v>Trump</v>
      </c>
      <c r="H716" s="2" t="s">
        <v>922</v>
      </c>
      <c r="I716" s="2" t="s">
        <v>922</v>
      </c>
      <c r="J716">
        <v>45156</v>
      </c>
      <c r="K716" s="1">
        <v>90.335725042076305</v>
      </c>
      <c r="L716" s="1">
        <v>2.1636105943839099</v>
      </c>
      <c r="M716" s="1">
        <v>2.9076977588803299</v>
      </c>
      <c r="N716" s="1">
        <v>2.5489414474266998</v>
      </c>
      <c r="O716" s="1">
        <v>2.0440251572327002</v>
      </c>
      <c r="P716" s="1">
        <v>21.684825936752599</v>
      </c>
      <c r="Q716" s="1">
        <v>17.231375675436301</v>
      </c>
      <c r="R716" s="1">
        <v>22.887323943662</v>
      </c>
      <c r="S716" s="1">
        <v>24.5615200637789</v>
      </c>
      <c r="T716" s="1">
        <v>13.634954380370299</v>
      </c>
      <c r="U716" s="1">
        <v>5.0941185087526604</v>
      </c>
      <c r="V716" s="1">
        <v>42.617007251153602</v>
      </c>
      <c r="W716" s="1">
        <v>25.895407602724699</v>
      </c>
      <c r="X716" s="1">
        <v>26.393466637369102</v>
      </c>
      <c r="Y716" s="1">
        <v>24.405657538368899</v>
      </c>
      <c r="Z716" s="1">
        <v>23.839903701474601</v>
      </c>
      <c r="AA716" s="1">
        <v>19.464339452302099</v>
      </c>
      <c r="AB716" s="1">
        <v>20.4814926271441</v>
      </c>
      <c r="AC716" s="1">
        <v>11.8086066807102</v>
      </c>
    </row>
    <row r="717" spans="1:29" ht="15" customHeight="1" x14ac:dyDescent="0.25">
      <c r="A717">
        <v>40660</v>
      </c>
      <c r="B717" s="2" t="s">
        <v>724</v>
      </c>
      <c r="C717" s="2" t="s">
        <v>37</v>
      </c>
      <c r="D717" s="2" t="s">
        <v>943</v>
      </c>
      <c r="E717" s="2" t="s">
        <v>931</v>
      </c>
      <c r="F717" s="2" t="s">
        <v>919</v>
      </c>
      <c r="G717" s="2" t="str">
        <f t="shared" si="11"/>
        <v>Trump</v>
      </c>
      <c r="H717" s="2" t="s">
        <v>922</v>
      </c>
      <c r="I717" s="2" t="s">
        <v>923</v>
      </c>
      <c r="J717">
        <v>96317</v>
      </c>
      <c r="K717" s="1">
        <v>73.672352751850696</v>
      </c>
      <c r="L717" s="1">
        <v>14.009987852611699</v>
      </c>
      <c r="M717" s="1">
        <v>1.27184193859859</v>
      </c>
      <c r="N717" s="1">
        <v>1.71516970005295</v>
      </c>
      <c r="O717" s="1">
        <v>9.3306477568861208</v>
      </c>
      <c r="P717" s="1">
        <v>24.3414973473011</v>
      </c>
      <c r="Q717" s="1">
        <v>10.3190506348827</v>
      </c>
      <c r="R717" s="1">
        <v>25.186623337520899</v>
      </c>
      <c r="S717" s="1">
        <v>25.9268872577011</v>
      </c>
      <c r="T717" s="1">
        <v>14.225941422594101</v>
      </c>
      <c r="U717" s="1">
        <v>9.4056650285477996</v>
      </c>
      <c r="V717" s="1">
        <v>44.921036308984199</v>
      </c>
      <c r="W717" s="1">
        <v>27.440876632154801</v>
      </c>
      <c r="X717" s="1">
        <v>18.232422030313099</v>
      </c>
      <c r="Y717" s="1">
        <v>23.599427753934201</v>
      </c>
      <c r="Z717" s="1">
        <v>25.2274678111588</v>
      </c>
      <c r="AA717" s="1">
        <v>18.889842632331899</v>
      </c>
      <c r="AB717" s="1">
        <v>18.546494992846899</v>
      </c>
      <c r="AC717" s="1">
        <v>13.7367668097282</v>
      </c>
    </row>
    <row r="718" spans="1:29" ht="15" customHeight="1" x14ac:dyDescent="0.25">
      <c r="A718">
        <v>40700</v>
      </c>
      <c r="B718" s="2" t="s">
        <v>725</v>
      </c>
      <c r="C718" s="2" t="s">
        <v>38</v>
      </c>
      <c r="D718" t="s">
        <v>969</v>
      </c>
      <c r="E718" s="2" t="s">
        <v>947</v>
      </c>
      <c r="F718" s="2" t="s">
        <v>919</v>
      </c>
      <c r="G718" s="2" t="str">
        <f t="shared" si="11"/>
        <v>Trump</v>
      </c>
      <c r="H718" s="2" t="s">
        <v>922</v>
      </c>
      <c r="I718" s="2" t="s">
        <v>922</v>
      </c>
      <c r="J718">
        <v>107667</v>
      </c>
      <c r="K718" s="1">
        <v>89.482385503450502</v>
      </c>
      <c r="L718" s="1">
        <v>0.25913232466772601</v>
      </c>
      <c r="M718" s="1">
        <v>0.93622001170275004</v>
      </c>
      <c r="N718" s="1">
        <v>4.62723025625308</v>
      </c>
      <c r="O718" s="1">
        <v>4.6950319039259902</v>
      </c>
      <c r="P718" s="1">
        <v>20.520679502540201</v>
      </c>
      <c r="Q718" s="1">
        <v>7.5389859474119296</v>
      </c>
      <c r="R718" s="1">
        <v>20.5123203952929</v>
      </c>
      <c r="S718" s="1">
        <v>30.4652307577995</v>
      </c>
      <c r="T718" s="1">
        <v>20.962783396955398</v>
      </c>
      <c r="U718" s="1">
        <v>3.6686940688800198</v>
      </c>
      <c r="V718" s="1">
        <v>42.228076292307499</v>
      </c>
      <c r="W718" s="1">
        <v>38.939035886310499</v>
      </c>
      <c r="X718" s="1">
        <v>15.164193752501999</v>
      </c>
      <c r="Y718" s="1">
        <v>22.659004533174599</v>
      </c>
      <c r="Z718" s="1">
        <v>27.210494986034199</v>
      </c>
      <c r="AA718" s="1">
        <v>19.730756902788599</v>
      </c>
      <c r="AB718" s="1">
        <v>19.810888776958699</v>
      </c>
      <c r="AC718" s="1">
        <v>10.588854801044</v>
      </c>
    </row>
    <row r="719" spans="1:29" ht="15" customHeight="1" x14ac:dyDescent="0.25">
      <c r="A719">
        <v>40740</v>
      </c>
      <c r="B719" s="2" t="s">
        <v>726</v>
      </c>
      <c r="C719" s="2" t="s">
        <v>35</v>
      </c>
      <c r="D719" s="2" t="s">
        <v>964</v>
      </c>
      <c r="E719" s="2" t="s">
        <v>935</v>
      </c>
      <c r="F719" s="2" t="s">
        <v>919</v>
      </c>
      <c r="G719" s="2" t="str">
        <f t="shared" si="11"/>
        <v>Trump</v>
      </c>
      <c r="H719" s="2" t="s">
        <v>922</v>
      </c>
      <c r="I719" s="2" t="s">
        <v>922</v>
      </c>
      <c r="J719">
        <v>65645</v>
      </c>
      <c r="K719" s="1">
        <v>43.873867011958303</v>
      </c>
      <c r="L719" s="1">
        <v>1.6436895422347499</v>
      </c>
      <c r="M719" s="1">
        <v>0.56820778429430996</v>
      </c>
      <c r="N719" s="1">
        <v>1.90875161855435</v>
      </c>
      <c r="O719" s="1">
        <v>52.005484042958301</v>
      </c>
      <c r="P719" s="1">
        <v>28.0036560286389</v>
      </c>
      <c r="Q719" s="1">
        <v>10.134816056059099</v>
      </c>
      <c r="R719" s="1">
        <v>23.255388833879199</v>
      </c>
      <c r="S719" s="1">
        <v>24.449691522583599</v>
      </c>
      <c r="T719" s="1">
        <v>14.156447558839201</v>
      </c>
      <c r="U719" s="1">
        <v>11.507229154288</v>
      </c>
      <c r="V719" s="1">
        <v>37.660922955040597</v>
      </c>
      <c r="W719" s="1">
        <v>33.536343830461497</v>
      </c>
      <c r="X719" s="1">
        <v>17.2955040602099</v>
      </c>
      <c r="Y719" s="1">
        <v>23.002164410304299</v>
      </c>
      <c r="Z719" s="1">
        <v>29.584518100411699</v>
      </c>
      <c r="AA719" s="1">
        <v>17.137036879854001</v>
      </c>
      <c r="AB719" s="1">
        <v>19.314179009463999</v>
      </c>
      <c r="AC719" s="1">
        <v>10.962101599965999</v>
      </c>
    </row>
    <row r="720" spans="1:29" ht="15" customHeight="1" x14ac:dyDescent="0.25">
      <c r="A720">
        <v>40780</v>
      </c>
      <c r="B720" s="2" t="s">
        <v>727</v>
      </c>
      <c r="C720" s="2" t="s">
        <v>75</v>
      </c>
      <c r="D720" s="2" t="s">
        <v>932</v>
      </c>
      <c r="E720" s="2" t="s">
        <v>931</v>
      </c>
      <c r="F720" s="2" t="s">
        <v>919</v>
      </c>
      <c r="G720" s="2" t="str">
        <f t="shared" si="11"/>
        <v>Trump</v>
      </c>
      <c r="H720" s="2" t="s">
        <v>922</v>
      </c>
      <c r="I720" s="2" t="s">
        <v>923</v>
      </c>
      <c r="J720">
        <v>83939</v>
      </c>
      <c r="K720" s="1">
        <v>84.212344678873905</v>
      </c>
      <c r="L720" s="1">
        <v>2.4255709503329799</v>
      </c>
      <c r="M720" s="1">
        <v>1.0424236648042</v>
      </c>
      <c r="N720" s="1">
        <v>2.3147762065309299</v>
      </c>
      <c r="O720" s="1">
        <v>10.0048844994579</v>
      </c>
      <c r="P720" s="1">
        <v>23.912603199942801</v>
      </c>
      <c r="Q720" s="1">
        <v>13.018978067406101</v>
      </c>
      <c r="R720" s="1">
        <v>24.246178772680199</v>
      </c>
      <c r="S720" s="1">
        <v>25.086074411179499</v>
      </c>
      <c r="T720" s="1">
        <v>13.7361655487914</v>
      </c>
      <c r="U720" s="1">
        <v>8.5567748991213204</v>
      </c>
      <c r="V720" s="1">
        <v>48.417996002564401</v>
      </c>
      <c r="W720" s="1">
        <v>25.8136289927217</v>
      </c>
      <c r="X720" s="1">
        <v>17.211600105592598</v>
      </c>
      <c r="Y720" s="1">
        <v>24.008796113955601</v>
      </c>
      <c r="Z720" s="1">
        <v>25.9157148483655</v>
      </c>
      <c r="AA720" s="1">
        <v>20.578968097676199</v>
      </c>
      <c r="AB720" s="1">
        <v>18.550610476565598</v>
      </c>
      <c r="AC720" s="1">
        <v>10.945910463437</v>
      </c>
    </row>
    <row r="721" spans="1:29" ht="15" customHeight="1" x14ac:dyDescent="0.25">
      <c r="A721">
        <v>40820</v>
      </c>
      <c r="B721" s="2" t="s">
        <v>728</v>
      </c>
      <c r="C721" s="2" t="s">
        <v>49</v>
      </c>
      <c r="D721" s="2" t="s">
        <v>951</v>
      </c>
      <c r="E721" s="2" t="s">
        <v>931</v>
      </c>
      <c r="F721" s="2" t="s">
        <v>919</v>
      </c>
      <c r="G721" s="2" t="str">
        <f t="shared" si="11"/>
        <v>Trump</v>
      </c>
      <c r="H721" s="2" t="s">
        <v>922</v>
      </c>
      <c r="I721" s="2" t="s">
        <v>923</v>
      </c>
      <c r="J721">
        <v>46735</v>
      </c>
      <c r="K721" s="1">
        <v>54.162832994543699</v>
      </c>
      <c r="L721" s="1">
        <v>40.3551941799508</v>
      </c>
      <c r="M721" s="1">
        <v>1.68182304482722</v>
      </c>
      <c r="N721" s="1">
        <v>1.2560179736813999</v>
      </c>
      <c r="O721" s="1">
        <v>2.5441318069969001</v>
      </c>
      <c r="P721" s="1">
        <v>20.552048785706599</v>
      </c>
      <c r="Q721" s="1">
        <v>24.564031239969999</v>
      </c>
      <c r="R721" s="1">
        <v>22.907884882850102</v>
      </c>
      <c r="S721" s="1">
        <v>20.665454156413801</v>
      </c>
      <c r="T721" s="1">
        <v>11.3105809350594</v>
      </c>
      <c r="U721" s="1">
        <v>4.3727654893332799</v>
      </c>
      <c r="V721" s="1">
        <v>37.504419911208899</v>
      </c>
      <c r="W721" s="1">
        <v>24.507916552076399</v>
      </c>
      <c r="X721" s="1">
        <v>33.614898047381402</v>
      </c>
      <c r="Y721" s="1">
        <v>30.0548093718003</v>
      </c>
      <c r="Z721" s="1">
        <v>23.3813166295248</v>
      </c>
      <c r="AA721" s="1">
        <v>15.5092453171114</v>
      </c>
      <c r="AB721" s="1">
        <v>17.490814912967501</v>
      </c>
      <c r="AC721" s="1">
        <v>13.563813768596001</v>
      </c>
    </row>
    <row r="722" spans="1:29" ht="15" customHeight="1" x14ac:dyDescent="0.25">
      <c r="A722">
        <v>40860</v>
      </c>
      <c r="B722" s="2" t="s">
        <v>729</v>
      </c>
      <c r="C722" s="2" t="s">
        <v>108</v>
      </c>
      <c r="D722" s="2" t="s">
        <v>979</v>
      </c>
      <c r="E722" s="2" t="s">
        <v>927</v>
      </c>
      <c r="F722" s="2" t="s">
        <v>920</v>
      </c>
      <c r="G722" s="2" t="str">
        <f t="shared" si="11"/>
        <v>Clinton</v>
      </c>
      <c r="H722" s="2" t="s">
        <v>922</v>
      </c>
      <c r="I722" s="2" t="s">
        <v>923</v>
      </c>
      <c r="J722">
        <v>61642</v>
      </c>
      <c r="K722" s="1">
        <v>96.312579085688299</v>
      </c>
      <c r="L722" s="1">
        <v>0.51101521689757001</v>
      </c>
      <c r="M722" s="1">
        <v>0.60024009603841499</v>
      </c>
      <c r="N722" s="1">
        <v>1.47139937055903</v>
      </c>
      <c r="O722" s="1">
        <v>1.1047662308166499</v>
      </c>
      <c r="P722" s="1">
        <v>19.2758184354823</v>
      </c>
      <c r="Q722" s="1">
        <v>9.7936471886051706</v>
      </c>
      <c r="R722" s="1">
        <v>21.889296259044201</v>
      </c>
      <c r="S722" s="1">
        <v>32.401609292365599</v>
      </c>
      <c r="T722" s="1">
        <v>16.6396288245028</v>
      </c>
      <c r="U722" s="1">
        <v>3.2846380007350202</v>
      </c>
      <c r="V722" s="1">
        <v>43.230889378904799</v>
      </c>
      <c r="W722" s="1">
        <v>26.5711135611907</v>
      </c>
      <c r="X722" s="1">
        <v>26.913359059169402</v>
      </c>
      <c r="Y722" s="1">
        <v>18.9810726763159</v>
      </c>
      <c r="Z722" s="1">
        <v>22.006373094790199</v>
      </c>
      <c r="AA722" s="1">
        <v>18.0635005950781</v>
      </c>
      <c r="AB722" s="1">
        <v>24.505701232387601</v>
      </c>
      <c r="AC722" s="1">
        <v>16.4433524014282</v>
      </c>
    </row>
    <row r="723" spans="1:29" ht="15" customHeight="1" x14ac:dyDescent="0.25">
      <c r="A723">
        <v>40900</v>
      </c>
      <c r="B723" s="2" t="s">
        <v>730</v>
      </c>
      <c r="C723" s="2" t="s">
        <v>98</v>
      </c>
      <c r="D723" s="2" t="s">
        <v>936</v>
      </c>
      <c r="E723" s="2" t="s">
        <v>935</v>
      </c>
      <c r="F723" s="2" t="s">
        <v>920</v>
      </c>
      <c r="G723" s="2" t="str">
        <f t="shared" si="11"/>
        <v>Clinton</v>
      </c>
      <c r="H723" s="2" t="s">
        <v>922</v>
      </c>
      <c r="I723" s="2" t="s">
        <v>923</v>
      </c>
      <c r="J723">
        <v>2149127</v>
      </c>
      <c r="K723" s="1">
        <v>55.715134563941497</v>
      </c>
      <c r="L723" s="1">
        <v>6.9993071605354196</v>
      </c>
      <c r="M723" s="1">
        <v>11.664736425534601</v>
      </c>
      <c r="N723" s="1">
        <v>5.4389526537985002</v>
      </c>
      <c r="O723" s="1">
        <v>20.181869196189901</v>
      </c>
      <c r="P723" s="1">
        <v>24.891223273450102</v>
      </c>
      <c r="Q723" s="1">
        <v>10.3273096471265</v>
      </c>
      <c r="R723" s="1">
        <v>26.743277619237901</v>
      </c>
      <c r="S723" s="1">
        <v>26.0143304700001</v>
      </c>
      <c r="T723" s="1">
        <v>12.0238589901853</v>
      </c>
      <c r="U723" s="1">
        <v>5.8364488924259001</v>
      </c>
      <c r="V723" s="1">
        <v>27.864763742335199</v>
      </c>
      <c r="W723" s="1">
        <v>36.1019346047486</v>
      </c>
      <c r="X723" s="1">
        <v>30.196852760490302</v>
      </c>
      <c r="Y723" s="1">
        <v>14.845047410723801</v>
      </c>
      <c r="Z723" s="1">
        <v>18.9956111361826</v>
      </c>
      <c r="AA723" s="1">
        <v>16.276126396209701</v>
      </c>
      <c r="AB723" s="1">
        <v>23.447885278449299</v>
      </c>
      <c r="AC723" s="1">
        <v>26.4353297784346</v>
      </c>
    </row>
    <row r="724" spans="1:29" ht="15" customHeight="1" x14ac:dyDescent="0.25">
      <c r="A724">
        <v>40940</v>
      </c>
      <c r="B724" s="2" t="s">
        <v>731</v>
      </c>
      <c r="C724" s="2" t="s">
        <v>330</v>
      </c>
      <c r="D724" s="2" t="s">
        <v>934</v>
      </c>
      <c r="E724" s="2" t="s">
        <v>935</v>
      </c>
      <c r="F724" s="2" t="s">
        <v>919</v>
      </c>
      <c r="G724" s="2" t="str">
        <f t="shared" si="11"/>
        <v>Trump</v>
      </c>
      <c r="H724" s="2" t="s">
        <v>922</v>
      </c>
      <c r="I724" s="2" t="s">
        <v>923</v>
      </c>
      <c r="J724">
        <v>37220</v>
      </c>
      <c r="K724" s="1">
        <v>52.345513164965098</v>
      </c>
      <c r="L724" s="1">
        <v>1.7006985491671101</v>
      </c>
      <c r="M724" s="1">
        <v>0.51853842020419105</v>
      </c>
      <c r="N724" s="1">
        <v>15.021493820526601</v>
      </c>
      <c r="O724" s="1">
        <v>30.413756045136999</v>
      </c>
      <c r="P724" s="1">
        <v>28.412144008597501</v>
      </c>
      <c r="Q724" s="1">
        <v>11.947877485223</v>
      </c>
      <c r="R724" s="1">
        <v>26.321869962385801</v>
      </c>
      <c r="S724" s="1">
        <v>21.869962385814102</v>
      </c>
      <c r="T724" s="1">
        <v>11.4481461579796</v>
      </c>
      <c r="U724" s="1">
        <v>5.5137279653757698</v>
      </c>
      <c r="V724" s="1">
        <v>43.866372120283103</v>
      </c>
      <c r="W724" s="1">
        <v>37.712456607005997</v>
      </c>
      <c r="X724" s="1">
        <v>12.9074433073351</v>
      </c>
      <c r="Y724" s="1">
        <v>23.218201754386001</v>
      </c>
      <c r="Z724" s="1">
        <v>22.404970760233901</v>
      </c>
      <c r="AA724" s="1">
        <v>18.1377923976608</v>
      </c>
      <c r="AB724" s="1">
        <v>23.8760964912281</v>
      </c>
      <c r="AC724" s="1">
        <v>12.362938596491199</v>
      </c>
    </row>
    <row r="725" spans="1:29" ht="15" customHeight="1" x14ac:dyDescent="0.25">
      <c r="A725">
        <v>40980</v>
      </c>
      <c r="B725" s="2" t="s">
        <v>732</v>
      </c>
      <c r="C725" s="2" t="s">
        <v>31</v>
      </c>
      <c r="D725" s="2" t="s">
        <v>924</v>
      </c>
      <c r="E725" s="2" t="s">
        <v>927</v>
      </c>
      <c r="F725" s="2" t="s">
        <v>920</v>
      </c>
      <c r="G725" s="2" t="str">
        <f t="shared" si="11"/>
        <v>Clinton</v>
      </c>
      <c r="H725" s="2" t="s">
        <v>922</v>
      </c>
      <c r="I725" s="2" t="s">
        <v>922</v>
      </c>
      <c r="J725">
        <v>200169</v>
      </c>
      <c r="K725" s="1">
        <v>70.5338988554671</v>
      </c>
      <c r="L725" s="1">
        <v>18.5952869824998</v>
      </c>
      <c r="M725" s="1">
        <v>1.0326274298217999</v>
      </c>
      <c r="N725" s="1">
        <v>2.05826076964965</v>
      </c>
      <c r="O725" s="1">
        <v>7.7799259625616397</v>
      </c>
      <c r="P725" s="1">
        <v>23.400726386203701</v>
      </c>
      <c r="Q725" s="1">
        <v>10.600042963695699</v>
      </c>
      <c r="R725" s="1">
        <v>22.919632910190899</v>
      </c>
      <c r="S725" s="1">
        <v>27.792015746693998</v>
      </c>
      <c r="T725" s="1">
        <v>15.287581993215699</v>
      </c>
      <c r="U725" s="1">
        <v>3.45143116421522</v>
      </c>
      <c r="V725" s="1">
        <v>44.764245472076198</v>
      </c>
      <c r="W725" s="1">
        <v>33.031345710288498</v>
      </c>
      <c r="X725" s="1">
        <v>18.75297765342</v>
      </c>
      <c r="Y725" s="1">
        <v>22.290961692454701</v>
      </c>
      <c r="Z725" s="1">
        <v>24.407821661974001</v>
      </c>
      <c r="AA725" s="1">
        <v>19.334590447653198</v>
      </c>
      <c r="AB725" s="1">
        <v>20.444036886833899</v>
      </c>
      <c r="AC725" s="1">
        <v>13.522589311084101</v>
      </c>
    </row>
    <row r="726" spans="1:29" ht="15" customHeight="1" x14ac:dyDescent="0.25">
      <c r="A726">
        <v>41420</v>
      </c>
      <c r="B726" s="2" t="s">
        <v>738</v>
      </c>
      <c r="C726" s="2" t="s">
        <v>38</v>
      </c>
      <c r="D726" t="s">
        <v>969</v>
      </c>
      <c r="E726" s="2" t="s">
        <v>947</v>
      </c>
      <c r="F726" s="2" t="s">
        <v>920</v>
      </c>
      <c r="G726" s="2" t="str">
        <f t="shared" si="11"/>
        <v>Clinton</v>
      </c>
      <c r="H726" s="2" t="s">
        <v>922</v>
      </c>
      <c r="I726" s="2" t="s">
        <v>922</v>
      </c>
      <c r="J726">
        <v>390738</v>
      </c>
      <c r="K726" s="1">
        <v>71.009218453285797</v>
      </c>
      <c r="L726" s="1">
        <v>0.84455568693088501</v>
      </c>
      <c r="M726" s="1">
        <v>1.84087547154359</v>
      </c>
      <c r="N726" s="1">
        <v>4.3771017919936099</v>
      </c>
      <c r="O726" s="1">
        <v>21.9282485962461</v>
      </c>
      <c r="P726" s="1">
        <v>26.031253678935801</v>
      </c>
      <c r="Q726" s="1">
        <v>10.156677876224</v>
      </c>
      <c r="R726" s="1">
        <v>25.596435463149199</v>
      </c>
      <c r="S726" s="1">
        <v>24.984004627141498</v>
      </c>
      <c r="T726" s="1">
        <v>13.231628354549599</v>
      </c>
      <c r="U726" s="1">
        <v>7.3345997851841203</v>
      </c>
      <c r="V726" s="1">
        <v>34.7136055403261</v>
      </c>
      <c r="W726" s="1">
        <v>35.687891758444302</v>
      </c>
      <c r="X726" s="1">
        <v>22.263902916045499</v>
      </c>
      <c r="Y726" s="1">
        <v>17.735835694051001</v>
      </c>
      <c r="Z726" s="1">
        <v>24.2832861189802</v>
      </c>
      <c r="AA726" s="1">
        <v>19.421388101982998</v>
      </c>
      <c r="AB726" s="1">
        <v>23.143059490085001</v>
      </c>
      <c r="AC726" s="1">
        <v>15.4164305949009</v>
      </c>
    </row>
    <row r="727" spans="1:29" ht="15" customHeight="1" x14ac:dyDescent="0.25">
      <c r="A727">
        <v>41400</v>
      </c>
      <c r="B727" s="2" t="s">
        <v>738</v>
      </c>
      <c r="C727" s="2" t="s">
        <v>33</v>
      </c>
      <c r="D727" s="2" t="s">
        <v>967</v>
      </c>
      <c r="E727" s="2" t="s">
        <v>927</v>
      </c>
      <c r="F727" s="2" t="s">
        <v>919</v>
      </c>
      <c r="G727" s="2" t="str">
        <f t="shared" si="11"/>
        <v>Trump</v>
      </c>
      <c r="H727" s="2" t="s">
        <v>922</v>
      </c>
      <c r="I727" s="2" t="s">
        <v>922</v>
      </c>
      <c r="J727">
        <v>107841</v>
      </c>
      <c r="K727" s="1">
        <v>94.885989558702207</v>
      </c>
      <c r="L727" s="1">
        <v>2.1540972357452199</v>
      </c>
      <c r="M727" s="1">
        <v>0.29580586233436301</v>
      </c>
      <c r="N727" s="1">
        <v>1.4141189343570599</v>
      </c>
      <c r="O727" s="1">
        <v>1.2499884088611899</v>
      </c>
      <c r="P727" s="1">
        <v>21.8692334084439</v>
      </c>
      <c r="Q727" s="1">
        <v>7.6251147522741798</v>
      </c>
      <c r="R727" s="1">
        <v>24.0771135282499</v>
      </c>
      <c r="S727" s="1">
        <v>29.9292476887269</v>
      </c>
      <c r="T727" s="1">
        <v>16.4992906223051</v>
      </c>
      <c r="U727" s="1">
        <v>3.2508880410472298</v>
      </c>
      <c r="V727" s="1">
        <v>57.045125641363001</v>
      </c>
      <c r="W727" s="1">
        <v>26.747796342586501</v>
      </c>
      <c r="X727" s="1">
        <v>12.9561899750033</v>
      </c>
      <c r="Y727" s="1">
        <v>21.9441567002543</v>
      </c>
      <c r="Z727" s="1">
        <v>25.965250965250998</v>
      </c>
      <c r="AA727" s="1">
        <v>18.6505320651662</v>
      </c>
      <c r="AB727" s="1">
        <v>22.949430266503398</v>
      </c>
      <c r="AC727" s="1">
        <v>10.4906300028251</v>
      </c>
    </row>
    <row r="728" spans="1:29" ht="15" customHeight="1" x14ac:dyDescent="0.25">
      <c r="A728">
        <v>41460</v>
      </c>
      <c r="B728" s="2" t="s">
        <v>739</v>
      </c>
      <c r="C728" s="2" t="s">
        <v>77</v>
      </c>
      <c r="D728" s="2" t="s">
        <v>949</v>
      </c>
      <c r="E728" s="2" t="s">
        <v>935</v>
      </c>
      <c r="F728" s="2" t="s">
        <v>919</v>
      </c>
      <c r="G728" s="2" t="str">
        <f t="shared" si="11"/>
        <v>Trump</v>
      </c>
      <c r="H728" s="2" t="s">
        <v>922</v>
      </c>
      <c r="I728" s="2" t="s">
        <v>923</v>
      </c>
      <c r="J728">
        <v>61697</v>
      </c>
      <c r="K728" s="1">
        <v>83.470833265799001</v>
      </c>
      <c r="L728" s="1">
        <v>2.9045172374669801</v>
      </c>
      <c r="M728" s="1">
        <v>1.8590855309010199</v>
      </c>
      <c r="N728" s="1">
        <v>2.8121302494448699</v>
      </c>
      <c r="O728" s="1">
        <v>8.9534337163881492</v>
      </c>
      <c r="P728" s="1">
        <v>25.098465079339299</v>
      </c>
      <c r="Q728" s="1">
        <v>8.9161547563090604</v>
      </c>
      <c r="R728" s="1">
        <v>24.341540107298599</v>
      </c>
      <c r="S728" s="1">
        <v>26.946204839781501</v>
      </c>
      <c r="T728" s="1">
        <v>14.6976352172715</v>
      </c>
      <c r="U728" s="1">
        <v>3.2876779698527101</v>
      </c>
      <c r="V728" s="1">
        <v>39.481643593085302</v>
      </c>
      <c r="W728" s="1">
        <v>32.9997295104139</v>
      </c>
      <c r="X728" s="1">
        <v>24.2309489266481</v>
      </c>
      <c r="Y728" s="1">
        <v>16.4054848188051</v>
      </c>
      <c r="Z728" s="1">
        <v>24.808194580476702</v>
      </c>
      <c r="AA728" s="1">
        <v>20.845576232451801</v>
      </c>
      <c r="AB728" s="1">
        <v>24.836761345086501</v>
      </c>
      <c r="AC728" s="1">
        <v>13.1039830231799</v>
      </c>
    </row>
    <row r="729" spans="1:29" ht="15" customHeight="1" x14ac:dyDescent="0.25">
      <c r="A729">
        <v>41500</v>
      </c>
      <c r="B729" s="2" t="s">
        <v>740</v>
      </c>
      <c r="C729" s="2" t="s">
        <v>98</v>
      </c>
      <c r="D729" s="2" t="s">
        <v>936</v>
      </c>
      <c r="E729" s="2" t="s">
        <v>935</v>
      </c>
      <c r="F729" s="2" t="s">
        <v>920</v>
      </c>
      <c r="G729" s="2" t="str">
        <f t="shared" si="11"/>
        <v>Clinton</v>
      </c>
      <c r="H729" s="2" t="s">
        <v>923</v>
      </c>
      <c r="I729" s="2" t="s">
        <v>923</v>
      </c>
      <c r="J729">
        <v>415057</v>
      </c>
      <c r="K729" s="1">
        <v>32.871388749015203</v>
      </c>
      <c r="L729" s="1">
        <v>2.7225176301086398</v>
      </c>
      <c r="M729" s="1">
        <v>5.7286107691232804</v>
      </c>
      <c r="N729" s="1">
        <v>3.2626844023832899</v>
      </c>
      <c r="O729" s="1">
        <v>55.414798449369599</v>
      </c>
      <c r="P729" s="1">
        <v>26.746446873561901</v>
      </c>
      <c r="Q729" s="1">
        <v>11.1437706146385</v>
      </c>
      <c r="R729" s="1">
        <v>28.164083487328199</v>
      </c>
      <c r="S729" s="1">
        <v>23.243072638215999</v>
      </c>
      <c r="T729" s="1">
        <v>10.7026263862554</v>
      </c>
      <c r="U729" s="1">
        <v>19.480469248591099</v>
      </c>
      <c r="V729" s="1">
        <v>30.1979183185646</v>
      </c>
      <c r="W729" s="1">
        <v>27.167837983143901</v>
      </c>
      <c r="X729" s="1">
        <v>23.1537744497004</v>
      </c>
      <c r="Y729" s="1">
        <v>13.4004139926313</v>
      </c>
      <c r="Z729" s="1">
        <v>19.026078338914498</v>
      </c>
      <c r="AA729" s="1">
        <v>17.462816588476901</v>
      </c>
      <c r="AB729" s="1">
        <v>23.645532795729</v>
      </c>
      <c r="AC729" s="1">
        <v>26.4651582842483</v>
      </c>
    </row>
    <row r="730" spans="1:29" ht="15" customHeight="1" x14ac:dyDescent="0.25">
      <c r="A730">
        <v>41540</v>
      </c>
      <c r="B730" s="2" t="s">
        <v>741</v>
      </c>
      <c r="C730" s="2" t="s">
        <v>100</v>
      </c>
      <c r="D730" s="2" t="s">
        <v>953</v>
      </c>
      <c r="E730" s="2" t="s">
        <v>927</v>
      </c>
      <c r="F730" s="2" t="s">
        <v>919</v>
      </c>
      <c r="G730" s="2" t="str">
        <f t="shared" si="11"/>
        <v>Trump</v>
      </c>
      <c r="H730" s="2" t="s">
        <v>923</v>
      </c>
      <c r="I730" s="2" t="s">
        <v>922</v>
      </c>
      <c r="J730">
        <v>373802</v>
      </c>
      <c r="K730" s="1">
        <v>72.209083953536904</v>
      </c>
      <c r="L730" s="1">
        <v>17.691986666738</v>
      </c>
      <c r="M730" s="1">
        <v>1.3702441399457499</v>
      </c>
      <c r="N730" s="1">
        <v>2.3303781146168299</v>
      </c>
      <c r="O730" s="1">
        <v>6.3983071251625203</v>
      </c>
      <c r="P730" s="1">
        <v>20.409200592827201</v>
      </c>
      <c r="Q730" s="1">
        <v>10.0069020497483</v>
      </c>
      <c r="R730" s="1">
        <v>22.281047185408301</v>
      </c>
      <c r="S730" s="1">
        <v>28.699150887368202</v>
      </c>
      <c r="T730" s="1">
        <v>18.603699284647998</v>
      </c>
      <c r="U730" s="1">
        <v>4.7618681884163703</v>
      </c>
      <c r="V730" s="1">
        <v>44.659795239667901</v>
      </c>
      <c r="W730" s="1">
        <v>27.1161511816345</v>
      </c>
      <c r="X730" s="1">
        <v>23.462185390281199</v>
      </c>
      <c r="Y730" s="1">
        <v>16.1539112289211</v>
      </c>
      <c r="Z730" s="1">
        <v>22.304861541932201</v>
      </c>
      <c r="AA730" s="1">
        <v>18.476820258304699</v>
      </c>
      <c r="AB730" s="1">
        <v>24.062376628503799</v>
      </c>
      <c r="AC730" s="1">
        <v>19.002030342338301</v>
      </c>
    </row>
    <row r="731" spans="1:29" ht="15" customHeight="1" x14ac:dyDescent="0.25">
      <c r="A731">
        <v>41620</v>
      </c>
      <c r="B731" s="2" t="s">
        <v>742</v>
      </c>
      <c r="C731" s="2" t="s">
        <v>199</v>
      </c>
      <c r="D731" s="2" t="s">
        <v>977</v>
      </c>
      <c r="E731" s="2" t="s">
        <v>947</v>
      </c>
      <c r="F731" s="2" t="s">
        <v>920</v>
      </c>
      <c r="G731" s="2" t="str">
        <f t="shared" si="11"/>
        <v>Clinton</v>
      </c>
      <c r="H731" s="2" t="s">
        <v>922</v>
      </c>
      <c r="I731" s="2" t="s">
        <v>923</v>
      </c>
      <c r="J731">
        <v>1065979</v>
      </c>
      <c r="K731" s="1">
        <v>74.554566571649403</v>
      </c>
      <c r="L731" s="1">
        <v>1.3782858844736501</v>
      </c>
      <c r="M731" s="1">
        <v>3.1079914659156</v>
      </c>
      <c r="N731" s="1">
        <v>4.1671224490358698</v>
      </c>
      <c r="O731" s="1">
        <v>16.792033628925399</v>
      </c>
      <c r="P731" s="1">
        <v>29.488644354626</v>
      </c>
      <c r="Q731" s="1">
        <v>10.459309128914899</v>
      </c>
      <c r="R731" s="1">
        <v>30.254358734889099</v>
      </c>
      <c r="S731" s="1">
        <v>21.180321600039701</v>
      </c>
      <c r="T731" s="1">
        <v>8.6173661815303806</v>
      </c>
      <c r="U731" s="1">
        <v>3.8905711187200702</v>
      </c>
      <c r="V731" s="1">
        <v>31.070344962043201</v>
      </c>
      <c r="W731" s="1">
        <v>34.767781203163302</v>
      </c>
      <c r="X731" s="1">
        <v>30.2713027160734</v>
      </c>
      <c r="Y731" s="1">
        <v>13.217556011653601</v>
      </c>
      <c r="Z731" s="1">
        <v>18.6005626855599</v>
      </c>
      <c r="AA731" s="1">
        <v>18.361435209229601</v>
      </c>
      <c r="AB731" s="1">
        <v>26.517598504689499</v>
      </c>
      <c r="AC731" s="1">
        <v>23.302847588867401</v>
      </c>
    </row>
    <row r="732" spans="1:29" ht="15" customHeight="1" x14ac:dyDescent="0.25">
      <c r="A732">
        <v>41660</v>
      </c>
      <c r="B732" s="2" t="s">
        <v>743</v>
      </c>
      <c r="C732" s="2" t="s">
        <v>27</v>
      </c>
      <c r="D732" s="2" t="s">
        <v>976</v>
      </c>
      <c r="E732" s="2" t="s">
        <v>935</v>
      </c>
      <c r="F732" s="2" t="s">
        <v>919</v>
      </c>
      <c r="G732" s="2" t="str">
        <f t="shared" si="11"/>
        <v>Trump</v>
      </c>
      <c r="H732" s="2" t="s">
        <v>922</v>
      </c>
      <c r="I732" s="2" t="s">
        <v>922</v>
      </c>
      <c r="J732">
        <v>111823</v>
      </c>
      <c r="K732" s="1">
        <v>58.084651636962001</v>
      </c>
      <c r="L732" s="1">
        <v>3.58423580122157</v>
      </c>
      <c r="M732" s="1">
        <v>0.93808965955125501</v>
      </c>
      <c r="N732" s="1">
        <v>1.8708136966455899</v>
      </c>
      <c r="O732" s="1">
        <v>35.522209205619603</v>
      </c>
      <c r="P732" s="1">
        <v>23.521100310311802</v>
      </c>
      <c r="Q732" s="1">
        <v>13.751196086672699</v>
      </c>
      <c r="R732" s="1">
        <v>24.302692648202999</v>
      </c>
      <c r="S732" s="1">
        <v>24.513740464841799</v>
      </c>
      <c r="T732" s="1">
        <v>13.9112704899708</v>
      </c>
      <c r="U732" s="1">
        <v>7.5551830913894502</v>
      </c>
      <c r="V732" s="1">
        <v>41.318428453737098</v>
      </c>
      <c r="W732" s="1">
        <v>29.840061361893099</v>
      </c>
      <c r="X732" s="1">
        <v>21.286327092980301</v>
      </c>
      <c r="Y732" s="1">
        <v>21.083925158672098</v>
      </c>
      <c r="Z732" s="1">
        <v>24.000188754925301</v>
      </c>
      <c r="AA732" s="1">
        <v>17.662742137177599</v>
      </c>
      <c r="AB732" s="1">
        <v>22.046575277823699</v>
      </c>
      <c r="AC732" s="1">
        <v>15.2065686714013</v>
      </c>
    </row>
    <row r="733" spans="1:29" ht="15" customHeight="1" x14ac:dyDescent="0.25">
      <c r="A733">
        <v>41700</v>
      </c>
      <c r="B733" s="2" t="s">
        <v>744</v>
      </c>
      <c r="C733" s="2" t="s">
        <v>27</v>
      </c>
      <c r="D733" s="2" t="s">
        <v>976</v>
      </c>
      <c r="E733" s="2" t="s">
        <v>935</v>
      </c>
      <c r="F733" s="2" t="s">
        <v>920</v>
      </c>
      <c r="G733" s="2" t="str">
        <f t="shared" si="11"/>
        <v>Clinton</v>
      </c>
      <c r="H733" s="2" t="s">
        <v>922</v>
      </c>
      <c r="I733" s="2" t="s">
        <v>922</v>
      </c>
      <c r="J733">
        <v>2142508</v>
      </c>
      <c r="K733" s="1">
        <v>36.116877976651701</v>
      </c>
      <c r="L733" s="1">
        <v>6.0709224889708704</v>
      </c>
      <c r="M733" s="1">
        <v>2.0034464282047</v>
      </c>
      <c r="N733" s="1">
        <v>1.7530389618148401</v>
      </c>
      <c r="O733" s="1">
        <v>54.0557141443579</v>
      </c>
      <c r="P733" s="1">
        <v>26.864310424978601</v>
      </c>
      <c r="Q733" s="1">
        <v>10.3842786117951</v>
      </c>
      <c r="R733" s="1">
        <v>27.343281798714401</v>
      </c>
      <c r="S733" s="1">
        <v>24.436594869190699</v>
      </c>
      <c r="T733" s="1">
        <v>10.971534295321201</v>
      </c>
      <c r="U733" s="1">
        <v>8.5370186947850897</v>
      </c>
      <c r="V733" s="1">
        <v>34.1021039961269</v>
      </c>
      <c r="W733" s="1">
        <v>31.5186348232013</v>
      </c>
      <c r="X733" s="1">
        <v>25.8422424858867</v>
      </c>
      <c r="Y733" s="1">
        <v>18.257899732320901</v>
      </c>
      <c r="Z733" s="1">
        <v>21.212234320511001</v>
      </c>
      <c r="AA733" s="1">
        <v>17.8394512045559</v>
      </c>
      <c r="AB733" s="1">
        <v>22.688601776706601</v>
      </c>
      <c r="AC733" s="1">
        <v>20.0018129659056</v>
      </c>
    </row>
    <row r="734" spans="1:29" ht="15" customHeight="1" x14ac:dyDescent="0.25">
      <c r="A734">
        <v>41740</v>
      </c>
      <c r="B734" s="2" t="s">
        <v>745</v>
      </c>
      <c r="C734" s="2" t="s">
        <v>98</v>
      </c>
      <c r="D734" s="2" t="s">
        <v>936</v>
      </c>
      <c r="E734" s="2" t="s">
        <v>935</v>
      </c>
      <c r="F734" s="2" t="s">
        <v>920</v>
      </c>
      <c r="G734" s="2" t="str">
        <f t="shared" si="11"/>
        <v>Clinton</v>
      </c>
      <c r="H734" s="2" t="s">
        <v>923</v>
      </c>
      <c r="I734" s="2" t="s">
        <v>923</v>
      </c>
      <c r="J734">
        <v>3095313</v>
      </c>
      <c r="K734" s="1">
        <v>48.461884145480603</v>
      </c>
      <c r="L734" s="1">
        <v>4.7361930764352396</v>
      </c>
      <c r="M734" s="1">
        <v>10.598540438398301</v>
      </c>
      <c r="N734" s="1">
        <v>4.17599124870409</v>
      </c>
      <c r="O734" s="1">
        <v>32.027391090981801</v>
      </c>
      <c r="P734" s="1">
        <v>23.395630748812799</v>
      </c>
      <c r="Q734" s="1">
        <v>11.883935485684299</v>
      </c>
      <c r="R734" s="1">
        <v>28.801126089671701</v>
      </c>
      <c r="S734" s="1">
        <v>24.565851660236</v>
      </c>
      <c r="T734" s="1">
        <v>11.353456015595199</v>
      </c>
      <c r="U734" s="1">
        <v>7.4711689169298801</v>
      </c>
      <c r="V734" s="1">
        <v>26.127783656485501</v>
      </c>
      <c r="W734" s="1">
        <v>31.9911647001726</v>
      </c>
      <c r="X734" s="1">
        <v>34.409882726412</v>
      </c>
      <c r="Y734" s="1">
        <v>14.147576213485801</v>
      </c>
      <c r="Z734" s="1">
        <v>17.550507652731401</v>
      </c>
      <c r="AA734" s="1">
        <v>15.9472655701093</v>
      </c>
      <c r="AB734" s="1">
        <v>22.9780544881223</v>
      </c>
      <c r="AC734" s="1">
        <v>29.376596075551198</v>
      </c>
    </row>
    <row r="735" spans="1:29" ht="15" customHeight="1" x14ac:dyDescent="0.25">
      <c r="A735">
        <v>41860</v>
      </c>
      <c r="B735" s="2" t="s">
        <v>749</v>
      </c>
      <c r="C735" s="2" t="s">
        <v>98</v>
      </c>
      <c r="D735" s="2" t="s">
        <v>936</v>
      </c>
      <c r="E735" s="2" t="s">
        <v>935</v>
      </c>
      <c r="F735" s="2" t="s">
        <v>920</v>
      </c>
      <c r="G735" s="2" t="str">
        <f t="shared" si="11"/>
        <v>Clinton</v>
      </c>
      <c r="H735" s="2" t="s">
        <v>923</v>
      </c>
      <c r="I735" s="2" t="s">
        <v>923</v>
      </c>
      <c r="J735">
        <v>4335391</v>
      </c>
      <c r="K735" s="1">
        <v>42.449965873897</v>
      </c>
      <c r="L735" s="1">
        <v>8.0706676744957893</v>
      </c>
      <c r="M735" s="1">
        <v>22.941783105606898</v>
      </c>
      <c r="N735" s="1">
        <v>4.8833888339021803</v>
      </c>
      <c r="O735" s="1">
        <v>21.654194512098201</v>
      </c>
      <c r="P735" s="1">
        <v>21.235362623578801</v>
      </c>
      <c r="Q735" s="1">
        <v>8.8660515279936707</v>
      </c>
      <c r="R735" s="1">
        <v>30.0904347497146</v>
      </c>
      <c r="S735" s="1">
        <v>27.203059654827001</v>
      </c>
      <c r="T735" s="1">
        <v>12.6050914438859</v>
      </c>
      <c r="U735" s="1">
        <v>6.8718205922880804</v>
      </c>
      <c r="V735" s="1">
        <v>23.0968194270386</v>
      </c>
      <c r="W735" s="1">
        <v>25.970324543304301</v>
      </c>
      <c r="X735" s="1">
        <v>44.061035437369</v>
      </c>
      <c r="Y735" s="1">
        <v>12.927376115769899</v>
      </c>
      <c r="Z735" s="1">
        <v>13.8300311585168</v>
      </c>
      <c r="AA735" s="1">
        <v>13.1859769322866</v>
      </c>
      <c r="AB735" s="1">
        <v>20.687817441332999</v>
      </c>
      <c r="AC735" s="1">
        <v>39.368798352093698</v>
      </c>
    </row>
    <row r="736" spans="1:29" ht="15" customHeight="1" x14ac:dyDescent="0.25">
      <c r="A736">
        <v>41940</v>
      </c>
      <c r="B736" s="2" t="s">
        <v>750</v>
      </c>
      <c r="C736" s="2" t="s">
        <v>98</v>
      </c>
      <c r="D736" s="2" t="s">
        <v>936</v>
      </c>
      <c r="E736" s="2" t="s">
        <v>935</v>
      </c>
      <c r="F736" s="2" t="s">
        <v>920</v>
      </c>
      <c r="G736" s="2" t="str">
        <f t="shared" si="11"/>
        <v>Clinton</v>
      </c>
      <c r="H736" s="2" t="s">
        <v>922</v>
      </c>
      <c r="I736" s="2" t="s">
        <v>923</v>
      </c>
      <c r="J736">
        <v>1836911</v>
      </c>
      <c r="K736" s="1">
        <v>35.280043507823699</v>
      </c>
      <c r="L736" s="1">
        <v>2.32379249729573</v>
      </c>
      <c r="M736" s="1">
        <v>30.854189451748098</v>
      </c>
      <c r="N736" s="1">
        <v>3.7564149814552801</v>
      </c>
      <c r="O736" s="1">
        <v>27.7855595616772</v>
      </c>
      <c r="P736" s="1">
        <v>24.258714766257</v>
      </c>
      <c r="Q736" s="1">
        <v>8.8833917375419897</v>
      </c>
      <c r="R736" s="1">
        <v>30.621352912579901</v>
      </c>
      <c r="S736" s="1">
        <v>25.223268846449301</v>
      </c>
      <c r="T736" s="1">
        <v>11.013271737171801</v>
      </c>
      <c r="U736" s="1">
        <v>7.5690406388182501</v>
      </c>
      <c r="V736" s="1">
        <v>22.154715819822201</v>
      </c>
      <c r="W736" s="1">
        <v>25.009556358217701</v>
      </c>
      <c r="X736" s="1">
        <v>45.266687183141897</v>
      </c>
      <c r="Y736" s="1">
        <v>10.051424846490001</v>
      </c>
      <c r="Z736" s="1">
        <v>12.0778374202271</v>
      </c>
      <c r="AA736" s="1">
        <v>11.9502007902848</v>
      </c>
      <c r="AB736" s="1">
        <v>20.592794083326002</v>
      </c>
      <c r="AC736" s="1">
        <v>45.327742859672099</v>
      </c>
    </row>
    <row r="737" spans="1:29" ht="15" customHeight="1" x14ac:dyDescent="0.25">
      <c r="A737">
        <v>42020</v>
      </c>
      <c r="B737" s="2" t="s">
        <v>751</v>
      </c>
      <c r="C737" s="2" t="s">
        <v>98</v>
      </c>
      <c r="D737" s="2" t="s">
        <v>936</v>
      </c>
      <c r="E737" s="2" t="s">
        <v>935</v>
      </c>
      <c r="F737" s="2" t="s">
        <v>920</v>
      </c>
      <c r="G737" s="2" t="str">
        <f t="shared" si="11"/>
        <v>Clinton</v>
      </c>
      <c r="H737" s="2" t="s">
        <v>923</v>
      </c>
      <c r="I737" s="2" t="s">
        <v>923</v>
      </c>
      <c r="J737">
        <v>269637</v>
      </c>
      <c r="K737" s="1">
        <v>71.094100587085606</v>
      </c>
      <c r="L737" s="1">
        <v>1.90181614541031</v>
      </c>
      <c r="M737" s="1">
        <v>3.0062639771247999</v>
      </c>
      <c r="N737" s="1">
        <v>3.2391696985206</v>
      </c>
      <c r="O737" s="1">
        <v>20.758649591858699</v>
      </c>
      <c r="P737" s="1">
        <v>18.855349970515899</v>
      </c>
      <c r="Q737" s="1">
        <v>14.6660139372564</v>
      </c>
      <c r="R737" s="1">
        <v>22.9419552954528</v>
      </c>
      <c r="S737" s="1">
        <v>28.322893371458701</v>
      </c>
      <c r="T737" s="1">
        <v>15.213787425316299</v>
      </c>
      <c r="U737" s="1">
        <v>4.2704188144690498</v>
      </c>
      <c r="V737" s="1">
        <v>27.397842962763999</v>
      </c>
      <c r="W737" s="1">
        <v>36.800599985448102</v>
      </c>
      <c r="X737" s="1">
        <v>31.531138237318899</v>
      </c>
      <c r="Y737" s="1">
        <v>15.6408542100916</v>
      </c>
      <c r="Z737" s="1">
        <v>18.4095646360168</v>
      </c>
      <c r="AA737" s="1">
        <v>16.202265308530301</v>
      </c>
      <c r="AB737" s="1">
        <v>23.5468203091202</v>
      </c>
      <c r="AC737" s="1">
        <v>26.200495536241</v>
      </c>
    </row>
    <row r="738" spans="1:29" ht="15" customHeight="1" x14ac:dyDescent="0.25">
      <c r="A738">
        <v>41760</v>
      </c>
      <c r="B738" s="2" t="s">
        <v>746</v>
      </c>
      <c r="C738" s="2" t="s">
        <v>143</v>
      </c>
      <c r="D738" s="2" t="s">
        <v>946</v>
      </c>
      <c r="E738" s="2" t="s">
        <v>947</v>
      </c>
      <c r="F738" s="2" t="s">
        <v>919</v>
      </c>
      <c r="G738" s="2" t="str">
        <f t="shared" si="11"/>
        <v>Trump</v>
      </c>
      <c r="H738" s="2" t="s">
        <v>922</v>
      </c>
      <c r="I738" s="2" t="s">
        <v>923</v>
      </c>
      <c r="J738">
        <v>40877</v>
      </c>
      <c r="K738" s="1">
        <v>94.444308535362197</v>
      </c>
      <c r="L738" s="1">
        <v>0.12476453751498399</v>
      </c>
      <c r="M738" s="1">
        <v>0.43300633608141498</v>
      </c>
      <c r="N738" s="1">
        <v>2.7692834601365099</v>
      </c>
      <c r="O738" s="1">
        <v>2.22863713090491</v>
      </c>
      <c r="P738" s="1">
        <v>21.650316804070702</v>
      </c>
      <c r="Q738" s="1">
        <v>6.20642415050028</v>
      </c>
      <c r="R738" s="1">
        <v>21.068082295667502</v>
      </c>
      <c r="S738" s="1">
        <v>33.928615113633597</v>
      </c>
      <c r="T738" s="1">
        <v>17.146561636127899</v>
      </c>
      <c r="U738" s="1">
        <v>1.6923910100189501</v>
      </c>
      <c r="V738" s="1">
        <v>39.882886542106696</v>
      </c>
      <c r="W738" s="1">
        <v>36.907663146493398</v>
      </c>
      <c r="X738" s="1">
        <v>21.517059301381</v>
      </c>
      <c r="Y738" s="1">
        <v>23.191322822319101</v>
      </c>
      <c r="Z738" s="1">
        <v>25.164933467516502</v>
      </c>
      <c r="AA738" s="1">
        <v>19.149055126914899</v>
      </c>
      <c r="AB738" s="1">
        <v>18.662641171866301</v>
      </c>
      <c r="AC738" s="1">
        <v>13.832047411383201</v>
      </c>
    </row>
    <row r="739" spans="1:29" ht="15" customHeight="1" x14ac:dyDescent="0.25">
      <c r="A739">
        <v>41780</v>
      </c>
      <c r="B739" s="2" t="s">
        <v>747</v>
      </c>
      <c r="C739" s="2" t="s">
        <v>33</v>
      </c>
      <c r="D739" s="2" t="s">
        <v>967</v>
      </c>
      <c r="E739" s="2" t="s">
        <v>927</v>
      </c>
      <c r="F739" s="2" t="s">
        <v>919</v>
      </c>
      <c r="G739" s="2" t="str">
        <f t="shared" si="11"/>
        <v>Trump</v>
      </c>
      <c r="H739" s="2" t="s">
        <v>923</v>
      </c>
      <c r="I739" s="2" t="s">
        <v>922</v>
      </c>
      <c r="J739">
        <v>77079</v>
      </c>
      <c r="K739" s="1">
        <v>84.929747402016105</v>
      </c>
      <c r="L739" s="1">
        <v>8.4770170863659402</v>
      </c>
      <c r="M739" s="1">
        <v>0.59160082512746703</v>
      </c>
      <c r="N739" s="1">
        <v>2.62328260615732</v>
      </c>
      <c r="O739" s="1">
        <v>3.3783520803331699</v>
      </c>
      <c r="P739" s="1">
        <v>22.243412602654399</v>
      </c>
      <c r="Q739" s="1">
        <v>7.4287419400874404</v>
      </c>
      <c r="R739" s="1">
        <v>22.382231217322499</v>
      </c>
      <c r="S739" s="1">
        <v>30.6841033225652</v>
      </c>
      <c r="T739" s="1">
        <v>17.261510917370501</v>
      </c>
      <c r="U739" s="1">
        <v>2.95338412440739</v>
      </c>
      <c r="V739" s="1">
        <v>48.082421738087803</v>
      </c>
      <c r="W739" s="1">
        <v>28.703720784371601</v>
      </c>
      <c r="X739" s="1">
        <v>20.2604733531332</v>
      </c>
      <c r="Y739" s="1">
        <v>19.4752774974773</v>
      </c>
      <c r="Z739" s="1">
        <v>22.647578203834499</v>
      </c>
      <c r="AA739" s="1">
        <v>17.9553481331988</v>
      </c>
      <c r="AB739" s="1">
        <v>23.647199798183699</v>
      </c>
      <c r="AC739" s="1">
        <v>16.274596367305801</v>
      </c>
    </row>
    <row r="740" spans="1:29" ht="15" customHeight="1" x14ac:dyDescent="0.25">
      <c r="A740">
        <v>41820</v>
      </c>
      <c r="B740" s="2" t="s">
        <v>748</v>
      </c>
      <c r="C740" s="2" t="s">
        <v>42</v>
      </c>
      <c r="D740" s="2" t="s">
        <v>959</v>
      </c>
      <c r="E740" s="2" t="s">
        <v>931</v>
      </c>
      <c r="F740" s="2" t="s">
        <v>919</v>
      </c>
      <c r="G740" s="2" t="str">
        <f t="shared" si="11"/>
        <v>Trump</v>
      </c>
      <c r="H740" s="2" t="s">
        <v>922</v>
      </c>
      <c r="I740" s="2" t="s">
        <v>923</v>
      </c>
      <c r="J740">
        <v>57866</v>
      </c>
      <c r="K740" s="1">
        <v>59.311167179345397</v>
      </c>
      <c r="L740" s="1">
        <v>19.647115750181499</v>
      </c>
      <c r="M740" s="1">
        <v>0.82086199149759798</v>
      </c>
      <c r="N740" s="1">
        <v>1.944146821968</v>
      </c>
      <c r="O740" s="1">
        <v>18.276708257007598</v>
      </c>
      <c r="P740" s="1">
        <v>25.680019355061699</v>
      </c>
      <c r="Q740" s="1">
        <v>8.3658797912418308</v>
      </c>
      <c r="R740" s="1">
        <v>26.305602599108301</v>
      </c>
      <c r="S740" s="1">
        <v>25.9323264092904</v>
      </c>
      <c r="T740" s="1">
        <v>13.716171845297801</v>
      </c>
      <c r="U740" s="1">
        <v>10.103871576959399</v>
      </c>
      <c r="V740" s="1">
        <v>38.5478963382646</v>
      </c>
      <c r="W740" s="1">
        <v>31.3083621865492</v>
      </c>
      <c r="X740" s="1">
        <v>20.039869898226801</v>
      </c>
      <c r="Y740" s="1">
        <v>20.0728201248345</v>
      </c>
      <c r="Z740" s="1">
        <v>24.267070172120299</v>
      </c>
      <c r="AA740" s="1">
        <v>18.767732173255201</v>
      </c>
      <c r="AB740" s="1">
        <v>22.626253073576699</v>
      </c>
      <c r="AC740" s="1">
        <v>14.266124456213401</v>
      </c>
    </row>
    <row r="741" spans="1:29" ht="15" customHeight="1" x14ac:dyDescent="0.25">
      <c r="A741">
        <v>42100</v>
      </c>
      <c r="B741" s="2" t="s">
        <v>752</v>
      </c>
      <c r="C741" s="2" t="s">
        <v>98</v>
      </c>
      <c r="D741" s="2" t="s">
        <v>936</v>
      </c>
      <c r="E741" s="2" t="s">
        <v>935</v>
      </c>
      <c r="F741" s="2" t="s">
        <v>920</v>
      </c>
      <c r="G741" s="2" t="str">
        <f t="shared" si="11"/>
        <v>Clinton</v>
      </c>
      <c r="H741" s="2" t="s">
        <v>923</v>
      </c>
      <c r="I741" s="2" t="s">
        <v>923</v>
      </c>
      <c r="J741">
        <v>262382</v>
      </c>
      <c r="K741" s="1">
        <v>59.606604111562497</v>
      </c>
      <c r="L741" s="1">
        <v>0.87810901662461605</v>
      </c>
      <c r="M741" s="1">
        <v>4.0620164492991098</v>
      </c>
      <c r="N741" s="1">
        <v>3.4038158105357801</v>
      </c>
      <c r="O741" s="1">
        <v>32.049454611978</v>
      </c>
      <c r="P741" s="1">
        <v>21.121113491016899</v>
      </c>
      <c r="Q741" s="1">
        <v>13.8233567851453</v>
      </c>
      <c r="R741" s="1">
        <v>25.468210471754901</v>
      </c>
      <c r="S741" s="1">
        <v>28.4745142578378</v>
      </c>
      <c r="T741" s="1">
        <v>11.112804994245</v>
      </c>
      <c r="U741" s="1">
        <v>9.2343392950985201</v>
      </c>
      <c r="V741" s="1">
        <v>21.822540550434901</v>
      </c>
      <c r="W741" s="1">
        <v>31.4152943191011</v>
      </c>
      <c r="X741" s="1">
        <v>37.527825835365498</v>
      </c>
      <c r="Y741" s="1">
        <v>14.733683420855201</v>
      </c>
      <c r="Z741" s="1">
        <v>16.5073411209945</v>
      </c>
      <c r="AA741" s="1">
        <v>13.968492123030799</v>
      </c>
      <c r="AB741" s="1">
        <v>22.567784803343699</v>
      </c>
      <c r="AC741" s="1">
        <v>32.222698531775798</v>
      </c>
    </row>
    <row r="742" spans="1:29" ht="15" customHeight="1" x14ac:dyDescent="0.25">
      <c r="A742">
        <v>42140</v>
      </c>
      <c r="B742" s="2" t="s">
        <v>753</v>
      </c>
      <c r="C742" s="2" t="s">
        <v>35</v>
      </c>
      <c r="D742" s="2" t="s">
        <v>964</v>
      </c>
      <c r="E742" s="2" t="s">
        <v>935</v>
      </c>
      <c r="F742" s="2" t="s">
        <v>920</v>
      </c>
      <c r="G742" s="2" t="str">
        <f t="shared" si="11"/>
        <v>Clinton</v>
      </c>
      <c r="H742" s="2" t="s">
        <v>922</v>
      </c>
      <c r="I742" s="2" t="s">
        <v>922</v>
      </c>
      <c r="J742">
        <v>144170</v>
      </c>
      <c r="K742" s="1">
        <v>43.9002566414649</v>
      </c>
      <c r="L742" s="1">
        <v>0.65686342512311902</v>
      </c>
      <c r="M742" s="1">
        <v>1.0882985364500199</v>
      </c>
      <c r="N742" s="1">
        <v>3.7095096067142999</v>
      </c>
      <c r="O742" s="1">
        <v>50.645071790247599</v>
      </c>
      <c r="P742" s="1">
        <v>20.9724630644378</v>
      </c>
      <c r="Q742" s="1">
        <v>7.4217937157522398</v>
      </c>
      <c r="R742" s="1">
        <v>24.1548172296594</v>
      </c>
      <c r="S742" s="1">
        <v>32.327113823957802</v>
      </c>
      <c r="T742" s="1">
        <v>15.1238121661927</v>
      </c>
      <c r="U742" s="1">
        <v>5.6484441033313599</v>
      </c>
      <c r="V742" s="1">
        <v>27.939104837221102</v>
      </c>
      <c r="W742" s="1">
        <v>27.099707571091301</v>
      </c>
      <c r="X742" s="1">
        <v>39.312743488356297</v>
      </c>
      <c r="Y742" s="1">
        <v>18.3794336712931</v>
      </c>
      <c r="Z742" s="1">
        <v>19.773927880040699</v>
      </c>
      <c r="AA742" s="1">
        <v>17.598516914394501</v>
      </c>
      <c r="AB742" s="1">
        <v>21.873872100272301</v>
      </c>
      <c r="AC742" s="1">
        <v>22.374249433999399</v>
      </c>
    </row>
    <row r="743" spans="1:29" ht="15" customHeight="1" x14ac:dyDescent="0.25">
      <c r="A743">
        <v>42200</v>
      </c>
      <c r="B743" s="2" t="s">
        <v>754</v>
      </c>
      <c r="C743" s="2" t="s">
        <v>98</v>
      </c>
      <c r="D743" s="2" t="s">
        <v>936</v>
      </c>
      <c r="E743" s="2" t="s">
        <v>935</v>
      </c>
      <c r="F743" s="2" t="s">
        <v>920</v>
      </c>
      <c r="G743" s="2" t="str">
        <f t="shared" si="11"/>
        <v>Clinton</v>
      </c>
      <c r="H743" s="2" t="s">
        <v>923</v>
      </c>
      <c r="I743" s="2" t="s">
        <v>923</v>
      </c>
      <c r="J743">
        <v>423895</v>
      </c>
      <c r="K743" s="1">
        <v>47.917998560964399</v>
      </c>
      <c r="L743" s="1">
        <v>1.70844194906758</v>
      </c>
      <c r="M743" s="1">
        <v>4.6216633836209402</v>
      </c>
      <c r="N743" s="1">
        <v>2.8905743167529701</v>
      </c>
      <c r="O743" s="1">
        <v>42.861321789594101</v>
      </c>
      <c r="P743" s="1">
        <v>23.130020405996799</v>
      </c>
      <c r="Q743" s="1">
        <v>14.925158352894</v>
      </c>
      <c r="R743" s="1">
        <v>25.518111796553399</v>
      </c>
      <c r="S743" s="1">
        <v>23.5938145059508</v>
      </c>
      <c r="T743" s="1">
        <v>12.832894938605101</v>
      </c>
      <c r="U743" s="1">
        <v>12.5036829558543</v>
      </c>
      <c r="V743" s="1">
        <v>25.652122339184</v>
      </c>
      <c r="W743" s="1">
        <v>30.302786801816801</v>
      </c>
      <c r="X743" s="1">
        <v>31.541407903145</v>
      </c>
      <c r="Y743" s="1">
        <v>14.270037593718801</v>
      </c>
      <c r="Z743" s="1">
        <v>17.746217618781301</v>
      </c>
      <c r="AA743" s="1">
        <v>16.3939765092356</v>
      </c>
      <c r="AB743" s="1">
        <v>22.6157015724228</v>
      </c>
      <c r="AC743" s="1">
        <v>28.974066705841501</v>
      </c>
    </row>
    <row r="744" spans="1:29" ht="15" customHeight="1" x14ac:dyDescent="0.25">
      <c r="A744">
        <v>42220</v>
      </c>
      <c r="B744" s="2" t="s">
        <v>755</v>
      </c>
      <c r="C744" s="2" t="s">
        <v>98</v>
      </c>
      <c r="D744" s="2" t="s">
        <v>936</v>
      </c>
      <c r="E744" s="2" t="s">
        <v>935</v>
      </c>
      <c r="F744" s="2" t="s">
        <v>920</v>
      </c>
      <c r="G744" s="2" t="str">
        <f t="shared" si="11"/>
        <v>Clinton</v>
      </c>
      <c r="H744" s="2" t="s">
        <v>923</v>
      </c>
      <c r="I744" s="2" t="s">
        <v>923</v>
      </c>
      <c r="J744">
        <v>483878</v>
      </c>
      <c r="K744" s="1">
        <v>66.137952128429106</v>
      </c>
      <c r="L744" s="1">
        <v>1.3989063358945899</v>
      </c>
      <c r="M744" s="1">
        <v>3.67385993990221</v>
      </c>
      <c r="N744" s="1">
        <v>3.9007766420461398</v>
      </c>
      <c r="O744" s="1">
        <v>24.888504953727999</v>
      </c>
      <c r="P744" s="1">
        <v>22.003686879750699</v>
      </c>
      <c r="Q744" s="1">
        <v>9.5232682618345894</v>
      </c>
      <c r="R744" s="1">
        <v>25.192300538565501</v>
      </c>
      <c r="S744" s="1">
        <v>29.359053315091799</v>
      </c>
      <c r="T744" s="1">
        <v>13.921691004757401</v>
      </c>
      <c r="U744" s="1">
        <v>6.9406420259889199</v>
      </c>
      <c r="V744" s="1">
        <v>26.553373881284099</v>
      </c>
      <c r="W744" s="1">
        <v>34.4490559773012</v>
      </c>
      <c r="X744" s="1">
        <v>32.056928115425798</v>
      </c>
      <c r="Y744" s="1">
        <v>12.844305210783601</v>
      </c>
      <c r="Z744" s="1">
        <v>17.988422889724799</v>
      </c>
      <c r="AA744" s="1">
        <v>16.814451875860399</v>
      </c>
      <c r="AB744" s="1">
        <v>23.589988184409901</v>
      </c>
      <c r="AC744" s="1">
        <v>28.762831839221299</v>
      </c>
    </row>
    <row r="745" spans="1:29" ht="15" customHeight="1" x14ac:dyDescent="0.25">
      <c r="A745">
        <v>42300</v>
      </c>
      <c r="B745" s="2" t="s">
        <v>756</v>
      </c>
      <c r="C745" s="2" t="s">
        <v>31</v>
      </c>
      <c r="D745" s="2" t="s">
        <v>924</v>
      </c>
      <c r="E745" s="2" t="s">
        <v>927</v>
      </c>
      <c r="F745" s="2" t="s">
        <v>919</v>
      </c>
      <c r="G745" s="2" t="str">
        <f t="shared" si="11"/>
        <v>Trump</v>
      </c>
      <c r="H745" s="2" t="s">
        <v>923</v>
      </c>
      <c r="I745" s="2" t="s">
        <v>922</v>
      </c>
      <c r="J745">
        <v>38520</v>
      </c>
      <c r="K745" s="1">
        <v>71.500519210799595</v>
      </c>
      <c r="L745" s="1">
        <v>6.4979231568016598</v>
      </c>
      <c r="M745" s="1">
        <v>0.59190031152648004</v>
      </c>
      <c r="N745" s="1">
        <v>20.163551401869199</v>
      </c>
      <c r="O745" s="1">
        <v>1.2461059190031201</v>
      </c>
      <c r="P745" s="1">
        <v>20.122014537902398</v>
      </c>
      <c r="Q745" s="1">
        <v>10.9916926272066</v>
      </c>
      <c r="R745" s="1">
        <v>26.529075804776699</v>
      </c>
      <c r="S745" s="1">
        <v>27.7492211838006</v>
      </c>
      <c r="T745" s="1">
        <v>14.607995846313599</v>
      </c>
      <c r="U745" s="1">
        <v>2.6516272189349102</v>
      </c>
      <c r="V745" s="1">
        <v>45.7988165680473</v>
      </c>
      <c r="W745" s="1">
        <v>33.897928994082797</v>
      </c>
      <c r="X745" s="1">
        <v>17.651627218934902</v>
      </c>
      <c r="Y745" s="1">
        <v>23.9598963306507</v>
      </c>
      <c r="Z745" s="1">
        <v>24.676033283317398</v>
      </c>
      <c r="AA745" s="1">
        <v>18.946937661983402</v>
      </c>
      <c r="AB745" s="1">
        <v>22.295730459691701</v>
      </c>
      <c r="AC745" s="1">
        <v>10.121402264356799</v>
      </c>
    </row>
    <row r="746" spans="1:29" ht="15" customHeight="1" x14ac:dyDescent="0.25">
      <c r="A746">
        <v>42340</v>
      </c>
      <c r="B746" s="2" t="s">
        <v>757</v>
      </c>
      <c r="C746" s="2" t="s">
        <v>37</v>
      </c>
      <c r="D746" s="2" t="s">
        <v>943</v>
      </c>
      <c r="E746" s="2" t="s">
        <v>931</v>
      </c>
      <c r="F746" s="2" t="s">
        <v>920</v>
      </c>
      <c r="G746" s="2" t="str">
        <f t="shared" si="11"/>
        <v>Clinton</v>
      </c>
      <c r="H746" s="2" t="s">
        <v>922</v>
      </c>
      <c r="I746" s="2" t="s">
        <v>923</v>
      </c>
      <c r="J746">
        <v>347611</v>
      </c>
      <c r="K746" s="1">
        <v>57.319532465888599</v>
      </c>
      <c r="L746" s="1">
        <v>33.504693464821301</v>
      </c>
      <c r="M746" s="1">
        <v>2.0502803421065501</v>
      </c>
      <c r="N746" s="1">
        <v>2.1754202254819299</v>
      </c>
      <c r="O746" s="1">
        <v>4.9500735017016204</v>
      </c>
      <c r="P746" s="1">
        <v>24.0987770812776</v>
      </c>
      <c r="Q746" s="1">
        <v>11.943810753975001</v>
      </c>
      <c r="R746" s="1">
        <v>27.473814119806299</v>
      </c>
      <c r="S746" s="1">
        <v>24.8780964929188</v>
      </c>
      <c r="T746" s="1">
        <v>11.605501552022201</v>
      </c>
      <c r="U746" s="1">
        <v>3.5021229050279299</v>
      </c>
      <c r="V746" s="1">
        <v>38.307486033519602</v>
      </c>
      <c r="W746" s="1">
        <v>29.921787709497199</v>
      </c>
      <c r="X746" s="1">
        <v>28.268603351955299</v>
      </c>
      <c r="Y746" s="1">
        <v>19.4599641812977</v>
      </c>
      <c r="Z746" s="1">
        <v>21.867011587503299</v>
      </c>
      <c r="AA746" s="1">
        <v>18.217789955456201</v>
      </c>
      <c r="AB746" s="1">
        <v>22.0032451131963</v>
      </c>
      <c r="AC746" s="1">
        <v>18.4519891625465</v>
      </c>
    </row>
    <row r="747" spans="1:29" ht="15" customHeight="1" x14ac:dyDescent="0.25">
      <c r="A747">
        <v>42380</v>
      </c>
      <c r="B747" s="2" t="s">
        <v>758</v>
      </c>
      <c r="C747" s="2" t="s">
        <v>55</v>
      </c>
      <c r="D747" s="2" t="s">
        <v>970</v>
      </c>
      <c r="E747" s="2" t="s">
        <v>927</v>
      </c>
      <c r="F747" s="2" t="s">
        <v>920</v>
      </c>
      <c r="G747" s="2" t="str">
        <f t="shared" si="11"/>
        <v>Clinton</v>
      </c>
      <c r="H747" s="2" t="s">
        <v>922</v>
      </c>
      <c r="I747" s="2" t="s">
        <v>922</v>
      </c>
      <c r="J747">
        <v>62622</v>
      </c>
      <c r="K747" s="1">
        <v>96.745552681166401</v>
      </c>
      <c r="L747" s="1">
        <v>0.42956149595988602</v>
      </c>
      <c r="M747" s="1">
        <v>0.52697135192105005</v>
      </c>
      <c r="N747" s="1">
        <v>1.17690268595701</v>
      </c>
      <c r="O747" s="1">
        <v>1.12101178499569</v>
      </c>
      <c r="P747" s="1">
        <v>22.7364185110664</v>
      </c>
      <c r="Q747" s="1">
        <v>7.1540353230494098</v>
      </c>
      <c r="R747" s="1">
        <v>22.3196320781834</v>
      </c>
      <c r="S747" s="1">
        <v>29.981476158538499</v>
      </c>
      <c r="T747" s="1">
        <v>17.808437929162299</v>
      </c>
      <c r="U747" s="1">
        <v>3.7494002330523002</v>
      </c>
      <c r="V747" s="1">
        <v>57.579911805698401</v>
      </c>
      <c r="W747" s="1">
        <v>22.249640139831399</v>
      </c>
      <c r="X747" s="1">
        <v>16.421047821418</v>
      </c>
      <c r="Y747" s="1">
        <v>20.793618326856201</v>
      </c>
      <c r="Z747" s="1">
        <v>23.563100838617299</v>
      </c>
      <c r="AA747" s="1">
        <v>20.0695438740029</v>
      </c>
      <c r="AB747" s="1">
        <v>22.605849867048502</v>
      </c>
      <c r="AC747" s="1">
        <v>12.967887093475101</v>
      </c>
    </row>
    <row r="748" spans="1:29" ht="15" customHeight="1" x14ac:dyDescent="0.25">
      <c r="A748">
        <v>42420</v>
      </c>
      <c r="B748" s="2" t="s">
        <v>759</v>
      </c>
      <c r="C748" s="2" t="s">
        <v>117</v>
      </c>
      <c r="D748" s="2" t="s">
        <v>961</v>
      </c>
      <c r="E748" s="2" t="s">
        <v>935</v>
      </c>
      <c r="F748" s="2" t="s">
        <v>919</v>
      </c>
      <c r="G748" s="2" t="str">
        <f t="shared" si="11"/>
        <v>Trump</v>
      </c>
      <c r="H748" s="2" t="s">
        <v>922</v>
      </c>
      <c r="I748" s="2" t="s">
        <v>923</v>
      </c>
      <c r="J748">
        <v>38971</v>
      </c>
      <c r="K748" s="1">
        <v>76.536398860691307</v>
      </c>
      <c r="L748" s="1">
        <v>0.40542967847886902</v>
      </c>
      <c r="M748" s="1">
        <v>0.53373020964306805</v>
      </c>
      <c r="N748" s="1">
        <v>2.3478997203048402</v>
      </c>
      <c r="O748" s="1">
        <v>20.176541530881899</v>
      </c>
      <c r="P748" s="1">
        <v>24.6311359729029</v>
      </c>
      <c r="Q748" s="1">
        <v>8.5781735136383492</v>
      </c>
      <c r="R748" s="1">
        <v>22.688665931077001</v>
      </c>
      <c r="S748" s="1">
        <v>27.086808139385699</v>
      </c>
      <c r="T748" s="1">
        <v>17.015216442996099</v>
      </c>
      <c r="U748" s="1">
        <v>4.7670555512632298</v>
      </c>
      <c r="V748" s="1">
        <v>39.681681217646599</v>
      </c>
      <c r="W748" s="1">
        <v>34.914625666383401</v>
      </c>
      <c r="X748" s="1">
        <v>20.636637564706799</v>
      </c>
      <c r="Y748" s="1">
        <v>20.3376920147264</v>
      </c>
      <c r="Z748" s="1">
        <v>27.3454360797258</v>
      </c>
      <c r="AA748" s="1">
        <v>18.674622318141399</v>
      </c>
      <c r="AB748" s="1">
        <v>22.153103973594</v>
      </c>
      <c r="AC748" s="1">
        <v>11.489145613812401</v>
      </c>
    </row>
    <row r="749" spans="1:29" ht="15" customHeight="1" x14ac:dyDescent="0.25">
      <c r="A749">
        <v>42460</v>
      </c>
      <c r="B749" s="2" t="s">
        <v>760</v>
      </c>
      <c r="C749" s="2" t="s">
        <v>46</v>
      </c>
      <c r="D749" s="2" t="s">
        <v>930</v>
      </c>
      <c r="E749" s="2" t="s">
        <v>931</v>
      </c>
      <c r="F749" s="2" t="s">
        <v>919</v>
      </c>
      <c r="G749" s="2" t="str">
        <f t="shared" si="11"/>
        <v>Trump</v>
      </c>
      <c r="H749" s="2" t="s">
        <v>922</v>
      </c>
      <c r="I749" s="2" t="s">
        <v>923</v>
      </c>
      <c r="J749">
        <v>53227</v>
      </c>
      <c r="K749" s="1">
        <v>90.061434986003306</v>
      </c>
      <c r="L749" s="1">
        <v>3.3272587220771399</v>
      </c>
      <c r="M749" s="1">
        <v>0.30999304864072702</v>
      </c>
      <c r="N749" s="1">
        <v>3.78567268491555</v>
      </c>
      <c r="O749" s="1">
        <v>2.51564055836324</v>
      </c>
      <c r="P749" s="1">
        <v>22.516767805812801</v>
      </c>
      <c r="Q749" s="1">
        <v>7.7686136735115596</v>
      </c>
      <c r="R749" s="1">
        <v>24.389877317902599</v>
      </c>
      <c r="S749" s="1">
        <v>28.842504743833</v>
      </c>
      <c r="T749" s="1">
        <v>16.482236458940001</v>
      </c>
      <c r="U749" s="1">
        <v>9.3341580164578097</v>
      </c>
      <c r="V749" s="1">
        <v>52.164793201742597</v>
      </c>
      <c r="W749" s="1">
        <v>25.286398106814399</v>
      </c>
      <c r="X749" s="1">
        <v>13.214650674985201</v>
      </c>
      <c r="Y749" s="1">
        <v>26.9094683209888</v>
      </c>
      <c r="Z749" s="1">
        <v>25.8432797093928</v>
      </c>
      <c r="AA749" s="1">
        <v>17.5071944143039</v>
      </c>
      <c r="AB749" s="1">
        <v>20.271736566495299</v>
      </c>
      <c r="AC749" s="1">
        <v>9.4683209888191708</v>
      </c>
    </row>
    <row r="750" spans="1:29" ht="15" customHeight="1" x14ac:dyDescent="0.25">
      <c r="A750">
        <v>42540</v>
      </c>
      <c r="B750" s="2" t="s">
        <v>761</v>
      </c>
      <c r="C750" s="2" t="s">
        <v>55</v>
      </c>
      <c r="D750" s="2" t="s">
        <v>970</v>
      </c>
      <c r="E750" s="2" t="s">
        <v>927</v>
      </c>
      <c r="F750" s="2" t="s">
        <v>920</v>
      </c>
      <c r="G750" s="2" t="str">
        <f t="shared" si="11"/>
        <v>Clinton</v>
      </c>
      <c r="H750" s="2" t="s">
        <v>922</v>
      </c>
      <c r="I750" s="2" t="s">
        <v>922</v>
      </c>
      <c r="J750">
        <v>563631</v>
      </c>
      <c r="K750" s="1">
        <v>89.167913049495198</v>
      </c>
      <c r="L750" s="1">
        <v>2.5757987051812301</v>
      </c>
      <c r="M750" s="1">
        <v>1.2018501466384901</v>
      </c>
      <c r="N750" s="1">
        <v>1.26873787992499</v>
      </c>
      <c r="O750" s="1">
        <v>5.7857002187601498</v>
      </c>
      <c r="P750" s="1">
        <v>20.3849681795359</v>
      </c>
      <c r="Q750" s="1">
        <v>9.5729298069126791</v>
      </c>
      <c r="R750" s="1">
        <v>23.737693632890998</v>
      </c>
      <c r="S750" s="1">
        <v>28.5591104818578</v>
      </c>
      <c r="T750" s="1">
        <v>17.745297898802601</v>
      </c>
      <c r="U750" s="1">
        <v>3.6433146821277602</v>
      </c>
      <c r="V750" s="1">
        <v>48.235055827024802</v>
      </c>
      <c r="W750" s="1">
        <v>26.0685621692787</v>
      </c>
      <c r="X750" s="1">
        <v>22.053067321568701</v>
      </c>
      <c r="Y750" s="1">
        <v>21.307495442434401</v>
      </c>
      <c r="Z750" s="1">
        <v>24.140635955686399</v>
      </c>
      <c r="AA750" s="1">
        <v>17.866095218062</v>
      </c>
      <c r="AB750" s="1">
        <v>21.3758589258169</v>
      </c>
      <c r="AC750" s="1">
        <v>15.3099144580003</v>
      </c>
    </row>
    <row r="751" spans="1:29" ht="15" customHeight="1" x14ac:dyDescent="0.25">
      <c r="A751">
        <v>42620</v>
      </c>
      <c r="B751" s="2" t="s">
        <v>762</v>
      </c>
      <c r="C751" s="2" t="s">
        <v>75</v>
      </c>
      <c r="D751" s="2" t="s">
        <v>932</v>
      </c>
      <c r="E751" s="2" t="s">
        <v>931</v>
      </c>
      <c r="F751" s="2" t="s">
        <v>919</v>
      </c>
      <c r="G751" s="2" t="str">
        <f t="shared" si="11"/>
        <v>Trump</v>
      </c>
      <c r="H751" s="2" t="s">
        <v>922</v>
      </c>
      <c r="I751" s="2" t="s">
        <v>923</v>
      </c>
      <c r="J751">
        <v>77076</v>
      </c>
      <c r="K751" s="1">
        <v>89.555763142871996</v>
      </c>
      <c r="L751" s="1">
        <v>3.9350770667912198</v>
      </c>
      <c r="M751" s="1">
        <v>0.53323991904094703</v>
      </c>
      <c r="N751" s="1">
        <v>2.2406455965540499</v>
      </c>
      <c r="O751" s="1">
        <v>3.7352742747418102</v>
      </c>
      <c r="P751" s="1">
        <v>23.915356271731799</v>
      </c>
      <c r="Q751" s="1">
        <v>12.8172193678966</v>
      </c>
      <c r="R751" s="1">
        <v>24.4498936115003</v>
      </c>
      <c r="S751" s="1">
        <v>24.743110695936501</v>
      </c>
      <c r="T751" s="1">
        <v>14.0744200529348</v>
      </c>
      <c r="U751" s="1">
        <v>6.0108395541466404</v>
      </c>
      <c r="V751" s="1">
        <v>48.432355046528301</v>
      </c>
      <c r="W751" s="1">
        <v>27.6163206871868</v>
      </c>
      <c r="X751" s="1">
        <v>17.9404847121383</v>
      </c>
      <c r="Y751" s="1">
        <v>24.990721684267299</v>
      </c>
      <c r="Z751" s="1">
        <v>23.6141570228415</v>
      </c>
      <c r="AA751" s="1">
        <v>17.881844866561</v>
      </c>
      <c r="AB751" s="1">
        <v>20.297580890043498</v>
      </c>
      <c r="AC751" s="1">
        <v>13.215695536286701</v>
      </c>
    </row>
    <row r="752" spans="1:29" ht="15" customHeight="1" x14ac:dyDescent="0.25">
      <c r="A752">
        <v>42660</v>
      </c>
      <c r="B752" s="2" t="s">
        <v>763</v>
      </c>
      <c r="C752" s="2" t="s">
        <v>25</v>
      </c>
      <c r="D752" s="2" t="s">
        <v>878</v>
      </c>
      <c r="E752" s="2" t="s">
        <v>927</v>
      </c>
      <c r="F752" s="2" t="s">
        <v>920</v>
      </c>
      <c r="G752" s="2" t="str">
        <f t="shared" si="11"/>
        <v>Clinton</v>
      </c>
      <c r="H752" s="2" t="s">
        <v>923</v>
      </c>
      <c r="I752" s="2" t="s">
        <v>922</v>
      </c>
      <c r="J752">
        <v>3439809</v>
      </c>
      <c r="K752" s="1">
        <v>68.034998454856094</v>
      </c>
      <c r="L752" s="1">
        <v>5.3799789465054602</v>
      </c>
      <c r="M752" s="1">
        <v>11.317750491379</v>
      </c>
      <c r="N752" s="1">
        <v>6.2703772215259601</v>
      </c>
      <c r="O752" s="1">
        <v>8.9968948857334805</v>
      </c>
      <c r="P752" s="1">
        <v>22.8441753597365</v>
      </c>
      <c r="Q752" s="1">
        <v>9.2915042666613203</v>
      </c>
      <c r="R752" s="1">
        <v>30.049953354968299</v>
      </c>
      <c r="S752" s="1">
        <v>26.999580499963798</v>
      </c>
      <c r="T752" s="1">
        <v>10.8147865186701</v>
      </c>
      <c r="U752" s="1">
        <v>3.3090301792927601</v>
      </c>
      <c r="V752" s="1">
        <v>26.5243165776659</v>
      </c>
      <c r="W752" s="1">
        <v>32.649879038220703</v>
      </c>
      <c r="X752" s="1">
        <v>37.516774204820699</v>
      </c>
      <c r="Y752" s="1">
        <v>12.363066030994499</v>
      </c>
      <c r="Z752" s="1">
        <v>16.029492060816398</v>
      </c>
      <c r="AA752" s="1">
        <v>16.059907580793499</v>
      </c>
      <c r="AB752" s="1">
        <v>24.629535302158001</v>
      </c>
      <c r="AC752" s="1">
        <v>30.917999025237599</v>
      </c>
    </row>
    <row r="753" spans="1:29" ht="15" customHeight="1" x14ac:dyDescent="0.25">
      <c r="A753">
        <v>42680</v>
      </c>
      <c r="B753" s="2" t="s">
        <v>764</v>
      </c>
      <c r="C753" s="2" t="s">
        <v>72</v>
      </c>
      <c r="D753" s="2" t="s">
        <v>942</v>
      </c>
      <c r="E753" s="2" t="s">
        <v>931</v>
      </c>
      <c r="F753" s="2" t="s">
        <v>919</v>
      </c>
      <c r="G753" s="2" t="str">
        <f t="shared" si="11"/>
        <v>Trump</v>
      </c>
      <c r="H753" s="2" t="s">
        <v>923</v>
      </c>
      <c r="I753" s="2" t="s">
        <v>923</v>
      </c>
      <c r="J753">
        <v>138028</v>
      </c>
      <c r="K753" s="1">
        <v>77.361115136059396</v>
      </c>
      <c r="L753" s="1">
        <v>8.7475005071434797</v>
      </c>
      <c r="M753" s="1">
        <v>1.1925116643</v>
      </c>
      <c r="N753" s="1">
        <v>1.4946242791317701</v>
      </c>
      <c r="O753" s="1">
        <v>11.2042484133654</v>
      </c>
      <c r="P753" s="1">
        <v>18.8019822065088</v>
      </c>
      <c r="Q753" s="1">
        <v>6.5870692902889303</v>
      </c>
      <c r="R753" s="1">
        <v>19.322166516938601</v>
      </c>
      <c r="S753" s="1">
        <v>28.117483409163398</v>
      </c>
      <c r="T753" s="1">
        <v>27.171298577100298</v>
      </c>
      <c r="U753" s="1">
        <v>4.9160601649684601</v>
      </c>
      <c r="V753" s="1">
        <v>36.502668607472103</v>
      </c>
      <c r="W753" s="1">
        <v>31.737020863658401</v>
      </c>
      <c r="X753" s="1">
        <v>26.844250363901001</v>
      </c>
      <c r="Y753" s="1">
        <v>19.9149636538198</v>
      </c>
      <c r="Z753" s="1">
        <v>24.657111507337799</v>
      </c>
      <c r="AA753" s="1">
        <v>16.9129749005623</v>
      </c>
      <c r="AB753" s="1">
        <v>19.7126594431491</v>
      </c>
      <c r="AC753" s="1">
        <v>18.802290495131</v>
      </c>
    </row>
    <row r="754" spans="1:29" ht="15" customHeight="1" x14ac:dyDescent="0.25">
      <c r="A754">
        <v>42700</v>
      </c>
      <c r="B754" s="2" t="s">
        <v>765</v>
      </c>
      <c r="C754" s="2" t="s">
        <v>72</v>
      </c>
      <c r="D754" s="2" t="s">
        <v>942</v>
      </c>
      <c r="E754" s="2" t="s">
        <v>931</v>
      </c>
      <c r="F754" s="2" t="s">
        <v>919</v>
      </c>
      <c r="G754" s="2" t="str">
        <f t="shared" si="11"/>
        <v>Trump</v>
      </c>
      <c r="H754" s="2" t="s">
        <v>922</v>
      </c>
      <c r="I754" s="2" t="s">
        <v>923</v>
      </c>
      <c r="J754">
        <v>98786</v>
      </c>
      <c r="K754" s="1">
        <v>70.661834672929402</v>
      </c>
      <c r="L754" s="1">
        <v>8.85753041929018</v>
      </c>
      <c r="M754" s="1">
        <v>1.4192294454679799</v>
      </c>
      <c r="N754" s="1">
        <v>1.6935598161682801</v>
      </c>
      <c r="O754" s="1">
        <v>17.3678456461442</v>
      </c>
      <c r="P754" s="1">
        <v>18.192861336626599</v>
      </c>
      <c r="Q754" s="1">
        <v>6.5727937157087002</v>
      </c>
      <c r="R754" s="1">
        <v>17.682667584475499</v>
      </c>
      <c r="S754" s="1">
        <v>25.338610734314599</v>
      </c>
      <c r="T754" s="1">
        <v>32.2130666288745</v>
      </c>
      <c r="U754" s="1">
        <v>7.3115815019549704</v>
      </c>
      <c r="V754" s="1">
        <v>48.533099635971404</v>
      </c>
      <c r="W754" s="1">
        <v>28.973978697586599</v>
      </c>
      <c r="X754" s="1">
        <v>15.181340164487001</v>
      </c>
      <c r="Y754" s="1">
        <v>25.4359334621271</v>
      </c>
      <c r="Z754" s="1">
        <v>31.0861329252076</v>
      </c>
      <c r="AA754" s="1">
        <v>19.6803572772662</v>
      </c>
      <c r="AB754" s="1">
        <v>15.8341069322829</v>
      </c>
      <c r="AC754" s="1">
        <v>7.9634694031161404</v>
      </c>
    </row>
    <row r="755" spans="1:29" ht="15" customHeight="1" x14ac:dyDescent="0.25">
      <c r="A755">
        <v>42740</v>
      </c>
      <c r="B755" s="2" t="s">
        <v>766</v>
      </c>
      <c r="C755" s="2" t="s">
        <v>162</v>
      </c>
      <c r="D755" s="2" t="s">
        <v>956</v>
      </c>
      <c r="E755" s="2" t="s">
        <v>927</v>
      </c>
      <c r="F755" s="2" t="s">
        <v>919</v>
      </c>
      <c r="G755" s="2" t="str">
        <f t="shared" si="11"/>
        <v>Trump</v>
      </c>
      <c r="H755" s="2" t="s">
        <v>922</v>
      </c>
      <c r="I755" s="2" t="s">
        <v>922</v>
      </c>
      <c r="J755">
        <v>42201</v>
      </c>
      <c r="K755" s="1">
        <v>86.967133480249302</v>
      </c>
      <c r="L755" s="1">
        <v>2.9477974455581601</v>
      </c>
      <c r="M755" s="1">
        <v>0.58529418734153205</v>
      </c>
      <c r="N755" s="1">
        <v>2.2819364470036301</v>
      </c>
      <c r="O755" s="1">
        <v>7.2178384398473998</v>
      </c>
      <c r="P755" s="1">
        <v>25.5538968270894</v>
      </c>
      <c r="Q755" s="1">
        <v>9.4239472998270202</v>
      </c>
      <c r="R755" s="1">
        <v>24.380938840311799</v>
      </c>
      <c r="S755" s="1">
        <v>25.9425132105874</v>
      </c>
      <c r="T755" s="1">
        <v>14.698703822184299</v>
      </c>
      <c r="U755" s="1">
        <v>7.8143232205367603</v>
      </c>
      <c r="V755" s="1">
        <v>44.110997666277697</v>
      </c>
      <c r="W755" s="1">
        <v>32.588243873979003</v>
      </c>
      <c r="X755" s="1">
        <v>15.4864352392065</v>
      </c>
      <c r="Y755" s="1">
        <v>23.575240782774099</v>
      </c>
      <c r="Z755" s="1">
        <v>28.347954113244601</v>
      </c>
      <c r="AA755" s="1">
        <v>17.968222808416701</v>
      </c>
      <c r="AB755" s="1">
        <v>20.808539353413899</v>
      </c>
      <c r="AC755" s="1">
        <v>9.3000429421507906</v>
      </c>
    </row>
    <row r="756" spans="1:29" ht="15" customHeight="1" x14ac:dyDescent="0.25">
      <c r="A756">
        <v>42780</v>
      </c>
      <c r="B756" s="2" t="s">
        <v>767</v>
      </c>
      <c r="C756" s="2" t="s">
        <v>55</v>
      </c>
      <c r="D756" s="2" t="s">
        <v>970</v>
      </c>
      <c r="E756" s="2" t="s">
        <v>927</v>
      </c>
      <c r="F756" s="2" t="s">
        <v>919</v>
      </c>
      <c r="G756" s="2" t="str">
        <f t="shared" si="11"/>
        <v>Trump</v>
      </c>
      <c r="H756" s="2" t="s">
        <v>922</v>
      </c>
      <c r="I756" s="2" t="s">
        <v>922</v>
      </c>
      <c r="J756">
        <v>39702</v>
      </c>
      <c r="K756" s="1">
        <v>96.032945443554496</v>
      </c>
      <c r="L756" s="1">
        <v>0.94453679915369504</v>
      </c>
      <c r="M756" s="1">
        <v>0.53145937232381202</v>
      </c>
      <c r="N756" s="1">
        <v>0.836229912850738</v>
      </c>
      <c r="O756" s="1">
        <v>1.6548284721172699</v>
      </c>
      <c r="P756" s="1">
        <v>22.401894111127898</v>
      </c>
      <c r="Q756" s="1">
        <v>12.515742279985901</v>
      </c>
      <c r="R756" s="1">
        <v>22.711702181250299</v>
      </c>
      <c r="S756" s="1">
        <v>26.895370510301699</v>
      </c>
      <c r="T756" s="1">
        <v>15.4752909173341</v>
      </c>
      <c r="U756" s="1">
        <v>7.5920394149823496</v>
      </c>
      <c r="V756" s="1">
        <v>56.647398843930603</v>
      </c>
      <c r="W756" s="1">
        <v>20.0217247934205</v>
      </c>
      <c r="X756" s="1">
        <v>15.738836947666501</v>
      </c>
      <c r="Y756" s="1">
        <v>15.987460815046999</v>
      </c>
      <c r="Z756" s="1">
        <v>25.384883315917801</v>
      </c>
      <c r="AA756" s="1">
        <v>22.1873911529084</v>
      </c>
      <c r="AB756" s="1">
        <v>22.4799721351445</v>
      </c>
      <c r="AC756" s="1">
        <v>13.9602925809822</v>
      </c>
    </row>
    <row r="757" spans="1:29" ht="15" customHeight="1" x14ac:dyDescent="0.25">
      <c r="A757">
        <v>42820</v>
      </c>
      <c r="B757" s="2" t="s">
        <v>768</v>
      </c>
      <c r="C757" s="2" t="s">
        <v>46</v>
      </c>
      <c r="D757" s="2" t="s">
        <v>930</v>
      </c>
      <c r="E757" s="2" t="s">
        <v>931</v>
      </c>
      <c r="F757" s="2" t="s">
        <v>919</v>
      </c>
      <c r="G757" s="2" t="str">
        <f t="shared" si="11"/>
        <v>Trump</v>
      </c>
      <c r="H757" s="2" t="s">
        <v>922</v>
      </c>
      <c r="I757" s="2" t="s">
        <v>923</v>
      </c>
      <c r="J757">
        <v>43820</v>
      </c>
      <c r="K757" s="1">
        <v>28.927430397079</v>
      </c>
      <c r="L757" s="1">
        <v>69.178457325422201</v>
      </c>
      <c r="M757" s="1">
        <v>0.32861706983112698</v>
      </c>
      <c r="N757" s="1">
        <v>0.86033774532177099</v>
      </c>
      <c r="O757" s="1">
        <v>0.70515746234596099</v>
      </c>
      <c r="P757" s="1">
        <v>26.4605203103606</v>
      </c>
      <c r="Q757" s="1">
        <v>9.1693290734824302</v>
      </c>
      <c r="R757" s="1">
        <v>22.843450479233201</v>
      </c>
      <c r="S757" s="1">
        <v>27.457781834778601</v>
      </c>
      <c r="T757" s="1">
        <v>14.0689183021451</v>
      </c>
      <c r="U757" s="1">
        <v>7.9365079365079403</v>
      </c>
      <c r="V757" s="1">
        <v>51.990397362857898</v>
      </c>
      <c r="W757" s="1">
        <v>26.733311834892</v>
      </c>
      <c r="X757" s="1">
        <v>13.339782865742199</v>
      </c>
      <c r="Y757" s="1">
        <v>40.467214634447799</v>
      </c>
      <c r="Z757" s="1">
        <v>22.291576540386899</v>
      </c>
      <c r="AA757" s="1">
        <v>13.596193065941501</v>
      </c>
      <c r="AB757" s="1">
        <v>14.7456893887893</v>
      </c>
      <c r="AC757" s="1">
        <v>8.8993263704344603</v>
      </c>
    </row>
    <row r="758" spans="1:29" ht="15" customHeight="1" x14ac:dyDescent="0.25">
      <c r="A758">
        <v>42860</v>
      </c>
      <c r="B758" s="2" t="s">
        <v>769</v>
      </c>
      <c r="C758" s="2" t="s">
        <v>129</v>
      </c>
      <c r="D758" s="2" t="s">
        <v>973</v>
      </c>
      <c r="E758" s="2" t="s">
        <v>931</v>
      </c>
      <c r="F758" s="2" t="s">
        <v>919</v>
      </c>
      <c r="G758" s="2" t="str">
        <f t="shared" si="11"/>
        <v>Trump</v>
      </c>
      <c r="H758" s="2" t="s">
        <v>922</v>
      </c>
      <c r="I758" s="2" t="s">
        <v>923</v>
      </c>
      <c r="J758">
        <v>74273</v>
      </c>
      <c r="K758" s="1">
        <v>85.9087420731625</v>
      </c>
      <c r="L758" s="1">
        <v>7.4724327817645699</v>
      </c>
      <c r="M758" s="1">
        <v>0.566827783986105</v>
      </c>
      <c r="N758" s="1">
        <v>1.5429563906130099</v>
      </c>
      <c r="O758" s="1">
        <v>4.5090409704737899</v>
      </c>
      <c r="P758" s="1">
        <v>21.147657964536201</v>
      </c>
      <c r="Q758" s="1">
        <v>8.3812421741413399</v>
      </c>
      <c r="R758" s="1">
        <v>22.464421795268802</v>
      </c>
      <c r="S758" s="1">
        <v>29.014581341806601</v>
      </c>
      <c r="T758" s="1">
        <v>18.992096724246998</v>
      </c>
      <c r="U758" s="1">
        <v>5.8263198163733696</v>
      </c>
      <c r="V758" s="1">
        <v>44.569625095638898</v>
      </c>
      <c r="W758" s="1">
        <v>28.039403213465999</v>
      </c>
      <c r="X758" s="1">
        <v>21.5646518745218</v>
      </c>
      <c r="Y758" s="1">
        <v>22.702970297029701</v>
      </c>
      <c r="Z758" s="1">
        <v>25.650165016501699</v>
      </c>
      <c r="AA758" s="1">
        <v>17.8316831683168</v>
      </c>
      <c r="AB758" s="1">
        <v>20.092409240924098</v>
      </c>
      <c r="AC758" s="1">
        <v>13.722772277227699</v>
      </c>
    </row>
    <row r="759" spans="1:29" ht="15" customHeight="1" x14ac:dyDescent="0.25">
      <c r="A759">
        <v>42900</v>
      </c>
      <c r="B759" s="2" t="s">
        <v>770</v>
      </c>
      <c r="C759" s="2" t="s">
        <v>40</v>
      </c>
      <c r="D759" s="2" t="s">
        <v>966</v>
      </c>
      <c r="E759" s="2" t="s">
        <v>927</v>
      </c>
      <c r="F759" s="2" t="s">
        <v>919</v>
      </c>
      <c r="G759" s="2" t="str">
        <f t="shared" si="11"/>
        <v>Trump</v>
      </c>
      <c r="H759" s="2" t="s">
        <v>922</v>
      </c>
      <c r="I759" s="2" t="s">
        <v>922</v>
      </c>
      <c r="J759">
        <v>35251</v>
      </c>
      <c r="K759" s="1">
        <v>90.7747297948994</v>
      </c>
      <c r="L759" s="1">
        <v>4.2920768205157298</v>
      </c>
      <c r="M759" s="1">
        <v>0.67515815154180003</v>
      </c>
      <c r="N759" s="1">
        <v>1.5574026268758301</v>
      </c>
      <c r="O759" s="1">
        <v>2.7006326061672001</v>
      </c>
      <c r="P759" s="1">
        <v>21.329891350600001</v>
      </c>
      <c r="Q759" s="1">
        <v>9.4124989362003895</v>
      </c>
      <c r="R759" s="1">
        <v>24.399307821054698</v>
      </c>
      <c r="S759" s="1">
        <v>29.335338004595599</v>
      </c>
      <c r="T759" s="1">
        <v>15.522963887549301</v>
      </c>
      <c r="U759" s="1">
        <v>5.0364102355477796</v>
      </c>
      <c r="V759" s="1">
        <v>46.312192343680103</v>
      </c>
      <c r="W759" s="1">
        <v>30.035393189862098</v>
      </c>
      <c r="X759" s="1">
        <v>18.6160042309101</v>
      </c>
      <c r="Y759" s="1">
        <v>18.067164179104498</v>
      </c>
      <c r="Z759" s="1">
        <v>22.611940298507498</v>
      </c>
      <c r="AA759" s="1">
        <v>19.4253731343284</v>
      </c>
      <c r="AB759" s="1">
        <v>24.910447761194</v>
      </c>
      <c r="AC759" s="1">
        <v>14.9850746268657</v>
      </c>
    </row>
    <row r="760" spans="1:29" ht="15" customHeight="1" x14ac:dyDescent="0.25">
      <c r="A760">
        <v>42940</v>
      </c>
      <c r="B760" s="2" t="s">
        <v>771</v>
      </c>
      <c r="C760" s="2" t="s">
        <v>84</v>
      </c>
      <c r="D760" s="2" t="s">
        <v>975</v>
      </c>
      <c r="E760" s="2" t="s">
        <v>931</v>
      </c>
      <c r="F760" s="2" t="s">
        <v>919</v>
      </c>
      <c r="G760" s="2" t="str">
        <f t="shared" si="11"/>
        <v>Trump</v>
      </c>
      <c r="H760" s="2" t="s">
        <v>922</v>
      </c>
      <c r="I760" s="2" t="s">
        <v>922</v>
      </c>
      <c r="J760">
        <v>89889</v>
      </c>
      <c r="K760" s="1">
        <v>91.639688949704606</v>
      </c>
      <c r="L760" s="1">
        <v>0.71198923116287904</v>
      </c>
      <c r="M760" s="1">
        <v>0.855499560569146</v>
      </c>
      <c r="N760" s="1">
        <v>1.46736530609975</v>
      </c>
      <c r="O760" s="1">
        <v>5.3254569524635897</v>
      </c>
      <c r="P760" s="1">
        <v>22.129515291081201</v>
      </c>
      <c r="Q760" s="1">
        <v>8.2768748122684599</v>
      </c>
      <c r="R760" s="1">
        <v>25.149907107655</v>
      </c>
      <c r="S760" s="1">
        <v>28.9612744607238</v>
      </c>
      <c r="T760" s="1">
        <v>15.482428328271499</v>
      </c>
      <c r="U760" s="1">
        <v>6.7576410501955104</v>
      </c>
      <c r="V760" s="1">
        <v>49.777352166626798</v>
      </c>
      <c r="W760" s="1">
        <v>28.8261112441146</v>
      </c>
      <c r="X760" s="1">
        <v>14.6388955390631</v>
      </c>
      <c r="Y760" s="1">
        <v>20.876511226252202</v>
      </c>
      <c r="Z760" s="1">
        <v>24.441386010362699</v>
      </c>
      <c r="AA760" s="1">
        <v>21.823726252158899</v>
      </c>
      <c r="AB760" s="1">
        <v>20.9061960276339</v>
      </c>
      <c r="AC760" s="1">
        <v>11.9521804835924</v>
      </c>
    </row>
    <row r="761" spans="1:29" ht="15" customHeight="1" x14ac:dyDescent="0.25">
      <c r="A761">
        <v>42980</v>
      </c>
      <c r="B761" s="2" t="s">
        <v>772</v>
      </c>
      <c r="C761" s="2" t="s">
        <v>66</v>
      </c>
      <c r="D761" s="2" t="s">
        <v>425</v>
      </c>
      <c r="E761" s="2" t="s">
        <v>927</v>
      </c>
      <c r="F761" s="2" t="s">
        <v>919</v>
      </c>
      <c r="G761" s="2" t="str">
        <f t="shared" si="11"/>
        <v>Trump</v>
      </c>
      <c r="H761" s="2" t="s">
        <v>922</v>
      </c>
      <c r="I761" s="2" t="s">
        <v>923</v>
      </c>
      <c r="J761">
        <v>42376</v>
      </c>
      <c r="K761" s="1">
        <v>91.622616575419997</v>
      </c>
      <c r="L761" s="1">
        <v>0.62535397394751702</v>
      </c>
      <c r="M761" s="1">
        <v>0.84009816877477805</v>
      </c>
      <c r="N761" s="1">
        <v>1.2247498584104199</v>
      </c>
      <c r="O761" s="1">
        <v>5.68718142344723</v>
      </c>
      <c r="P761" s="1">
        <v>24.579950915612599</v>
      </c>
      <c r="Q761" s="1">
        <v>7.7001132716632101</v>
      </c>
      <c r="R761" s="1">
        <v>26.408816311119502</v>
      </c>
      <c r="S761" s="1">
        <v>26.991693411364899</v>
      </c>
      <c r="T761" s="1">
        <v>14.3194260902398</v>
      </c>
      <c r="U761" s="1">
        <v>4.9263833647337902</v>
      </c>
      <c r="V761" s="1">
        <v>55.847463540576399</v>
      </c>
      <c r="W761" s="1">
        <v>25.671620961551898</v>
      </c>
      <c r="X761" s="1">
        <v>13.554532133138</v>
      </c>
      <c r="Y761" s="1">
        <v>17.877629063097501</v>
      </c>
      <c r="Z761" s="1">
        <v>24.838671128107102</v>
      </c>
      <c r="AA761" s="1">
        <v>21.671845124282999</v>
      </c>
      <c r="AB761" s="1">
        <v>24.061902485659701</v>
      </c>
      <c r="AC761" s="1">
        <v>11.5499521988528</v>
      </c>
    </row>
    <row r="762" spans="1:29" ht="15" customHeight="1" x14ac:dyDescent="0.25">
      <c r="A762">
        <v>43020</v>
      </c>
      <c r="B762" s="2" t="s">
        <v>773</v>
      </c>
      <c r="C762" s="2" t="s">
        <v>70</v>
      </c>
      <c r="D762" s="2" t="s">
        <v>980</v>
      </c>
      <c r="E762" s="2" t="s">
        <v>927</v>
      </c>
      <c r="F762" s="2" t="s">
        <v>920</v>
      </c>
      <c r="G762" s="2" t="str">
        <f t="shared" si="11"/>
        <v>Clinton</v>
      </c>
      <c r="H762" s="2" t="s">
        <v>922</v>
      </c>
      <c r="I762" s="2" t="s">
        <v>922</v>
      </c>
      <c r="J762">
        <v>46181</v>
      </c>
      <c r="K762" s="1">
        <v>80.981355968904893</v>
      </c>
      <c r="L762" s="1">
        <v>0.32480890409475799</v>
      </c>
      <c r="M762" s="1">
        <v>0.39193607760767402</v>
      </c>
      <c r="N762" s="1">
        <v>15.956778761828501</v>
      </c>
      <c r="O762" s="1">
        <v>2.3451202875641499</v>
      </c>
      <c r="P762" s="1">
        <v>23.691561464671601</v>
      </c>
      <c r="Q762" s="1">
        <v>7.4121391914423702</v>
      </c>
      <c r="R762" s="1">
        <v>22.953162556029501</v>
      </c>
      <c r="S762" s="1">
        <v>28.269201619713701</v>
      </c>
      <c r="T762" s="1">
        <v>17.673935168142702</v>
      </c>
      <c r="U762" s="1">
        <v>3.8756040921358199</v>
      </c>
      <c r="V762" s="1">
        <v>53.213456348459196</v>
      </c>
      <c r="W762" s="1">
        <v>28.2307161237683</v>
      </c>
      <c r="X762" s="1">
        <v>14.6802234356367</v>
      </c>
      <c r="Y762" s="1">
        <v>18.640220504782999</v>
      </c>
      <c r="Z762" s="1">
        <v>25.493163270820901</v>
      </c>
      <c r="AA762" s="1">
        <v>21.304653299464999</v>
      </c>
      <c r="AB762" s="1">
        <v>23.817759282278601</v>
      </c>
      <c r="AC762" s="1">
        <v>10.744203642652501</v>
      </c>
    </row>
    <row r="763" spans="1:29" ht="15" customHeight="1" x14ac:dyDescent="0.25">
      <c r="A763">
        <v>43060</v>
      </c>
      <c r="B763" s="2" t="s">
        <v>774</v>
      </c>
      <c r="C763" s="2" t="s">
        <v>29</v>
      </c>
      <c r="D763" s="2" t="s">
        <v>968</v>
      </c>
      <c r="E763" s="2" t="s">
        <v>935</v>
      </c>
      <c r="F763" s="2" t="s">
        <v>919</v>
      </c>
      <c r="G763" s="2" t="str">
        <f t="shared" si="11"/>
        <v>Trump</v>
      </c>
      <c r="H763" s="2" t="s">
        <v>922</v>
      </c>
      <c r="I763" s="2" t="s">
        <v>922</v>
      </c>
      <c r="J763">
        <v>69442</v>
      </c>
      <c r="K763" s="1">
        <v>74.367097721839798</v>
      </c>
      <c r="L763" s="1">
        <v>2.83545980818525</v>
      </c>
      <c r="M763" s="1">
        <v>0.53713890728953695</v>
      </c>
      <c r="N763" s="1">
        <v>18.115837677486201</v>
      </c>
      <c r="O763" s="1">
        <v>4.1444658851991596</v>
      </c>
      <c r="P763" s="1">
        <v>24.992079721206199</v>
      </c>
      <c r="Q763" s="1">
        <v>10.2301201002275</v>
      </c>
      <c r="R763" s="1">
        <v>24.606146136344002</v>
      </c>
      <c r="S763" s="1">
        <v>25.864750439215499</v>
      </c>
      <c r="T763" s="1">
        <v>14.3069036030068</v>
      </c>
      <c r="U763" s="1">
        <v>3.5589316561101998</v>
      </c>
      <c r="V763" s="1">
        <v>48.068831111308</v>
      </c>
      <c r="W763" s="1">
        <v>31.687115205740401</v>
      </c>
      <c r="X763" s="1">
        <v>16.685122026841501</v>
      </c>
      <c r="Y763" s="1">
        <v>23.132747528636401</v>
      </c>
      <c r="Z763" s="1">
        <v>23.893770594696399</v>
      </c>
      <c r="AA763" s="1">
        <v>19.931743292013198</v>
      </c>
      <c r="AB763" s="1">
        <v>20.763376745645701</v>
      </c>
      <c r="AC763" s="1">
        <v>12.2783618390083</v>
      </c>
    </row>
    <row r="764" spans="1:29" ht="15" customHeight="1" x14ac:dyDescent="0.25">
      <c r="A764">
        <v>43100</v>
      </c>
      <c r="B764" s="2" t="s">
        <v>775</v>
      </c>
      <c r="C764" s="2" t="s">
        <v>70</v>
      </c>
      <c r="D764" s="2" t="s">
        <v>980</v>
      </c>
      <c r="E764" s="2" t="s">
        <v>927</v>
      </c>
      <c r="F764" s="2" t="s">
        <v>919</v>
      </c>
      <c r="G764" s="2" t="str">
        <f t="shared" si="11"/>
        <v>Trump</v>
      </c>
      <c r="H764" s="2" t="s">
        <v>923</v>
      </c>
      <c r="I764" s="2" t="s">
        <v>922</v>
      </c>
      <c r="J764">
        <v>115507</v>
      </c>
      <c r="K764" s="1">
        <v>87.0250287861342</v>
      </c>
      <c r="L764" s="1">
        <v>1.38952617590276</v>
      </c>
      <c r="M764" s="1">
        <v>4.5702857835455903</v>
      </c>
      <c r="N764" s="1">
        <v>1.53583765486074</v>
      </c>
      <c r="O764" s="1">
        <v>5.4793215995567399</v>
      </c>
      <c r="P764" s="1">
        <v>23.8790722640186</v>
      </c>
      <c r="Q764" s="1">
        <v>7.6982347390201502</v>
      </c>
      <c r="R764" s="1">
        <v>25.037443618135701</v>
      </c>
      <c r="S764" s="1">
        <v>28.8224956063269</v>
      </c>
      <c r="T764" s="1">
        <v>14.562753772498599</v>
      </c>
      <c r="U764" s="1">
        <v>3.7826589008590599</v>
      </c>
      <c r="V764" s="1">
        <v>43.366706003273798</v>
      </c>
      <c r="W764" s="1">
        <v>30.5835776009745</v>
      </c>
      <c r="X764" s="1">
        <v>22.267057494892601</v>
      </c>
      <c r="Y764" s="1">
        <v>14.394841055160001</v>
      </c>
      <c r="Z764" s="1">
        <v>22.349657008071699</v>
      </c>
      <c r="AA764" s="1">
        <v>19.7095929540586</v>
      </c>
      <c r="AB764" s="1">
        <v>27.0563285797754</v>
      </c>
      <c r="AC764" s="1">
        <v>16.489580402934401</v>
      </c>
    </row>
    <row r="765" spans="1:29" ht="15" customHeight="1" x14ac:dyDescent="0.25">
      <c r="A765">
        <v>43140</v>
      </c>
      <c r="B765" s="2" t="s">
        <v>776</v>
      </c>
      <c r="C765" s="2" t="s">
        <v>42</v>
      </c>
      <c r="D765" s="2" t="s">
        <v>959</v>
      </c>
      <c r="E765" s="2" t="s">
        <v>931</v>
      </c>
      <c r="F765" s="2" t="s">
        <v>919</v>
      </c>
      <c r="G765" s="2" t="str">
        <f t="shared" si="11"/>
        <v>Trump</v>
      </c>
      <c r="H765" s="2" t="s">
        <v>922</v>
      </c>
      <c r="I765" s="2" t="s">
        <v>923</v>
      </c>
      <c r="J765">
        <v>98078</v>
      </c>
      <c r="K765" s="1">
        <v>74.219498766288098</v>
      </c>
      <c r="L765" s="1">
        <v>20.633577356797701</v>
      </c>
      <c r="M765" s="1">
        <v>0.74940353596117404</v>
      </c>
      <c r="N765" s="1">
        <v>1.5875119802606099</v>
      </c>
      <c r="O765" s="1">
        <v>2.8100083606925099</v>
      </c>
      <c r="P765" s="1">
        <v>23.448683700728001</v>
      </c>
      <c r="Q765" s="1">
        <v>9.1141744325944707</v>
      </c>
      <c r="R765" s="1">
        <v>24.030873386488299</v>
      </c>
      <c r="S765" s="1">
        <v>28.441648483859801</v>
      </c>
      <c r="T765" s="1">
        <v>14.9646199963294</v>
      </c>
      <c r="U765" s="1">
        <v>6.7234145676506696</v>
      </c>
      <c r="V765" s="1">
        <v>46.620117231873699</v>
      </c>
      <c r="W765" s="1">
        <v>30.784726534692499</v>
      </c>
      <c r="X765" s="1">
        <v>15.8717416657831</v>
      </c>
      <c r="Y765" s="1">
        <v>27.8078412647886</v>
      </c>
      <c r="Z765" s="1">
        <v>24.070242453180501</v>
      </c>
      <c r="AA765" s="1">
        <v>18.764921215979601</v>
      </c>
      <c r="AB765" s="1">
        <v>19.507666189187798</v>
      </c>
      <c r="AC765" s="1">
        <v>9.8493288768635008</v>
      </c>
    </row>
    <row r="766" spans="1:29" ht="15" customHeight="1" x14ac:dyDescent="0.25">
      <c r="A766">
        <v>43180</v>
      </c>
      <c r="B766" s="2" t="s">
        <v>777</v>
      </c>
      <c r="C766" s="2" t="s">
        <v>84</v>
      </c>
      <c r="D766" s="2" t="s">
        <v>975</v>
      </c>
      <c r="E766" s="2" t="s">
        <v>931</v>
      </c>
      <c r="F766" s="2" t="s">
        <v>919</v>
      </c>
      <c r="G766" s="2" t="str">
        <f t="shared" si="11"/>
        <v>Trump</v>
      </c>
      <c r="H766" s="2" t="s">
        <v>922</v>
      </c>
      <c r="I766" s="2" t="s">
        <v>922</v>
      </c>
      <c r="J766">
        <v>45058</v>
      </c>
      <c r="K766" s="1">
        <v>78.540991610812696</v>
      </c>
      <c r="L766" s="1">
        <v>7.6279462026721099</v>
      </c>
      <c r="M766" s="1">
        <v>0.75236362022282399</v>
      </c>
      <c r="N766" s="1">
        <v>1.7976829863731201</v>
      </c>
      <c r="O766" s="1">
        <v>11.281015579919201</v>
      </c>
      <c r="P766" s="1">
        <v>26.7854764969595</v>
      </c>
      <c r="Q766" s="1">
        <v>8.5267876958586708</v>
      </c>
      <c r="R766" s="1">
        <v>26.6123662834569</v>
      </c>
      <c r="S766" s="1">
        <v>25.127613298415401</v>
      </c>
      <c r="T766" s="1">
        <v>12.9477562253096</v>
      </c>
      <c r="U766" s="1">
        <v>9.8256735340728998</v>
      </c>
      <c r="V766" s="1">
        <v>55.529525253221202</v>
      </c>
      <c r="W766" s="1">
        <v>21.925170536760099</v>
      </c>
      <c r="X766" s="1">
        <v>12.7196306759457</v>
      </c>
      <c r="Y766" s="1">
        <v>23.491512823689799</v>
      </c>
      <c r="Z766" s="1">
        <v>26.948333539834</v>
      </c>
      <c r="AA766" s="1">
        <v>17.761120059472201</v>
      </c>
      <c r="AB766" s="1">
        <v>20.660389047205999</v>
      </c>
      <c r="AC766" s="1">
        <v>11.138644529798</v>
      </c>
    </row>
    <row r="767" spans="1:29" ht="15" customHeight="1" x14ac:dyDescent="0.25">
      <c r="A767">
        <v>43220</v>
      </c>
      <c r="B767" s="2" t="s">
        <v>778</v>
      </c>
      <c r="C767" s="2" t="s">
        <v>25</v>
      </c>
      <c r="D767" s="2" t="s">
        <v>878</v>
      </c>
      <c r="E767" s="2" t="s">
        <v>927</v>
      </c>
      <c r="F767" s="2" t="s">
        <v>919</v>
      </c>
      <c r="G767" s="2" t="str">
        <f t="shared" si="11"/>
        <v>Trump</v>
      </c>
      <c r="H767" s="2" t="s">
        <v>922</v>
      </c>
      <c r="I767" s="2" t="s">
        <v>922</v>
      </c>
      <c r="J767">
        <v>60699</v>
      </c>
      <c r="K767" s="1">
        <v>82.948648247911805</v>
      </c>
      <c r="L767" s="1">
        <v>1.0033114219344601</v>
      </c>
      <c r="M767" s="1">
        <v>1.1400517306710201</v>
      </c>
      <c r="N767" s="1">
        <v>6.9276264847855797</v>
      </c>
      <c r="O767" s="1">
        <v>7.98036211469711</v>
      </c>
      <c r="P767" s="1">
        <v>20.385838316941001</v>
      </c>
      <c r="Q767" s="1">
        <v>7.5553139260943301</v>
      </c>
      <c r="R767" s="1">
        <v>22.824099243809599</v>
      </c>
      <c r="S767" s="1">
        <v>30.9280218784494</v>
      </c>
      <c r="T767" s="1">
        <v>18.306726634705701</v>
      </c>
      <c r="U767" s="1">
        <v>3.8826061077789502</v>
      </c>
      <c r="V767" s="1">
        <v>38.610869465683798</v>
      </c>
      <c r="W767" s="1">
        <v>39.2381301222471</v>
      </c>
      <c r="X767" s="1">
        <v>18.268394304290101</v>
      </c>
      <c r="Y767" s="1">
        <v>19.3091002835782</v>
      </c>
      <c r="Z767" s="1">
        <v>22.0718398212598</v>
      </c>
      <c r="AA767" s="1">
        <v>19.4036263641832</v>
      </c>
      <c r="AB767" s="1">
        <v>23.8248689524792</v>
      </c>
      <c r="AC767" s="1">
        <v>15.3905645784996</v>
      </c>
    </row>
    <row r="768" spans="1:29" ht="15" customHeight="1" x14ac:dyDescent="0.25">
      <c r="A768">
        <v>43260</v>
      </c>
      <c r="B768" s="2" t="s">
        <v>779</v>
      </c>
      <c r="C768" s="2" t="s">
        <v>197</v>
      </c>
      <c r="D768" s="2" t="s">
        <v>982</v>
      </c>
      <c r="E768" s="2" t="s">
        <v>947</v>
      </c>
      <c r="F768" s="2" t="s">
        <v>919</v>
      </c>
      <c r="G768" s="2" t="str">
        <f t="shared" si="11"/>
        <v>Trump</v>
      </c>
      <c r="H768" s="2" t="s">
        <v>922</v>
      </c>
      <c r="I768" s="2" t="s">
        <v>923</v>
      </c>
      <c r="J768">
        <v>29116</v>
      </c>
      <c r="K768" s="1">
        <v>93.141228190685496</v>
      </c>
      <c r="L768" s="1">
        <v>0.32284654485506298</v>
      </c>
      <c r="M768" s="1">
        <v>0.659431240555021</v>
      </c>
      <c r="N768" s="1">
        <v>2.3973073224344001</v>
      </c>
      <c r="O768" s="1">
        <v>3.4791867014699802</v>
      </c>
      <c r="P768" s="1">
        <v>22.272977057288099</v>
      </c>
      <c r="Q768" s="1">
        <v>7.9440857260612701</v>
      </c>
      <c r="R768" s="1">
        <v>23.1590877867839</v>
      </c>
      <c r="S768" s="1">
        <v>31.003571919219699</v>
      </c>
      <c r="T768" s="1">
        <v>15.620277510647099</v>
      </c>
      <c r="U768" s="1">
        <v>1.52795519308244</v>
      </c>
      <c r="V768" s="1">
        <v>34.725361108381598</v>
      </c>
      <c r="W768" s="1">
        <v>38.439618748157599</v>
      </c>
      <c r="X768" s="1">
        <v>25.307064950378301</v>
      </c>
      <c r="Y768" s="1">
        <v>14.719588622850701</v>
      </c>
      <c r="Z768" s="1">
        <v>22.8748192190262</v>
      </c>
      <c r="AA768" s="1">
        <v>18.7369435963362</v>
      </c>
      <c r="AB768" s="1">
        <v>26.128876747549398</v>
      </c>
      <c r="AC768" s="1">
        <v>17.539771814237501</v>
      </c>
    </row>
    <row r="769" spans="1:29" ht="15" customHeight="1" x14ac:dyDescent="0.25">
      <c r="A769">
        <v>43300</v>
      </c>
      <c r="B769" s="2" t="s">
        <v>780</v>
      </c>
      <c r="C769" s="2" t="s">
        <v>27</v>
      </c>
      <c r="D769" s="2" t="s">
        <v>976</v>
      </c>
      <c r="E769" s="2" t="s">
        <v>935</v>
      </c>
      <c r="F769" s="2" t="s">
        <v>919</v>
      </c>
      <c r="G769" s="2" t="str">
        <f t="shared" si="11"/>
        <v>Trump</v>
      </c>
      <c r="H769" s="2" t="s">
        <v>922</v>
      </c>
      <c r="I769" s="2" t="s">
        <v>922</v>
      </c>
      <c r="J769">
        <v>120877</v>
      </c>
      <c r="K769" s="1">
        <v>78.677498614293896</v>
      </c>
      <c r="L769" s="1">
        <v>5.7397188877950303</v>
      </c>
      <c r="M769" s="1">
        <v>0.85541500864515196</v>
      </c>
      <c r="N769" s="1">
        <v>3.4034597152477302</v>
      </c>
      <c r="O769" s="1">
        <v>11.323907774018201</v>
      </c>
      <c r="P769" s="1">
        <v>24.1005319456969</v>
      </c>
      <c r="Q769" s="1">
        <v>9.2838174342513504</v>
      </c>
      <c r="R769" s="1">
        <v>23.524740024984101</v>
      </c>
      <c r="S769" s="1">
        <v>27.558592618943202</v>
      </c>
      <c r="T769" s="1">
        <v>15.532317976124499</v>
      </c>
      <c r="U769" s="1">
        <v>5.0621735886595403</v>
      </c>
      <c r="V769" s="1">
        <v>41.248445660283501</v>
      </c>
      <c r="W769" s="1">
        <v>34.428002984332302</v>
      </c>
      <c r="X769" s="1">
        <v>19.261377766724699</v>
      </c>
      <c r="Y769" s="1">
        <v>19.5064377682403</v>
      </c>
      <c r="Z769" s="1">
        <v>24.3605150214592</v>
      </c>
      <c r="AA769" s="1">
        <v>17.791845493562199</v>
      </c>
      <c r="AB769" s="1">
        <v>22.8776824034335</v>
      </c>
      <c r="AC769" s="1">
        <v>15.463519313304699</v>
      </c>
    </row>
    <row r="770" spans="1:29" ht="15" customHeight="1" x14ac:dyDescent="0.25">
      <c r="A770">
        <v>43320</v>
      </c>
      <c r="B770" s="2" t="s">
        <v>781</v>
      </c>
      <c r="C770" s="2" t="s">
        <v>330</v>
      </c>
      <c r="D770" s="2" t="s">
        <v>934</v>
      </c>
      <c r="E770" s="2" t="s">
        <v>935</v>
      </c>
      <c r="F770" s="2" t="s">
        <v>919</v>
      </c>
      <c r="G770" s="2" t="str">
        <f t="shared" ref="G770:G833" si="12">IF(F770="Republicain","Trump","Clinton")</f>
        <v>Trump</v>
      </c>
      <c r="H770" s="2" t="s">
        <v>922</v>
      </c>
      <c r="I770" s="2" t="s">
        <v>923</v>
      </c>
      <c r="J770">
        <v>107449</v>
      </c>
      <c r="K770" s="1">
        <v>43.910134110135999</v>
      </c>
      <c r="L770" s="1">
        <v>0.78362758145724898</v>
      </c>
      <c r="M770" s="1">
        <v>0.50442535528483301</v>
      </c>
      <c r="N770" s="1">
        <v>44.0329830896518</v>
      </c>
      <c r="O770" s="1">
        <v>10.768829863470099</v>
      </c>
      <c r="P770" s="1">
        <v>29.756442591368899</v>
      </c>
      <c r="Q770" s="1">
        <v>9.4798462526407903</v>
      </c>
      <c r="R770" s="1">
        <v>22.103509571983</v>
      </c>
      <c r="S770" s="1">
        <v>25.4064719076027</v>
      </c>
      <c r="T770" s="1">
        <v>13.2537296764046</v>
      </c>
      <c r="U770" s="1">
        <v>7.8701290737958702</v>
      </c>
      <c r="V770" s="1">
        <v>39.715485789618903</v>
      </c>
      <c r="W770" s="1">
        <v>37.822301253947302</v>
      </c>
      <c r="X770" s="1">
        <v>14.592083882637899</v>
      </c>
      <c r="Y770" s="1">
        <v>27.656523360197301</v>
      </c>
      <c r="Z770" s="1">
        <v>24.501677804227501</v>
      </c>
      <c r="AA770" s="1">
        <v>17.1049989961855</v>
      </c>
      <c r="AB770" s="1">
        <v>20.609745604726498</v>
      </c>
      <c r="AC770" s="1">
        <v>10.127054234663101</v>
      </c>
    </row>
    <row r="771" spans="1:29" ht="15" customHeight="1" x14ac:dyDescent="0.25">
      <c r="A771">
        <v>43340</v>
      </c>
      <c r="B771" s="2" t="s">
        <v>782</v>
      </c>
      <c r="C771" s="2" t="s">
        <v>49</v>
      </c>
      <c r="D771" s="2" t="s">
        <v>951</v>
      </c>
      <c r="E771" s="2" t="s">
        <v>931</v>
      </c>
      <c r="F771" s="2" t="s">
        <v>920</v>
      </c>
      <c r="G771" s="2" t="str">
        <f t="shared" si="12"/>
        <v>Clinton</v>
      </c>
      <c r="H771" s="2" t="s">
        <v>922</v>
      </c>
      <c r="I771" s="2" t="s">
        <v>923</v>
      </c>
      <c r="J771">
        <v>439811</v>
      </c>
      <c r="K771" s="1">
        <v>55.5054330155453</v>
      </c>
      <c r="L771" s="1">
        <v>38.2209630955115</v>
      </c>
      <c r="M771" s="1">
        <v>1.06386606974359</v>
      </c>
      <c r="N771" s="1">
        <v>1.9160503034257901</v>
      </c>
      <c r="O771" s="1">
        <v>3.2936875157738199</v>
      </c>
      <c r="P771" s="1">
        <v>24.7942866367599</v>
      </c>
      <c r="Q771" s="1">
        <v>9.7132631971460501</v>
      </c>
      <c r="R771" s="1">
        <v>25.8815718570022</v>
      </c>
      <c r="S771" s="1">
        <v>26.102575879184499</v>
      </c>
      <c r="T771" s="1">
        <v>13.508302429907401</v>
      </c>
      <c r="U771" s="1">
        <v>4.3529856727956604</v>
      </c>
      <c r="V771" s="1">
        <v>45.497288275565303</v>
      </c>
      <c r="W771" s="1">
        <v>29.234228451072699</v>
      </c>
      <c r="X771" s="1">
        <v>20.915497600566301</v>
      </c>
      <c r="Y771" s="1">
        <v>23.400431344356601</v>
      </c>
      <c r="Z771" s="1">
        <v>23.337379641960599</v>
      </c>
      <c r="AA771" s="1">
        <v>17.145938173975601</v>
      </c>
      <c r="AB771" s="1">
        <v>19.960283320173001</v>
      </c>
      <c r="AC771" s="1">
        <v>16.155967519534201</v>
      </c>
    </row>
    <row r="772" spans="1:29" ht="15" customHeight="1" x14ac:dyDescent="0.25">
      <c r="A772">
        <v>43380</v>
      </c>
      <c r="B772" s="2" t="s">
        <v>783</v>
      </c>
      <c r="C772" s="2" t="s">
        <v>33</v>
      </c>
      <c r="D772" s="2" t="s">
        <v>967</v>
      </c>
      <c r="E772" s="2" t="s">
        <v>927</v>
      </c>
      <c r="F772" s="2" t="s">
        <v>919</v>
      </c>
      <c r="G772" s="2" t="str">
        <f t="shared" si="12"/>
        <v>Trump</v>
      </c>
      <c r="H772" s="2" t="s">
        <v>922</v>
      </c>
      <c r="I772" s="2" t="s">
        <v>922</v>
      </c>
      <c r="J772">
        <v>49423</v>
      </c>
      <c r="K772" s="1">
        <v>93.929951641948094</v>
      </c>
      <c r="L772" s="1">
        <v>1.8776682920907299</v>
      </c>
      <c r="M772" s="1">
        <v>0.85183011957995303</v>
      </c>
      <c r="N772" s="1">
        <v>2.0031159581571298</v>
      </c>
      <c r="O772" s="1">
        <v>1.33743398822411</v>
      </c>
      <c r="P772" s="1">
        <v>27.319264310139001</v>
      </c>
      <c r="Q772" s="1">
        <v>7.6098172915444202</v>
      </c>
      <c r="R772" s="1">
        <v>24.658559779859601</v>
      </c>
      <c r="S772" s="1">
        <v>27.539809400481602</v>
      </c>
      <c r="T772" s="1">
        <v>12.872549217975401</v>
      </c>
      <c r="U772" s="1">
        <v>3.02259185700099</v>
      </c>
      <c r="V772" s="1">
        <v>56.138282025819301</v>
      </c>
      <c r="W772" s="1">
        <v>27.0885054617676</v>
      </c>
      <c r="X772" s="1">
        <v>13.750620655412099</v>
      </c>
      <c r="Y772" s="1">
        <v>14.359927817575301</v>
      </c>
      <c r="Z772" s="1">
        <v>23.382730901733499</v>
      </c>
      <c r="AA772" s="1">
        <v>21.293815278613199</v>
      </c>
      <c r="AB772" s="1">
        <v>27.216055121124299</v>
      </c>
      <c r="AC772" s="1">
        <v>13.747470880953699</v>
      </c>
    </row>
    <row r="773" spans="1:29" ht="15" customHeight="1" x14ac:dyDescent="0.25">
      <c r="A773">
        <v>43420</v>
      </c>
      <c r="B773" s="2" t="s">
        <v>784</v>
      </c>
      <c r="C773" s="2" t="s">
        <v>330</v>
      </c>
      <c r="D773" s="2" t="s">
        <v>934</v>
      </c>
      <c r="E773" s="2" t="s">
        <v>935</v>
      </c>
      <c r="F773" s="2" t="s">
        <v>919</v>
      </c>
      <c r="G773" s="2" t="str">
        <f t="shared" si="12"/>
        <v>Trump</v>
      </c>
      <c r="H773" s="2" t="s">
        <v>922</v>
      </c>
      <c r="I773" s="2" t="s">
        <v>923</v>
      </c>
      <c r="J773">
        <v>131346</v>
      </c>
      <c r="K773" s="1">
        <v>58.4753247148752</v>
      </c>
      <c r="L773" s="1">
        <v>3.75801318654546</v>
      </c>
      <c r="M773" s="1">
        <v>1.83484841563504</v>
      </c>
      <c r="N773" s="1">
        <v>3.5417903856988402</v>
      </c>
      <c r="O773" s="1">
        <v>32.390023297245399</v>
      </c>
      <c r="P773" s="1">
        <v>23.0307736817261</v>
      </c>
      <c r="Q773" s="1">
        <v>9.2222069952644201</v>
      </c>
      <c r="R773" s="1">
        <v>23.728929697135801</v>
      </c>
      <c r="S773" s="1">
        <v>26.744628690633899</v>
      </c>
      <c r="T773" s="1">
        <v>17.273460935239701</v>
      </c>
      <c r="U773" s="1">
        <v>6.8611001632790902</v>
      </c>
      <c r="V773" s="1">
        <v>32.446371262879303</v>
      </c>
      <c r="W773" s="1">
        <v>38.301897415686099</v>
      </c>
      <c r="X773" s="1">
        <v>22.3906311581555</v>
      </c>
      <c r="Y773" s="1">
        <v>20.648110524177198</v>
      </c>
      <c r="Z773" s="1">
        <v>23.203982121088998</v>
      </c>
      <c r="AA773" s="1">
        <v>18.949613978057702</v>
      </c>
      <c r="AB773" s="1">
        <v>21.182446160097498</v>
      </c>
      <c r="AC773" s="1">
        <v>16.015847216578599</v>
      </c>
    </row>
    <row r="774" spans="1:29" ht="15" customHeight="1" x14ac:dyDescent="0.25">
      <c r="A774">
        <v>43460</v>
      </c>
      <c r="B774" s="2" t="s">
        <v>785</v>
      </c>
      <c r="C774" s="2" t="s">
        <v>162</v>
      </c>
      <c r="D774" s="2" t="s">
        <v>956</v>
      </c>
      <c r="E774" s="2" t="s">
        <v>927</v>
      </c>
      <c r="F774" s="2" t="s">
        <v>919</v>
      </c>
      <c r="G774" s="2" t="str">
        <f t="shared" si="12"/>
        <v>Trump</v>
      </c>
      <c r="H774" s="2" t="s">
        <v>922</v>
      </c>
      <c r="I774" s="2" t="s">
        <v>922</v>
      </c>
      <c r="J774">
        <v>39191</v>
      </c>
      <c r="K774" s="1">
        <v>84.858768594830494</v>
      </c>
      <c r="L774" s="1">
        <v>11.3189252634533</v>
      </c>
      <c r="M774" s="1">
        <v>0.33936362940470999</v>
      </c>
      <c r="N774" s="1">
        <v>1.68406011584292</v>
      </c>
      <c r="O774" s="1">
        <v>1.7988823964685801</v>
      </c>
      <c r="P774" s="1">
        <v>25.1333214258376</v>
      </c>
      <c r="Q774" s="1">
        <v>8.2876170549360797</v>
      </c>
      <c r="R774" s="1">
        <v>24.4163200734863</v>
      </c>
      <c r="S774" s="1">
        <v>27.1797096272103</v>
      </c>
      <c r="T774" s="1">
        <v>14.983031818529801</v>
      </c>
      <c r="U774" s="1">
        <v>8.1920146996899295</v>
      </c>
      <c r="V774" s="1">
        <v>54.247215097806503</v>
      </c>
      <c r="W774" s="1">
        <v>22.5165562913907</v>
      </c>
      <c r="X774" s="1">
        <v>15.0442139111128</v>
      </c>
      <c r="Y774" s="1">
        <v>26.295472389426799</v>
      </c>
      <c r="Z774" s="1">
        <v>24.509290761580701</v>
      </c>
      <c r="AA774" s="1">
        <v>19.1180319288144</v>
      </c>
      <c r="AB774" s="1">
        <v>18.0908139230568</v>
      </c>
      <c r="AC774" s="1">
        <v>11.9863909971212</v>
      </c>
    </row>
    <row r="775" spans="1:29" ht="15" customHeight="1" x14ac:dyDescent="0.25">
      <c r="A775">
        <v>43500</v>
      </c>
      <c r="B775" s="2" t="s">
        <v>786</v>
      </c>
      <c r="C775" s="2" t="s">
        <v>35</v>
      </c>
      <c r="D775" s="2" t="s">
        <v>964</v>
      </c>
      <c r="E775" s="2" t="s">
        <v>935</v>
      </c>
      <c r="F775" s="2" t="s">
        <v>920</v>
      </c>
      <c r="G775" s="2" t="str">
        <f t="shared" si="12"/>
        <v>Clinton</v>
      </c>
      <c r="H775" s="2" t="s">
        <v>922</v>
      </c>
      <c r="I775" s="2" t="s">
        <v>922</v>
      </c>
      <c r="J775">
        <v>29514</v>
      </c>
      <c r="K775" s="1">
        <v>48.641322762079</v>
      </c>
      <c r="L775" s="1">
        <v>0.62682116961442003</v>
      </c>
      <c r="M775" s="1">
        <v>0.36931625669174001</v>
      </c>
      <c r="N775" s="1">
        <v>2.0735921935352701</v>
      </c>
      <c r="O775" s="1">
        <v>48.288947618079597</v>
      </c>
      <c r="P775" s="1">
        <v>21.931964491427799</v>
      </c>
      <c r="Q775" s="1">
        <v>7.6573829369112998</v>
      </c>
      <c r="R775" s="1">
        <v>19.384021142508601</v>
      </c>
      <c r="S775" s="1">
        <v>29.6842176594159</v>
      </c>
      <c r="T775" s="1">
        <v>21.3424137697364</v>
      </c>
      <c r="U775" s="1">
        <v>6.6288516079411597</v>
      </c>
      <c r="V775" s="1">
        <v>37.061962216987901</v>
      </c>
      <c r="W775" s="1">
        <v>32.134788251694502</v>
      </c>
      <c r="X775" s="1">
        <v>24.1743979233764</v>
      </c>
      <c r="Y775" s="1">
        <v>25.392053302998299</v>
      </c>
      <c r="Z775" s="1">
        <v>27.382790281953401</v>
      </c>
      <c r="AA775" s="1">
        <v>17.908507353538599</v>
      </c>
      <c r="AB775" s="1">
        <v>18.7698058015763</v>
      </c>
      <c r="AC775" s="1">
        <v>10.5468432599334</v>
      </c>
    </row>
    <row r="776" spans="1:29" ht="15" customHeight="1" x14ac:dyDescent="0.25">
      <c r="A776">
        <v>43580</v>
      </c>
      <c r="B776" s="2" t="s">
        <v>787</v>
      </c>
      <c r="C776" s="2" t="s">
        <v>60</v>
      </c>
      <c r="D776" s="2" t="s">
        <v>945</v>
      </c>
      <c r="E776" s="2" t="s">
        <v>927</v>
      </c>
      <c r="F776" s="2" t="s">
        <v>919</v>
      </c>
      <c r="G776" s="2" t="str">
        <f t="shared" si="12"/>
        <v>Trump</v>
      </c>
      <c r="H776" s="2" t="s">
        <v>922</v>
      </c>
      <c r="I776" s="2" t="s">
        <v>923</v>
      </c>
      <c r="J776">
        <v>168563</v>
      </c>
      <c r="K776" s="1">
        <v>79.235063448087701</v>
      </c>
      <c r="L776" s="1">
        <v>1.8989932547474799</v>
      </c>
      <c r="M776" s="1">
        <v>1.9387410048468501</v>
      </c>
      <c r="N776" s="1">
        <v>3.2343990080860001</v>
      </c>
      <c r="O776" s="1">
        <v>13.692803284231999</v>
      </c>
      <c r="P776" s="1">
        <v>26.8860900672152</v>
      </c>
      <c r="Q776" s="1">
        <v>9.1817302729543293</v>
      </c>
      <c r="R776" s="1">
        <v>24.4632570611581</v>
      </c>
      <c r="S776" s="1">
        <v>25.968332314920801</v>
      </c>
      <c r="T776" s="1">
        <v>13.500590283751499</v>
      </c>
      <c r="U776" s="1">
        <v>7.1975838204912002</v>
      </c>
      <c r="V776" s="1">
        <v>41.219577724455498</v>
      </c>
      <c r="W776" s="1">
        <v>31.3667905020428</v>
      </c>
      <c r="X776" s="1">
        <v>20.216047953010499</v>
      </c>
      <c r="Y776" s="1">
        <v>17.795524160780101</v>
      </c>
      <c r="Z776" s="1">
        <v>22.833968869163002</v>
      </c>
      <c r="AA776" s="1">
        <v>19.481777833343799</v>
      </c>
      <c r="AB776" s="1">
        <v>24.2889291742202</v>
      </c>
      <c r="AC776" s="1">
        <v>15.599799962493</v>
      </c>
    </row>
    <row r="777" spans="1:29" ht="15" customHeight="1" x14ac:dyDescent="0.25">
      <c r="A777">
        <v>43620</v>
      </c>
      <c r="B777" s="2" t="s">
        <v>788</v>
      </c>
      <c r="C777" s="2" t="s">
        <v>24</v>
      </c>
      <c r="D777" s="2" t="s">
        <v>974</v>
      </c>
      <c r="E777" s="2" t="s">
        <v>947</v>
      </c>
      <c r="F777" s="2" t="s">
        <v>919</v>
      </c>
      <c r="G777" s="2" t="str">
        <f t="shared" si="12"/>
        <v>Trump</v>
      </c>
      <c r="H777" s="2" t="s">
        <v>922</v>
      </c>
      <c r="I777" s="2" t="s">
        <v>923</v>
      </c>
      <c r="J777">
        <v>228261</v>
      </c>
      <c r="K777" s="1">
        <v>88.665168381808499</v>
      </c>
      <c r="L777" s="1">
        <v>2.92165547333973</v>
      </c>
      <c r="M777" s="1">
        <v>1.3037706835596099</v>
      </c>
      <c r="N777" s="1">
        <v>3.71592168613999</v>
      </c>
      <c r="O777" s="1">
        <v>3.3934837751521298</v>
      </c>
      <c r="P777" s="1">
        <v>25.979032773886001</v>
      </c>
      <c r="Q777" s="1">
        <v>9.1482995343050302</v>
      </c>
      <c r="R777" s="1">
        <v>28.6566693390461</v>
      </c>
      <c r="S777" s="1">
        <v>25.034061885298001</v>
      </c>
      <c r="T777" s="1">
        <v>11.181936467464901</v>
      </c>
      <c r="U777" s="1">
        <v>3.5750670241286899</v>
      </c>
      <c r="V777" s="1">
        <v>33.821045576407499</v>
      </c>
      <c r="W777" s="1">
        <v>32.596514745308298</v>
      </c>
      <c r="X777" s="1">
        <v>30.0073726541555</v>
      </c>
      <c r="Y777" s="1">
        <v>13.363312974025099</v>
      </c>
      <c r="Z777" s="1">
        <v>21.552900642101299</v>
      </c>
      <c r="AA777" s="1">
        <v>18.116428395641801</v>
      </c>
      <c r="AB777" s="1">
        <v>28.282658791417798</v>
      </c>
      <c r="AC777" s="1">
        <v>18.684699196814101</v>
      </c>
    </row>
    <row r="778" spans="1:29" ht="15" customHeight="1" x14ac:dyDescent="0.25">
      <c r="A778">
        <v>43660</v>
      </c>
      <c r="B778" s="2" t="s">
        <v>789</v>
      </c>
      <c r="C778" s="2" t="s">
        <v>27</v>
      </c>
      <c r="D778" s="2" t="s">
        <v>976</v>
      </c>
      <c r="E778" s="2" t="s">
        <v>935</v>
      </c>
      <c r="F778" s="2" t="s">
        <v>919</v>
      </c>
      <c r="G778" s="2" t="str">
        <f t="shared" si="12"/>
        <v>Trump</v>
      </c>
      <c r="H778" s="2" t="s">
        <v>922</v>
      </c>
      <c r="I778" s="2" t="s">
        <v>922</v>
      </c>
      <c r="J778">
        <v>16921</v>
      </c>
      <c r="K778" s="1">
        <v>57.756633768689802</v>
      </c>
      <c r="L778" s="1">
        <v>4.5150995804030503</v>
      </c>
      <c r="M778" s="1">
        <v>0.28367117782637002</v>
      </c>
      <c r="N778" s="1">
        <v>1.1051356302819</v>
      </c>
      <c r="O778" s="1">
        <v>36.339459842798902</v>
      </c>
      <c r="P778" s="1">
        <v>25.022161810767699</v>
      </c>
      <c r="Q778" s="1">
        <v>9.7157378405531603</v>
      </c>
      <c r="R778" s="1">
        <v>25.394480231664801</v>
      </c>
      <c r="S778" s="1">
        <v>25.7845281011761</v>
      </c>
      <c r="T778" s="1">
        <v>14.0830920158383</v>
      </c>
      <c r="U778" s="1">
        <v>10.553445469343499</v>
      </c>
      <c r="V778" s="1">
        <v>41.924398625429603</v>
      </c>
      <c r="W778" s="1">
        <v>32.736480376198202</v>
      </c>
      <c r="X778" s="1">
        <v>14.785675529028801</v>
      </c>
      <c r="Y778" s="1">
        <v>22.462589459987001</v>
      </c>
      <c r="Z778" s="1">
        <v>19.925178919974002</v>
      </c>
      <c r="AA778" s="1">
        <v>18.867924528301899</v>
      </c>
      <c r="AB778" s="1">
        <v>21.616785946649301</v>
      </c>
      <c r="AC778" s="1">
        <v>17.127521145087801</v>
      </c>
    </row>
    <row r="779" spans="1:29" ht="15" customHeight="1" x14ac:dyDescent="0.25">
      <c r="A779">
        <v>43700</v>
      </c>
      <c r="B779" s="2" t="s">
        <v>790</v>
      </c>
      <c r="C779" s="2" t="s">
        <v>104</v>
      </c>
      <c r="D779" s="2" t="s">
        <v>950</v>
      </c>
      <c r="E779" s="2" t="s">
        <v>927</v>
      </c>
      <c r="F779" s="2" t="s">
        <v>919</v>
      </c>
      <c r="G779" s="2" t="str">
        <f t="shared" si="12"/>
        <v>Trump</v>
      </c>
      <c r="H779" s="2" t="s">
        <v>922</v>
      </c>
      <c r="I779" s="2" t="s">
        <v>923</v>
      </c>
      <c r="J779">
        <v>63063</v>
      </c>
      <c r="K779" s="1">
        <v>95.052566481137902</v>
      </c>
      <c r="L779" s="1">
        <v>1.11792968935826</v>
      </c>
      <c r="M779" s="1">
        <v>0.45827188684331499</v>
      </c>
      <c r="N779" s="1">
        <v>1.28125842411557</v>
      </c>
      <c r="O779" s="1">
        <v>2.0899735185449502</v>
      </c>
      <c r="P779" s="1">
        <v>22.767708481994202</v>
      </c>
      <c r="Q779" s="1">
        <v>7.6463219320362201</v>
      </c>
      <c r="R779" s="1">
        <v>24.946482089339199</v>
      </c>
      <c r="S779" s="1">
        <v>28.400171257314099</v>
      </c>
      <c r="T779" s="1">
        <v>16.239316239316199</v>
      </c>
      <c r="U779" s="1">
        <v>11.347065257017899</v>
      </c>
      <c r="V779" s="1">
        <v>48.737695953335802</v>
      </c>
      <c r="W779" s="1">
        <v>25.8886255924171</v>
      </c>
      <c r="X779" s="1">
        <v>14.026613197229301</v>
      </c>
      <c r="Y779" s="1">
        <v>31.764928909952602</v>
      </c>
      <c r="Z779" s="1">
        <v>25.994312796208501</v>
      </c>
      <c r="AA779" s="1">
        <v>16.580094786729902</v>
      </c>
      <c r="AB779" s="1">
        <v>15.7497630331754</v>
      </c>
      <c r="AC779" s="1">
        <v>9.9109004739336495</v>
      </c>
    </row>
    <row r="780" spans="1:29" ht="15" customHeight="1" x14ac:dyDescent="0.25">
      <c r="A780">
        <v>43740</v>
      </c>
      <c r="B780" s="2" t="s">
        <v>790</v>
      </c>
      <c r="C780" s="2" t="s">
        <v>55</v>
      </c>
      <c r="D780" s="2" t="s">
        <v>970</v>
      </c>
      <c r="E780" s="2" t="s">
        <v>927</v>
      </c>
      <c r="F780" s="2" t="s">
        <v>919</v>
      </c>
      <c r="G780" s="2" t="str">
        <f t="shared" si="12"/>
        <v>Trump</v>
      </c>
      <c r="H780" s="2" t="s">
        <v>922</v>
      </c>
      <c r="I780" s="2" t="s">
        <v>922</v>
      </c>
      <c r="J780">
        <v>77742</v>
      </c>
      <c r="K780" s="1">
        <v>95.527514085050498</v>
      </c>
      <c r="L780" s="1">
        <v>2.3873839108847199</v>
      </c>
      <c r="M780" s="1">
        <v>0.30614082477939902</v>
      </c>
      <c r="N780" s="1">
        <v>0.69846415065215695</v>
      </c>
      <c r="O780" s="1">
        <v>1.0804970286331701</v>
      </c>
      <c r="P780" s="1">
        <v>19.463095881248201</v>
      </c>
      <c r="Q780" s="1">
        <v>7.3846826683131397</v>
      </c>
      <c r="R780" s="1">
        <v>24.186411463559001</v>
      </c>
      <c r="S780" s="1">
        <v>30.4031282961591</v>
      </c>
      <c r="T780" s="1">
        <v>18.562681690720598</v>
      </c>
      <c r="U780" s="1">
        <v>5.7896497684492303</v>
      </c>
      <c r="V780" s="1">
        <v>59.174869257452798</v>
      </c>
      <c r="W780" s="1">
        <v>21.006849676885398</v>
      </c>
      <c r="X780" s="1">
        <v>14.0286312972126</v>
      </c>
      <c r="Y780" s="1">
        <v>21.088957055214699</v>
      </c>
      <c r="Z780" s="1">
        <v>26.053614297145899</v>
      </c>
      <c r="AA780" s="1">
        <v>20.1287009869299</v>
      </c>
      <c r="AB780" s="1">
        <v>22.222592691384399</v>
      </c>
      <c r="AC780" s="1">
        <v>10.506134969325201</v>
      </c>
    </row>
    <row r="781" spans="1:29" ht="15" customHeight="1" x14ac:dyDescent="0.25">
      <c r="A781">
        <v>43760</v>
      </c>
      <c r="B781" s="2" t="s">
        <v>791</v>
      </c>
      <c r="C781" s="2" t="s">
        <v>98</v>
      </c>
      <c r="D781" s="2" t="s">
        <v>936</v>
      </c>
      <c r="E781" s="2" t="s">
        <v>935</v>
      </c>
      <c r="F781" s="2" t="s">
        <v>919</v>
      </c>
      <c r="G781" s="2" t="str">
        <f t="shared" si="12"/>
        <v>Trump</v>
      </c>
      <c r="H781" s="2" t="s">
        <v>922</v>
      </c>
      <c r="I781" s="2" t="s">
        <v>923</v>
      </c>
      <c r="J781">
        <v>55365</v>
      </c>
      <c r="K781" s="1">
        <v>81.865799692946794</v>
      </c>
      <c r="L781" s="1">
        <v>2.0121015081730298</v>
      </c>
      <c r="M781" s="1">
        <v>0.95728348234444105</v>
      </c>
      <c r="N781" s="1">
        <v>4.4757518287726903</v>
      </c>
      <c r="O781" s="1">
        <v>10.689063487763001</v>
      </c>
      <c r="P781" s="1">
        <v>17.487582407658302</v>
      </c>
      <c r="Q781" s="1">
        <v>7.6365935157590501</v>
      </c>
      <c r="R781" s="1">
        <v>21.845931545199999</v>
      </c>
      <c r="S781" s="1">
        <v>32.630723381197498</v>
      </c>
      <c r="T781" s="1">
        <v>20.399169150185099</v>
      </c>
      <c r="U781" s="1">
        <v>2.3180815208166599</v>
      </c>
      <c r="V781" s="1">
        <v>38.587813098615499</v>
      </c>
      <c r="W781" s="1">
        <v>41.6721224024636</v>
      </c>
      <c r="X781" s="1">
        <v>17.4219829781043</v>
      </c>
      <c r="Y781" s="1">
        <v>18.190454648269601</v>
      </c>
      <c r="Z781" s="1">
        <v>24.116715675186601</v>
      </c>
      <c r="AA781" s="1">
        <v>18.936892105858401</v>
      </c>
      <c r="AB781" s="1">
        <v>21.3797783306944</v>
      </c>
      <c r="AC781" s="1">
        <v>17.376159239991001</v>
      </c>
    </row>
    <row r="782" spans="1:29" ht="15" customHeight="1" x14ac:dyDescent="0.25">
      <c r="A782">
        <v>43780</v>
      </c>
      <c r="B782" s="2" t="s">
        <v>792</v>
      </c>
      <c r="C782" s="2" t="s">
        <v>66</v>
      </c>
      <c r="D782" s="2" t="s">
        <v>425</v>
      </c>
      <c r="E782" s="2" t="s">
        <v>927</v>
      </c>
      <c r="F782" s="2" t="s">
        <v>919</v>
      </c>
      <c r="G782" s="2" t="str">
        <f t="shared" si="12"/>
        <v>Trump</v>
      </c>
      <c r="H782" s="2" t="s">
        <v>922</v>
      </c>
      <c r="I782" s="2" t="s">
        <v>923</v>
      </c>
      <c r="J782">
        <v>319224</v>
      </c>
      <c r="K782" s="1">
        <v>77.5020048617898</v>
      </c>
      <c r="L782" s="1">
        <v>11.334674084655299</v>
      </c>
      <c r="M782" s="1">
        <v>1.66622810315014</v>
      </c>
      <c r="N782" s="1">
        <v>2.9296042904042299</v>
      </c>
      <c r="O782" s="1">
        <v>6.5674886600004996</v>
      </c>
      <c r="P782" s="1">
        <v>24.468398366037601</v>
      </c>
      <c r="Q782" s="1">
        <v>10.668370799188001</v>
      </c>
      <c r="R782" s="1">
        <v>24.425168533694201</v>
      </c>
      <c r="S782" s="1">
        <v>26.679698268300601</v>
      </c>
      <c r="T782" s="1">
        <v>13.7583640327795</v>
      </c>
      <c r="U782" s="1">
        <v>3.22909322696851</v>
      </c>
      <c r="V782" s="1">
        <v>42.202756342775501</v>
      </c>
      <c r="W782" s="1">
        <v>29.7712061655544</v>
      </c>
      <c r="X782" s="1">
        <v>24.796944264701601</v>
      </c>
      <c r="Y782" s="1">
        <v>19.8699195054627</v>
      </c>
      <c r="Z782" s="1">
        <v>24.728516884018401</v>
      </c>
      <c r="AA782" s="1">
        <v>18.707955240409198</v>
      </c>
      <c r="AB782" s="1">
        <v>21.370721145105001</v>
      </c>
      <c r="AC782" s="1">
        <v>15.3228872250045</v>
      </c>
    </row>
    <row r="783" spans="1:29" ht="15" customHeight="1" x14ac:dyDescent="0.25">
      <c r="A783">
        <v>43900</v>
      </c>
      <c r="B783" s="2" t="s">
        <v>793</v>
      </c>
      <c r="C783" s="2" t="s">
        <v>129</v>
      </c>
      <c r="D783" s="2" t="s">
        <v>973</v>
      </c>
      <c r="E783" s="2" t="s">
        <v>931</v>
      </c>
      <c r="F783" s="2" t="s">
        <v>919</v>
      </c>
      <c r="G783" s="2" t="str">
        <f t="shared" si="12"/>
        <v>Trump</v>
      </c>
      <c r="H783" s="2" t="s">
        <v>922</v>
      </c>
      <c r="I783" s="2" t="s">
        <v>923</v>
      </c>
      <c r="J783">
        <v>313268</v>
      </c>
      <c r="K783" s="1">
        <v>69.694319241033199</v>
      </c>
      <c r="L783" s="1">
        <v>21.431170754753101</v>
      </c>
      <c r="M783" s="1">
        <v>1.8383620414469399</v>
      </c>
      <c r="N783" s="1">
        <v>1.6286374605768901</v>
      </c>
      <c r="O783" s="1">
        <v>5.4075105021898198</v>
      </c>
      <c r="P783" s="1">
        <v>24.2763384705747</v>
      </c>
      <c r="Q783" s="1">
        <v>9.6090248605028297</v>
      </c>
      <c r="R783" s="1">
        <v>25.369013113372599</v>
      </c>
      <c r="S783" s="1">
        <v>27.0206340896613</v>
      </c>
      <c r="T783" s="1">
        <v>13.7249894658886</v>
      </c>
      <c r="U783" s="1">
        <v>7.6153764509499302</v>
      </c>
      <c r="V783" s="1">
        <v>42.982371501075903</v>
      </c>
      <c r="W783" s="1">
        <v>29.371665106764802</v>
      </c>
      <c r="X783" s="1">
        <v>20.0305869412094</v>
      </c>
      <c r="Y783" s="1">
        <v>24.089775140747701</v>
      </c>
      <c r="Z783" s="1">
        <v>23.619492296800701</v>
      </c>
      <c r="AA783" s="1">
        <v>18.030880221150898</v>
      </c>
      <c r="AB783" s="1">
        <v>20.696659137646201</v>
      </c>
      <c r="AC783" s="1">
        <v>13.5631932036544</v>
      </c>
    </row>
    <row r="784" spans="1:29" ht="15" customHeight="1" x14ac:dyDescent="0.25">
      <c r="A784">
        <v>43940</v>
      </c>
      <c r="B784" s="2" t="s">
        <v>794</v>
      </c>
      <c r="C784" s="2" t="s">
        <v>24</v>
      </c>
      <c r="D784" s="2" t="s">
        <v>974</v>
      </c>
      <c r="E784" s="2" t="s">
        <v>947</v>
      </c>
      <c r="F784" s="2" t="s">
        <v>919</v>
      </c>
      <c r="G784" s="2" t="str">
        <f t="shared" si="12"/>
        <v>Trump</v>
      </c>
      <c r="H784" s="2" t="s">
        <v>922</v>
      </c>
      <c r="I784" s="2" t="s">
        <v>923</v>
      </c>
      <c r="J784">
        <v>24097</v>
      </c>
      <c r="K784" s="1">
        <v>92.745984977383102</v>
      </c>
      <c r="L784" s="1">
        <v>0.36104079345976697</v>
      </c>
      <c r="M784" s="1">
        <v>0.65153338589865994</v>
      </c>
      <c r="N784" s="1">
        <v>3.70170560650703</v>
      </c>
      <c r="O784" s="1">
        <v>2.5397352367514601</v>
      </c>
      <c r="P784" s="1">
        <v>19.5875005187368</v>
      </c>
      <c r="Q784" s="1">
        <v>13.304560733701299</v>
      </c>
      <c r="R784" s="1">
        <v>21.376104909324798</v>
      </c>
      <c r="S784" s="1">
        <v>29.161306386687102</v>
      </c>
      <c r="T784" s="1">
        <v>16.570527451549999</v>
      </c>
      <c r="U784" s="1">
        <v>2.83170520588599</v>
      </c>
      <c r="V784" s="1">
        <v>37.1954989489304</v>
      </c>
      <c r="W784" s="1">
        <v>29.652528749845398</v>
      </c>
      <c r="X784" s="1">
        <v>30.320267095338199</v>
      </c>
      <c r="Y784" s="1">
        <v>22.1539607186075</v>
      </c>
      <c r="Z784" s="1">
        <v>24.378665177324802</v>
      </c>
      <c r="AA784" s="1">
        <v>16.261751838406401</v>
      </c>
      <c r="AB784" s="1">
        <v>23.280275528251</v>
      </c>
      <c r="AC784" s="1">
        <v>13.925346737410401</v>
      </c>
    </row>
    <row r="785" spans="1:29" ht="15" customHeight="1" x14ac:dyDescent="0.25">
      <c r="A785">
        <v>43980</v>
      </c>
      <c r="B785" s="2" t="s">
        <v>795</v>
      </c>
      <c r="C785" s="2" t="s">
        <v>60</v>
      </c>
      <c r="D785" s="2" t="s">
        <v>945</v>
      </c>
      <c r="E785" s="2" t="s">
        <v>927</v>
      </c>
      <c r="F785" s="2" t="s">
        <v>919</v>
      </c>
      <c r="G785" s="2" t="str">
        <f t="shared" si="12"/>
        <v>Trump</v>
      </c>
      <c r="H785" s="2" t="s">
        <v>922</v>
      </c>
      <c r="I785" s="2" t="s">
        <v>923</v>
      </c>
      <c r="J785">
        <v>16667</v>
      </c>
      <c r="K785" s="1">
        <v>95.056098878022397</v>
      </c>
      <c r="L785" s="1">
        <v>0.40799184016319701</v>
      </c>
      <c r="M785" s="1">
        <v>0.58798824023519503</v>
      </c>
      <c r="N785" s="1">
        <v>1.08597828043439</v>
      </c>
      <c r="O785" s="1">
        <v>2.8619427611447801</v>
      </c>
      <c r="P785" s="1">
        <v>22.979540409191799</v>
      </c>
      <c r="Q785" s="1">
        <v>7.0618587628247402</v>
      </c>
      <c r="R785" s="1">
        <v>22.817543649127</v>
      </c>
      <c r="S785" s="1">
        <v>28.745425091498198</v>
      </c>
      <c r="T785" s="1">
        <v>18.395632087358301</v>
      </c>
      <c r="U785" s="1">
        <v>2.3886986301369899</v>
      </c>
      <c r="V785" s="1">
        <v>42.140410958904098</v>
      </c>
      <c r="W785" s="1">
        <v>36.7979452054795</v>
      </c>
      <c r="X785" s="1">
        <v>18.6729452054795</v>
      </c>
      <c r="Y785" s="1">
        <v>19.311294765840199</v>
      </c>
      <c r="Z785" s="1">
        <v>22.052341597796101</v>
      </c>
      <c r="AA785" s="1">
        <v>18.911845730027501</v>
      </c>
      <c r="AB785" s="1">
        <v>26.446280991735499</v>
      </c>
      <c r="AC785" s="1">
        <v>13.2782369146005</v>
      </c>
    </row>
    <row r="786" spans="1:29" ht="15" customHeight="1" x14ac:dyDescent="0.25">
      <c r="A786">
        <v>44020</v>
      </c>
      <c r="B786" s="2" t="s">
        <v>796</v>
      </c>
      <c r="C786" s="2" t="s">
        <v>60</v>
      </c>
      <c r="D786" s="2" t="s">
        <v>945</v>
      </c>
      <c r="E786" s="2" t="s">
        <v>927</v>
      </c>
      <c r="F786" s="2" t="s">
        <v>919</v>
      </c>
      <c r="G786" s="2" t="str">
        <f t="shared" si="12"/>
        <v>Trump</v>
      </c>
      <c r="H786" s="2" t="s">
        <v>922</v>
      </c>
      <c r="I786" s="2" t="s">
        <v>923</v>
      </c>
      <c r="J786">
        <v>16667</v>
      </c>
      <c r="K786" s="1">
        <v>97.528049439011198</v>
      </c>
      <c r="L786" s="1">
        <v>0.17399652006959901</v>
      </c>
      <c r="M786" s="1">
        <v>0.43199136017279599</v>
      </c>
      <c r="N786" s="1">
        <v>0.79798404031919401</v>
      </c>
      <c r="O786" s="1">
        <v>1.06797864042719</v>
      </c>
      <c r="P786" s="1">
        <v>19.361612767744599</v>
      </c>
      <c r="Q786" s="1">
        <v>5.5258894822103599</v>
      </c>
      <c r="R786" s="1">
        <v>21.071578568428599</v>
      </c>
      <c r="S786" s="1">
        <v>31.769364612707701</v>
      </c>
      <c r="T786" s="1">
        <v>22.271554568908599</v>
      </c>
      <c r="U786" s="1">
        <v>2.0474565510673801</v>
      </c>
      <c r="V786" s="1">
        <v>35.719387350210297</v>
      </c>
      <c r="W786" s="1">
        <v>35.1400682485517</v>
      </c>
      <c r="X786" s="1">
        <v>27.093087850170601</v>
      </c>
      <c r="Y786" s="1">
        <v>16.0391379737429</v>
      </c>
      <c r="Z786" s="1">
        <v>22.392865989596199</v>
      </c>
      <c r="AA786" s="1">
        <v>19.5813723061679</v>
      </c>
      <c r="AB786" s="1">
        <v>25.229130542482</v>
      </c>
      <c r="AC786" s="1">
        <v>16.757493188010901</v>
      </c>
    </row>
    <row r="787" spans="1:29" ht="15" customHeight="1" x14ac:dyDescent="0.25">
      <c r="A787">
        <v>44060</v>
      </c>
      <c r="B787" s="2" t="s">
        <v>797</v>
      </c>
      <c r="C787" s="2" t="s">
        <v>25</v>
      </c>
      <c r="D787" s="2" t="s">
        <v>878</v>
      </c>
      <c r="E787" s="2" t="s">
        <v>927</v>
      </c>
      <c r="F787" s="2" t="s">
        <v>919</v>
      </c>
      <c r="G787" s="2" t="str">
        <f t="shared" si="12"/>
        <v>Trump</v>
      </c>
      <c r="H787" s="2" t="s">
        <v>922</v>
      </c>
      <c r="I787" s="2" t="s">
        <v>922</v>
      </c>
      <c r="J787">
        <v>527753</v>
      </c>
      <c r="K787" s="1">
        <v>86.890458225722995</v>
      </c>
      <c r="L787" s="1">
        <v>1.4986177245794901</v>
      </c>
      <c r="M787" s="1">
        <v>1.91491095266157</v>
      </c>
      <c r="N787" s="1">
        <v>5.3689889020052899</v>
      </c>
      <c r="O787" s="1">
        <v>4.3270241950306296</v>
      </c>
      <c r="P787" s="1">
        <v>23.269408226954699</v>
      </c>
      <c r="Q787" s="1">
        <v>10.8368877107283</v>
      </c>
      <c r="R787" s="1">
        <v>24.825628655829501</v>
      </c>
      <c r="S787" s="1">
        <v>27.620496709634999</v>
      </c>
      <c r="T787" s="1">
        <v>13.447578696852499</v>
      </c>
      <c r="U787" s="1">
        <v>2.0627086409680402</v>
      </c>
      <c r="V787" s="1">
        <v>31.479864171497798</v>
      </c>
      <c r="W787" s="1">
        <v>38.972265474624102</v>
      </c>
      <c r="X787" s="1">
        <v>27.485161712909999</v>
      </c>
      <c r="Y787" s="1">
        <v>19.174209488513501</v>
      </c>
      <c r="Z787" s="1">
        <v>22.388045518257201</v>
      </c>
      <c r="AA787" s="1">
        <v>18.539899745801002</v>
      </c>
      <c r="AB787" s="1">
        <v>23.295559831801</v>
      </c>
      <c r="AC787" s="1">
        <v>16.6022854156273</v>
      </c>
    </row>
    <row r="788" spans="1:29" ht="15" customHeight="1" x14ac:dyDescent="0.25">
      <c r="A788">
        <v>44140</v>
      </c>
      <c r="B788" s="2" t="s">
        <v>798</v>
      </c>
      <c r="C788" s="2" t="s">
        <v>106</v>
      </c>
      <c r="D788" s="2" t="s">
        <v>952</v>
      </c>
      <c r="E788" s="2" t="s">
        <v>927</v>
      </c>
      <c r="F788" s="2" t="s">
        <v>920</v>
      </c>
      <c r="G788" s="2" t="str">
        <f t="shared" si="12"/>
        <v>Clinton</v>
      </c>
      <c r="H788" s="2" t="s">
        <v>923</v>
      </c>
      <c r="I788" s="2" t="s">
        <v>923</v>
      </c>
      <c r="J788">
        <v>621570</v>
      </c>
      <c r="K788" s="1">
        <v>72.412600350724802</v>
      </c>
      <c r="L788" s="1">
        <v>6.3128851135029</v>
      </c>
      <c r="M788" s="1">
        <v>2.5837797834515799</v>
      </c>
      <c r="N788" s="1">
        <v>1.92174654503918</v>
      </c>
      <c r="O788" s="1">
        <v>16.768988207281598</v>
      </c>
      <c r="P788" s="1">
        <v>21.984812651833298</v>
      </c>
      <c r="Q788" s="1">
        <v>13.278633138665001</v>
      </c>
      <c r="R788" s="1">
        <v>23.554225590038101</v>
      </c>
      <c r="S788" s="1">
        <v>27.383882748523899</v>
      </c>
      <c r="T788" s="1">
        <v>13.7984458709397</v>
      </c>
      <c r="U788" s="1">
        <v>5.5251732124549102</v>
      </c>
      <c r="V788" s="1">
        <v>38.344806357039801</v>
      </c>
      <c r="W788" s="1">
        <v>27.5508962860171</v>
      </c>
      <c r="X788" s="1">
        <v>28.579124144488102</v>
      </c>
      <c r="Y788" s="1">
        <v>20.942760089231399</v>
      </c>
      <c r="Z788" s="1">
        <v>18.833231934022798</v>
      </c>
      <c r="AA788" s="1">
        <v>15.8934969242209</v>
      </c>
      <c r="AB788" s="1">
        <v>22.972858784560302</v>
      </c>
      <c r="AC788" s="1">
        <v>21.3576522679646</v>
      </c>
    </row>
    <row r="789" spans="1:29" ht="15" customHeight="1" x14ac:dyDescent="0.25">
      <c r="A789">
        <v>44220</v>
      </c>
      <c r="B789" s="2" t="s">
        <v>798</v>
      </c>
      <c r="C789" s="2" t="s">
        <v>33</v>
      </c>
      <c r="D789" s="2" t="s">
        <v>967</v>
      </c>
      <c r="E789" s="2" t="s">
        <v>927</v>
      </c>
      <c r="F789" s="2" t="s">
        <v>920</v>
      </c>
      <c r="G789" s="2" t="str">
        <f t="shared" si="12"/>
        <v>Clinton</v>
      </c>
      <c r="H789" s="2" t="s">
        <v>922</v>
      </c>
      <c r="I789" s="2" t="s">
        <v>922</v>
      </c>
      <c r="J789">
        <v>138333</v>
      </c>
      <c r="K789" s="1">
        <v>85.284060925448003</v>
      </c>
      <c r="L789" s="1">
        <v>8.6739968048115799</v>
      </c>
      <c r="M789" s="1">
        <v>0.61373641864197304</v>
      </c>
      <c r="N789" s="1">
        <v>2.6775968134863</v>
      </c>
      <c r="O789" s="1">
        <v>2.7506090376121399</v>
      </c>
      <c r="P789" s="1">
        <v>23.597406258810299</v>
      </c>
      <c r="Q789" s="1">
        <v>9.0368892455162495</v>
      </c>
      <c r="R789" s="1">
        <v>23.144152154583502</v>
      </c>
      <c r="S789" s="1">
        <v>28.012838585153201</v>
      </c>
      <c r="T789" s="1">
        <v>16.208713755936799</v>
      </c>
      <c r="U789" s="1">
        <v>3.85655421066186</v>
      </c>
      <c r="V789" s="1">
        <v>47.685423641514298</v>
      </c>
      <c r="W789" s="1">
        <v>31.493046613443202</v>
      </c>
      <c r="X789" s="1">
        <v>16.964975534380599</v>
      </c>
      <c r="Y789" s="1">
        <v>20.9810949980895</v>
      </c>
      <c r="Z789" s="1">
        <v>24.463691115195001</v>
      </c>
      <c r="AA789" s="1">
        <v>19.727433177459599</v>
      </c>
      <c r="AB789" s="1">
        <v>21.6215724449135</v>
      </c>
      <c r="AC789" s="1">
        <v>13.2062082643425</v>
      </c>
    </row>
    <row r="790" spans="1:29" ht="15" customHeight="1" x14ac:dyDescent="0.25">
      <c r="A790">
        <v>44100</v>
      </c>
      <c r="B790" s="2" t="s">
        <v>798</v>
      </c>
      <c r="C790" s="2" t="s">
        <v>146</v>
      </c>
      <c r="D790" s="2" t="s">
        <v>948</v>
      </c>
      <c r="E790" s="2" t="s">
        <v>927</v>
      </c>
      <c r="F790" s="2" t="s">
        <v>919</v>
      </c>
      <c r="G790" s="2" t="str">
        <f t="shared" si="12"/>
        <v>Trump</v>
      </c>
      <c r="H790" s="2" t="s">
        <v>922</v>
      </c>
      <c r="I790" s="2" t="s">
        <v>923</v>
      </c>
      <c r="J790">
        <v>210170</v>
      </c>
      <c r="K790" s="1">
        <v>83.411999809677894</v>
      </c>
      <c r="L790" s="1">
        <v>11.048199076937699</v>
      </c>
      <c r="M790" s="1">
        <v>1.5354237046200701</v>
      </c>
      <c r="N790" s="1">
        <v>2.2910025217680898</v>
      </c>
      <c r="O790" s="1">
        <v>1.71337488699624</v>
      </c>
      <c r="P790" s="1">
        <v>23.703192653566202</v>
      </c>
      <c r="Q790" s="1">
        <v>8.2880525289051707</v>
      </c>
      <c r="R790" s="1">
        <v>25.281438835228599</v>
      </c>
      <c r="S790" s="1">
        <v>28.767188466479499</v>
      </c>
      <c r="T790" s="1">
        <v>13.960127515820499</v>
      </c>
      <c r="U790" s="1">
        <v>2.1551483323090701</v>
      </c>
      <c r="V790" s="1">
        <v>35.326694228727902</v>
      </c>
      <c r="W790" s="1">
        <v>31.539471478853599</v>
      </c>
      <c r="X790" s="1">
        <v>30.978685960109502</v>
      </c>
      <c r="Y790" s="1">
        <v>16.678862160431699</v>
      </c>
      <c r="Z790" s="1">
        <v>19.391978413975998</v>
      </c>
      <c r="AA790" s="1">
        <v>17.2253727247782</v>
      </c>
      <c r="AB790" s="1">
        <v>24.526662398243801</v>
      </c>
      <c r="AC790" s="1">
        <v>22.177124302570199</v>
      </c>
    </row>
    <row r="791" spans="1:29" ht="15" customHeight="1" x14ac:dyDescent="0.25">
      <c r="A791">
        <v>44180</v>
      </c>
      <c r="B791" s="2" t="s">
        <v>798</v>
      </c>
      <c r="C791" s="2" t="s">
        <v>162</v>
      </c>
      <c r="D791" s="2" t="s">
        <v>956</v>
      </c>
      <c r="E791" s="2" t="s">
        <v>927</v>
      </c>
      <c r="F791" s="2" t="s">
        <v>919</v>
      </c>
      <c r="G791" s="2" t="str">
        <f t="shared" si="12"/>
        <v>Trump</v>
      </c>
      <c r="H791" s="2" t="s">
        <v>922</v>
      </c>
      <c r="I791" s="2" t="s">
        <v>922</v>
      </c>
      <c r="J791">
        <v>436712</v>
      </c>
      <c r="K791" s="1">
        <v>91.4632526699518</v>
      </c>
      <c r="L791" s="1">
        <v>2.0026928502079202</v>
      </c>
      <c r="M791" s="1">
        <v>1.1650698858744399</v>
      </c>
      <c r="N791" s="1">
        <v>2.714603674733</v>
      </c>
      <c r="O791" s="1">
        <v>2.6543809192328101</v>
      </c>
      <c r="P791" s="1">
        <v>23.226519994870799</v>
      </c>
      <c r="Q791" s="1">
        <v>11.7601531444064</v>
      </c>
      <c r="R791" s="1">
        <v>25.716032534027001</v>
      </c>
      <c r="S791" s="1">
        <v>25.400950740991799</v>
      </c>
      <c r="T791" s="1">
        <v>13.8963435857041</v>
      </c>
      <c r="U791" s="1">
        <v>3.1305418719211802</v>
      </c>
      <c r="V791" s="1">
        <v>39.203729767769197</v>
      </c>
      <c r="W791" s="1">
        <v>32.3733286418015</v>
      </c>
      <c r="X791" s="1">
        <v>25.292399718508101</v>
      </c>
      <c r="Y791" s="1">
        <v>20.900030202355801</v>
      </c>
      <c r="Z791" s="1">
        <v>25.159702079403701</v>
      </c>
      <c r="AA791" s="1">
        <v>19.7631679421938</v>
      </c>
      <c r="AB791" s="1">
        <v>21.441393183385301</v>
      </c>
      <c r="AC791" s="1">
        <v>12.735706592661399</v>
      </c>
    </row>
    <row r="792" spans="1:29" ht="15" customHeight="1" x14ac:dyDescent="0.25">
      <c r="A792">
        <v>41060</v>
      </c>
      <c r="B792" s="2" t="s">
        <v>733</v>
      </c>
      <c r="C792" s="2" t="s">
        <v>44</v>
      </c>
      <c r="D792" s="2" t="s">
        <v>955</v>
      </c>
      <c r="E792" s="2" t="s">
        <v>947</v>
      </c>
      <c r="F792" s="2" t="s">
        <v>919</v>
      </c>
      <c r="G792" s="2" t="str">
        <f t="shared" si="12"/>
        <v>Trump</v>
      </c>
      <c r="H792" s="2" t="s">
        <v>922</v>
      </c>
      <c r="I792" s="2" t="s">
        <v>922</v>
      </c>
      <c r="J792">
        <v>189093</v>
      </c>
      <c r="K792" s="1">
        <v>91.147213276007093</v>
      </c>
      <c r="L792" s="1">
        <v>2.8203053523927402</v>
      </c>
      <c r="M792" s="1">
        <v>1.78166299122654</v>
      </c>
      <c r="N792" s="1">
        <v>1.7007504243943501</v>
      </c>
      <c r="O792" s="1">
        <v>2.5500679559793298</v>
      </c>
      <c r="P792" s="1">
        <v>23.480509590518899</v>
      </c>
      <c r="Q792" s="1">
        <v>14.5949347675482</v>
      </c>
      <c r="R792" s="1">
        <v>25.467891460815601</v>
      </c>
      <c r="S792" s="1">
        <v>24.406508966487401</v>
      </c>
      <c r="T792" s="1">
        <v>12.0501552146298</v>
      </c>
      <c r="U792" s="1">
        <v>4.60957696324322</v>
      </c>
      <c r="V792" s="1">
        <v>36.494838301004897</v>
      </c>
      <c r="W792" s="1">
        <v>35.543818801253202</v>
      </c>
      <c r="X792" s="1">
        <v>23.351765934498601</v>
      </c>
      <c r="Y792" s="1">
        <v>16.093089249944398</v>
      </c>
      <c r="Z792" s="1">
        <v>21.167649677275801</v>
      </c>
      <c r="AA792" s="1">
        <v>18.8751947473848</v>
      </c>
      <c r="AB792" s="1">
        <v>26.1976964166481</v>
      </c>
      <c r="AC792" s="1">
        <v>17.666369908746901</v>
      </c>
    </row>
    <row r="793" spans="1:29" ht="15" customHeight="1" x14ac:dyDescent="0.25">
      <c r="A793">
        <v>41100</v>
      </c>
      <c r="B793" s="2" t="s">
        <v>734</v>
      </c>
      <c r="C793" s="2" t="s">
        <v>199</v>
      </c>
      <c r="D793" s="2" t="s">
        <v>977</v>
      </c>
      <c r="E793" s="2" t="s">
        <v>947</v>
      </c>
      <c r="F793" s="2" t="s">
        <v>919</v>
      </c>
      <c r="G793" s="2" t="str">
        <f t="shared" si="12"/>
        <v>Trump</v>
      </c>
      <c r="H793" s="2" t="s">
        <v>922</v>
      </c>
      <c r="I793" s="2" t="s">
        <v>923</v>
      </c>
      <c r="J793">
        <v>23530</v>
      </c>
      <c r="K793" s="1">
        <v>85.6402273467762</v>
      </c>
      <c r="L793" s="1">
        <v>0.45758968975129399</v>
      </c>
      <c r="M793" s="1">
        <v>0.69072874054230204</v>
      </c>
      <c r="N793" s="1">
        <v>3.4471273938384699</v>
      </c>
      <c r="O793" s="1">
        <v>9.7643268290917007</v>
      </c>
      <c r="P793" s="1">
        <v>30.182094631285501</v>
      </c>
      <c r="Q793" s="1">
        <v>9.6969916374036096</v>
      </c>
      <c r="R793" s="1">
        <v>22.9975020815987</v>
      </c>
      <c r="S793" s="1">
        <v>19.872569959816101</v>
      </c>
      <c r="T793" s="1">
        <v>17.250841689896099</v>
      </c>
      <c r="U793" s="1">
        <v>3.0637356888946998</v>
      </c>
      <c r="V793" s="1">
        <v>32.056875869366202</v>
      </c>
      <c r="W793" s="1">
        <v>39.524211477417303</v>
      </c>
      <c r="X793" s="1">
        <v>25.355176964321799</v>
      </c>
      <c r="Y793" s="1">
        <v>15.9480720457379</v>
      </c>
      <c r="Z793" s="1">
        <v>23.427760821905999</v>
      </c>
      <c r="AA793" s="1">
        <v>22.5680264798177</v>
      </c>
      <c r="AB793" s="1">
        <v>23.980140136697798</v>
      </c>
      <c r="AC793" s="1">
        <v>14.076000515840599</v>
      </c>
    </row>
    <row r="794" spans="1:29" ht="15" customHeight="1" x14ac:dyDescent="0.25">
      <c r="A794">
        <v>41140</v>
      </c>
      <c r="B794" s="2" t="s">
        <v>735</v>
      </c>
      <c r="C794" s="2" t="s">
        <v>162</v>
      </c>
      <c r="D794" s="2" t="s">
        <v>956</v>
      </c>
      <c r="E794" s="2" t="s">
        <v>927</v>
      </c>
      <c r="F794" s="2" t="s">
        <v>919</v>
      </c>
      <c r="G794" s="2" t="str">
        <f t="shared" si="12"/>
        <v>Trump</v>
      </c>
      <c r="H794" s="2" t="s">
        <v>922</v>
      </c>
      <c r="I794" s="2" t="s">
        <v>922</v>
      </c>
      <c r="J794">
        <v>127329</v>
      </c>
      <c r="K794" s="1">
        <v>87.886498755193202</v>
      </c>
      <c r="L794" s="1">
        <v>4.9776563076753897</v>
      </c>
      <c r="M794" s="1">
        <v>0.64871317610285195</v>
      </c>
      <c r="N794" s="1">
        <v>2.286988824227</v>
      </c>
      <c r="O794" s="1">
        <v>4.2001429368015097</v>
      </c>
      <c r="P794" s="1">
        <v>22.942142010068402</v>
      </c>
      <c r="Q794" s="1">
        <v>10.3291473270033</v>
      </c>
      <c r="R794" s="1">
        <v>25.6461607332187</v>
      </c>
      <c r="S794" s="1">
        <v>26.7582404636807</v>
      </c>
      <c r="T794" s="1">
        <v>14.3243094660289</v>
      </c>
      <c r="U794" s="1">
        <v>4.5957116111484</v>
      </c>
      <c r="V794" s="1">
        <v>48.0024020629482</v>
      </c>
      <c r="W794" s="1">
        <v>28.321970633603001</v>
      </c>
      <c r="X794" s="1">
        <v>19.0799156923004</v>
      </c>
      <c r="Y794" s="1">
        <v>19.69308921579</v>
      </c>
      <c r="Z794" s="1">
        <v>23.915758281299599</v>
      </c>
      <c r="AA794" s="1">
        <v>19.824320033866002</v>
      </c>
      <c r="AB794" s="1">
        <v>23.2172716689597</v>
      </c>
      <c r="AC794" s="1">
        <v>13.349560800084699</v>
      </c>
    </row>
    <row r="795" spans="1:29" ht="15" customHeight="1" x14ac:dyDescent="0.25">
      <c r="A795">
        <v>41180</v>
      </c>
      <c r="B795" s="2" t="s">
        <v>736</v>
      </c>
      <c r="C795" s="2" t="s">
        <v>162</v>
      </c>
      <c r="D795" s="2" t="s">
        <v>956</v>
      </c>
      <c r="E795" s="2" t="s">
        <v>927</v>
      </c>
      <c r="F795" s="2" t="s">
        <v>920</v>
      </c>
      <c r="G795" s="2" t="str">
        <f t="shared" si="12"/>
        <v>Clinton</v>
      </c>
      <c r="H795" s="2" t="s">
        <v>922</v>
      </c>
      <c r="I795" s="2" t="s">
        <v>922</v>
      </c>
      <c r="J795">
        <v>2787701</v>
      </c>
      <c r="K795" s="1">
        <v>74.9357624795486</v>
      </c>
      <c r="L795" s="1">
        <v>18.403300784409801</v>
      </c>
      <c r="M795" s="1">
        <v>2.1391103278292798</v>
      </c>
      <c r="N795" s="1">
        <v>1.9475187618758301</v>
      </c>
      <c r="O795" s="1">
        <v>2.5743076463365302</v>
      </c>
      <c r="P795" s="1">
        <v>23.846926194739002</v>
      </c>
      <c r="Q795" s="1">
        <v>9.2026009963048399</v>
      </c>
      <c r="R795" s="1">
        <v>26.000672238522</v>
      </c>
      <c r="S795" s="1">
        <v>27.615192590597101</v>
      </c>
      <c r="T795" s="1">
        <v>13.3346079798371</v>
      </c>
      <c r="U795" s="1">
        <v>3.3770253634484799</v>
      </c>
      <c r="V795" s="1">
        <v>34.735485364026999</v>
      </c>
      <c r="W795" s="1">
        <v>31.587098529920699</v>
      </c>
      <c r="X795" s="1">
        <v>30.300390742603799</v>
      </c>
      <c r="Y795" s="1">
        <v>16.928676653899299</v>
      </c>
      <c r="Z795" s="1">
        <v>20.113047616889201</v>
      </c>
      <c r="AA795" s="1">
        <v>17.472429345239401</v>
      </c>
      <c r="AB795" s="1">
        <v>23.311107585612898</v>
      </c>
      <c r="AC795" s="1">
        <v>22.174738798359101</v>
      </c>
    </row>
    <row r="796" spans="1:29" ht="15" customHeight="1" x14ac:dyDescent="0.25">
      <c r="A796">
        <v>41220</v>
      </c>
      <c r="B796" s="2" t="s">
        <v>737</v>
      </c>
      <c r="C796" s="2" t="s">
        <v>37</v>
      </c>
      <c r="D796" s="2" t="s">
        <v>943</v>
      </c>
      <c r="E796" s="2" t="s">
        <v>931</v>
      </c>
      <c r="F796" s="2" t="s">
        <v>920</v>
      </c>
      <c r="G796" s="2" t="str">
        <f t="shared" si="12"/>
        <v>Clinton</v>
      </c>
      <c r="H796" s="2" t="s">
        <v>922</v>
      </c>
      <c r="I796" s="2" t="s">
        <v>923</v>
      </c>
      <c r="J796">
        <v>50513</v>
      </c>
      <c r="K796" s="1">
        <v>71.223249460534902</v>
      </c>
      <c r="L796" s="1">
        <v>19.046582067982499</v>
      </c>
      <c r="M796" s="1">
        <v>1.39766000831469</v>
      </c>
      <c r="N796" s="1">
        <v>3.2051155148179702</v>
      </c>
      <c r="O796" s="1">
        <v>5.1273929483499296</v>
      </c>
      <c r="P796" s="1">
        <v>27.026705996476199</v>
      </c>
      <c r="Q796" s="1">
        <v>12.984776196226701</v>
      </c>
      <c r="R796" s="1">
        <v>27.3988874151209</v>
      </c>
      <c r="S796" s="1">
        <v>23.570170055233302</v>
      </c>
      <c r="T796" s="1">
        <v>9.0194603369429593</v>
      </c>
      <c r="U796" s="1">
        <v>2.60204751279695</v>
      </c>
      <c r="V796" s="1">
        <v>40.175876099225597</v>
      </c>
      <c r="W796" s="1">
        <v>38.377739860874101</v>
      </c>
      <c r="X796" s="1">
        <v>18.844336527103302</v>
      </c>
      <c r="Y796" s="1">
        <v>18.9180255619215</v>
      </c>
      <c r="Z796" s="1">
        <v>17.6564565888056</v>
      </c>
      <c r="AA796" s="1">
        <v>18.207360070515598</v>
      </c>
      <c r="AB796" s="1">
        <v>30.3547818422212</v>
      </c>
      <c r="AC796" s="1">
        <v>14.863375936535901</v>
      </c>
    </row>
    <row r="797" spans="1:29" ht="15" customHeight="1" x14ac:dyDescent="0.25">
      <c r="A797">
        <v>44260</v>
      </c>
      <c r="B797" s="2" t="s">
        <v>799</v>
      </c>
      <c r="C797" s="2" t="s">
        <v>170</v>
      </c>
      <c r="D797" s="2" t="s">
        <v>957</v>
      </c>
      <c r="E797" s="2" t="s">
        <v>931</v>
      </c>
      <c r="F797" s="2" t="s">
        <v>919</v>
      </c>
      <c r="G797" s="2" t="str">
        <f t="shared" si="12"/>
        <v>Trump</v>
      </c>
      <c r="H797" s="2" t="s">
        <v>922</v>
      </c>
      <c r="I797" s="2" t="s">
        <v>922</v>
      </c>
      <c r="J797">
        <v>47671</v>
      </c>
      <c r="K797" s="1">
        <v>58.368819617797001</v>
      </c>
      <c r="L797" s="1">
        <v>36.407879004006602</v>
      </c>
      <c r="M797" s="1">
        <v>2.4144658177927898</v>
      </c>
      <c r="N797" s="1">
        <v>1.3760986763441101</v>
      </c>
      <c r="O797" s="1">
        <v>1.4327368840594901</v>
      </c>
      <c r="P797" s="1">
        <v>18.262675421115599</v>
      </c>
      <c r="Q797" s="1">
        <v>30.750351366659</v>
      </c>
      <c r="R797" s="1">
        <v>22.955255815904799</v>
      </c>
      <c r="S797" s="1">
        <v>18.820666652681901</v>
      </c>
      <c r="T797" s="1">
        <v>9.2110507436386904</v>
      </c>
      <c r="U797" s="1">
        <v>4.2471685542971302</v>
      </c>
      <c r="V797" s="1">
        <v>27.5816122584943</v>
      </c>
      <c r="W797" s="1">
        <v>25.024983344437</v>
      </c>
      <c r="X797" s="1">
        <v>43.146235842771503</v>
      </c>
      <c r="Y797" s="1">
        <v>37.972080943620803</v>
      </c>
      <c r="Z797" s="1">
        <v>22.048479601774702</v>
      </c>
      <c r="AA797" s="1">
        <v>12.790823503949801</v>
      </c>
      <c r="AB797" s="1">
        <v>15.144464884752701</v>
      </c>
      <c r="AC797" s="1">
        <v>12.044151065902</v>
      </c>
    </row>
    <row r="798" spans="1:29" ht="15" customHeight="1" x14ac:dyDescent="0.25">
      <c r="A798">
        <v>44300</v>
      </c>
      <c r="B798" s="2" t="s">
        <v>800</v>
      </c>
      <c r="C798" s="2" t="s">
        <v>55</v>
      </c>
      <c r="D798" s="2" t="s">
        <v>970</v>
      </c>
      <c r="E798" s="2" t="s">
        <v>927</v>
      </c>
      <c r="F798" s="2" t="s">
        <v>919</v>
      </c>
      <c r="G798" s="2" t="str">
        <f t="shared" si="12"/>
        <v>Trump</v>
      </c>
      <c r="H798" s="2" t="s">
        <v>922</v>
      </c>
      <c r="I798" s="2" t="s">
        <v>922</v>
      </c>
      <c r="J798">
        <v>153990</v>
      </c>
      <c r="K798" s="1">
        <v>87.945321124748403</v>
      </c>
      <c r="L798" s="1">
        <v>2.8936943957399799</v>
      </c>
      <c r="M798" s="1">
        <v>5.1522826157542703</v>
      </c>
      <c r="N798" s="1">
        <v>1.6124423663874301</v>
      </c>
      <c r="O798" s="1">
        <v>2.39625949736996</v>
      </c>
      <c r="P798" s="1">
        <v>15.917916747840801</v>
      </c>
      <c r="Q798" s="1">
        <v>28.866809533086599</v>
      </c>
      <c r="R798" s="1">
        <v>22.586531592960601</v>
      </c>
      <c r="S798" s="1">
        <v>21.3513864536658</v>
      </c>
      <c r="T798" s="1">
        <v>11.2773556724463</v>
      </c>
      <c r="U798" s="1">
        <v>2.3253350906715902</v>
      </c>
      <c r="V798" s="1">
        <v>37.350106499405697</v>
      </c>
      <c r="W798" s="1">
        <v>20.404344705037801</v>
      </c>
      <c r="X798" s="1">
        <v>39.920213704884901</v>
      </c>
      <c r="Y798" s="1">
        <v>20.590524714290801</v>
      </c>
      <c r="Z798" s="1">
        <v>20.3039309344373</v>
      </c>
      <c r="AA798" s="1">
        <v>17.220394154902198</v>
      </c>
      <c r="AB798" s="1">
        <v>22.3419311467289</v>
      </c>
      <c r="AC798" s="1">
        <v>19.5432190496409</v>
      </c>
    </row>
    <row r="799" spans="1:29" ht="15" customHeight="1" x14ac:dyDescent="0.25">
      <c r="A799">
        <v>44340</v>
      </c>
      <c r="B799" s="2" t="s">
        <v>801</v>
      </c>
      <c r="C799" s="2" t="s">
        <v>37</v>
      </c>
      <c r="D799" s="2" t="s">
        <v>943</v>
      </c>
      <c r="E799" s="2" t="s">
        <v>931</v>
      </c>
      <c r="F799" s="2" t="s">
        <v>919</v>
      </c>
      <c r="G799" s="2" t="str">
        <f t="shared" si="12"/>
        <v>Trump</v>
      </c>
      <c r="H799" s="2" t="s">
        <v>922</v>
      </c>
      <c r="I799" s="2" t="s">
        <v>923</v>
      </c>
      <c r="J799">
        <v>70217</v>
      </c>
      <c r="K799" s="1">
        <v>65.868664283578099</v>
      </c>
      <c r="L799" s="1">
        <v>27.417861771365899</v>
      </c>
      <c r="M799" s="1">
        <v>1.44267057834997</v>
      </c>
      <c r="N799" s="1">
        <v>1.7972855576284901</v>
      </c>
      <c r="O799" s="1">
        <v>3.47351780907757</v>
      </c>
      <c r="P799" s="1">
        <v>20.497885127533198</v>
      </c>
      <c r="Q799" s="1">
        <v>27.883560961020802</v>
      </c>
      <c r="R799" s="1">
        <v>22.780808066422701</v>
      </c>
      <c r="S799" s="1">
        <v>19.721719811441702</v>
      </c>
      <c r="T799" s="1">
        <v>9.1160260335816101</v>
      </c>
      <c r="U799" s="1">
        <v>4.91618266398745</v>
      </c>
      <c r="V799" s="1">
        <v>39.175314487048901</v>
      </c>
      <c r="W799" s="1">
        <v>28.9740978281813</v>
      </c>
      <c r="X799" s="1">
        <v>26.9344050207823</v>
      </c>
      <c r="Y799" s="1">
        <v>31.114551083591302</v>
      </c>
      <c r="Z799" s="1">
        <v>23.791378899738</v>
      </c>
      <c r="AA799" s="1">
        <v>14.7138207509725</v>
      </c>
      <c r="AB799" s="1">
        <v>18.5440978010637</v>
      </c>
      <c r="AC799" s="1">
        <v>11.836151464634399</v>
      </c>
    </row>
    <row r="800" spans="1:29" ht="15" customHeight="1" x14ac:dyDescent="0.25">
      <c r="A800">
        <v>44420</v>
      </c>
      <c r="B800" s="2" t="s">
        <v>802</v>
      </c>
      <c r="C800" s="2" t="s">
        <v>135</v>
      </c>
      <c r="D800" s="2" t="s">
        <v>978</v>
      </c>
      <c r="E800" s="2" t="s">
        <v>927</v>
      </c>
      <c r="F800" s="2" t="s">
        <v>920</v>
      </c>
      <c r="G800" s="2" t="str">
        <f t="shared" si="12"/>
        <v>Clinton</v>
      </c>
      <c r="H800" s="2" t="s">
        <v>922</v>
      </c>
      <c r="I800" s="2" t="s">
        <v>923</v>
      </c>
      <c r="J800">
        <v>118502</v>
      </c>
      <c r="K800" s="1">
        <v>88.014548277666194</v>
      </c>
      <c r="L800" s="1">
        <v>6.6800560328095697</v>
      </c>
      <c r="M800" s="1">
        <v>0.59155119744814399</v>
      </c>
      <c r="N800" s="1">
        <v>1.8657912946616899</v>
      </c>
      <c r="O800" s="1">
        <v>2.8480531974143899</v>
      </c>
      <c r="P800" s="1">
        <v>21.321159136554702</v>
      </c>
      <c r="Q800" s="1">
        <v>8.0302442152875102</v>
      </c>
      <c r="R800" s="1">
        <v>24.440937705692701</v>
      </c>
      <c r="S800" s="1">
        <v>29.249295370542299</v>
      </c>
      <c r="T800" s="1">
        <v>16.958363571922799</v>
      </c>
      <c r="U800" s="1">
        <v>6.2143189158909697</v>
      </c>
      <c r="V800" s="1">
        <v>48.987521304363398</v>
      </c>
      <c r="W800" s="1">
        <v>22.5283958857252</v>
      </c>
      <c r="X800" s="1">
        <v>22.2697638940205</v>
      </c>
      <c r="Y800" s="1">
        <v>19.3644530266141</v>
      </c>
      <c r="Z800" s="1">
        <v>22.6954076064142</v>
      </c>
      <c r="AA800" s="1">
        <v>18.617244563848502</v>
      </c>
      <c r="AB800" s="1">
        <v>24.8677692888926</v>
      </c>
      <c r="AC800" s="1">
        <v>14.455125514230501</v>
      </c>
    </row>
    <row r="801" spans="1:29" ht="15" customHeight="1" x14ac:dyDescent="0.25">
      <c r="A801">
        <v>44460</v>
      </c>
      <c r="B801" s="2" t="s">
        <v>803</v>
      </c>
      <c r="C801" s="2" t="s">
        <v>156</v>
      </c>
      <c r="D801" s="2" t="s">
        <v>937</v>
      </c>
      <c r="E801" s="2" t="s">
        <v>935</v>
      </c>
      <c r="F801" s="2" t="s">
        <v>919</v>
      </c>
      <c r="G801" s="2" t="str">
        <f t="shared" si="12"/>
        <v>Trump</v>
      </c>
      <c r="H801" s="2" t="s">
        <v>922</v>
      </c>
      <c r="I801" s="2" t="s">
        <v>922</v>
      </c>
      <c r="J801">
        <v>23509</v>
      </c>
      <c r="K801" s="1">
        <v>90.6461355225658</v>
      </c>
      <c r="L801" s="1">
        <v>0.38708579692883599</v>
      </c>
      <c r="M801" s="1">
        <v>0.61678506104045305</v>
      </c>
      <c r="N801" s="1">
        <v>1.5440894976391999</v>
      </c>
      <c r="O801" s="1">
        <v>6.8059041218256802</v>
      </c>
      <c r="P801" s="1">
        <v>20.881364583776399</v>
      </c>
      <c r="Q801" s="1">
        <v>8.0820111446679999</v>
      </c>
      <c r="R801" s="1">
        <v>30.392615594027799</v>
      </c>
      <c r="S801" s="1">
        <v>32.523714322174499</v>
      </c>
      <c r="T801" s="1">
        <v>8.1202943553532698</v>
      </c>
      <c r="U801" s="1">
        <v>0.57873895826987498</v>
      </c>
      <c r="V801" s="1">
        <v>20.469083155650299</v>
      </c>
      <c r="W801" s="1">
        <v>33.164788303381101</v>
      </c>
      <c r="X801" s="1">
        <v>45.7873895826988</v>
      </c>
      <c r="Y801" s="1">
        <v>11.471575307637501</v>
      </c>
      <c r="Z801" s="1">
        <v>12.600427133123199</v>
      </c>
      <c r="AA801" s="1">
        <v>22.516017492118401</v>
      </c>
      <c r="AB801" s="1">
        <v>28.739957286687702</v>
      </c>
      <c r="AC801" s="1">
        <v>24.672022780433199</v>
      </c>
    </row>
    <row r="802" spans="1:29" ht="15" customHeight="1" x14ac:dyDescent="0.25">
      <c r="A802">
        <v>44500</v>
      </c>
      <c r="B802" s="2" t="s">
        <v>804</v>
      </c>
      <c r="C802" s="2" t="s">
        <v>27</v>
      </c>
      <c r="D802" s="2" t="s">
        <v>976</v>
      </c>
      <c r="E802" s="2" t="s">
        <v>935</v>
      </c>
      <c r="F802" s="2" t="s">
        <v>919</v>
      </c>
      <c r="G802" s="2" t="str">
        <f t="shared" si="12"/>
        <v>Trump</v>
      </c>
      <c r="H802" s="2" t="s">
        <v>922</v>
      </c>
      <c r="I802" s="2" t="s">
        <v>922</v>
      </c>
      <c r="J802">
        <v>37890</v>
      </c>
      <c r="K802" s="1">
        <v>77.545526524148897</v>
      </c>
      <c r="L802" s="1">
        <v>1.1375032990234899</v>
      </c>
      <c r="M802" s="1">
        <v>0.63341250989706999</v>
      </c>
      <c r="N802" s="1">
        <v>1.47268408551069</v>
      </c>
      <c r="O802" s="1">
        <v>19.2108735814199</v>
      </c>
      <c r="P802" s="1">
        <v>22.296120348376899</v>
      </c>
      <c r="Q802" s="1">
        <v>19.445764053840101</v>
      </c>
      <c r="R802" s="1">
        <v>23.072050673000799</v>
      </c>
      <c r="S802" s="1">
        <v>22.573238321456799</v>
      </c>
      <c r="T802" s="1">
        <v>12.6128266033254</v>
      </c>
      <c r="U802" s="1">
        <v>8.8556537502832509</v>
      </c>
      <c r="V802" s="1">
        <v>36.8819397235441</v>
      </c>
      <c r="W802" s="1">
        <v>29.7167459777929</v>
      </c>
      <c r="X802" s="1">
        <v>24.5456605483798</v>
      </c>
      <c r="Y802" s="1">
        <v>26.168881389298999</v>
      </c>
      <c r="Z802" s="1">
        <v>23.602615481965799</v>
      </c>
      <c r="AA802" s="1">
        <v>20.080151866694798</v>
      </c>
      <c r="AB802" s="1">
        <v>17.113126625887599</v>
      </c>
      <c r="AC802" s="1">
        <v>13.0352246361527</v>
      </c>
    </row>
    <row r="803" spans="1:29" ht="15" customHeight="1" x14ac:dyDescent="0.25">
      <c r="A803">
        <v>44540</v>
      </c>
      <c r="B803" s="2" t="s">
        <v>805</v>
      </c>
      <c r="C803" s="2" t="s">
        <v>156</v>
      </c>
      <c r="D803" s="2" t="s">
        <v>937</v>
      </c>
      <c r="E803" s="2" t="s">
        <v>935</v>
      </c>
      <c r="F803" s="2" t="s">
        <v>920</v>
      </c>
      <c r="G803" s="2" t="str">
        <f t="shared" si="12"/>
        <v>Clinton</v>
      </c>
      <c r="H803" s="2" t="s">
        <v>922</v>
      </c>
      <c r="I803" s="2" t="s">
        <v>922</v>
      </c>
      <c r="J803">
        <v>22709</v>
      </c>
      <c r="K803" s="1">
        <v>78.180457087498297</v>
      </c>
      <c r="L803" s="1">
        <v>3.8795191333832402</v>
      </c>
      <c r="M803" s="1">
        <v>0.515214232242723</v>
      </c>
      <c r="N803" s="1">
        <v>1.7878374212867101</v>
      </c>
      <c r="O803" s="1">
        <v>15.636972125589001</v>
      </c>
      <c r="P803" s="1">
        <v>20.000880708089301</v>
      </c>
      <c r="Q803" s="1">
        <v>11.23343167907</v>
      </c>
      <c r="R803" s="1">
        <v>27.134616231450099</v>
      </c>
      <c r="S803" s="1">
        <v>27.006913558501001</v>
      </c>
      <c r="T803" s="1">
        <v>14.6241578228896</v>
      </c>
      <c r="U803" s="1">
        <v>4.5869098712446403</v>
      </c>
      <c r="V803" s="1">
        <v>41.040772532188797</v>
      </c>
      <c r="W803" s="1">
        <v>38.666845493562199</v>
      </c>
      <c r="X803" s="1">
        <v>15.705472103004301</v>
      </c>
      <c r="Y803" s="1">
        <v>17.743142144638401</v>
      </c>
      <c r="Z803" s="1">
        <v>30.7481296758105</v>
      </c>
      <c r="AA803" s="1">
        <v>19.3266832917706</v>
      </c>
      <c r="AB803" s="1">
        <v>19.201995012468799</v>
      </c>
      <c r="AC803" s="1">
        <v>12.9800498753117</v>
      </c>
    </row>
    <row r="804" spans="1:29" ht="15" customHeight="1" x14ac:dyDescent="0.25">
      <c r="A804">
        <v>44580</v>
      </c>
      <c r="B804" s="2" t="s">
        <v>805</v>
      </c>
      <c r="C804" s="2" t="s">
        <v>146</v>
      </c>
      <c r="D804" s="2" t="s">
        <v>948</v>
      </c>
      <c r="E804" s="2" t="s">
        <v>927</v>
      </c>
      <c r="F804" s="2" t="s">
        <v>920</v>
      </c>
      <c r="G804" s="2" t="str">
        <f t="shared" si="12"/>
        <v>Clinton</v>
      </c>
      <c r="H804" s="2" t="s">
        <v>923</v>
      </c>
      <c r="I804" s="2" t="s">
        <v>923</v>
      </c>
      <c r="J804">
        <v>58498</v>
      </c>
      <c r="K804" s="1">
        <v>85.922595644295498</v>
      </c>
      <c r="L804" s="1">
        <v>1.2051694075011099</v>
      </c>
      <c r="M804" s="1">
        <v>0.45984478101815401</v>
      </c>
      <c r="N804" s="1">
        <v>1.3778248829019799</v>
      </c>
      <c r="O804" s="1">
        <v>11.0345652842832</v>
      </c>
      <c r="P804" s="1">
        <v>23.487982495128001</v>
      </c>
      <c r="Q804" s="1">
        <v>7.7712058531915602</v>
      </c>
      <c r="R804" s="1">
        <v>22.640090259496102</v>
      </c>
      <c r="S804" s="1">
        <v>28.583883209682401</v>
      </c>
      <c r="T804" s="1">
        <v>17.516838182501999</v>
      </c>
      <c r="U804" s="1">
        <v>5.1352761422076503</v>
      </c>
      <c r="V804" s="1">
        <v>46.242329383120897</v>
      </c>
      <c r="W804" s="1">
        <v>33.261285433902302</v>
      </c>
      <c r="X804" s="1">
        <v>15.3611090407692</v>
      </c>
      <c r="Y804" s="1">
        <v>17.327917913638299</v>
      </c>
      <c r="Z804" s="1">
        <v>25.630611372381399</v>
      </c>
      <c r="AA804" s="1">
        <v>20.2522445489525</v>
      </c>
      <c r="AB804" s="1">
        <v>23.988884138520699</v>
      </c>
      <c r="AC804" s="1">
        <v>12.800342026507099</v>
      </c>
    </row>
    <row r="805" spans="1:29" ht="15" customHeight="1" x14ac:dyDescent="0.25">
      <c r="A805">
        <v>44620</v>
      </c>
      <c r="B805" s="2" t="s">
        <v>806</v>
      </c>
      <c r="C805" s="2" t="s">
        <v>70</v>
      </c>
      <c r="D805" s="2" t="s">
        <v>980</v>
      </c>
      <c r="E805" s="2" t="s">
        <v>927</v>
      </c>
      <c r="F805" s="2" t="s">
        <v>919</v>
      </c>
      <c r="G805" s="2" t="str">
        <f t="shared" si="12"/>
        <v>Trump</v>
      </c>
      <c r="H805" s="2" t="s">
        <v>922</v>
      </c>
      <c r="I805" s="2" t="s">
        <v>922</v>
      </c>
      <c r="J805">
        <v>70019</v>
      </c>
      <c r="K805" s="1">
        <v>92.684842685556802</v>
      </c>
      <c r="L805" s="1">
        <v>0.517002527885288</v>
      </c>
      <c r="M805" s="1">
        <v>2.7920992873362902</v>
      </c>
      <c r="N805" s="1">
        <v>1.3596309573115899</v>
      </c>
      <c r="O805" s="1">
        <v>2.6464245419100498</v>
      </c>
      <c r="P805" s="1">
        <v>20.7757894285837</v>
      </c>
      <c r="Q805" s="1">
        <v>16.391265228009502</v>
      </c>
      <c r="R805" s="1">
        <v>23.4536340136249</v>
      </c>
      <c r="S805" s="1">
        <v>26.5899255916251</v>
      </c>
      <c r="T805" s="1">
        <v>12.789385738156801</v>
      </c>
      <c r="U805" s="1">
        <v>3.6671078453744701</v>
      </c>
      <c r="V805" s="1">
        <v>41.280635297339202</v>
      </c>
      <c r="W805" s="1">
        <v>27.901510656747799</v>
      </c>
      <c r="X805" s="1">
        <v>27.150746200538499</v>
      </c>
      <c r="Y805" s="1">
        <v>18.033021227932199</v>
      </c>
      <c r="Z805" s="1">
        <v>20.584661568150999</v>
      </c>
      <c r="AA805" s="1">
        <v>19.1587449074405</v>
      </c>
      <c r="AB805" s="1">
        <v>26.517046672861099</v>
      </c>
      <c r="AC805" s="1">
        <v>15.7065256236152</v>
      </c>
    </row>
    <row r="806" spans="1:29" ht="15" customHeight="1" x14ac:dyDescent="0.25">
      <c r="A806">
        <v>44660</v>
      </c>
      <c r="B806" s="2" t="s">
        <v>807</v>
      </c>
      <c r="C806" s="2" t="s">
        <v>29</v>
      </c>
      <c r="D806" s="2" t="s">
        <v>968</v>
      </c>
      <c r="E806" s="2" t="s">
        <v>935</v>
      </c>
      <c r="F806" s="2" t="s">
        <v>919</v>
      </c>
      <c r="G806" s="2" t="str">
        <f t="shared" si="12"/>
        <v>Trump</v>
      </c>
      <c r="H806" s="2" t="s">
        <v>922</v>
      </c>
      <c r="I806" s="2" t="s">
        <v>922</v>
      </c>
      <c r="J806">
        <v>77350</v>
      </c>
      <c r="K806" s="1">
        <v>79.709114414996804</v>
      </c>
      <c r="L806" s="1">
        <v>3.56431803490627</v>
      </c>
      <c r="M806" s="1">
        <v>3.4634776987718201</v>
      </c>
      <c r="N806" s="1">
        <v>9.3975436328377508</v>
      </c>
      <c r="O806" s="1">
        <v>3.8655462184873901</v>
      </c>
      <c r="P806" s="1">
        <v>18.9088558500323</v>
      </c>
      <c r="Q806" s="1">
        <v>26.460245636716198</v>
      </c>
      <c r="R806" s="1">
        <v>24.241758241758198</v>
      </c>
      <c r="S806" s="1">
        <v>19.9676793794441</v>
      </c>
      <c r="T806" s="1">
        <v>10.421460892049099</v>
      </c>
      <c r="U806" s="1">
        <v>3.3641129226181898</v>
      </c>
      <c r="V806" s="1">
        <v>34.410618958303303</v>
      </c>
      <c r="W806" s="1">
        <v>26.362237291396099</v>
      </c>
      <c r="X806" s="1">
        <v>35.863030827682401</v>
      </c>
      <c r="Y806" s="1">
        <v>28.883747443248499</v>
      </c>
      <c r="Z806" s="1">
        <v>24.1256748147403</v>
      </c>
      <c r="AA806" s="1">
        <v>15.6154645743218</v>
      </c>
      <c r="AB806" s="1">
        <v>18.328136002414201</v>
      </c>
      <c r="AC806" s="1">
        <v>13.0469771652751</v>
      </c>
    </row>
    <row r="807" spans="1:29" ht="15" customHeight="1" x14ac:dyDescent="0.25">
      <c r="A807">
        <v>44700</v>
      </c>
      <c r="B807" s="2" t="s">
        <v>808</v>
      </c>
      <c r="C807" s="2" t="s">
        <v>98</v>
      </c>
      <c r="D807" s="2" t="s">
        <v>936</v>
      </c>
      <c r="E807" s="2" t="s">
        <v>935</v>
      </c>
      <c r="F807" s="2" t="s">
        <v>920</v>
      </c>
      <c r="G807" s="2" t="str">
        <f t="shared" si="12"/>
        <v>Clinton</v>
      </c>
      <c r="H807" s="2" t="s">
        <v>922</v>
      </c>
      <c r="I807" s="2" t="s">
        <v>923</v>
      </c>
      <c r="J807">
        <v>685306</v>
      </c>
      <c r="K807" s="1">
        <v>35.884553761385398</v>
      </c>
      <c r="L807" s="1">
        <v>7.0829673167898699</v>
      </c>
      <c r="M807" s="1">
        <v>13.796318724774</v>
      </c>
      <c r="N807" s="1">
        <v>4.3716237709869796</v>
      </c>
      <c r="O807" s="1">
        <v>38.864536426063701</v>
      </c>
      <c r="P807" s="1">
        <v>29.289689569331099</v>
      </c>
      <c r="Q807" s="1">
        <v>10.4058624906246</v>
      </c>
      <c r="R807" s="1">
        <v>26.4922530956974</v>
      </c>
      <c r="S807" s="1">
        <v>23.425447902104999</v>
      </c>
      <c r="T807" s="1">
        <v>10.386746942241899</v>
      </c>
      <c r="U807" s="1">
        <v>12.2882285841069</v>
      </c>
      <c r="V807" s="1">
        <v>36.569743185331497</v>
      </c>
      <c r="W807" s="1">
        <v>33.246514589166502</v>
      </c>
      <c r="X807" s="1">
        <v>17.895513641395201</v>
      </c>
      <c r="Y807" s="1">
        <v>16.8167690233673</v>
      </c>
      <c r="Z807" s="1">
        <v>20.566207309766298</v>
      </c>
      <c r="AA807" s="1">
        <v>17.140222438586001</v>
      </c>
      <c r="AB807" s="1">
        <v>22.839743109646498</v>
      </c>
      <c r="AC807" s="1">
        <v>22.637058118633899</v>
      </c>
    </row>
    <row r="808" spans="1:29" ht="15" customHeight="1" x14ac:dyDescent="0.25">
      <c r="A808">
        <v>44740</v>
      </c>
      <c r="B808" s="2" t="s">
        <v>809</v>
      </c>
      <c r="C808" s="2" t="s">
        <v>60</v>
      </c>
      <c r="D808" s="2" t="s">
        <v>945</v>
      </c>
      <c r="E808" s="2" t="s">
        <v>927</v>
      </c>
      <c r="F808" s="2" t="s">
        <v>919</v>
      </c>
      <c r="G808" s="2" t="str">
        <f t="shared" si="12"/>
        <v>Trump</v>
      </c>
      <c r="H808" s="2" t="s">
        <v>922</v>
      </c>
      <c r="I808" s="2" t="s">
        <v>923</v>
      </c>
      <c r="J808">
        <v>20260</v>
      </c>
      <c r="K808" s="1">
        <v>67.897334649555802</v>
      </c>
      <c r="L808" s="1">
        <v>2.4531095755182601</v>
      </c>
      <c r="M808" s="1">
        <v>5.5231984205330704</v>
      </c>
      <c r="N808" s="1">
        <v>1.38203356367226</v>
      </c>
      <c r="O808" s="1">
        <v>22.7443237907206</v>
      </c>
      <c r="P808" s="1">
        <v>24.955577492596198</v>
      </c>
      <c r="Q808" s="1">
        <v>11.6831194471866</v>
      </c>
      <c r="R808" s="1">
        <v>21.934846989141199</v>
      </c>
      <c r="S808" s="1">
        <v>26.347482724580502</v>
      </c>
      <c r="T808" s="1">
        <v>15.0789733464956</v>
      </c>
      <c r="U808" s="1">
        <v>11.7365738925911</v>
      </c>
      <c r="V808" s="1">
        <v>40.854566836534701</v>
      </c>
      <c r="W808" s="1">
        <v>26.577812622501</v>
      </c>
      <c r="X808" s="1">
        <v>20.831046648373199</v>
      </c>
      <c r="Y808" s="1">
        <v>18.587311968606901</v>
      </c>
      <c r="Z808" s="1">
        <v>22.7207325049052</v>
      </c>
      <c r="AA808" s="1">
        <v>22.733812949640299</v>
      </c>
      <c r="AB808" s="1">
        <v>23.217789404839799</v>
      </c>
      <c r="AC808" s="1">
        <v>12.740353172007801</v>
      </c>
    </row>
    <row r="809" spans="1:29" ht="15" customHeight="1" x14ac:dyDescent="0.25">
      <c r="A809">
        <v>44780</v>
      </c>
      <c r="B809" s="2" t="s">
        <v>810</v>
      </c>
      <c r="C809" s="2" t="s">
        <v>31</v>
      </c>
      <c r="D809" s="2" t="s">
        <v>924</v>
      </c>
      <c r="E809" s="2" t="s">
        <v>927</v>
      </c>
      <c r="F809" s="2" t="s">
        <v>919</v>
      </c>
      <c r="G809" s="2" t="str">
        <f t="shared" si="12"/>
        <v>Trump</v>
      </c>
      <c r="H809" s="2" t="s">
        <v>922</v>
      </c>
      <c r="I809" s="2" t="s">
        <v>922</v>
      </c>
      <c r="J809">
        <v>61295</v>
      </c>
      <c r="K809" s="1">
        <v>87.984338037360303</v>
      </c>
      <c r="L809" s="1">
        <v>2.53691165674199</v>
      </c>
      <c r="M809" s="1">
        <v>0.67868504772004201</v>
      </c>
      <c r="N809" s="1">
        <v>2.2187780406232198</v>
      </c>
      <c r="O809" s="1">
        <v>6.5812872175544497</v>
      </c>
      <c r="P809" s="1">
        <v>25.899339260951098</v>
      </c>
      <c r="Q809" s="1">
        <v>8.0528591239089593</v>
      </c>
      <c r="R809" s="1">
        <v>23.830655028958301</v>
      </c>
      <c r="S809" s="1">
        <v>27.366016803980699</v>
      </c>
      <c r="T809" s="1">
        <v>14.8511297822008</v>
      </c>
      <c r="U809" s="1">
        <v>5.6384004748126699</v>
      </c>
      <c r="V809" s="1">
        <v>49.551153646412899</v>
      </c>
      <c r="W809" s="1">
        <v>30.4968222172763</v>
      </c>
      <c r="X809" s="1">
        <v>14.313623661498101</v>
      </c>
      <c r="Y809" s="1">
        <v>20.567885704016501</v>
      </c>
      <c r="Z809" s="1">
        <v>24.018330487914501</v>
      </c>
      <c r="AA809" s="1">
        <v>22.180788929822999</v>
      </c>
      <c r="AB809" s="1">
        <v>22.3874561955252</v>
      </c>
      <c r="AC809" s="1">
        <v>10.8455386827208</v>
      </c>
    </row>
    <row r="810" spans="1:29" ht="15" customHeight="1" x14ac:dyDescent="0.25">
      <c r="A810">
        <v>44860</v>
      </c>
      <c r="B810" s="2" t="s">
        <v>811</v>
      </c>
      <c r="C810" s="2" t="s">
        <v>27</v>
      </c>
      <c r="D810" s="2" t="s">
        <v>976</v>
      </c>
      <c r="E810" s="2" t="s">
        <v>935</v>
      </c>
      <c r="F810" s="2" t="s">
        <v>919</v>
      </c>
      <c r="G810" s="2" t="str">
        <f t="shared" si="12"/>
        <v>Trump</v>
      </c>
      <c r="H810" s="2" t="s">
        <v>922</v>
      </c>
      <c r="I810" s="2" t="s">
        <v>922</v>
      </c>
      <c r="J810">
        <v>35161</v>
      </c>
      <c r="K810" s="1">
        <v>75.370438838485796</v>
      </c>
      <c r="L810" s="1">
        <v>6.9622593214072399</v>
      </c>
      <c r="M810" s="1">
        <v>0.489178351013907</v>
      </c>
      <c r="N810" s="1">
        <v>1.9112084411706201</v>
      </c>
      <c r="O810" s="1">
        <v>15.266915047922399</v>
      </c>
      <c r="P810" s="1">
        <v>25.579477261738901</v>
      </c>
      <c r="Q810" s="1">
        <v>8.3814453513836398</v>
      </c>
      <c r="R810" s="1">
        <v>23.9213901766161</v>
      </c>
      <c r="S810" s="1">
        <v>26.6232473479139</v>
      </c>
      <c r="T810" s="1">
        <v>15.4944398623475</v>
      </c>
      <c r="U810" s="1">
        <v>8.08543423361726</v>
      </c>
      <c r="V810" s="1">
        <v>47.930488379060897</v>
      </c>
      <c r="W810" s="1">
        <v>28.823353165261299</v>
      </c>
      <c r="X810" s="1">
        <v>15.1607242220605</v>
      </c>
      <c r="Y810" s="1">
        <v>22.545619061981601</v>
      </c>
      <c r="Z810" s="1">
        <v>24.581511084300999</v>
      </c>
      <c r="AA810" s="1">
        <v>18.850852058512999</v>
      </c>
      <c r="AB810" s="1">
        <v>21.407027597647399</v>
      </c>
      <c r="AC810" s="1">
        <v>12.614990197556899</v>
      </c>
    </row>
    <row r="811" spans="1:29" ht="15" customHeight="1" x14ac:dyDescent="0.25">
      <c r="A811">
        <v>44900</v>
      </c>
      <c r="B811" s="2" t="s">
        <v>812</v>
      </c>
      <c r="C811" s="2" t="s">
        <v>37</v>
      </c>
      <c r="D811" s="2" t="s">
        <v>943</v>
      </c>
      <c r="E811" s="2" t="s">
        <v>931</v>
      </c>
      <c r="F811" s="2" t="s">
        <v>919</v>
      </c>
      <c r="G811" s="2" t="str">
        <f t="shared" si="12"/>
        <v>Trump</v>
      </c>
      <c r="H811" s="2" t="s">
        <v>922</v>
      </c>
      <c r="I811" s="2" t="s">
        <v>923</v>
      </c>
      <c r="J811">
        <v>26015</v>
      </c>
      <c r="K811" s="1">
        <v>82.986738420142203</v>
      </c>
      <c r="L811" s="1">
        <v>11.093599846242601</v>
      </c>
      <c r="M811" s="1">
        <v>0.41514510859119702</v>
      </c>
      <c r="N811" s="1">
        <v>1.49529117816644</v>
      </c>
      <c r="O811" s="1">
        <v>4.0092254468575801</v>
      </c>
      <c r="P811" s="1">
        <v>22.5177782048818</v>
      </c>
      <c r="Q811" s="1">
        <v>8.5373822794541603</v>
      </c>
      <c r="R811" s="1">
        <v>26.896021526042698</v>
      </c>
      <c r="S811" s="1">
        <v>27.438016528925601</v>
      </c>
      <c r="T811" s="1">
        <v>14.6108014606958</v>
      </c>
      <c r="U811" s="1">
        <v>12.521622677306</v>
      </c>
      <c r="V811" s="1">
        <v>56.397522459684197</v>
      </c>
      <c r="W811" s="1">
        <v>22.8837676468947</v>
      </c>
      <c r="X811" s="1">
        <v>8.19708721611517</v>
      </c>
      <c r="Y811" s="1">
        <v>28.595890410958901</v>
      </c>
      <c r="Z811" s="1">
        <v>29.2915239726027</v>
      </c>
      <c r="AA811" s="1">
        <v>20.601455479452099</v>
      </c>
      <c r="AB811" s="1">
        <v>14.7795376712329</v>
      </c>
      <c r="AC811" s="1">
        <v>6.7315924657534296</v>
      </c>
    </row>
    <row r="812" spans="1:29" ht="15" customHeight="1" x14ac:dyDescent="0.25">
      <c r="A812">
        <v>44920</v>
      </c>
      <c r="B812" s="2" t="s">
        <v>813</v>
      </c>
      <c r="C812" s="2" t="s">
        <v>199</v>
      </c>
      <c r="D812" s="2" t="s">
        <v>977</v>
      </c>
      <c r="E812" s="2" t="s">
        <v>947</v>
      </c>
      <c r="F812" s="2" t="s">
        <v>920</v>
      </c>
      <c r="G812" s="2" t="str">
        <f t="shared" si="12"/>
        <v>Clinton</v>
      </c>
      <c r="H812" s="2" t="s">
        <v>922</v>
      </c>
      <c r="I812" s="2" t="s">
        <v>923</v>
      </c>
      <c r="J812">
        <v>20802</v>
      </c>
      <c r="K812" s="1">
        <v>85.376059905296799</v>
      </c>
      <c r="L812" s="1">
        <v>0.30283008479242401</v>
      </c>
      <c r="M812" s="1">
        <v>1.2113203391696901</v>
      </c>
      <c r="N812" s="1">
        <v>1.5747164409206</v>
      </c>
      <c r="O812" s="1">
        <v>11.535073229820499</v>
      </c>
      <c r="P812" s="1">
        <v>27.722717762361</v>
      </c>
      <c r="Q812" s="1">
        <v>7.2293800242264101</v>
      </c>
      <c r="R812" s="1">
        <v>27.205153617442999</v>
      </c>
      <c r="S812" s="1">
        <v>30.222442462283901</v>
      </c>
      <c r="T812" s="1">
        <v>7.6203061336857196</v>
      </c>
      <c r="U812" s="1">
        <v>3.5820024185813799</v>
      </c>
      <c r="V812" s="1">
        <v>21.375255410533299</v>
      </c>
      <c r="W812" s="1">
        <v>26.7253242150035</v>
      </c>
      <c r="X812" s="1">
        <v>48.317417955881702</v>
      </c>
      <c r="Y812" s="1">
        <v>8.1253758268190008</v>
      </c>
      <c r="Z812" s="1">
        <v>12.7480457005412</v>
      </c>
      <c r="AA812" s="1">
        <v>15.8147925435959</v>
      </c>
      <c r="AB812" s="1">
        <v>21.136500300661499</v>
      </c>
      <c r="AC812" s="1">
        <v>42.175285628382397</v>
      </c>
    </row>
    <row r="813" spans="1:29" ht="15" customHeight="1" x14ac:dyDescent="0.25">
      <c r="A813">
        <v>44940</v>
      </c>
      <c r="B813" s="2" t="s">
        <v>814</v>
      </c>
      <c r="C813" s="2" t="s">
        <v>129</v>
      </c>
      <c r="D813" s="2" t="s">
        <v>973</v>
      </c>
      <c r="E813" s="2" t="s">
        <v>931</v>
      </c>
      <c r="F813" s="2" t="s">
        <v>920</v>
      </c>
      <c r="G813" s="2" t="str">
        <f t="shared" si="12"/>
        <v>Clinton</v>
      </c>
      <c r="H813" s="2" t="s">
        <v>922</v>
      </c>
      <c r="I813" s="2" t="s">
        <v>923</v>
      </c>
      <c r="J813">
        <v>107456</v>
      </c>
      <c r="K813" s="1">
        <v>46.924322513400803</v>
      </c>
      <c r="L813" s="1">
        <v>46.633040500297803</v>
      </c>
      <c r="M813" s="1">
        <v>1.08602590827874</v>
      </c>
      <c r="N813" s="1">
        <v>2.0696843359142298</v>
      </c>
      <c r="O813" s="1">
        <v>3.2869267421083999</v>
      </c>
      <c r="P813" s="1">
        <v>25.527657832042902</v>
      </c>
      <c r="Q813" s="1">
        <v>10.775573257891599</v>
      </c>
      <c r="R813" s="1">
        <v>25.3071024419297</v>
      </c>
      <c r="S813" s="1">
        <v>25.434596486003599</v>
      </c>
      <c r="T813" s="1">
        <v>12.9550699821322</v>
      </c>
      <c r="U813" s="1">
        <v>5.6466807858029604</v>
      </c>
      <c r="V813" s="1">
        <v>42.7736799824728</v>
      </c>
      <c r="W813" s="1">
        <v>33.053384941210801</v>
      </c>
      <c r="X813" s="1">
        <v>18.5262542905134</v>
      </c>
      <c r="Y813" s="1">
        <v>22.273616794164699</v>
      </c>
      <c r="Z813" s="1">
        <v>26.934709126489899</v>
      </c>
      <c r="AA813" s="1">
        <v>19.876991892647499</v>
      </c>
      <c r="AB813" s="1">
        <v>19.5084758685541</v>
      </c>
      <c r="AC813" s="1">
        <v>11.406206318143701</v>
      </c>
    </row>
    <row r="814" spans="1:29" ht="15" customHeight="1" x14ac:dyDescent="0.25">
      <c r="A814">
        <v>44980</v>
      </c>
      <c r="B814" s="2" t="s">
        <v>815</v>
      </c>
      <c r="C814" s="2" t="s">
        <v>55</v>
      </c>
      <c r="D814" s="2" t="s">
        <v>970</v>
      </c>
      <c r="E814" s="2" t="s">
        <v>927</v>
      </c>
      <c r="F814" s="2" t="s">
        <v>920</v>
      </c>
      <c r="G814" s="2" t="str">
        <f t="shared" si="12"/>
        <v>Clinton</v>
      </c>
      <c r="H814" s="2" t="s">
        <v>922</v>
      </c>
      <c r="I814" s="2" t="s">
        <v>922</v>
      </c>
      <c r="J814">
        <v>94528</v>
      </c>
      <c r="K814" s="1">
        <v>94.327606635071106</v>
      </c>
      <c r="L814" s="1">
        <v>1.91900812457684</v>
      </c>
      <c r="M814" s="1">
        <v>0.343813473256601</v>
      </c>
      <c r="N814" s="1">
        <v>1.0261509817197001</v>
      </c>
      <c r="O814" s="1">
        <v>2.3834207853757601</v>
      </c>
      <c r="P814" s="1">
        <v>20.568508801624901</v>
      </c>
      <c r="Q814" s="1">
        <v>7.6633378469871403</v>
      </c>
      <c r="R814" s="1">
        <v>23.856423493567998</v>
      </c>
      <c r="S814" s="1">
        <v>29.381770480704098</v>
      </c>
      <c r="T814" s="1">
        <v>18.529959377115802</v>
      </c>
      <c r="U814" s="1">
        <v>4.3957499411349197</v>
      </c>
      <c r="V814" s="1">
        <v>62.104132328702597</v>
      </c>
      <c r="W814" s="1">
        <v>19.705085943018599</v>
      </c>
      <c r="X814" s="1">
        <v>13.7950317871439</v>
      </c>
      <c r="Y814" s="1">
        <v>21.4558898521163</v>
      </c>
      <c r="Z814" s="1">
        <v>27.404385517593099</v>
      </c>
      <c r="AA814" s="1">
        <v>19.747577766445701</v>
      </c>
      <c r="AB814" s="1">
        <v>20.5991840897501</v>
      </c>
      <c r="AC814" s="1">
        <v>10.7929627740948</v>
      </c>
    </row>
    <row r="815" spans="1:29" ht="15" customHeight="1" x14ac:dyDescent="0.25">
      <c r="A815">
        <v>45000</v>
      </c>
      <c r="B815" s="2" t="s">
        <v>816</v>
      </c>
      <c r="C815" s="2" t="s">
        <v>98</v>
      </c>
      <c r="D815" s="2" t="s">
        <v>936</v>
      </c>
      <c r="E815" s="2" t="s">
        <v>935</v>
      </c>
      <c r="F815" s="2" t="s">
        <v>919</v>
      </c>
      <c r="G815" s="2" t="str">
        <f t="shared" si="12"/>
        <v>Trump</v>
      </c>
      <c r="H815" s="2" t="s">
        <v>922</v>
      </c>
      <c r="I815" s="2" t="s">
        <v>923</v>
      </c>
      <c r="J815">
        <v>34895</v>
      </c>
      <c r="K815" s="1">
        <v>66.685771600515807</v>
      </c>
      <c r="L815" s="1">
        <v>7.9954148158761997</v>
      </c>
      <c r="M815" s="1">
        <v>0.965754406075369</v>
      </c>
      <c r="N815" s="1">
        <v>6.8233271242298299</v>
      </c>
      <c r="O815" s="1">
        <v>17.529732053302801</v>
      </c>
      <c r="P815" s="1">
        <v>18.034102306920801</v>
      </c>
      <c r="Q815" s="1">
        <v>10.6548216076802</v>
      </c>
      <c r="R815" s="1">
        <v>33.959019916893503</v>
      </c>
      <c r="S815" s="1">
        <v>27.396475139704801</v>
      </c>
      <c r="T815" s="1">
        <v>9.9555810288006903</v>
      </c>
      <c r="U815" s="1">
        <v>4.52530625402966</v>
      </c>
      <c r="V815" s="1">
        <v>40.582688588007699</v>
      </c>
      <c r="W815" s="1">
        <v>41.372501611863299</v>
      </c>
      <c r="X815" s="1">
        <v>13.519503546099299</v>
      </c>
      <c r="Y815" s="1">
        <v>17.7051446627827</v>
      </c>
      <c r="Z815" s="1">
        <v>20.233040387083999</v>
      </c>
      <c r="AA815" s="1">
        <v>18.001382442974201</v>
      </c>
      <c r="AB815" s="1">
        <v>26.375037029722499</v>
      </c>
      <c r="AC815" s="1">
        <v>17.6853954774366</v>
      </c>
    </row>
    <row r="816" spans="1:29" ht="15" customHeight="1" x14ac:dyDescent="0.25">
      <c r="A816">
        <v>45020</v>
      </c>
      <c r="B816" s="2" t="s">
        <v>817</v>
      </c>
      <c r="C816" s="2" t="s">
        <v>27</v>
      </c>
      <c r="D816" s="2" t="s">
        <v>976</v>
      </c>
      <c r="E816" s="2" t="s">
        <v>935</v>
      </c>
      <c r="F816" s="2" t="s">
        <v>919</v>
      </c>
      <c r="G816" s="2" t="str">
        <f t="shared" si="12"/>
        <v>Trump</v>
      </c>
      <c r="H816" s="2" t="s">
        <v>922</v>
      </c>
      <c r="I816" s="2" t="s">
        <v>922</v>
      </c>
      <c r="J816">
        <v>15216</v>
      </c>
      <c r="K816" s="1">
        <v>60.403522607781298</v>
      </c>
      <c r="L816" s="1">
        <v>4.3769716088328101</v>
      </c>
      <c r="M816" s="1">
        <v>0.38117770767613002</v>
      </c>
      <c r="N816" s="1">
        <v>1.3012618296530001</v>
      </c>
      <c r="O816" s="1">
        <v>33.537066246056803</v>
      </c>
      <c r="P816" s="1">
        <v>25.860935856992601</v>
      </c>
      <c r="Q816" s="1">
        <v>8.7407991587802307</v>
      </c>
      <c r="R816" s="1">
        <v>22.647213459516301</v>
      </c>
      <c r="S816" s="1">
        <v>26.196109358569899</v>
      </c>
      <c r="T816" s="1">
        <v>16.554942166140901</v>
      </c>
      <c r="U816" s="1">
        <v>11.967213114754101</v>
      </c>
      <c r="V816" s="1">
        <v>44.569672131147499</v>
      </c>
      <c r="W816" s="1">
        <v>29.743852459016399</v>
      </c>
      <c r="X816" s="1">
        <v>13.719262295082</v>
      </c>
      <c r="Y816" s="1">
        <v>24.715361709581401</v>
      </c>
      <c r="Z816" s="1">
        <v>29.217025748817701</v>
      </c>
      <c r="AA816" s="1">
        <v>16.955684007707099</v>
      </c>
      <c r="AB816" s="1">
        <v>17.095813627605501</v>
      </c>
      <c r="AC816" s="1">
        <v>12.016114906288299</v>
      </c>
    </row>
    <row r="817" spans="1:29" ht="15" customHeight="1" x14ac:dyDescent="0.25">
      <c r="A817">
        <v>45060</v>
      </c>
      <c r="B817" s="2" t="s">
        <v>818</v>
      </c>
      <c r="C817" s="2" t="s">
        <v>40</v>
      </c>
      <c r="D817" s="2" t="s">
        <v>966</v>
      </c>
      <c r="E817" s="2" t="s">
        <v>927</v>
      </c>
      <c r="F817" s="2" t="s">
        <v>920</v>
      </c>
      <c r="G817" s="2" t="str">
        <f t="shared" si="12"/>
        <v>Clinton</v>
      </c>
      <c r="H817" s="2" t="s">
        <v>922</v>
      </c>
      <c r="I817" s="2" t="s">
        <v>922</v>
      </c>
      <c r="J817">
        <v>662577</v>
      </c>
      <c r="K817" s="1">
        <v>83.7709428489066</v>
      </c>
      <c r="L817" s="1">
        <v>7.6697500818772797</v>
      </c>
      <c r="M817" s="1">
        <v>2.3627442546300301</v>
      </c>
      <c r="N817" s="1">
        <v>2.7709986914728399</v>
      </c>
      <c r="O817" s="1">
        <v>3.4255641231132401</v>
      </c>
      <c r="P817" s="1">
        <v>22.862701240761499</v>
      </c>
      <c r="Q817" s="1">
        <v>11.6652102321692</v>
      </c>
      <c r="R817" s="1">
        <v>23.859717436614901</v>
      </c>
      <c r="S817" s="1">
        <v>27.845367406354299</v>
      </c>
      <c r="T817" s="1">
        <v>13.7670036841001</v>
      </c>
      <c r="U817" s="1">
        <v>3.1621855787931001</v>
      </c>
      <c r="V817" s="1">
        <v>38.216981740757497</v>
      </c>
      <c r="W817" s="1">
        <v>29.726572221249299</v>
      </c>
      <c r="X817" s="1">
        <v>28.894260459200101</v>
      </c>
      <c r="Y817" s="1">
        <v>18.5243315902751</v>
      </c>
      <c r="Z817" s="1">
        <v>20.499063721338601</v>
      </c>
      <c r="AA817" s="1">
        <v>17.242290269694902</v>
      </c>
      <c r="AB817" s="1">
        <v>23.192515986666798</v>
      </c>
      <c r="AC817" s="1">
        <v>20.541798432024599</v>
      </c>
    </row>
    <row r="818" spans="1:29" ht="15" customHeight="1" x14ac:dyDescent="0.25">
      <c r="A818">
        <v>45140</v>
      </c>
      <c r="B818" s="2" t="s">
        <v>819</v>
      </c>
      <c r="C818" s="2" t="s">
        <v>29</v>
      </c>
      <c r="D818" s="2" t="s">
        <v>968</v>
      </c>
      <c r="E818" s="2" t="s">
        <v>935</v>
      </c>
      <c r="F818" s="2" t="s">
        <v>919</v>
      </c>
      <c r="G818" s="2" t="str">
        <f t="shared" si="12"/>
        <v>Trump</v>
      </c>
      <c r="H818" s="2" t="s">
        <v>922</v>
      </c>
      <c r="I818" s="2" t="s">
        <v>922</v>
      </c>
      <c r="J818">
        <v>46987</v>
      </c>
      <c r="K818" s="1">
        <v>50.207504203290299</v>
      </c>
      <c r="L818" s="1">
        <v>1.23864047502501</v>
      </c>
      <c r="M818" s="1">
        <v>0.53206205971864595</v>
      </c>
      <c r="N818" s="1">
        <v>41.739204460808303</v>
      </c>
      <c r="O818" s="1">
        <v>6.28258880115777</v>
      </c>
      <c r="P818" s="1">
        <v>24.1194372911656</v>
      </c>
      <c r="Q818" s="1">
        <v>13.865537276267901</v>
      </c>
      <c r="R818" s="1">
        <v>23.702300636346202</v>
      </c>
      <c r="S818" s="1">
        <v>24.823887458233099</v>
      </c>
      <c r="T818" s="1">
        <v>13.4888373379871</v>
      </c>
      <c r="U818" s="1">
        <v>5.2095479799711901</v>
      </c>
      <c r="V818" s="1">
        <v>40.088483435077897</v>
      </c>
      <c r="W818" s="1">
        <v>30.135811784072999</v>
      </c>
      <c r="X818" s="1">
        <v>24.566156800878002</v>
      </c>
      <c r="Y818" s="1">
        <v>30.2898636985894</v>
      </c>
      <c r="Z818" s="1">
        <v>25.5818106065115</v>
      </c>
      <c r="AA818" s="1">
        <v>17.9156002618892</v>
      </c>
      <c r="AB818" s="1">
        <v>17.195405035414598</v>
      </c>
      <c r="AC818" s="1">
        <v>9.0173203975953804</v>
      </c>
    </row>
    <row r="819" spans="1:29" ht="15" customHeight="1" x14ac:dyDescent="0.25">
      <c r="A819">
        <v>45180</v>
      </c>
      <c r="B819" s="2" t="s">
        <v>820</v>
      </c>
      <c r="C819" s="2" t="s">
        <v>46</v>
      </c>
      <c r="D819" s="2" t="s">
        <v>930</v>
      </c>
      <c r="E819" s="2" t="s">
        <v>931</v>
      </c>
      <c r="F819" s="2" t="s">
        <v>919</v>
      </c>
      <c r="G819" s="2" t="str">
        <f t="shared" si="12"/>
        <v>Trump</v>
      </c>
      <c r="H819" s="2" t="s">
        <v>922</v>
      </c>
      <c r="I819" s="2" t="s">
        <v>923</v>
      </c>
      <c r="J819">
        <v>93830</v>
      </c>
      <c r="K819" s="1">
        <v>64.673345411915193</v>
      </c>
      <c r="L819" s="1">
        <v>31.449429819887001</v>
      </c>
      <c r="M819" s="1">
        <v>0.36555472663327299</v>
      </c>
      <c r="N819" s="1">
        <v>1.4856655653842099</v>
      </c>
      <c r="O819" s="1">
        <v>2.0260044761803302</v>
      </c>
      <c r="P819" s="1">
        <v>23.078972610039401</v>
      </c>
      <c r="Q819" s="1">
        <v>8.4791644463391194</v>
      </c>
      <c r="R819" s="1">
        <v>25.469466055632498</v>
      </c>
      <c r="S819" s="1">
        <v>28.5196632207183</v>
      </c>
      <c r="T819" s="1">
        <v>14.4527336672706</v>
      </c>
      <c r="U819" s="1">
        <v>7.0808909730363396</v>
      </c>
      <c r="V819" s="1">
        <v>53.631887456037497</v>
      </c>
      <c r="W819" s="1">
        <v>27.330988667448199</v>
      </c>
      <c r="X819" s="1">
        <v>11.9562329034779</v>
      </c>
      <c r="Y819" s="1">
        <v>29.8715677590788</v>
      </c>
      <c r="Z819" s="1">
        <v>25.274025686448201</v>
      </c>
      <c r="AA819" s="1">
        <v>17.3051372896368</v>
      </c>
      <c r="AB819" s="1">
        <v>17.662201062887501</v>
      </c>
      <c r="AC819" s="1">
        <v>9.8870682019486296</v>
      </c>
    </row>
    <row r="820" spans="1:29" ht="15" customHeight="1" x14ac:dyDescent="0.25">
      <c r="A820">
        <v>45220</v>
      </c>
      <c r="B820" s="2" t="s">
        <v>821</v>
      </c>
      <c r="C820" s="2" t="s">
        <v>72</v>
      </c>
      <c r="D820" s="2" t="s">
        <v>942</v>
      </c>
      <c r="E820" s="2" t="s">
        <v>931</v>
      </c>
      <c r="F820" s="2" t="s">
        <v>920</v>
      </c>
      <c r="G820" s="2" t="str">
        <f t="shared" si="12"/>
        <v>Clinton</v>
      </c>
      <c r="H820" s="2" t="s">
        <v>922</v>
      </c>
      <c r="I820" s="2" t="s">
        <v>923</v>
      </c>
      <c r="J820">
        <v>367413</v>
      </c>
      <c r="K820" s="1">
        <v>57.689303318064397</v>
      </c>
      <c r="L820" s="1">
        <v>32.107192723175302</v>
      </c>
      <c r="M820" s="1">
        <v>2.2824450958458198</v>
      </c>
      <c r="N820" s="1">
        <v>2.1123367980991401</v>
      </c>
      <c r="O820" s="1">
        <v>5.8087220648153401</v>
      </c>
      <c r="P820" s="1">
        <v>20.372441911418498</v>
      </c>
      <c r="Q820" s="1">
        <v>18.891274941278599</v>
      </c>
      <c r="R820" s="1">
        <v>25.7783475271697</v>
      </c>
      <c r="S820" s="1">
        <v>24.595210294682001</v>
      </c>
      <c r="T820" s="1">
        <v>10.3627253254512</v>
      </c>
      <c r="U820" s="1">
        <v>3.26202465238699</v>
      </c>
      <c r="V820" s="1">
        <v>33.147551127472298</v>
      </c>
      <c r="W820" s="1">
        <v>28.2305253765341</v>
      </c>
      <c r="X820" s="1">
        <v>35.3598988436067</v>
      </c>
      <c r="Y820" s="1">
        <v>23.2879024431411</v>
      </c>
      <c r="Z820" s="1">
        <v>21.224524241529199</v>
      </c>
      <c r="AA820" s="1">
        <v>17.274287241374498</v>
      </c>
      <c r="AB820" s="1">
        <v>20.725206408146601</v>
      </c>
      <c r="AC820" s="1">
        <v>17.488079665808701</v>
      </c>
    </row>
    <row r="821" spans="1:29" ht="15" customHeight="1" x14ac:dyDescent="0.25">
      <c r="A821">
        <v>45300</v>
      </c>
      <c r="B821" s="2" t="s">
        <v>822</v>
      </c>
      <c r="C821" s="2" t="s">
        <v>72</v>
      </c>
      <c r="D821" s="2" t="s">
        <v>942</v>
      </c>
      <c r="E821" s="2" t="s">
        <v>931</v>
      </c>
      <c r="F821" s="2" t="s">
        <v>920</v>
      </c>
      <c r="G821" s="2" t="str">
        <f t="shared" si="12"/>
        <v>Clinton</v>
      </c>
      <c r="H821" s="2" t="s">
        <v>923</v>
      </c>
      <c r="I821" s="2" t="s">
        <v>923</v>
      </c>
      <c r="J821">
        <v>2783243</v>
      </c>
      <c r="K821" s="1">
        <v>67.526874225498801</v>
      </c>
      <c r="L821" s="1">
        <v>11.1509128020802</v>
      </c>
      <c r="M821" s="1">
        <v>2.8564160585331599</v>
      </c>
      <c r="N821" s="1">
        <v>2.2182755871477999</v>
      </c>
      <c r="O821" s="1">
        <v>16.247521326740099</v>
      </c>
      <c r="P821" s="1">
        <v>21.1920770123198</v>
      </c>
      <c r="Q821" s="1">
        <v>8.6133693680357801</v>
      </c>
      <c r="R821" s="1">
        <v>25.270197392035101</v>
      </c>
      <c r="S821" s="1">
        <v>27.674550874645199</v>
      </c>
      <c r="T821" s="1">
        <v>17.249805352964199</v>
      </c>
      <c r="U821" s="1">
        <v>4.2395892128156696</v>
      </c>
      <c r="V821" s="1">
        <v>39.125759041700199</v>
      </c>
      <c r="W821" s="1">
        <v>30.669076395565401</v>
      </c>
      <c r="X821" s="1">
        <v>25.965575349918801</v>
      </c>
      <c r="Y821" s="1">
        <v>19.180851158685002</v>
      </c>
      <c r="Z821" s="1">
        <v>23.817106987775599</v>
      </c>
      <c r="AA821" s="1">
        <v>18.939930273822402</v>
      </c>
      <c r="AB821" s="1">
        <v>20.994355924495999</v>
      </c>
      <c r="AC821" s="1">
        <v>17.067755655220999</v>
      </c>
    </row>
    <row r="822" spans="1:29" ht="15" customHeight="1" x14ac:dyDescent="0.25">
      <c r="A822">
        <v>45340</v>
      </c>
      <c r="B822" s="2" t="s">
        <v>823</v>
      </c>
      <c r="C822" s="2" t="s">
        <v>35</v>
      </c>
      <c r="D822" s="2" t="s">
        <v>964</v>
      </c>
      <c r="E822" s="2" t="s">
        <v>935</v>
      </c>
      <c r="F822" s="2" t="s">
        <v>920</v>
      </c>
      <c r="G822" s="2" t="str">
        <f t="shared" si="12"/>
        <v>Clinton</v>
      </c>
      <c r="H822" s="2" t="s">
        <v>922</v>
      </c>
      <c r="I822" s="2" t="s">
        <v>922</v>
      </c>
      <c r="J822">
        <v>32937</v>
      </c>
      <c r="K822" s="1">
        <v>36.305674469441698</v>
      </c>
      <c r="L822" s="1">
        <v>0.31575431885114003</v>
      </c>
      <c r="M822" s="1">
        <v>0.61025594316422305</v>
      </c>
      <c r="N822" s="1">
        <v>6.9617755108236903</v>
      </c>
      <c r="O822" s="1">
        <v>55.8065397577193</v>
      </c>
      <c r="P822" s="1">
        <v>20.590824908158002</v>
      </c>
      <c r="Q822" s="1">
        <v>6.8646203357925701</v>
      </c>
      <c r="R822" s="1">
        <v>22.218174089929299</v>
      </c>
      <c r="S822" s="1">
        <v>33.2422503567417</v>
      </c>
      <c r="T822" s="1">
        <v>17.084130309378502</v>
      </c>
      <c r="U822" s="1">
        <v>4.8745759872691501</v>
      </c>
      <c r="V822" s="1">
        <v>33.477113781984201</v>
      </c>
      <c r="W822" s="1">
        <v>32.8280078730265</v>
      </c>
      <c r="X822" s="1">
        <v>28.820302357720202</v>
      </c>
      <c r="Y822" s="1">
        <v>29.873625962760801</v>
      </c>
      <c r="Z822" s="1">
        <v>26.531070066552001</v>
      </c>
      <c r="AA822" s="1">
        <v>17.512899125102798</v>
      </c>
      <c r="AB822" s="1">
        <v>14.461975622522999</v>
      </c>
      <c r="AC822" s="1">
        <v>11.6204292230614</v>
      </c>
    </row>
    <row r="823" spans="1:29" ht="15" customHeight="1" x14ac:dyDescent="0.25">
      <c r="A823">
        <v>45380</v>
      </c>
      <c r="B823" s="2" t="s">
        <v>824</v>
      </c>
      <c r="C823" s="2" t="s">
        <v>146</v>
      </c>
      <c r="D823" s="2" t="s">
        <v>948</v>
      </c>
      <c r="E823" s="2" t="s">
        <v>927</v>
      </c>
      <c r="F823" s="2" t="s">
        <v>919</v>
      </c>
      <c r="G823" s="2" t="str">
        <f t="shared" si="12"/>
        <v>Trump</v>
      </c>
      <c r="H823" s="2" t="s">
        <v>922</v>
      </c>
      <c r="I823" s="2" t="s">
        <v>923</v>
      </c>
      <c r="J823">
        <v>34800</v>
      </c>
      <c r="K823" s="1">
        <v>95.778735632183896</v>
      </c>
      <c r="L823" s="1">
        <v>1.41379310344828</v>
      </c>
      <c r="M823" s="1">
        <v>0.47413793103448298</v>
      </c>
      <c r="N823" s="1">
        <v>0.97988505747126398</v>
      </c>
      <c r="O823" s="1">
        <v>1.3534482758620701</v>
      </c>
      <c r="P823" s="1">
        <v>22.3448275862069</v>
      </c>
      <c r="Q823" s="1">
        <v>8.1091954022988499</v>
      </c>
      <c r="R823" s="1">
        <v>23.939655172413801</v>
      </c>
      <c r="S823" s="1">
        <v>28.089080459770098</v>
      </c>
      <c r="T823" s="1">
        <v>17.517241379310299</v>
      </c>
      <c r="U823" s="1">
        <v>4.1878539832155104</v>
      </c>
      <c r="V823" s="1">
        <v>51.771466369010703</v>
      </c>
      <c r="W823" s="1">
        <v>31.043036090785101</v>
      </c>
      <c r="X823" s="1">
        <v>12.997643556988701</v>
      </c>
      <c r="Y823" s="1">
        <v>21.153846153846199</v>
      </c>
      <c r="Z823" s="1">
        <v>23.520710059171599</v>
      </c>
      <c r="AA823" s="1">
        <v>19.3223443223443</v>
      </c>
      <c r="AB823" s="1">
        <v>22.985347985348</v>
      </c>
      <c r="AC823" s="1">
        <v>13.017751479289901</v>
      </c>
    </row>
    <row r="824" spans="1:29" ht="15" customHeight="1" x14ac:dyDescent="0.25">
      <c r="A824">
        <v>45460</v>
      </c>
      <c r="B824" s="2" t="s">
        <v>825</v>
      </c>
      <c r="C824" s="2" t="s">
        <v>66</v>
      </c>
      <c r="D824" s="2" t="s">
        <v>425</v>
      </c>
      <c r="E824" s="2" t="s">
        <v>927</v>
      </c>
      <c r="F824" s="2" t="s">
        <v>919</v>
      </c>
      <c r="G824" s="2" t="str">
        <f t="shared" si="12"/>
        <v>Trump</v>
      </c>
      <c r="H824" s="2" t="s">
        <v>922</v>
      </c>
      <c r="I824" s="2" t="s">
        <v>923</v>
      </c>
      <c r="J824">
        <v>172425</v>
      </c>
      <c r="K824" s="1">
        <v>90.177178483398606</v>
      </c>
      <c r="L824" s="1">
        <v>4.8850224735392196</v>
      </c>
      <c r="M824" s="1">
        <v>1.1059881107728</v>
      </c>
      <c r="N824" s="1">
        <v>1.97593156444831</v>
      </c>
      <c r="O824" s="1">
        <v>1.8558793678410901</v>
      </c>
      <c r="P824" s="1">
        <v>21.936494127881701</v>
      </c>
      <c r="Q824" s="1">
        <v>11.9414238074525</v>
      </c>
      <c r="R824" s="1">
        <v>25.361751486153398</v>
      </c>
      <c r="S824" s="1">
        <v>26.560533565318298</v>
      </c>
      <c r="T824" s="1">
        <v>14.1997970131941</v>
      </c>
      <c r="U824" s="1">
        <v>3.3453816320607901</v>
      </c>
      <c r="V824" s="1">
        <v>48.390188991196801</v>
      </c>
      <c r="W824" s="1">
        <v>30.009058209992201</v>
      </c>
      <c r="X824" s="1">
        <v>18.255371166750201</v>
      </c>
      <c r="Y824" s="1">
        <v>22.474865378030898</v>
      </c>
      <c r="Z824" s="1">
        <v>25.1221713823264</v>
      </c>
      <c r="AA824" s="1">
        <v>18.061132380863398</v>
      </c>
      <c r="AB824" s="1">
        <v>21.885018831512401</v>
      </c>
      <c r="AC824" s="1">
        <v>12.4568120272668</v>
      </c>
    </row>
    <row r="825" spans="1:29" ht="15" customHeight="1" x14ac:dyDescent="0.25">
      <c r="A825">
        <v>45500</v>
      </c>
      <c r="B825" s="2" t="s">
        <v>826</v>
      </c>
      <c r="C825" s="2" t="s">
        <v>27</v>
      </c>
      <c r="D825" s="2" t="s">
        <v>976</v>
      </c>
      <c r="E825" s="2" t="s">
        <v>935</v>
      </c>
      <c r="F825" s="2" t="s">
        <v>919</v>
      </c>
      <c r="G825" s="2" t="str">
        <f t="shared" si="12"/>
        <v>Trump</v>
      </c>
      <c r="H825" s="2" t="s">
        <v>922</v>
      </c>
      <c r="I825" s="2" t="s">
        <v>922</v>
      </c>
      <c r="J825">
        <v>149198</v>
      </c>
      <c r="K825" s="1">
        <v>68.275043901392806</v>
      </c>
      <c r="L825" s="1">
        <v>23.6779313395622</v>
      </c>
      <c r="M825" s="1">
        <v>0.64075925950750001</v>
      </c>
      <c r="N825" s="1">
        <v>2.40820922532474</v>
      </c>
      <c r="O825" s="1">
        <v>4.9980562742127903</v>
      </c>
      <c r="P825" s="1">
        <v>24.2215043097092</v>
      </c>
      <c r="Q825" s="1">
        <v>8.7279990348396108</v>
      </c>
      <c r="R825" s="1">
        <v>26.251692381935399</v>
      </c>
      <c r="S825" s="1">
        <v>26.4970039812866</v>
      </c>
      <c r="T825" s="1">
        <v>14.3018002922291</v>
      </c>
      <c r="U825" s="1">
        <v>5.1476852455072999</v>
      </c>
      <c r="V825" s="1">
        <v>45.763884016717903</v>
      </c>
      <c r="W825" s="1">
        <v>32.938771010193101</v>
      </c>
      <c r="X825" s="1">
        <v>16.1496597275816</v>
      </c>
      <c r="Y825" s="1">
        <v>24.945428520307701</v>
      </c>
      <c r="Z825" s="1">
        <v>23.161567364465899</v>
      </c>
      <c r="AA825" s="1">
        <v>18.675970656646999</v>
      </c>
      <c r="AB825" s="1">
        <v>20.7622114868492</v>
      </c>
      <c r="AC825" s="1">
        <v>12.454821971730199</v>
      </c>
    </row>
    <row r="826" spans="1:29" ht="15" customHeight="1" x14ac:dyDescent="0.25">
      <c r="A826">
        <v>45520</v>
      </c>
      <c r="B826" s="2" t="s">
        <v>827</v>
      </c>
      <c r="C826" s="2" t="s">
        <v>38</v>
      </c>
      <c r="D826" t="s">
        <v>969</v>
      </c>
      <c r="E826" s="2" t="s">
        <v>947</v>
      </c>
      <c r="F826" s="2" t="s">
        <v>919</v>
      </c>
      <c r="G826" s="2" t="str">
        <f t="shared" si="12"/>
        <v>Trump</v>
      </c>
      <c r="H826" s="2" t="s">
        <v>922</v>
      </c>
      <c r="I826" s="2" t="s">
        <v>922</v>
      </c>
      <c r="J826">
        <v>25213</v>
      </c>
      <c r="K826" s="1">
        <v>77.563161860944703</v>
      </c>
      <c r="L826" s="1">
        <v>0.337127672232578</v>
      </c>
      <c r="M826" s="1">
        <v>0.75754571054614706</v>
      </c>
      <c r="N826" s="1">
        <v>6.4966485543172201</v>
      </c>
      <c r="O826" s="1">
        <v>14.845516201959301</v>
      </c>
      <c r="P826" s="1">
        <v>23.194383849601401</v>
      </c>
      <c r="Q826" s="1">
        <v>7.9482806488716102</v>
      </c>
      <c r="R826" s="1">
        <v>22.4566691785983</v>
      </c>
      <c r="S826" s="1">
        <v>28.751041129575999</v>
      </c>
      <c r="T826" s="1">
        <v>17.649625193352598</v>
      </c>
      <c r="U826" s="1">
        <v>7.6843556168159903</v>
      </c>
      <c r="V826" s="1">
        <v>35.561681598897302</v>
      </c>
      <c r="W826" s="1">
        <v>36.158970824718601</v>
      </c>
      <c r="X826" s="1">
        <v>20.594991959568102</v>
      </c>
      <c r="Y826" s="1">
        <v>17.716454657365599</v>
      </c>
      <c r="Z826" s="1">
        <v>26.692654903569998</v>
      </c>
      <c r="AA826" s="1">
        <v>20.322117357406601</v>
      </c>
      <c r="AB826" s="1">
        <v>21.942962659007001</v>
      </c>
      <c r="AC826" s="1">
        <v>13.3258104226508</v>
      </c>
    </row>
    <row r="827" spans="1:29" ht="15" customHeight="1" x14ac:dyDescent="0.25">
      <c r="A827">
        <v>45540</v>
      </c>
      <c r="B827" s="2" t="s">
        <v>828</v>
      </c>
      <c r="C827" s="2" t="s">
        <v>72</v>
      </c>
      <c r="D827" s="2" t="s">
        <v>942</v>
      </c>
      <c r="E827" s="2" t="s">
        <v>931</v>
      </c>
      <c r="F827" s="2" t="s">
        <v>919</v>
      </c>
      <c r="G827" s="2" t="str">
        <f t="shared" si="12"/>
        <v>Trump</v>
      </c>
      <c r="H827" s="2" t="s">
        <v>922</v>
      </c>
      <c r="I827" s="2" t="s">
        <v>923</v>
      </c>
      <c r="J827">
        <v>93420</v>
      </c>
      <c r="K827" s="1">
        <v>82.785270819952899</v>
      </c>
      <c r="L827" s="1">
        <v>9.3513166345536298</v>
      </c>
      <c r="M827" s="1">
        <v>0.65189466923571004</v>
      </c>
      <c r="N827" s="1">
        <v>1.23635195889531</v>
      </c>
      <c r="O827" s="1">
        <v>5.9751659173624496</v>
      </c>
      <c r="P827" s="1">
        <v>9.1115392849496892</v>
      </c>
      <c r="Q827" s="1">
        <v>3.6758724041961002</v>
      </c>
      <c r="R827" s="1">
        <v>14.9058017555127</v>
      </c>
      <c r="S827" s="1">
        <v>28.922072361378699</v>
      </c>
      <c r="T827" s="1">
        <v>43.3847141939628</v>
      </c>
      <c r="U827" s="1">
        <v>3.8296166739542299</v>
      </c>
      <c r="V827" s="1">
        <v>43.990186075887898</v>
      </c>
      <c r="W827" s="1">
        <v>29.6008842248457</v>
      </c>
      <c r="X827" s="1">
        <v>22.5793130253121</v>
      </c>
      <c r="Y827" s="1">
        <v>17.290859520734699</v>
      </c>
      <c r="Z827" s="1">
        <v>24.7716075955422</v>
      </c>
      <c r="AA827" s="1">
        <v>20.7609891423925</v>
      </c>
      <c r="AB827" s="1">
        <v>24.8122638350792</v>
      </c>
      <c r="AC827" s="1">
        <v>12.3642799062515</v>
      </c>
    </row>
    <row r="828" spans="1:29" ht="15" customHeight="1" x14ac:dyDescent="0.25">
      <c r="A828">
        <v>45580</v>
      </c>
      <c r="B828" s="2" t="s">
        <v>829</v>
      </c>
      <c r="C828" s="2" t="s">
        <v>37</v>
      </c>
      <c r="D828" s="2" t="s">
        <v>943</v>
      </c>
      <c r="E828" s="2" t="s">
        <v>931</v>
      </c>
      <c r="F828" s="2" t="s">
        <v>919</v>
      </c>
      <c r="G828" s="2" t="str">
        <f t="shared" si="12"/>
        <v>Trump</v>
      </c>
      <c r="H828" s="2" t="s">
        <v>922</v>
      </c>
      <c r="I828" s="2" t="s">
        <v>923</v>
      </c>
      <c r="J828">
        <v>27153</v>
      </c>
      <c r="K828" s="1">
        <v>68.213457076566101</v>
      </c>
      <c r="L828" s="1">
        <v>27.7833020292417</v>
      </c>
      <c r="M828" s="1">
        <v>0.45667145435126899</v>
      </c>
      <c r="N828" s="1">
        <v>1.3810628659816599</v>
      </c>
      <c r="O828" s="1">
        <v>2.1655065738592398</v>
      </c>
      <c r="P828" s="1">
        <v>23.6327477626782</v>
      </c>
      <c r="Q828" s="1">
        <v>8.6583434611276804</v>
      </c>
      <c r="R828" s="1">
        <v>23.960520016204502</v>
      </c>
      <c r="S828" s="1">
        <v>28.088977276912299</v>
      </c>
      <c r="T828" s="1">
        <v>15.659411483077401</v>
      </c>
      <c r="U828" s="1">
        <v>7.7784520328791302</v>
      </c>
      <c r="V828" s="1">
        <v>52.601092293264202</v>
      </c>
      <c r="W828" s="1">
        <v>28.603740276935</v>
      </c>
      <c r="X828" s="1">
        <v>11.0167153969217</v>
      </c>
      <c r="Y828" s="1">
        <v>27.0831293449525</v>
      </c>
      <c r="Z828" s="1">
        <v>29.5701556839322</v>
      </c>
      <c r="AA828" s="1">
        <v>17.507098795652599</v>
      </c>
      <c r="AB828" s="1">
        <v>19.4360129247038</v>
      </c>
      <c r="AC828" s="1">
        <v>6.4036032507588398</v>
      </c>
    </row>
    <row r="829" spans="1:29" ht="15" customHeight="1" x14ac:dyDescent="0.25">
      <c r="A829">
        <v>45620</v>
      </c>
      <c r="B829" s="2" t="s">
        <v>830</v>
      </c>
      <c r="C829" s="2" t="s">
        <v>37</v>
      </c>
      <c r="D829" s="2" t="s">
        <v>943</v>
      </c>
      <c r="E829" s="2" t="s">
        <v>931</v>
      </c>
      <c r="F829" s="2" t="s">
        <v>919</v>
      </c>
      <c r="G829" s="2" t="str">
        <f t="shared" si="12"/>
        <v>Trump</v>
      </c>
      <c r="H829" s="2" t="s">
        <v>922</v>
      </c>
      <c r="I829" s="2" t="s">
        <v>923</v>
      </c>
      <c r="J829">
        <v>44720</v>
      </c>
      <c r="K829" s="1">
        <v>58.320661896243301</v>
      </c>
      <c r="L829" s="1">
        <v>36.708407871198602</v>
      </c>
      <c r="M829" s="1">
        <v>0.68425760286225401</v>
      </c>
      <c r="N829" s="1">
        <v>1.43559928443649</v>
      </c>
      <c r="O829" s="1">
        <v>2.8510733452593899</v>
      </c>
      <c r="P829" s="1">
        <v>24.903846153846199</v>
      </c>
      <c r="Q829" s="1">
        <v>8.2289803220035793</v>
      </c>
      <c r="R829" s="1">
        <v>24.045169946332699</v>
      </c>
      <c r="S829" s="1">
        <v>27.750447227191401</v>
      </c>
      <c r="T829" s="1">
        <v>15.0715563506261</v>
      </c>
      <c r="U829" s="1">
        <v>5.2758516731986704</v>
      </c>
      <c r="V829" s="1">
        <v>50.303152112015503</v>
      </c>
      <c r="W829" s="1">
        <v>27.756004421666201</v>
      </c>
      <c r="X829" s="1">
        <v>16.664991793119601</v>
      </c>
      <c r="Y829" s="1">
        <v>32.292979040201601</v>
      </c>
      <c r="Z829" s="1">
        <v>25.655709540717002</v>
      </c>
      <c r="AA829" s="1">
        <v>16.298247623410798</v>
      </c>
      <c r="AB829" s="1">
        <v>15.456419654106099</v>
      </c>
      <c r="AC829" s="1">
        <v>10.296644141564499</v>
      </c>
    </row>
    <row r="830" spans="1:29" ht="15" customHeight="1" x14ac:dyDescent="0.25">
      <c r="A830">
        <v>45660</v>
      </c>
      <c r="B830" s="2" t="s">
        <v>831</v>
      </c>
      <c r="C830" s="2" t="s">
        <v>33</v>
      </c>
      <c r="D830" s="2" t="s">
        <v>967</v>
      </c>
      <c r="E830" s="2" t="s">
        <v>927</v>
      </c>
      <c r="F830" s="2" t="s">
        <v>919</v>
      </c>
      <c r="G830" s="2" t="str">
        <f t="shared" si="12"/>
        <v>Trump</v>
      </c>
      <c r="H830" s="2" t="s">
        <v>922</v>
      </c>
      <c r="I830" s="2" t="s">
        <v>922</v>
      </c>
      <c r="J830">
        <v>56745</v>
      </c>
      <c r="K830" s="1">
        <v>91.178077363644405</v>
      </c>
      <c r="L830" s="1">
        <v>2.16230504890299</v>
      </c>
      <c r="M830" s="1">
        <v>0.56568860692571998</v>
      </c>
      <c r="N830" s="1">
        <v>1.6459599964754601</v>
      </c>
      <c r="O830" s="1">
        <v>4.4479689840514602</v>
      </c>
      <c r="P830" s="1">
        <v>23.558022733280499</v>
      </c>
      <c r="Q830" s="1">
        <v>10.765706229623801</v>
      </c>
      <c r="R830" s="1">
        <v>22.8460657326637</v>
      </c>
      <c r="S830" s="1">
        <v>27.983082209886302</v>
      </c>
      <c r="T830" s="1">
        <v>14.8471230945458</v>
      </c>
      <c r="U830" s="1">
        <v>2.4628825641850201</v>
      </c>
      <c r="V830" s="1">
        <v>53.652784477675901</v>
      </c>
      <c r="W830" s="1">
        <v>28.158331993353698</v>
      </c>
      <c r="X830" s="1">
        <v>15.7260009647853</v>
      </c>
      <c r="Y830" s="1">
        <v>19.176830661002199</v>
      </c>
      <c r="Z830" s="1">
        <v>28.175962724407299</v>
      </c>
      <c r="AA830" s="1">
        <v>19.131149787583901</v>
      </c>
      <c r="AB830" s="1">
        <v>22.662281302818499</v>
      </c>
      <c r="AC830" s="1">
        <v>10.853775524188</v>
      </c>
    </row>
    <row r="831" spans="1:29" ht="15" customHeight="1" x14ac:dyDescent="0.25">
      <c r="A831">
        <v>45700</v>
      </c>
      <c r="B831" s="2" t="s">
        <v>832</v>
      </c>
      <c r="C831" s="2" t="s">
        <v>37</v>
      </c>
      <c r="D831" s="2" t="s">
        <v>943</v>
      </c>
      <c r="E831" s="2" t="s">
        <v>931</v>
      </c>
      <c r="F831" s="2" t="s">
        <v>919</v>
      </c>
      <c r="G831" s="2" t="str">
        <f t="shared" si="12"/>
        <v>Trump</v>
      </c>
      <c r="H831" s="2" t="s">
        <v>922</v>
      </c>
      <c r="I831" s="2" t="s">
        <v>923</v>
      </c>
      <c r="J831">
        <v>40118</v>
      </c>
      <c r="K831" s="1">
        <v>58.714292836133403</v>
      </c>
      <c r="L831" s="1">
        <v>28.7875766488858</v>
      </c>
      <c r="M831" s="1">
        <v>1.26377187297472</v>
      </c>
      <c r="N831" s="1">
        <v>1.17154394536118</v>
      </c>
      <c r="O831" s="1">
        <v>10.062814696644899</v>
      </c>
      <c r="P831" s="1">
        <v>25.8238197317912</v>
      </c>
      <c r="Q831" s="1">
        <v>12.027020290144099</v>
      </c>
      <c r="R831" s="1">
        <v>25.008724263422899</v>
      </c>
      <c r="S831" s="1">
        <v>24.3706067102049</v>
      </c>
      <c r="T831" s="1">
        <v>12.7698290044369</v>
      </c>
      <c r="U831" s="1">
        <v>9.3192544596432292</v>
      </c>
      <c r="V831" s="1">
        <v>44.952403807695397</v>
      </c>
      <c r="W831" s="1">
        <v>28.585713142948599</v>
      </c>
      <c r="X831" s="1">
        <v>17.1426285897128</v>
      </c>
      <c r="Y831" s="1">
        <v>29.646049858274601</v>
      </c>
      <c r="Z831" s="1">
        <v>23.373791699978199</v>
      </c>
      <c r="AA831" s="1">
        <v>14.7394432734937</v>
      </c>
      <c r="AB831" s="1">
        <v>19.986917653899301</v>
      </c>
      <c r="AC831" s="1">
        <v>12.253797514354201</v>
      </c>
    </row>
    <row r="832" spans="1:29" ht="15" customHeight="1" x14ac:dyDescent="0.25">
      <c r="A832">
        <v>45740</v>
      </c>
      <c r="B832" s="2" t="s">
        <v>833</v>
      </c>
      <c r="C832" s="2" t="s">
        <v>37</v>
      </c>
      <c r="D832" s="2" t="s">
        <v>943</v>
      </c>
      <c r="E832" s="2" t="s">
        <v>931</v>
      </c>
      <c r="F832" s="2" t="s">
        <v>919</v>
      </c>
      <c r="G832" s="2" t="str">
        <f t="shared" si="12"/>
        <v>Trump</v>
      </c>
      <c r="H832" s="2" t="s">
        <v>922</v>
      </c>
      <c r="I832" s="2" t="s">
        <v>923</v>
      </c>
      <c r="J832">
        <v>26175</v>
      </c>
      <c r="K832" s="1">
        <v>84.072588347660002</v>
      </c>
      <c r="L832" s="1">
        <v>10.7774594078319</v>
      </c>
      <c r="M832" s="1">
        <v>0.66857688634192902</v>
      </c>
      <c r="N832" s="1">
        <v>2.0630372492836702</v>
      </c>
      <c r="O832" s="1">
        <v>2.4183381088825202</v>
      </c>
      <c r="P832" s="1">
        <v>22.739255014326599</v>
      </c>
      <c r="Q832" s="1">
        <v>9.7115568290353398</v>
      </c>
      <c r="R832" s="1">
        <v>22.8347659980898</v>
      </c>
      <c r="S832" s="1">
        <v>28.103151862464198</v>
      </c>
      <c r="T832" s="1">
        <v>16.611270296084101</v>
      </c>
      <c r="U832" s="1">
        <v>7.0441988950276198</v>
      </c>
      <c r="V832" s="1">
        <v>54.615561694291003</v>
      </c>
      <c r="W832" s="1">
        <v>23.682090239410702</v>
      </c>
      <c r="X832" s="1">
        <v>14.658149171270701</v>
      </c>
      <c r="Y832" s="1">
        <v>25.411940937299399</v>
      </c>
      <c r="Z832" s="1">
        <v>28.332976674513201</v>
      </c>
      <c r="AA832" s="1">
        <v>18.328696768671101</v>
      </c>
      <c r="AB832" s="1">
        <v>18.467793708538402</v>
      </c>
      <c r="AC832" s="1">
        <v>9.4585919109779599</v>
      </c>
    </row>
    <row r="833" spans="1:29" ht="15" customHeight="1" x14ac:dyDescent="0.25">
      <c r="A833">
        <v>45780</v>
      </c>
      <c r="B833" s="2" t="s">
        <v>834</v>
      </c>
      <c r="C833" s="2" t="s">
        <v>33</v>
      </c>
      <c r="D833" s="2" t="s">
        <v>967</v>
      </c>
      <c r="E833" s="2" t="s">
        <v>927</v>
      </c>
      <c r="F833" s="2" t="s">
        <v>920</v>
      </c>
      <c r="G833" s="2" t="str">
        <f t="shared" si="12"/>
        <v>Clinton</v>
      </c>
      <c r="H833" s="2" t="s">
        <v>923</v>
      </c>
      <c r="I833" s="2" t="s">
        <v>922</v>
      </c>
      <c r="J833">
        <v>610001</v>
      </c>
      <c r="K833" s="1">
        <v>76.2598749838115</v>
      </c>
      <c r="L833" s="1">
        <v>14.030304868352699</v>
      </c>
      <c r="M833" s="1">
        <v>1.43868616608825</v>
      </c>
      <c r="N833" s="1">
        <v>2.3731108637526801</v>
      </c>
      <c r="O833" s="1">
        <v>5.8980231179948897</v>
      </c>
      <c r="P833" s="1">
        <v>23.675534958139401</v>
      </c>
      <c r="Q833" s="1">
        <v>11.817685544777801</v>
      </c>
      <c r="R833" s="1">
        <v>24.6291399522296</v>
      </c>
      <c r="S833" s="1">
        <v>26.894382140357099</v>
      </c>
      <c r="T833" s="1">
        <v>12.983257404496101</v>
      </c>
      <c r="U833" s="1">
        <v>2.88491777667313</v>
      </c>
      <c r="V833" s="1">
        <v>41.564627230580399</v>
      </c>
      <c r="W833" s="1">
        <v>31.8185507187567</v>
      </c>
      <c r="X833" s="1">
        <v>23.731904273989802</v>
      </c>
      <c r="Y833" s="1">
        <v>22.5387878340348</v>
      </c>
      <c r="Z833" s="1">
        <v>23.0749665657486</v>
      </c>
      <c r="AA833" s="1">
        <v>17.214332012372701</v>
      </c>
      <c r="AB833" s="1">
        <v>21.395869741797299</v>
      </c>
      <c r="AC833" s="1">
        <v>15.776043846046599</v>
      </c>
    </row>
    <row r="834" spans="1:29" ht="15" customHeight="1" x14ac:dyDescent="0.25">
      <c r="A834">
        <v>45820</v>
      </c>
      <c r="B834" s="2" t="s">
        <v>835</v>
      </c>
      <c r="C834" s="2" t="s">
        <v>77</v>
      </c>
      <c r="D834" s="2" t="s">
        <v>949</v>
      </c>
      <c r="E834" s="2" t="s">
        <v>935</v>
      </c>
      <c r="F834" s="2" t="s">
        <v>920</v>
      </c>
      <c r="G834" s="2" t="str">
        <f t="shared" ref="G834:G897" si="13">IF(F834="Republicain","Trump","Clinton")</f>
        <v>Clinton</v>
      </c>
      <c r="H834" s="2" t="s">
        <v>922</v>
      </c>
      <c r="I834" s="2" t="s">
        <v>923</v>
      </c>
      <c r="J834">
        <v>216660</v>
      </c>
      <c r="K834" s="1">
        <v>79.746012742121707</v>
      </c>
      <c r="L834" s="1">
        <v>6.3449779792192196</v>
      </c>
      <c r="M834" s="1">
        <v>0.93171420019669005</v>
      </c>
      <c r="N834" s="1">
        <v>4.1625689485611703</v>
      </c>
      <c r="O834" s="1">
        <v>8.8147261299012296</v>
      </c>
      <c r="P834" s="1">
        <v>24.932227305768201</v>
      </c>
      <c r="Q834" s="1">
        <v>8.1446957711549093</v>
      </c>
      <c r="R834" s="1">
        <v>24.0821824090307</v>
      </c>
      <c r="S834" s="1">
        <v>28.080129986744801</v>
      </c>
      <c r="T834" s="1">
        <v>14.7607645273015</v>
      </c>
      <c r="U834" s="1">
        <v>3.3286462993736401</v>
      </c>
      <c r="V834" s="1">
        <v>39.364693851463599</v>
      </c>
      <c r="W834" s="1">
        <v>30.568196344113499</v>
      </c>
      <c r="X834" s="1">
        <v>26.7384635050492</v>
      </c>
      <c r="Y834" s="1">
        <v>17.302523831520599</v>
      </c>
      <c r="Z834" s="1">
        <v>22.696636291101498</v>
      </c>
      <c r="AA834" s="1">
        <v>19.0127241422752</v>
      </c>
      <c r="AB834" s="1">
        <v>24.286104228782602</v>
      </c>
      <c r="AC834" s="1">
        <v>16.702011506320101</v>
      </c>
    </row>
    <row r="835" spans="1:29" ht="15" customHeight="1" x14ac:dyDescent="0.25">
      <c r="A835">
        <v>45860</v>
      </c>
      <c r="B835" s="2" t="s">
        <v>836</v>
      </c>
      <c r="C835" s="2" t="s">
        <v>168</v>
      </c>
      <c r="D835" s="2" t="s">
        <v>938</v>
      </c>
      <c r="E835" s="2" t="s">
        <v>927</v>
      </c>
      <c r="F835" s="2" t="s">
        <v>919</v>
      </c>
      <c r="G835" s="2" t="str">
        <f t="shared" si="13"/>
        <v>Trump</v>
      </c>
      <c r="H835" s="2" t="s">
        <v>922</v>
      </c>
      <c r="I835" s="2" t="s">
        <v>922</v>
      </c>
      <c r="J835">
        <v>189927</v>
      </c>
      <c r="K835" s="1">
        <v>91.299815192152806</v>
      </c>
      <c r="L835" s="1">
        <v>1.16149889167943</v>
      </c>
      <c r="M835" s="1">
        <v>1.51479252554929</v>
      </c>
      <c r="N835" s="1">
        <v>1.5300615499639301</v>
      </c>
      <c r="O835" s="1">
        <v>4.4938318406545701</v>
      </c>
      <c r="P835" s="1">
        <v>21.561968545809702</v>
      </c>
      <c r="Q835" s="1">
        <v>6.7225828871092599</v>
      </c>
      <c r="R835" s="1">
        <v>22.641857134583301</v>
      </c>
      <c r="S835" s="1">
        <v>33.097979750114497</v>
      </c>
      <c r="T835" s="1">
        <v>15.9756116823832</v>
      </c>
      <c r="U835" s="1">
        <v>2.7629844061903799</v>
      </c>
      <c r="V835" s="1">
        <v>36.292253183950997</v>
      </c>
      <c r="W835" s="1">
        <v>28.3104619214932</v>
      </c>
      <c r="X835" s="1">
        <v>32.634300488365398</v>
      </c>
      <c r="Y835" s="1">
        <v>11.4669923439572</v>
      </c>
      <c r="Z835" s="1">
        <v>14.585877687166001</v>
      </c>
      <c r="AA835" s="1">
        <v>15.9673797423472</v>
      </c>
      <c r="AB835" s="1">
        <v>25.183521779668801</v>
      </c>
      <c r="AC835" s="1">
        <v>32.796228446860802</v>
      </c>
    </row>
    <row r="836" spans="1:29" ht="15" customHeight="1" x14ac:dyDescent="0.25">
      <c r="A836">
        <v>45900</v>
      </c>
      <c r="B836" s="2" t="s">
        <v>837</v>
      </c>
      <c r="C836" s="2" t="s">
        <v>31</v>
      </c>
      <c r="D836" s="2" t="s">
        <v>924</v>
      </c>
      <c r="E836" s="2" t="s">
        <v>927</v>
      </c>
      <c r="F836" s="2" t="s">
        <v>919</v>
      </c>
      <c r="G836" s="2" t="str">
        <f t="shared" si="13"/>
        <v>Trump</v>
      </c>
      <c r="H836" s="2" t="s">
        <v>922</v>
      </c>
      <c r="I836" s="2" t="s">
        <v>922</v>
      </c>
      <c r="J836">
        <v>143372</v>
      </c>
      <c r="K836" s="1">
        <v>93.533604887983699</v>
      </c>
      <c r="L836" s="1">
        <v>0.83698351142482497</v>
      </c>
      <c r="M836" s="1">
        <v>0.53357698853332602</v>
      </c>
      <c r="N836" s="1">
        <v>2.8750383617442701</v>
      </c>
      <c r="O836" s="1">
        <v>2.2207962503138701</v>
      </c>
      <c r="P836" s="1">
        <v>21.626258962698401</v>
      </c>
      <c r="Q836" s="1">
        <v>7.32500069748626</v>
      </c>
      <c r="R836" s="1">
        <v>22.8601121557905</v>
      </c>
      <c r="S836" s="1">
        <v>31.055575705158599</v>
      </c>
      <c r="T836" s="1">
        <v>17.133052478866201</v>
      </c>
      <c r="U836" s="1">
        <v>1.8476901430469801</v>
      </c>
      <c r="V836" s="1">
        <v>36.095911826780302</v>
      </c>
      <c r="W836" s="1">
        <v>33.804619713906</v>
      </c>
      <c r="X836" s="1">
        <v>28.251778316266702</v>
      </c>
      <c r="Y836" s="1">
        <v>16.863905325443799</v>
      </c>
      <c r="Z836" s="1">
        <v>22.132913773643001</v>
      </c>
      <c r="AA836" s="1">
        <v>21.074323631015499</v>
      </c>
      <c r="AB836" s="1">
        <v>23.470260286623098</v>
      </c>
      <c r="AC836" s="1">
        <v>16.4585969832746</v>
      </c>
    </row>
    <row r="837" spans="1:29" ht="15" customHeight="1" x14ac:dyDescent="0.25">
      <c r="A837">
        <v>45940</v>
      </c>
      <c r="B837" s="2" t="s">
        <v>838</v>
      </c>
      <c r="C837" s="2" t="s">
        <v>88</v>
      </c>
      <c r="D837" s="2" t="s">
        <v>963</v>
      </c>
      <c r="E837" s="2" t="s">
        <v>947</v>
      </c>
      <c r="F837" s="2" t="s">
        <v>920</v>
      </c>
      <c r="G837" s="2" t="str">
        <f t="shared" si="13"/>
        <v>Clinton</v>
      </c>
      <c r="H837" s="2" t="s">
        <v>923</v>
      </c>
      <c r="I837" s="2" t="s">
        <v>922</v>
      </c>
      <c r="J837">
        <v>366513</v>
      </c>
      <c r="K837" s="1">
        <v>54.543495046560402</v>
      </c>
      <c r="L837" s="1">
        <v>19.4748890216718</v>
      </c>
      <c r="M837" s="1">
        <v>8.8796304633123508</v>
      </c>
      <c r="N837" s="1">
        <v>2.00893283457886</v>
      </c>
      <c r="O837" s="1">
        <v>15.093052633876599</v>
      </c>
      <c r="P837" s="1">
        <v>22.640943158905699</v>
      </c>
      <c r="Q837" s="1">
        <v>10.9259425995804</v>
      </c>
      <c r="R837" s="1">
        <v>26.918281206942201</v>
      </c>
      <c r="S837" s="1">
        <v>26.869442557289901</v>
      </c>
      <c r="T837" s="1">
        <v>12.645390477281801</v>
      </c>
      <c r="U837" s="1">
        <v>5.4965987511648802</v>
      </c>
      <c r="V837" s="1">
        <v>33.342912388592197</v>
      </c>
      <c r="W837" s="1">
        <v>22.923226608973401</v>
      </c>
      <c r="X837" s="1">
        <v>38.237262251269598</v>
      </c>
      <c r="Y837" s="1">
        <v>13.1650446688976</v>
      </c>
      <c r="Z837" s="1">
        <v>14.865072299143501</v>
      </c>
      <c r="AA837" s="1">
        <v>13.4167869094035</v>
      </c>
      <c r="AB837" s="1">
        <v>21.872409664446</v>
      </c>
      <c r="AC837" s="1">
        <v>36.680686458109498</v>
      </c>
    </row>
    <row r="838" spans="1:29" ht="15" customHeight="1" x14ac:dyDescent="0.25">
      <c r="A838">
        <v>45980</v>
      </c>
      <c r="B838" s="2" t="s">
        <v>839</v>
      </c>
      <c r="C838" s="2" t="s">
        <v>46</v>
      </c>
      <c r="D838" s="2" t="s">
        <v>930</v>
      </c>
      <c r="E838" s="2" t="s">
        <v>931</v>
      </c>
      <c r="F838" s="2" t="s">
        <v>919</v>
      </c>
      <c r="G838" s="2" t="str">
        <f t="shared" si="13"/>
        <v>Trump</v>
      </c>
      <c r="H838" s="2" t="s">
        <v>922</v>
      </c>
      <c r="I838" s="2" t="s">
        <v>923</v>
      </c>
      <c r="J838">
        <v>32899</v>
      </c>
      <c r="K838" s="1">
        <v>57.409039788443401</v>
      </c>
      <c r="L838" s="1">
        <v>36.444876743974</v>
      </c>
      <c r="M838" s="1">
        <v>1.9605459132496399</v>
      </c>
      <c r="N838" s="1">
        <v>1.9666251253837499</v>
      </c>
      <c r="O838" s="1">
        <v>2.2189124289492099</v>
      </c>
      <c r="P838" s="1">
        <v>20.3106477400529</v>
      </c>
      <c r="Q838" s="1">
        <v>21.237727590504299</v>
      </c>
      <c r="R838" s="1">
        <v>22.718015745159398</v>
      </c>
      <c r="S838" s="1">
        <v>22.9338277759202</v>
      </c>
      <c r="T838" s="1">
        <v>12.7997811483632</v>
      </c>
      <c r="U838" s="1">
        <v>5.4578850695355596</v>
      </c>
      <c r="V838" s="1">
        <v>48.947782734190497</v>
      </c>
      <c r="W838" s="1">
        <v>23.127787982156899</v>
      </c>
      <c r="X838" s="1">
        <v>22.466544214117</v>
      </c>
      <c r="Y838" s="1">
        <v>32.6326326326326</v>
      </c>
      <c r="Z838" s="1">
        <v>26.626626626626599</v>
      </c>
      <c r="AA838" s="1">
        <v>14.168014168014199</v>
      </c>
      <c r="AB838" s="1">
        <v>16.524216524216499</v>
      </c>
      <c r="AC838" s="1">
        <v>10.04851004851</v>
      </c>
    </row>
    <row r="839" spans="1:29" ht="15" customHeight="1" x14ac:dyDescent="0.25">
      <c r="A839">
        <v>46020</v>
      </c>
      <c r="B839" s="2" t="s">
        <v>840</v>
      </c>
      <c r="C839" s="2" t="s">
        <v>98</v>
      </c>
      <c r="D839" s="2" t="s">
        <v>936</v>
      </c>
      <c r="E839" s="2" t="s">
        <v>935</v>
      </c>
      <c r="F839" s="2" t="s">
        <v>919</v>
      </c>
      <c r="G839" s="2" t="str">
        <f t="shared" si="13"/>
        <v>Trump</v>
      </c>
      <c r="H839" s="2" t="s">
        <v>922</v>
      </c>
      <c r="I839" s="2" t="s">
        <v>923</v>
      </c>
      <c r="J839">
        <v>98764</v>
      </c>
      <c r="K839" s="1">
        <v>86.546717427402697</v>
      </c>
      <c r="L839" s="1">
        <v>0.34526750637884202</v>
      </c>
      <c r="M839" s="1">
        <v>1.1380665019642799</v>
      </c>
      <c r="N839" s="1">
        <v>3.4253371673889301</v>
      </c>
      <c r="O839" s="1">
        <v>8.5446113968652604</v>
      </c>
      <c r="P839" s="1">
        <v>19.345105504029799</v>
      </c>
      <c r="Q839" s="1">
        <v>6.6188084727228604</v>
      </c>
      <c r="R839" s="1">
        <v>20.391033169981</v>
      </c>
      <c r="S839" s="1">
        <v>34.231096350897097</v>
      </c>
      <c r="T839" s="1">
        <v>19.413956502369299</v>
      </c>
      <c r="U839" s="1">
        <v>1.55883361921098</v>
      </c>
      <c r="V839" s="1">
        <v>25.321440823327599</v>
      </c>
      <c r="W839" s="1">
        <v>40.402058319039497</v>
      </c>
      <c r="X839" s="1">
        <v>32.717667238422003</v>
      </c>
      <c r="Y839" s="1">
        <v>15.1756113967232</v>
      </c>
      <c r="Z839" s="1">
        <v>20.122039110171499</v>
      </c>
      <c r="AA839" s="1">
        <v>16.741940133570399</v>
      </c>
      <c r="AB839" s="1">
        <v>23.624657665881902</v>
      </c>
      <c r="AC839" s="1">
        <v>24.335751693652998</v>
      </c>
    </row>
    <row r="840" spans="1:29" ht="15" customHeight="1" x14ac:dyDescent="0.25">
      <c r="A840">
        <v>46060</v>
      </c>
      <c r="B840" s="2" t="s">
        <v>841</v>
      </c>
      <c r="C840" s="2" t="s">
        <v>330</v>
      </c>
      <c r="D840" s="2" t="s">
        <v>934</v>
      </c>
      <c r="E840" s="2" t="s">
        <v>935</v>
      </c>
      <c r="F840" s="2" t="s">
        <v>920</v>
      </c>
      <c r="G840" s="2" t="str">
        <f t="shared" si="13"/>
        <v>Clinton</v>
      </c>
      <c r="H840" s="2" t="s">
        <v>922</v>
      </c>
      <c r="I840" s="2" t="s">
        <v>923</v>
      </c>
      <c r="J840">
        <v>980263</v>
      </c>
      <c r="K840" s="1">
        <v>55.260680041988699</v>
      </c>
      <c r="L840" s="1">
        <v>3.1700676247088801</v>
      </c>
      <c r="M840" s="1">
        <v>2.5087144980479699</v>
      </c>
      <c r="N840" s="1">
        <v>4.4981805903109704</v>
      </c>
      <c r="O840" s="1">
        <v>34.562357244943399</v>
      </c>
      <c r="P840" s="1">
        <v>22.9852600781627</v>
      </c>
      <c r="Q840" s="1">
        <v>10.996130630249199</v>
      </c>
      <c r="R840" s="1">
        <v>24.6839878685618</v>
      </c>
      <c r="S840" s="1">
        <v>25.900702158502401</v>
      </c>
      <c r="T840" s="1">
        <v>15.433919264523899</v>
      </c>
      <c r="U840" s="1">
        <v>5.3705605167511496</v>
      </c>
      <c r="V840" s="1">
        <v>30.474278668158899</v>
      </c>
      <c r="W840" s="1">
        <v>34.766016468672099</v>
      </c>
      <c r="X840" s="1">
        <v>29.389144346417901</v>
      </c>
      <c r="Y840" s="1">
        <v>20.560376579748901</v>
      </c>
      <c r="Z840" s="1">
        <v>23.4570835967337</v>
      </c>
      <c r="AA840" s="1">
        <v>17.217499882449399</v>
      </c>
      <c r="AB840" s="1">
        <v>21.4986912704342</v>
      </c>
      <c r="AC840" s="1">
        <v>17.2663486706338</v>
      </c>
    </row>
    <row r="841" spans="1:29" ht="15" customHeight="1" x14ac:dyDescent="0.25">
      <c r="A841">
        <v>46100</v>
      </c>
      <c r="B841" s="2" t="s">
        <v>842</v>
      </c>
      <c r="C841" s="2" t="s">
        <v>84</v>
      </c>
      <c r="D841" s="2" t="s">
        <v>975</v>
      </c>
      <c r="E841" s="2" t="s">
        <v>931</v>
      </c>
      <c r="F841" s="2" t="s">
        <v>919</v>
      </c>
      <c r="G841" s="2" t="str">
        <f t="shared" si="13"/>
        <v>Trump</v>
      </c>
      <c r="H841" s="2" t="s">
        <v>922</v>
      </c>
      <c r="I841" s="2" t="s">
        <v>922</v>
      </c>
      <c r="J841">
        <v>100210</v>
      </c>
      <c r="K841" s="1">
        <v>90.225526394571403</v>
      </c>
      <c r="L841" s="1">
        <v>4.04251072747231</v>
      </c>
      <c r="M841" s="1">
        <v>0.77038219738548996</v>
      </c>
      <c r="N841" s="1">
        <v>1.8620896118151899</v>
      </c>
      <c r="O841" s="1">
        <v>3.0994910687556101</v>
      </c>
      <c r="P841" s="1">
        <v>23.181319229617799</v>
      </c>
      <c r="Q841" s="1">
        <v>8.83045604231115</v>
      </c>
      <c r="R841" s="1">
        <v>23.561520806306799</v>
      </c>
      <c r="S841" s="1">
        <v>27.8624887735755</v>
      </c>
      <c r="T841" s="1">
        <v>16.564215148188801</v>
      </c>
      <c r="U841" s="1">
        <v>8.3180005004636595</v>
      </c>
      <c r="V841" s="1">
        <v>49.041023300999498</v>
      </c>
      <c r="W841" s="1">
        <v>24.664026966159799</v>
      </c>
      <c r="X841" s="1">
        <v>17.976949232377098</v>
      </c>
      <c r="Y841" s="1">
        <v>24.0563765874927</v>
      </c>
      <c r="Z841" s="1">
        <v>25.671119673502499</v>
      </c>
      <c r="AA841" s="1">
        <v>18.8547238206292</v>
      </c>
      <c r="AB841" s="1">
        <v>20.682400060837999</v>
      </c>
      <c r="AC841" s="1">
        <v>10.7353798575376</v>
      </c>
    </row>
    <row r="842" spans="1:29" ht="15" customHeight="1" x14ac:dyDescent="0.25">
      <c r="A842">
        <v>46140</v>
      </c>
      <c r="B842" s="2" t="s">
        <v>843</v>
      </c>
      <c r="C842" s="2" t="s">
        <v>29</v>
      </c>
      <c r="D842" s="2" t="s">
        <v>968</v>
      </c>
      <c r="E842" s="2" t="s">
        <v>935</v>
      </c>
      <c r="F842" s="2" t="s">
        <v>919</v>
      </c>
      <c r="G842" s="2" t="str">
        <f t="shared" si="13"/>
        <v>Trump</v>
      </c>
      <c r="H842" s="2" t="s">
        <v>922</v>
      </c>
      <c r="I842" s="2" t="s">
        <v>922</v>
      </c>
      <c r="J842">
        <v>937478</v>
      </c>
      <c r="K842" s="1">
        <v>67.801911084846793</v>
      </c>
      <c r="L842" s="1">
        <v>8.2863811204102902</v>
      </c>
      <c r="M842" s="1">
        <v>1.74052084422248</v>
      </c>
      <c r="N842" s="1">
        <v>13.8034172535249</v>
      </c>
      <c r="O842" s="1">
        <v>8.3677696969955608</v>
      </c>
      <c r="P842" s="1">
        <v>25.536599258862601</v>
      </c>
      <c r="Q842" s="1">
        <v>9.1418678624991703</v>
      </c>
      <c r="R842" s="1">
        <v>26.3346979875794</v>
      </c>
      <c r="S842" s="1">
        <v>26.142373474364199</v>
      </c>
      <c r="T842" s="1">
        <v>12.8444614166946</v>
      </c>
      <c r="U842" s="1">
        <v>3.9173292909580102</v>
      </c>
      <c r="V842" s="1">
        <v>37.8858464104066</v>
      </c>
      <c r="W842" s="1">
        <v>32.5423723282222</v>
      </c>
      <c r="X842" s="1">
        <v>25.654451970413199</v>
      </c>
      <c r="Y842" s="1">
        <v>18.8221557801008</v>
      </c>
      <c r="Z842" s="1">
        <v>23.141136160275899</v>
      </c>
      <c r="AA842" s="1">
        <v>18.100325178411602</v>
      </c>
      <c r="AB842" s="1">
        <v>22.2310730887584</v>
      </c>
      <c r="AC842" s="1">
        <v>17.7053097924532</v>
      </c>
    </row>
    <row r="843" spans="1:29" ht="15" customHeight="1" x14ac:dyDescent="0.25">
      <c r="A843">
        <v>46180</v>
      </c>
      <c r="B843" s="2" t="s">
        <v>844</v>
      </c>
      <c r="C843" s="2" t="s">
        <v>170</v>
      </c>
      <c r="D843" s="2" t="s">
        <v>957</v>
      </c>
      <c r="E843" s="2" t="s">
        <v>931</v>
      </c>
      <c r="F843" s="2" t="s">
        <v>919</v>
      </c>
      <c r="G843" s="2" t="str">
        <f t="shared" si="13"/>
        <v>Trump</v>
      </c>
      <c r="H843" s="2" t="s">
        <v>922</v>
      </c>
      <c r="I843" s="2" t="s">
        <v>922</v>
      </c>
      <c r="J843">
        <v>136268</v>
      </c>
      <c r="K843" s="1">
        <v>74.760765550239199</v>
      </c>
      <c r="L843" s="1">
        <v>20.533067191123401</v>
      </c>
      <c r="M843" s="1">
        <v>0.455719611354096</v>
      </c>
      <c r="N843" s="1">
        <v>1.2123169049226501</v>
      </c>
      <c r="O843" s="1">
        <v>3.0381307423606398</v>
      </c>
      <c r="P843" s="1">
        <v>26.114715120204298</v>
      </c>
      <c r="Q843" s="1">
        <v>8.8480054011213198</v>
      </c>
      <c r="R843" s="1">
        <v>26.133795168344701</v>
      </c>
      <c r="S843" s="1">
        <v>25.4880089235917</v>
      </c>
      <c r="T843" s="1">
        <v>13.415475386737899</v>
      </c>
      <c r="U843" s="1">
        <v>6.7945409261492298</v>
      </c>
      <c r="V843" s="1">
        <v>43.749225203701002</v>
      </c>
      <c r="W843" s="1">
        <v>31.509134144004999</v>
      </c>
      <c r="X843" s="1">
        <v>17.9470997261447</v>
      </c>
      <c r="Y843" s="1">
        <v>24.104073649689798</v>
      </c>
      <c r="Z843" s="1">
        <v>25.783318187206099</v>
      </c>
      <c r="AA843" s="1">
        <v>17.728871152554401</v>
      </c>
      <c r="AB843" s="1">
        <v>21.549646370856198</v>
      </c>
      <c r="AC843" s="1">
        <v>10.8340906396934</v>
      </c>
    </row>
    <row r="844" spans="1:29" ht="15" customHeight="1" x14ac:dyDescent="0.25">
      <c r="A844">
        <v>46220</v>
      </c>
      <c r="B844" s="2" t="s">
        <v>845</v>
      </c>
      <c r="C844" s="2" t="s">
        <v>46</v>
      </c>
      <c r="D844" s="2" t="s">
        <v>930</v>
      </c>
      <c r="E844" s="2" t="s">
        <v>931</v>
      </c>
      <c r="F844" s="2" t="s">
        <v>919</v>
      </c>
      <c r="G844" s="2" t="str">
        <f t="shared" si="13"/>
        <v>Trump</v>
      </c>
      <c r="H844" s="2" t="s">
        <v>922</v>
      </c>
      <c r="I844" s="2" t="s">
        <v>923</v>
      </c>
      <c r="J844">
        <v>230162</v>
      </c>
      <c r="K844" s="1">
        <v>62.499891380853498</v>
      </c>
      <c r="L844" s="1">
        <v>32.514055317558899</v>
      </c>
      <c r="M844" s="1">
        <v>1.0253647430939901</v>
      </c>
      <c r="N844" s="1">
        <v>1.17916945455809</v>
      </c>
      <c r="O844" s="1">
        <v>2.7815191039354898</v>
      </c>
      <c r="P844" s="1">
        <v>21.855041231828</v>
      </c>
      <c r="Q844" s="1">
        <v>17.948227770005499</v>
      </c>
      <c r="R844" s="1">
        <v>24.714331644667698</v>
      </c>
      <c r="S844" s="1">
        <v>23.857543816963702</v>
      </c>
      <c r="T844" s="1">
        <v>11.624855536535099</v>
      </c>
      <c r="U844" s="1">
        <v>4.8416364832527199</v>
      </c>
      <c r="V844" s="1">
        <v>44.348291293440603</v>
      </c>
      <c r="W844" s="1">
        <v>26.9865024110583</v>
      </c>
      <c r="X844" s="1">
        <v>23.823569812248302</v>
      </c>
      <c r="Y844" s="1">
        <v>25.9797817009743</v>
      </c>
      <c r="Z844" s="1">
        <v>22.877444875833302</v>
      </c>
      <c r="AA844" s="1">
        <v>16.9792200815569</v>
      </c>
      <c r="AB844" s="1">
        <v>19.6859814909775</v>
      </c>
      <c r="AC844" s="1">
        <v>14.4775718506581</v>
      </c>
    </row>
    <row r="845" spans="1:29" ht="15" customHeight="1" x14ac:dyDescent="0.25">
      <c r="A845">
        <v>46300</v>
      </c>
      <c r="B845" s="2" t="s">
        <v>846</v>
      </c>
      <c r="C845" s="2" t="s">
        <v>143</v>
      </c>
      <c r="D845" s="2" t="s">
        <v>946</v>
      </c>
      <c r="E845" s="2" t="s">
        <v>947</v>
      </c>
      <c r="F845" s="2" t="s">
        <v>919</v>
      </c>
      <c r="G845" s="2" t="str">
        <f t="shared" si="13"/>
        <v>Trump</v>
      </c>
      <c r="H845" s="2" t="s">
        <v>922</v>
      </c>
      <c r="I845" s="2" t="s">
        <v>923</v>
      </c>
      <c r="J845">
        <v>99604</v>
      </c>
      <c r="K845" s="1">
        <v>79.112284647202898</v>
      </c>
      <c r="L845" s="1">
        <v>0.34737560740532503</v>
      </c>
      <c r="M845" s="1">
        <v>0.96080478695634697</v>
      </c>
      <c r="N845" s="1">
        <v>2.0109634151238902</v>
      </c>
      <c r="O845" s="1">
        <v>17.568571543311499</v>
      </c>
      <c r="P845" s="1">
        <v>28.2036865989318</v>
      </c>
      <c r="Q845" s="1">
        <v>9.7315368860688292</v>
      </c>
      <c r="R845" s="1">
        <v>25.0160636119031</v>
      </c>
      <c r="S845" s="1">
        <v>23.783181398337401</v>
      </c>
      <c r="T845" s="1">
        <v>13.265531504758799</v>
      </c>
      <c r="U845" s="1">
        <v>8.7403807209396494</v>
      </c>
      <c r="V845" s="1">
        <v>39.223977318752503</v>
      </c>
      <c r="W845" s="1">
        <v>36.314297286350801</v>
      </c>
      <c r="X845" s="1">
        <v>15.7213446739571</v>
      </c>
      <c r="Y845" s="1">
        <v>19.497917370257799</v>
      </c>
      <c r="Z845" s="1">
        <v>27.372509287402899</v>
      </c>
      <c r="AA845" s="1">
        <v>21.937971406056501</v>
      </c>
      <c r="AB845" s="1">
        <v>21.135877518856201</v>
      </c>
      <c r="AC845" s="1">
        <v>10.0557244174265</v>
      </c>
    </row>
    <row r="846" spans="1:29" ht="15" customHeight="1" x14ac:dyDescent="0.25">
      <c r="A846">
        <v>46340</v>
      </c>
      <c r="B846" s="2" t="s">
        <v>847</v>
      </c>
      <c r="C846" s="2" t="s">
        <v>27</v>
      </c>
      <c r="D846" s="2" t="s">
        <v>976</v>
      </c>
      <c r="E846" s="2" t="s">
        <v>935</v>
      </c>
      <c r="F846" s="2" t="s">
        <v>919</v>
      </c>
      <c r="G846" s="2" t="str">
        <f t="shared" si="13"/>
        <v>Trump</v>
      </c>
      <c r="H846" s="2" t="s">
        <v>922</v>
      </c>
      <c r="I846" s="2" t="s">
        <v>922</v>
      </c>
      <c r="J846">
        <v>209714</v>
      </c>
      <c r="K846" s="1">
        <v>62.106487883498502</v>
      </c>
      <c r="L846" s="1">
        <v>17.736059585912201</v>
      </c>
      <c r="M846" s="1">
        <v>1.2159417110922499</v>
      </c>
      <c r="N846" s="1">
        <v>1.7333129881648299</v>
      </c>
      <c r="O846" s="1">
        <v>17.2081978313322</v>
      </c>
      <c r="P846" s="1">
        <v>25.6520785450661</v>
      </c>
      <c r="Q846" s="1">
        <v>10.756077324355999</v>
      </c>
      <c r="R846" s="1">
        <v>25.0059604985838</v>
      </c>
      <c r="S846" s="1">
        <v>24.351736174027501</v>
      </c>
      <c r="T846" s="1">
        <v>14.2341474579666</v>
      </c>
      <c r="U846" s="1">
        <v>6.6292581562305397</v>
      </c>
      <c r="V846" s="1">
        <v>34.534856679894702</v>
      </c>
      <c r="W846" s="1">
        <v>34.059998649692801</v>
      </c>
      <c r="X846" s="1">
        <v>24.775886514182002</v>
      </c>
      <c r="Y846" s="1">
        <v>19.230966682067901</v>
      </c>
      <c r="Z846" s="1">
        <v>23.8731454386776</v>
      </c>
      <c r="AA846" s="1">
        <v>17.3456029570306</v>
      </c>
      <c r="AB846" s="1">
        <v>21.434621900508201</v>
      </c>
      <c r="AC846" s="1">
        <v>18.115663021715701</v>
      </c>
    </row>
    <row r="847" spans="1:29" ht="15" customHeight="1" x14ac:dyDescent="0.25">
      <c r="A847">
        <v>46380</v>
      </c>
      <c r="B847" s="2" t="s">
        <v>848</v>
      </c>
      <c r="C847" s="2" t="s">
        <v>98</v>
      </c>
      <c r="D847" s="2" t="s">
        <v>936</v>
      </c>
      <c r="E847" s="2" t="s">
        <v>935</v>
      </c>
      <c r="F847" s="2" t="s">
        <v>920</v>
      </c>
      <c r="G847" s="2" t="str">
        <f t="shared" si="13"/>
        <v>Clinton</v>
      </c>
      <c r="H847" s="2" t="s">
        <v>923</v>
      </c>
      <c r="I847" s="2" t="s">
        <v>923</v>
      </c>
      <c r="J847">
        <v>87841</v>
      </c>
      <c r="K847" s="1">
        <v>68.588700037567904</v>
      </c>
      <c r="L847" s="1">
        <v>0.61930078209492201</v>
      </c>
      <c r="M847" s="1">
        <v>1.59606561856081</v>
      </c>
      <c r="N847" s="1">
        <v>6.9910406302296204</v>
      </c>
      <c r="O847" s="1">
        <v>22.204892931546802</v>
      </c>
      <c r="P847" s="1">
        <v>22.1548024271126</v>
      </c>
      <c r="Q847" s="1">
        <v>7.9939891394679004</v>
      </c>
      <c r="R847" s="1">
        <v>23.874955886203502</v>
      </c>
      <c r="S847" s="1">
        <v>30.615543994262399</v>
      </c>
      <c r="T847" s="1">
        <v>15.3607085529536</v>
      </c>
      <c r="U847" s="1">
        <v>6.9890795631825302</v>
      </c>
      <c r="V847" s="1">
        <v>34.245832991214399</v>
      </c>
      <c r="W847" s="1">
        <v>37.333114377206698</v>
      </c>
      <c r="X847" s="1">
        <v>21.431973068396399</v>
      </c>
      <c r="Y847" s="1">
        <v>22.361809045226099</v>
      </c>
      <c r="Z847" s="1">
        <v>24.506252191188501</v>
      </c>
      <c r="AA847" s="1">
        <v>17.958980951268</v>
      </c>
      <c r="AB847" s="1">
        <v>20.118032020567998</v>
      </c>
      <c r="AC847" s="1">
        <v>15.054925791749399</v>
      </c>
    </row>
    <row r="848" spans="1:29" ht="15" customHeight="1" x14ac:dyDescent="0.25">
      <c r="A848">
        <v>46460</v>
      </c>
      <c r="B848" s="2" t="s">
        <v>849</v>
      </c>
      <c r="C848" s="2" t="s">
        <v>84</v>
      </c>
      <c r="D848" s="2" t="s">
        <v>975</v>
      </c>
      <c r="E848" s="2" t="s">
        <v>931</v>
      </c>
      <c r="F848" s="2" t="s">
        <v>919</v>
      </c>
      <c r="G848" s="2" t="str">
        <f t="shared" si="13"/>
        <v>Trump</v>
      </c>
      <c r="H848" s="2" t="s">
        <v>922</v>
      </c>
      <c r="I848" s="2" t="s">
        <v>922</v>
      </c>
      <c r="J848">
        <v>38620</v>
      </c>
      <c r="K848" s="1">
        <v>82.757638529259495</v>
      </c>
      <c r="L848" s="1">
        <v>12.8430864836872</v>
      </c>
      <c r="M848" s="1">
        <v>0.31071983428275501</v>
      </c>
      <c r="N848" s="1">
        <v>1.36457793889177</v>
      </c>
      <c r="O848" s="1">
        <v>2.7239772138788201</v>
      </c>
      <c r="P848" s="1">
        <v>22.364060072501299</v>
      </c>
      <c r="Q848" s="1">
        <v>7.6644225789746203</v>
      </c>
      <c r="R848" s="1">
        <v>24.510616261004699</v>
      </c>
      <c r="S848" s="1">
        <v>28.495598135681</v>
      </c>
      <c r="T848" s="1">
        <v>16.9653029518384</v>
      </c>
      <c r="U848" s="1">
        <v>6.9425851554365599</v>
      </c>
      <c r="V848" s="1">
        <v>54.9866131191432</v>
      </c>
      <c r="W848" s="1">
        <v>24.304625911051598</v>
      </c>
      <c r="X848" s="1">
        <v>13.7661758143686</v>
      </c>
      <c r="Y848" s="1">
        <v>26.3314374353671</v>
      </c>
      <c r="Z848" s="1">
        <v>24.0369700103413</v>
      </c>
      <c r="AA848" s="1">
        <v>19.305842812823201</v>
      </c>
      <c r="AB848" s="1">
        <v>21.244829369183002</v>
      </c>
      <c r="AC848" s="1">
        <v>9.0809203722854193</v>
      </c>
    </row>
    <row r="849" spans="1:29" ht="15" customHeight="1" x14ac:dyDescent="0.25">
      <c r="A849">
        <v>46520</v>
      </c>
      <c r="B849" s="2" t="s">
        <v>851</v>
      </c>
      <c r="C849" s="2" t="s">
        <v>406</v>
      </c>
      <c r="D849" s="2" t="s">
        <v>944</v>
      </c>
      <c r="E849" s="2" t="s">
        <v>929</v>
      </c>
      <c r="F849" s="2" t="s">
        <v>920</v>
      </c>
      <c r="G849" s="2" t="str">
        <f t="shared" si="13"/>
        <v>Clinton</v>
      </c>
      <c r="H849" s="2" t="s">
        <v>923</v>
      </c>
      <c r="I849" s="2" t="s">
        <v>923</v>
      </c>
      <c r="J849">
        <v>953207</v>
      </c>
      <c r="K849" s="1">
        <v>19.060288059151901</v>
      </c>
      <c r="L849" s="1">
        <v>1.88091358959806</v>
      </c>
      <c r="M849" s="1">
        <v>43.014686211914103</v>
      </c>
      <c r="N849" s="1">
        <v>27.920692986937802</v>
      </c>
      <c r="O849" s="1">
        <v>8.1234191523981707</v>
      </c>
      <c r="P849" s="1">
        <v>22.083346009838401</v>
      </c>
      <c r="Q849" s="1">
        <v>10.3097228618758</v>
      </c>
      <c r="R849" s="1">
        <v>27.249275341033002</v>
      </c>
      <c r="S849" s="1">
        <v>25.828807383915599</v>
      </c>
      <c r="T849" s="1">
        <v>14.528848403337401</v>
      </c>
      <c r="U849" s="1">
        <v>4.7132679452275301</v>
      </c>
      <c r="V849" s="1">
        <v>32.095169256343098</v>
      </c>
      <c r="W849" s="1">
        <v>31.706524313138601</v>
      </c>
      <c r="X849" s="1">
        <v>31.485038485290801</v>
      </c>
      <c r="Y849" s="1">
        <v>11.4386203766735</v>
      </c>
      <c r="Z849" s="1">
        <v>14.5622224383286</v>
      </c>
      <c r="AA849" s="1">
        <v>15.399526726960399</v>
      </c>
      <c r="AB849" s="1">
        <v>25.2996855651723</v>
      </c>
      <c r="AC849" s="1">
        <v>33.299944892865199</v>
      </c>
    </row>
    <row r="850" spans="1:29" ht="15" customHeight="1" x14ac:dyDescent="0.25">
      <c r="A850">
        <v>46500</v>
      </c>
      <c r="B850" s="2" t="s">
        <v>850</v>
      </c>
      <c r="C850" s="2" t="s">
        <v>33</v>
      </c>
      <c r="D850" s="2" t="s">
        <v>967</v>
      </c>
      <c r="E850" s="2" t="s">
        <v>927</v>
      </c>
      <c r="F850" s="2" t="s">
        <v>919</v>
      </c>
      <c r="G850" s="2" t="str">
        <f t="shared" si="13"/>
        <v>Trump</v>
      </c>
      <c r="H850" s="2" t="s">
        <v>922</v>
      </c>
      <c r="I850" s="2" t="s">
        <v>922</v>
      </c>
      <c r="J850">
        <v>40097</v>
      </c>
      <c r="K850" s="1">
        <v>94.129236601241999</v>
      </c>
      <c r="L850" s="1">
        <v>2.17971419308178</v>
      </c>
      <c r="M850" s="1">
        <v>0.376586777065616</v>
      </c>
      <c r="N850" s="1">
        <v>2.1896900017457699</v>
      </c>
      <c r="O850" s="1">
        <v>1.12477242686485</v>
      </c>
      <c r="P850" s="1">
        <v>25.039279746614501</v>
      </c>
      <c r="Q850" s="1">
        <v>8.40212484724543</v>
      </c>
      <c r="R850" s="1">
        <v>24.201311818839301</v>
      </c>
      <c r="S850" s="1">
        <v>27.997107015487401</v>
      </c>
      <c r="T850" s="1">
        <v>14.360176571813399</v>
      </c>
      <c r="U850" s="1">
        <v>3.2572924457741199</v>
      </c>
      <c r="V850" s="1">
        <v>54.869109947643999</v>
      </c>
      <c r="W850" s="1">
        <v>26.716529543754699</v>
      </c>
      <c r="X850" s="1">
        <v>15.1570680628272</v>
      </c>
      <c r="Y850" s="1">
        <v>16.706036745406799</v>
      </c>
      <c r="Z850" s="1">
        <v>23.667979002624701</v>
      </c>
      <c r="AA850" s="1">
        <v>18.910761154855599</v>
      </c>
      <c r="AB850" s="1">
        <v>25.570866141732299</v>
      </c>
      <c r="AC850" s="1">
        <v>15.1443569553806</v>
      </c>
    </row>
    <row r="851" spans="1:29" ht="15" customHeight="1" x14ac:dyDescent="0.25">
      <c r="A851">
        <v>46540</v>
      </c>
      <c r="B851" s="2" t="s">
        <v>852</v>
      </c>
      <c r="C851" s="2" t="s">
        <v>40</v>
      </c>
      <c r="D851" s="2" t="s">
        <v>966</v>
      </c>
      <c r="E851" s="2" t="s">
        <v>927</v>
      </c>
      <c r="F851" s="2" t="s">
        <v>919</v>
      </c>
      <c r="G851" s="2" t="str">
        <f t="shared" si="13"/>
        <v>Trump</v>
      </c>
      <c r="H851" s="2" t="s">
        <v>922</v>
      </c>
      <c r="I851" s="2" t="s">
        <v>922</v>
      </c>
      <c r="J851">
        <v>299397</v>
      </c>
      <c r="K851" s="1">
        <v>87.156517934381398</v>
      </c>
      <c r="L851" s="1">
        <v>4.7836150662832297</v>
      </c>
      <c r="M851" s="1">
        <v>2.2869300627594802</v>
      </c>
      <c r="N851" s="1">
        <v>1.8119754038951601</v>
      </c>
      <c r="O851" s="1">
        <v>3.96096153268069</v>
      </c>
      <c r="P851" s="1">
        <v>21.935757539320701</v>
      </c>
      <c r="Q851" s="1">
        <v>9.8157296165292305</v>
      </c>
      <c r="R851" s="1">
        <v>23.478859173605599</v>
      </c>
      <c r="S851" s="1">
        <v>28.395408103621602</v>
      </c>
      <c r="T851" s="1">
        <v>16.374245566922799</v>
      </c>
      <c r="U851" s="1">
        <v>4.8429562783231699</v>
      </c>
      <c r="V851" s="1">
        <v>41.625639871193798</v>
      </c>
      <c r="W851" s="1">
        <v>31.605966584776201</v>
      </c>
      <c r="X851" s="1">
        <v>21.925437265706801</v>
      </c>
      <c r="Y851" s="1">
        <v>20.352568167406499</v>
      </c>
      <c r="Z851" s="1">
        <v>22.169520186007201</v>
      </c>
      <c r="AA851" s="1">
        <v>18.2380046501797</v>
      </c>
      <c r="AB851" s="1">
        <v>22.927076727964501</v>
      </c>
      <c r="AC851" s="1">
        <v>16.312830268442202</v>
      </c>
    </row>
    <row r="852" spans="1:29" ht="15" customHeight="1" x14ac:dyDescent="0.25">
      <c r="A852">
        <v>46620</v>
      </c>
      <c r="B852" s="2" t="s">
        <v>853</v>
      </c>
      <c r="C852" s="2" t="s">
        <v>27</v>
      </c>
      <c r="D852" s="2" t="s">
        <v>976</v>
      </c>
      <c r="E852" s="2" t="s">
        <v>935</v>
      </c>
      <c r="F852" s="2" t="s">
        <v>919</v>
      </c>
      <c r="G852" s="2" t="str">
        <f t="shared" si="13"/>
        <v>Trump</v>
      </c>
      <c r="H852" s="2" t="s">
        <v>922</v>
      </c>
      <c r="I852" s="2" t="s">
        <v>922</v>
      </c>
      <c r="J852">
        <v>26405</v>
      </c>
      <c r="K852" s="1">
        <v>29.032380231016901</v>
      </c>
      <c r="L852" s="1">
        <v>0.41658776746828302</v>
      </c>
      <c r="M852" s="1">
        <v>0.43931073660291597</v>
      </c>
      <c r="N852" s="1">
        <v>0.81045256580193104</v>
      </c>
      <c r="O852" s="1">
        <v>69.301268699109997</v>
      </c>
      <c r="P852" s="1">
        <v>28.907403900776401</v>
      </c>
      <c r="Q852" s="1">
        <v>9.7633024048475701</v>
      </c>
      <c r="R852" s="1">
        <v>22.7419049422458</v>
      </c>
      <c r="S852" s="1">
        <v>23.8326074607082</v>
      </c>
      <c r="T852" s="1">
        <v>14.7547812914221</v>
      </c>
      <c r="U852" s="1">
        <v>18.0304618610101</v>
      </c>
      <c r="V852" s="1">
        <v>35.345624961460203</v>
      </c>
      <c r="W852" s="1">
        <v>30.4063636924215</v>
      </c>
      <c r="X852" s="1">
        <v>16.217549485108201</v>
      </c>
      <c r="Y852" s="1">
        <v>30.946882217090099</v>
      </c>
      <c r="Z852" s="1">
        <v>27.1939953810624</v>
      </c>
      <c r="AA852" s="1">
        <v>12.933025404157</v>
      </c>
      <c r="AB852" s="1">
        <v>17.898383371824501</v>
      </c>
      <c r="AC852" s="1">
        <v>11.027713625866101</v>
      </c>
    </row>
    <row r="853" spans="1:29" ht="15" customHeight="1" x14ac:dyDescent="0.25">
      <c r="A853">
        <v>46660</v>
      </c>
      <c r="B853" s="2" t="s">
        <v>854</v>
      </c>
      <c r="C853" s="2" t="s">
        <v>37</v>
      </c>
      <c r="D853" s="2" t="s">
        <v>943</v>
      </c>
      <c r="E853" s="2" t="s">
        <v>931</v>
      </c>
      <c r="F853" s="2" t="s">
        <v>920</v>
      </c>
      <c r="G853" s="2" t="str">
        <f t="shared" si="13"/>
        <v>Clinton</v>
      </c>
      <c r="H853" s="2" t="s">
        <v>922</v>
      </c>
      <c r="I853" s="2" t="s">
        <v>923</v>
      </c>
      <c r="J853">
        <v>139588</v>
      </c>
      <c r="K853" s="1">
        <v>57.392469266699102</v>
      </c>
      <c r="L853" s="1">
        <v>33.699171848582999</v>
      </c>
      <c r="M853" s="1">
        <v>1.2357795799065801</v>
      </c>
      <c r="N853" s="1">
        <v>2.1312720291142502</v>
      </c>
      <c r="O853" s="1">
        <v>5.5413072756970498</v>
      </c>
      <c r="P853" s="1">
        <v>24.909734361119899</v>
      </c>
      <c r="Q853" s="1">
        <v>15.605926010831899</v>
      </c>
      <c r="R853" s="1">
        <v>26.3059861879245</v>
      </c>
      <c r="S853" s="1">
        <v>22.6079605696765</v>
      </c>
      <c r="T853" s="1">
        <v>10.5703928704473</v>
      </c>
      <c r="U853" s="1">
        <v>5.4976521834087597</v>
      </c>
      <c r="V853" s="1">
        <v>44.777169758666297</v>
      </c>
      <c r="W853" s="1">
        <v>29.845784243541999</v>
      </c>
      <c r="X853" s="1">
        <v>19.879393814383</v>
      </c>
      <c r="Y853" s="1">
        <v>26.381612636388699</v>
      </c>
      <c r="Z853" s="1">
        <v>25.544570055540198</v>
      </c>
      <c r="AA853" s="1">
        <v>17.627131996691201</v>
      </c>
      <c r="AB853" s="1">
        <v>18.842320872887701</v>
      </c>
      <c r="AC853" s="1">
        <v>11.6043644384921</v>
      </c>
    </row>
    <row r="854" spans="1:29" ht="15" customHeight="1" x14ac:dyDescent="0.25">
      <c r="A854">
        <v>46700</v>
      </c>
      <c r="B854" s="2" t="s">
        <v>855</v>
      </c>
      <c r="C854" s="2" t="s">
        <v>98</v>
      </c>
      <c r="D854" s="2" t="s">
        <v>936</v>
      </c>
      <c r="E854" s="2" t="s">
        <v>935</v>
      </c>
      <c r="F854" s="2" t="s">
        <v>920</v>
      </c>
      <c r="G854" s="2" t="str">
        <f t="shared" si="13"/>
        <v>Clinton</v>
      </c>
      <c r="H854" s="2" t="s">
        <v>922</v>
      </c>
      <c r="I854" s="2" t="s">
        <v>923</v>
      </c>
      <c r="J854">
        <v>413344</v>
      </c>
      <c r="K854" s="1">
        <v>40.796043973058801</v>
      </c>
      <c r="L854" s="1">
        <v>14.2116493767903</v>
      </c>
      <c r="M854" s="1">
        <v>14.2803572811024</v>
      </c>
      <c r="N854" s="1">
        <v>6.6748277463807399</v>
      </c>
      <c r="O854" s="1">
        <v>24.037121622667801</v>
      </c>
      <c r="P854" s="1">
        <v>24.564285437795199</v>
      </c>
      <c r="Q854" s="1">
        <v>9.7855539211891305</v>
      </c>
      <c r="R854" s="1">
        <v>26.451817372454901</v>
      </c>
      <c r="S854" s="1">
        <v>27.864684137183598</v>
      </c>
      <c r="T854" s="1">
        <v>11.333659131377299</v>
      </c>
      <c r="U854" s="1">
        <v>6.0855819425042297</v>
      </c>
      <c r="V854" s="1">
        <v>31.2035879714727</v>
      </c>
      <c r="W854" s="1">
        <v>38.476582604220297</v>
      </c>
      <c r="X854" s="1">
        <v>24.2342474818028</v>
      </c>
      <c r="Y854" s="1">
        <v>12.2427741544602</v>
      </c>
      <c r="Z854" s="1">
        <v>15.478812502227401</v>
      </c>
      <c r="AA854" s="1">
        <v>15.5465269610464</v>
      </c>
      <c r="AB854" s="1">
        <v>26.137068320325</v>
      </c>
      <c r="AC854" s="1">
        <v>30.594818061940899</v>
      </c>
    </row>
    <row r="855" spans="1:29" ht="15" customHeight="1" x14ac:dyDescent="0.25">
      <c r="A855">
        <v>46740</v>
      </c>
      <c r="B855" s="2" t="s">
        <v>856</v>
      </c>
      <c r="C855" s="2" t="s">
        <v>46</v>
      </c>
      <c r="D855" s="2" t="s">
        <v>930</v>
      </c>
      <c r="E855" s="2" t="s">
        <v>931</v>
      </c>
      <c r="F855" s="2" t="s">
        <v>920</v>
      </c>
      <c r="G855" s="2" t="str">
        <f t="shared" si="13"/>
        <v>Clinton</v>
      </c>
      <c r="H855" s="2" t="s">
        <v>922</v>
      </c>
      <c r="I855" s="2" t="s">
        <v>923</v>
      </c>
      <c r="J855">
        <v>34215</v>
      </c>
      <c r="K855" s="1">
        <v>58.141166155195101</v>
      </c>
      <c r="L855" s="1">
        <v>38.597106532222703</v>
      </c>
      <c r="M855" s="1">
        <v>0.48516732427297998</v>
      </c>
      <c r="N855" s="1">
        <v>1.2099956159579099</v>
      </c>
      <c r="O855" s="1">
        <v>1.5665643723513101</v>
      </c>
      <c r="P855" s="1">
        <v>22.513517463101</v>
      </c>
      <c r="Q855" s="1">
        <v>8.0520239660967405</v>
      </c>
      <c r="R855" s="1">
        <v>24.062545667105098</v>
      </c>
      <c r="S855" s="1">
        <v>28.695016805494699</v>
      </c>
      <c r="T855" s="1">
        <v>16.676896098202501</v>
      </c>
      <c r="U855" s="1">
        <v>7.6880741712882603</v>
      </c>
      <c r="V855" s="1">
        <v>53.5752085009102</v>
      </c>
      <c r="W855" s="1">
        <v>27.712628593201</v>
      </c>
      <c r="X855" s="1">
        <v>11.0240887346006</v>
      </c>
      <c r="Y855" s="1">
        <v>32.616986944403699</v>
      </c>
      <c r="Z855" s="1">
        <v>26.316561537333101</v>
      </c>
      <c r="AA855" s="1">
        <v>16.722898635763499</v>
      </c>
      <c r="AB855" s="1">
        <v>16.524864309813701</v>
      </c>
      <c r="AC855" s="1">
        <v>7.8186885726859296</v>
      </c>
    </row>
    <row r="856" spans="1:29" ht="15" customHeight="1" x14ac:dyDescent="0.25">
      <c r="A856">
        <v>46780</v>
      </c>
      <c r="B856" s="2" t="s">
        <v>857</v>
      </c>
      <c r="C856" s="2" t="s">
        <v>33</v>
      </c>
      <c r="D856" s="2" t="s">
        <v>967</v>
      </c>
      <c r="E856" s="2" t="s">
        <v>927</v>
      </c>
      <c r="F856" s="2" t="s">
        <v>919</v>
      </c>
      <c r="G856" s="2" t="str">
        <f t="shared" si="13"/>
        <v>Trump</v>
      </c>
      <c r="H856" s="2" t="s">
        <v>922</v>
      </c>
      <c r="I856" s="2" t="s">
        <v>922</v>
      </c>
      <c r="J856">
        <v>28744</v>
      </c>
      <c r="K856" s="1">
        <v>95.153771221820193</v>
      </c>
      <c r="L856" s="1">
        <v>0.82451989980517704</v>
      </c>
      <c r="M856" s="1">
        <v>0.22613414973559701</v>
      </c>
      <c r="N856" s="1">
        <v>1.2211244085722199</v>
      </c>
      <c r="O856" s="1">
        <v>2.5744503200667999</v>
      </c>
      <c r="P856" s="1">
        <v>24.923462287781799</v>
      </c>
      <c r="Q856" s="1">
        <v>7.36501530754244</v>
      </c>
      <c r="R856" s="1">
        <v>23.3683551349847</v>
      </c>
      <c r="S856" s="1">
        <v>28.033676593376001</v>
      </c>
      <c r="T856" s="1">
        <v>16.3094906763151</v>
      </c>
      <c r="U856" s="1">
        <v>2.33203205259914</v>
      </c>
      <c r="V856" s="1">
        <v>55.742757345387297</v>
      </c>
      <c r="W856" s="1">
        <v>26.9313745633861</v>
      </c>
      <c r="X856" s="1">
        <v>14.993836038627499</v>
      </c>
      <c r="Y856" s="1">
        <v>16.572237960339901</v>
      </c>
      <c r="Z856" s="1">
        <v>27.770892351274799</v>
      </c>
      <c r="AA856" s="1">
        <v>22.078611898017002</v>
      </c>
      <c r="AB856" s="1">
        <v>22.884206798866899</v>
      </c>
      <c r="AC856" s="1">
        <v>10.694050991501401</v>
      </c>
    </row>
    <row r="857" spans="1:29" ht="15" customHeight="1" x14ac:dyDescent="0.25">
      <c r="A857">
        <v>46820</v>
      </c>
      <c r="B857" s="2" t="s">
        <v>858</v>
      </c>
      <c r="C857" s="2" t="s">
        <v>24</v>
      </c>
      <c r="D857" s="2" t="s">
        <v>974</v>
      </c>
      <c r="E857" s="2" t="s">
        <v>947</v>
      </c>
      <c r="F857" s="2" t="s">
        <v>920</v>
      </c>
      <c r="G857" s="2" t="str">
        <f t="shared" si="13"/>
        <v>Clinton</v>
      </c>
      <c r="H857" s="2" t="s">
        <v>922</v>
      </c>
      <c r="I857" s="2" t="s">
        <v>923</v>
      </c>
      <c r="J857">
        <v>13864</v>
      </c>
      <c r="K857" s="1">
        <v>90.046162723600702</v>
      </c>
      <c r="L857" s="1">
        <v>1.29111367570687</v>
      </c>
      <c r="M857" s="1">
        <v>1.6589728793998799</v>
      </c>
      <c r="N857" s="1">
        <v>5.0057703404500904</v>
      </c>
      <c r="O857" s="1">
        <v>1.9979803808424701</v>
      </c>
      <c r="P857" s="1">
        <v>17.4841315637623</v>
      </c>
      <c r="Q857" s="1">
        <v>32.566358915175996</v>
      </c>
      <c r="R857" s="1">
        <v>20.953548759376801</v>
      </c>
      <c r="S857" s="1">
        <v>18.746393537218701</v>
      </c>
      <c r="T857" s="1">
        <v>10.249567224466199</v>
      </c>
      <c r="U857" s="1">
        <v>2.3512946116165101</v>
      </c>
      <c r="V857" s="1">
        <v>29.643107067879601</v>
      </c>
      <c r="W857" s="1">
        <v>26.662001399580099</v>
      </c>
      <c r="X857" s="1">
        <v>41.343596920923702</v>
      </c>
      <c r="Y857" s="1">
        <v>28.0046674445741</v>
      </c>
      <c r="Z857" s="1">
        <v>24.6207701283547</v>
      </c>
      <c r="AA857" s="1">
        <v>16.1610268378063</v>
      </c>
      <c r="AB857" s="1">
        <v>17.269544924154001</v>
      </c>
      <c r="AC857" s="1">
        <v>13.943990665110899</v>
      </c>
    </row>
    <row r="858" spans="1:29" ht="15" customHeight="1" x14ac:dyDescent="0.25">
      <c r="A858">
        <v>46860</v>
      </c>
      <c r="B858" s="2" t="s">
        <v>859</v>
      </c>
      <c r="C858" s="2" t="s">
        <v>199</v>
      </c>
      <c r="D858" s="2" t="s">
        <v>977</v>
      </c>
      <c r="E858" s="2" t="s">
        <v>947</v>
      </c>
      <c r="F858" s="2" t="s">
        <v>919</v>
      </c>
      <c r="G858" s="2" t="str">
        <f t="shared" si="13"/>
        <v>Trump</v>
      </c>
      <c r="H858" s="2" t="s">
        <v>922</v>
      </c>
      <c r="I858" s="2" t="s">
        <v>923</v>
      </c>
      <c r="J858">
        <v>58218</v>
      </c>
      <c r="K858" s="1">
        <v>82.849515158954205</v>
      </c>
      <c r="L858" s="1">
        <v>0.29458696452681998</v>
      </c>
      <c r="M858" s="1">
        <v>0.48790965999754499</v>
      </c>
      <c r="N858" s="1">
        <v>9.2181170983184</v>
      </c>
      <c r="O858" s="1">
        <v>7.1498711182030199</v>
      </c>
      <c r="P858" s="1">
        <v>33.315944519455002</v>
      </c>
      <c r="Q858" s="1">
        <v>9.6477230882533505</v>
      </c>
      <c r="R858" s="1">
        <v>27.307597888793399</v>
      </c>
      <c r="S858" s="1">
        <v>20.532097704676598</v>
      </c>
      <c r="T858" s="1">
        <v>9.1966367988216504</v>
      </c>
      <c r="U858" s="1">
        <v>2.4555820737205001</v>
      </c>
      <c r="V858" s="1">
        <v>48.013789445770399</v>
      </c>
      <c r="W858" s="1">
        <v>32.903739061256999</v>
      </c>
      <c r="X858" s="1">
        <v>16.626889419252201</v>
      </c>
      <c r="Y858" s="1">
        <v>11.4812448662955</v>
      </c>
      <c r="Z858" s="1">
        <v>17.951994158985102</v>
      </c>
      <c r="AA858" s="1">
        <v>18.0615131879164</v>
      </c>
      <c r="AB858" s="1">
        <v>31.4410878890207</v>
      </c>
      <c r="AC858" s="1">
        <v>21.064159897782201</v>
      </c>
    </row>
    <row r="859" spans="1:29" ht="15" customHeight="1" x14ac:dyDescent="0.25">
      <c r="A859">
        <v>46900</v>
      </c>
      <c r="B859" s="2" t="s">
        <v>860</v>
      </c>
      <c r="C859" s="2" t="s">
        <v>27</v>
      </c>
      <c r="D859" s="2" t="s">
        <v>976</v>
      </c>
      <c r="E859" s="2" t="s">
        <v>935</v>
      </c>
      <c r="F859" s="2" t="s">
        <v>919</v>
      </c>
      <c r="G859" s="2" t="str">
        <f t="shared" si="13"/>
        <v>Trump</v>
      </c>
      <c r="H859" s="2" t="s">
        <v>922</v>
      </c>
      <c r="I859" s="2" t="s">
        <v>922</v>
      </c>
      <c r="J859">
        <v>13535</v>
      </c>
      <c r="K859" s="1">
        <v>63.428149242704102</v>
      </c>
      <c r="L859" s="1">
        <v>7.7502770594754304</v>
      </c>
      <c r="M859" s="1">
        <v>0.71666050978943496</v>
      </c>
      <c r="N859" s="1">
        <v>2.1869227927595101</v>
      </c>
      <c r="O859" s="1">
        <v>25.917990395271499</v>
      </c>
      <c r="P859" s="1">
        <v>25.615072035463601</v>
      </c>
      <c r="Q859" s="1">
        <v>9.4865164388622105</v>
      </c>
      <c r="R859" s="1">
        <v>22.711488732914699</v>
      </c>
      <c r="S859" s="1">
        <v>26.6124861470262</v>
      </c>
      <c r="T859" s="1">
        <v>15.5744366457333</v>
      </c>
      <c r="U859" s="1">
        <v>8.5548859742408094</v>
      </c>
      <c r="V859" s="1">
        <v>46.437433534207699</v>
      </c>
      <c r="W859" s="1">
        <v>26.810823585017101</v>
      </c>
      <c r="X859" s="1">
        <v>18.1968569065343</v>
      </c>
      <c r="Y859" s="1">
        <v>23.024390243902399</v>
      </c>
      <c r="Z859" s="1">
        <v>25.9121951219512</v>
      </c>
      <c r="AA859" s="1">
        <v>17.541463414634102</v>
      </c>
      <c r="AB859" s="1">
        <v>23.9414634146341</v>
      </c>
      <c r="AC859" s="1">
        <v>9.5804878048780502</v>
      </c>
    </row>
    <row r="860" spans="1:29" ht="15" customHeight="1" x14ac:dyDescent="0.25">
      <c r="A860">
        <v>46980</v>
      </c>
      <c r="B860" s="2" t="s">
        <v>861</v>
      </c>
      <c r="C860" s="2" t="s">
        <v>170</v>
      </c>
      <c r="D860" s="2" t="s">
        <v>957</v>
      </c>
      <c r="E860" s="2" t="s">
        <v>931</v>
      </c>
      <c r="F860" s="2" t="s">
        <v>920</v>
      </c>
      <c r="G860" s="2" t="str">
        <f t="shared" si="13"/>
        <v>Clinton</v>
      </c>
      <c r="H860" s="2" t="s">
        <v>922</v>
      </c>
      <c r="I860" s="2" t="s">
        <v>922</v>
      </c>
      <c r="J860">
        <v>58377</v>
      </c>
      <c r="K860" s="1">
        <v>43.674734912722499</v>
      </c>
      <c r="L860" s="1">
        <v>52.945509361563602</v>
      </c>
      <c r="M860" s="1">
        <v>0.77427754081230604</v>
      </c>
      <c r="N860" s="1">
        <v>0.94386487829110799</v>
      </c>
      <c r="O860" s="1">
        <v>1.6616133066104799</v>
      </c>
      <c r="P860" s="1">
        <v>25.535741816126201</v>
      </c>
      <c r="Q860" s="1">
        <v>9.6373571783407801</v>
      </c>
      <c r="R860" s="1">
        <v>24.238998235606498</v>
      </c>
      <c r="S860" s="1">
        <v>27.8722784658341</v>
      </c>
      <c r="T860" s="1">
        <v>12.715624304092399</v>
      </c>
      <c r="U860" s="1">
        <v>5.7072616246794796</v>
      </c>
      <c r="V860" s="1">
        <v>39.239736709931499</v>
      </c>
      <c r="W860" s="1">
        <v>32.2080943191731</v>
      </c>
      <c r="X860" s="1">
        <v>22.844907346215901</v>
      </c>
      <c r="Y860" s="1">
        <v>29.418461678582801</v>
      </c>
      <c r="Z860" s="1">
        <v>22.915433307527699</v>
      </c>
      <c r="AA860" s="1">
        <v>16.1847078646569</v>
      </c>
      <c r="AB860" s="1">
        <v>18.224873628125099</v>
      </c>
      <c r="AC860" s="1">
        <v>13.2565235211075</v>
      </c>
    </row>
    <row r="861" spans="1:29" ht="15" customHeight="1" x14ac:dyDescent="0.25">
      <c r="A861">
        <v>47020</v>
      </c>
      <c r="B861" s="2" t="s">
        <v>862</v>
      </c>
      <c r="C861" s="2" t="s">
        <v>27</v>
      </c>
      <c r="D861" s="2" t="s">
        <v>976</v>
      </c>
      <c r="E861" s="2" t="s">
        <v>935</v>
      </c>
      <c r="F861" s="2" t="s">
        <v>919</v>
      </c>
      <c r="G861" s="2" t="str">
        <f t="shared" si="13"/>
        <v>Trump</v>
      </c>
      <c r="H861" s="2" t="s">
        <v>922</v>
      </c>
      <c r="I861" s="2" t="s">
        <v>922</v>
      </c>
      <c r="J861">
        <v>94003</v>
      </c>
      <c r="K861" s="1">
        <v>48.829292682148399</v>
      </c>
      <c r="L861" s="1">
        <v>5.8508770996670298</v>
      </c>
      <c r="M861" s="1">
        <v>0.92656617341999703</v>
      </c>
      <c r="N861" s="1">
        <v>1.2297479867663801</v>
      </c>
      <c r="O861" s="1">
        <v>43.163516057998102</v>
      </c>
      <c r="P861" s="1">
        <v>26.408731636224399</v>
      </c>
      <c r="Q861" s="1">
        <v>8.7146154909949693</v>
      </c>
      <c r="R861" s="1">
        <v>24.192844909205</v>
      </c>
      <c r="S861" s="1">
        <v>26.816165441528501</v>
      </c>
      <c r="T861" s="1">
        <v>13.8676425220472</v>
      </c>
      <c r="U861" s="1">
        <v>8.4515299060398306</v>
      </c>
      <c r="V861" s="1">
        <v>41.072155547232498</v>
      </c>
      <c r="W861" s="1">
        <v>34.053640345877596</v>
      </c>
      <c r="X861" s="1">
        <v>16.42267420085</v>
      </c>
      <c r="Y861" s="1">
        <v>19.4665980619158</v>
      </c>
      <c r="Z861" s="1">
        <v>21.6362233084641</v>
      </c>
      <c r="AA861" s="1">
        <v>17.685733070348501</v>
      </c>
      <c r="AB861" s="1">
        <v>22.9797330131778</v>
      </c>
      <c r="AC861" s="1">
        <v>18.231712546093799</v>
      </c>
    </row>
    <row r="862" spans="1:29" ht="15" customHeight="1" x14ac:dyDescent="0.25">
      <c r="A862">
        <v>47080</v>
      </c>
      <c r="B862" s="2" t="s">
        <v>863</v>
      </c>
      <c r="C862" s="2" t="s">
        <v>37</v>
      </c>
      <c r="D862" s="2" t="s">
        <v>943</v>
      </c>
      <c r="E862" s="2" t="s">
        <v>931</v>
      </c>
      <c r="F862" s="2" t="s">
        <v>919</v>
      </c>
      <c r="G862" s="2" t="str">
        <f t="shared" si="13"/>
        <v>Trump</v>
      </c>
      <c r="H862" s="2" t="s">
        <v>922</v>
      </c>
      <c r="I862" s="2" t="s">
        <v>923</v>
      </c>
      <c r="J862">
        <v>36346</v>
      </c>
      <c r="K862" s="1">
        <v>63.365982501513201</v>
      </c>
      <c r="L862" s="1">
        <v>25.004127001595801</v>
      </c>
      <c r="M862" s="1">
        <v>0.61905023936609305</v>
      </c>
      <c r="N862" s="1">
        <v>1.28487316348429</v>
      </c>
      <c r="O862" s="1">
        <v>9.7259670940406107</v>
      </c>
      <c r="P862" s="1">
        <v>26.6851923182744</v>
      </c>
      <c r="Q862" s="1">
        <v>9.56638969900402</v>
      </c>
      <c r="R862" s="1">
        <v>24.803279590601399</v>
      </c>
      <c r="S862" s="1">
        <v>25.422329829967499</v>
      </c>
      <c r="T862" s="1">
        <v>13.5228085621526</v>
      </c>
      <c r="U862" s="1">
        <v>6.9805829460058204</v>
      </c>
      <c r="V862" s="1">
        <v>53.655358151253203</v>
      </c>
      <c r="W862" s="1">
        <v>24.403805221319701</v>
      </c>
      <c r="X862" s="1">
        <v>14.9602536814213</v>
      </c>
      <c r="Y862" s="1">
        <v>32.868672046955197</v>
      </c>
      <c r="Z862" s="1">
        <v>23.506969919295699</v>
      </c>
      <c r="AA862" s="1">
        <v>14.8716067498166</v>
      </c>
      <c r="AB862" s="1">
        <v>17.945707997065298</v>
      </c>
      <c r="AC862" s="1">
        <v>10.8070432868672</v>
      </c>
    </row>
    <row r="863" spans="1:29" ht="15" customHeight="1" x14ac:dyDescent="0.25">
      <c r="A863">
        <v>47180</v>
      </c>
      <c r="B863" s="2" t="s">
        <v>864</v>
      </c>
      <c r="C863" s="2" t="s">
        <v>66</v>
      </c>
      <c r="D863" s="2" t="s">
        <v>425</v>
      </c>
      <c r="E863" s="2" t="s">
        <v>927</v>
      </c>
      <c r="F863" s="2" t="s">
        <v>919</v>
      </c>
      <c r="G863" s="2" t="str">
        <f t="shared" si="13"/>
        <v>Trump</v>
      </c>
      <c r="H863" s="2" t="s">
        <v>922</v>
      </c>
      <c r="I863" s="2" t="s">
        <v>923</v>
      </c>
      <c r="J863">
        <v>38440</v>
      </c>
      <c r="K863" s="1">
        <v>94.053069719042696</v>
      </c>
      <c r="L863" s="1">
        <v>2.5858480749219601</v>
      </c>
      <c r="M863" s="1">
        <v>0.55671175858480704</v>
      </c>
      <c r="N863" s="1">
        <v>1.2695109261186299</v>
      </c>
      <c r="O863" s="1">
        <v>1.53485952133195</v>
      </c>
      <c r="P863" s="1">
        <v>21.3111342351717</v>
      </c>
      <c r="Q863" s="1">
        <v>13.9438085327784</v>
      </c>
      <c r="R863" s="1">
        <v>21.9927159209157</v>
      </c>
      <c r="S863" s="1">
        <v>26.982310093652401</v>
      </c>
      <c r="T863" s="1">
        <v>15.770031217481799</v>
      </c>
      <c r="U863" s="1">
        <v>3.6415351334027699</v>
      </c>
      <c r="V863" s="1">
        <v>47.408060251582398</v>
      </c>
      <c r="W863" s="1">
        <v>34.344203188846997</v>
      </c>
      <c r="X863" s="1">
        <v>14.6062014261678</v>
      </c>
      <c r="Y863" s="1">
        <v>24.881056087918001</v>
      </c>
      <c r="Z863" s="1">
        <v>23.581049386852499</v>
      </c>
      <c r="AA863" s="1">
        <v>18.340816189774198</v>
      </c>
      <c r="AB863" s="1">
        <v>22.669704483012801</v>
      </c>
      <c r="AC863" s="1">
        <v>10.5273738524425</v>
      </c>
    </row>
    <row r="864" spans="1:29" ht="15" customHeight="1" x14ac:dyDescent="0.25">
      <c r="A864">
        <v>47220</v>
      </c>
      <c r="B864" s="2" t="s">
        <v>865</v>
      </c>
      <c r="C864" s="2" t="s">
        <v>88</v>
      </c>
      <c r="D864" s="2" t="s">
        <v>963</v>
      </c>
      <c r="E864" s="2" t="s">
        <v>947</v>
      </c>
      <c r="F864" s="2" t="s">
        <v>920</v>
      </c>
      <c r="G864" s="2" t="str">
        <f t="shared" si="13"/>
        <v>Clinton</v>
      </c>
      <c r="H864" s="2" t="s">
        <v>923</v>
      </c>
      <c r="I864" s="2" t="s">
        <v>922</v>
      </c>
      <c r="J864">
        <v>156898</v>
      </c>
      <c r="K864" s="1">
        <v>50.307205955461498</v>
      </c>
      <c r="L864" s="1">
        <v>18.722992007546299</v>
      </c>
      <c r="M864" s="1">
        <v>1.1816594220448999</v>
      </c>
      <c r="N864" s="1">
        <v>2.72788690741756</v>
      </c>
      <c r="O864" s="1">
        <v>27.060255707529699</v>
      </c>
      <c r="P864" s="1">
        <v>24.0315364121914</v>
      </c>
      <c r="Q864" s="1">
        <v>9.5399558949126195</v>
      </c>
      <c r="R864" s="1">
        <v>28.472638274547801</v>
      </c>
      <c r="S864" s="1">
        <v>25.339392471541998</v>
      </c>
      <c r="T864" s="1">
        <v>12.6164769468062</v>
      </c>
      <c r="U864" s="1">
        <v>9.9295605922660393</v>
      </c>
      <c r="V864" s="1">
        <v>52.621591834778897</v>
      </c>
      <c r="W864" s="1">
        <v>23.416550864919301</v>
      </c>
      <c r="X864" s="1">
        <v>14.032296708035799</v>
      </c>
      <c r="Y864" s="1">
        <v>19.259653479983399</v>
      </c>
      <c r="Z864" s="1">
        <v>19.8766089133306</v>
      </c>
      <c r="AA864" s="1">
        <v>17.4620069777068</v>
      </c>
      <c r="AB864" s="1">
        <v>23.7281453886031</v>
      </c>
      <c r="AC864" s="1">
        <v>19.673585240376099</v>
      </c>
    </row>
    <row r="865" spans="1:29" ht="15" customHeight="1" x14ac:dyDescent="0.25">
      <c r="A865">
        <v>47240</v>
      </c>
      <c r="B865" s="2" t="s">
        <v>866</v>
      </c>
      <c r="C865" s="2" t="s">
        <v>106</v>
      </c>
      <c r="D865" s="2" t="s">
        <v>952</v>
      </c>
      <c r="E865" s="2" t="s">
        <v>927</v>
      </c>
      <c r="F865" s="2" t="s">
        <v>920</v>
      </c>
      <c r="G865" s="2" t="str">
        <f t="shared" si="13"/>
        <v>Clinton</v>
      </c>
      <c r="H865" s="2" t="s">
        <v>923</v>
      </c>
      <c r="I865" s="2" t="s">
        <v>923</v>
      </c>
      <c r="J865">
        <v>16535</v>
      </c>
      <c r="K865" s="1">
        <v>86.332022981554303</v>
      </c>
      <c r="L865" s="1">
        <v>2.8847898397338998</v>
      </c>
      <c r="M865" s="1">
        <v>0.74387662534018695</v>
      </c>
      <c r="N865" s="1">
        <v>7.7169640157242201</v>
      </c>
      <c r="O865" s="1">
        <v>2.3223465376474102</v>
      </c>
      <c r="P865" s="1">
        <v>19.189597822800099</v>
      </c>
      <c r="Q865" s="1">
        <v>5.9570607801632898</v>
      </c>
      <c r="R865" s="1">
        <v>24.390686422739599</v>
      </c>
      <c r="S865" s="1">
        <v>34.139703658905397</v>
      </c>
      <c r="T865" s="1">
        <v>16.322951315391599</v>
      </c>
      <c r="U865" s="1">
        <v>1.2991204712337601</v>
      </c>
      <c r="V865" s="1">
        <v>30.6463326071169</v>
      </c>
      <c r="W865" s="1">
        <v>27.894779310901299</v>
      </c>
      <c r="X865" s="1">
        <v>40.159767610747998</v>
      </c>
      <c r="Y865" s="1">
        <v>14.043583535109001</v>
      </c>
      <c r="Z865" s="1">
        <v>18.004150812867501</v>
      </c>
      <c r="AA865" s="1">
        <v>13.9225181598063</v>
      </c>
      <c r="AB865" s="1">
        <v>27.2742995503286</v>
      </c>
      <c r="AC865" s="1">
        <v>26.755447941888601</v>
      </c>
    </row>
    <row r="866" spans="1:29" ht="15" customHeight="1" x14ac:dyDescent="0.25">
      <c r="A866">
        <v>47260</v>
      </c>
      <c r="B866" s="2" t="s">
        <v>867</v>
      </c>
      <c r="C866" s="2" t="s">
        <v>135</v>
      </c>
      <c r="D866" s="2" t="s">
        <v>978</v>
      </c>
      <c r="E866" s="2" t="s">
        <v>927</v>
      </c>
      <c r="F866" s="2" t="s">
        <v>920</v>
      </c>
      <c r="G866" s="2" t="str">
        <f t="shared" si="13"/>
        <v>Clinton</v>
      </c>
      <c r="H866" s="2" t="s">
        <v>923</v>
      </c>
      <c r="I866" s="2" t="s">
        <v>923</v>
      </c>
      <c r="J866">
        <v>1676822</v>
      </c>
      <c r="K866" s="1">
        <v>57.250978338786098</v>
      </c>
      <c r="L866" s="1">
        <v>30.5842838416958</v>
      </c>
      <c r="M866" s="1">
        <v>3.40232892936758</v>
      </c>
      <c r="N866" s="1">
        <v>3.4157471693477301</v>
      </c>
      <c r="O866" s="1">
        <v>5.3466617208027998</v>
      </c>
      <c r="P866" s="1">
        <v>23.598509561539601</v>
      </c>
      <c r="Q866" s="1">
        <v>11.8670914384473</v>
      </c>
      <c r="R866" s="1">
        <v>26.894923849997198</v>
      </c>
      <c r="S866" s="1">
        <v>26.0634700642048</v>
      </c>
      <c r="T866" s="1">
        <v>11.576005085811101</v>
      </c>
      <c r="U866" s="1">
        <v>3.1090817818069101</v>
      </c>
      <c r="V866" s="1">
        <v>33.766278108343499</v>
      </c>
      <c r="W866" s="1">
        <v>34.819833453911897</v>
      </c>
      <c r="X866" s="1">
        <v>28.3048066559376</v>
      </c>
      <c r="Y866" s="1">
        <v>14.011527414556401</v>
      </c>
      <c r="Z866" s="1">
        <v>18.4960707837228</v>
      </c>
      <c r="AA866" s="1">
        <v>18.134955567407101</v>
      </c>
      <c r="AB866" s="1">
        <v>25.373002460980899</v>
      </c>
      <c r="AC866" s="1">
        <v>23.9844437733327</v>
      </c>
    </row>
    <row r="867" spans="1:29" ht="15" customHeight="1" x14ac:dyDescent="0.25">
      <c r="A867">
        <v>47300</v>
      </c>
      <c r="B867" s="2" t="s">
        <v>868</v>
      </c>
      <c r="C867" s="2" t="s">
        <v>98</v>
      </c>
      <c r="D867" s="2" t="s">
        <v>936</v>
      </c>
      <c r="E867" s="2" t="s">
        <v>935</v>
      </c>
      <c r="F867" s="2" t="s">
        <v>919</v>
      </c>
      <c r="G867" s="2" t="str">
        <f t="shared" si="13"/>
        <v>Trump</v>
      </c>
      <c r="H867" s="2" t="s">
        <v>922</v>
      </c>
      <c r="I867" s="2" t="s">
        <v>923</v>
      </c>
      <c r="J867">
        <v>442179</v>
      </c>
      <c r="K867" s="1">
        <v>32.551297099138601</v>
      </c>
      <c r="L867" s="1">
        <v>1.2431617060059399</v>
      </c>
      <c r="M867" s="1">
        <v>3.2122737624355699</v>
      </c>
      <c r="N867" s="1">
        <v>2.36962858932695</v>
      </c>
      <c r="O867" s="1">
        <v>60.623638843092998</v>
      </c>
      <c r="P867" s="1">
        <v>32.594039970238299</v>
      </c>
      <c r="Q867" s="1">
        <v>10.702905384471</v>
      </c>
      <c r="R867" s="1">
        <v>26.356746928280199</v>
      </c>
      <c r="S867" s="1">
        <v>20.897871676402499</v>
      </c>
      <c r="T867" s="1">
        <v>9.4484360406079908</v>
      </c>
      <c r="U867" s="1">
        <v>20.631423790932999</v>
      </c>
      <c r="V867" s="1">
        <v>35.070512309776099</v>
      </c>
      <c r="W867" s="1">
        <v>31.004700820651699</v>
      </c>
      <c r="X867" s="1">
        <v>13.293363078639199</v>
      </c>
      <c r="Y867" s="1">
        <v>20.6790978183944</v>
      </c>
      <c r="Z867" s="1">
        <v>25.311548047632201</v>
      </c>
      <c r="AA867" s="1">
        <v>18.068248253792401</v>
      </c>
      <c r="AB867" s="1">
        <v>19.966768208252599</v>
      </c>
      <c r="AC867" s="1">
        <v>15.974337671928399</v>
      </c>
    </row>
    <row r="868" spans="1:29" ht="15" customHeight="1" x14ac:dyDescent="0.25">
      <c r="A868">
        <v>47340</v>
      </c>
      <c r="B868" s="2" t="s">
        <v>869</v>
      </c>
      <c r="C868" s="2" t="s">
        <v>66</v>
      </c>
      <c r="D868" s="2" t="s">
        <v>425</v>
      </c>
      <c r="E868" s="2" t="s">
        <v>927</v>
      </c>
      <c r="F868" s="2" t="s">
        <v>919</v>
      </c>
      <c r="G868" s="2" t="str">
        <f t="shared" si="13"/>
        <v>Trump</v>
      </c>
      <c r="H868" s="2" t="s">
        <v>922</v>
      </c>
      <c r="I868" s="2" t="s">
        <v>923</v>
      </c>
      <c r="J868">
        <v>32888</v>
      </c>
      <c r="K868" s="1">
        <v>95.381294089029396</v>
      </c>
      <c r="L868" s="1">
        <v>0.47129652152760898</v>
      </c>
      <c r="M868" s="1">
        <v>0.40744344441741698</v>
      </c>
      <c r="N868" s="1">
        <v>1.6206519095110701</v>
      </c>
      <c r="O868" s="1">
        <v>2.1193140355144702</v>
      </c>
      <c r="P868" s="1">
        <v>22.680004864996299</v>
      </c>
      <c r="Q868" s="1">
        <v>10.018851860861099</v>
      </c>
      <c r="R868" s="1">
        <v>21.852955485283399</v>
      </c>
      <c r="S868" s="1">
        <v>27.350401362199001</v>
      </c>
      <c r="T868" s="1">
        <v>18.0977864266602</v>
      </c>
      <c r="U868" s="1">
        <v>4.36950412473937</v>
      </c>
      <c r="V868" s="1">
        <v>53.3587163448463</v>
      </c>
      <c r="W868" s="1">
        <v>26.253286193454802</v>
      </c>
      <c r="X868" s="1">
        <v>16.018493336959502</v>
      </c>
      <c r="Y868" s="1">
        <v>21.541702426464902</v>
      </c>
      <c r="Z868" s="1">
        <v>23.367402668331099</v>
      </c>
      <c r="AA868" s="1">
        <v>21.026761332605101</v>
      </c>
      <c r="AB868" s="1">
        <v>24.951236638838999</v>
      </c>
      <c r="AC868" s="1">
        <v>9.1128969337598509</v>
      </c>
    </row>
    <row r="869" spans="1:29" ht="15" customHeight="1" x14ac:dyDescent="0.25">
      <c r="A869">
        <v>47380</v>
      </c>
      <c r="B869" s="2" t="s">
        <v>870</v>
      </c>
      <c r="C869" s="2" t="s">
        <v>27</v>
      </c>
      <c r="D869" s="2" t="s">
        <v>976</v>
      </c>
      <c r="E869" s="2" t="s">
        <v>935</v>
      </c>
      <c r="F869" s="2" t="s">
        <v>919</v>
      </c>
      <c r="G869" s="2" t="str">
        <f t="shared" si="13"/>
        <v>Trump</v>
      </c>
      <c r="H869" s="2" t="s">
        <v>922</v>
      </c>
      <c r="I869" s="2" t="s">
        <v>922</v>
      </c>
      <c r="J869">
        <v>252772</v>
      </c>
      <c r="K869" s="1">
        <v>58.422610099219902</v>
      </c>
      <c r="L869" s="1">
        <v>15.173753422056199</v>
      </c>
      <c r="M869" s="1">
        <v>1.25567705283813</v>
      </c>
      <c r="N869" s="1">
        <v>1.7327868593040401</v>
      </c>
      <c r="O869" s="1">
        <v>23.415172566581699</v>
      </c>
      <c r="P869" s="1">
        <v>25.169718164986602</v>
      </c>
      <c r="Q869" s="1">
        <v>13.903834285443001</v>
      </c>
      <c r="R869" s="1">
        <v>24.459196429984299</v>
      </c>
      <c r="S869" s="1">
        <v>23.754608896554998</v>
      </c>
      <c r="T869" s="1">
        <v>12.712642223031001</v>
      </c>
      <c r="U869" s="1">
        <v>7.6018394703369099</v>
      </c>
      <c r="V869" s="1">
        <v>39.7651739995434</v>
      </c>
      <c r="W869" s="1">
        <v>31.623234728156302</v>
      </c>
      <c r="X869" s="1">
        <v>21.0097518019634</v>
      </c>
      <c r="Y869" s="1">
        <v>24.399134932667401</v>
      </c>
      <c r="Z869" s="1">
        <v>24.706813520021399</v>
      </c>
      <c r="AA869" s="1">
        <v>16.349326674395801</v>
      </c>
      <c r="AB869" s="1">
        <v>19.753857130116799</v>
      </c>
      <c r="AC869" s="1">
        <v>14.7908677427985</v>
      </c>
    </row>
    <row r="870" spans="1:29" ht="15" customHeight="1" x14ac:dyDescent="0.25">
      <c r="A870">
        <v>47420</v>
      </c>
      <c r="B870" s="2" t="s">
        <v>871</v>
      </c>
      <c r="C870" s="2" t="s">
        <v>141</v>
      </c>
      <c r="D870" s="2" t="s">
        <v>960</v>
      </c>
      <c r="E870" s="2" t="s">
        <v>947</v>
      </c>
      <c r="F870" s="2" t="s">
        <v>919</v>
      </c>
      <c r="G870" s="2" t="str">
        <f t="shared" si="13"/>
        <v>Trump</v>
      </c>
      <c r="H870" s="2" t="s">
        <v>922</v>
      </c>
      <c r="I870" s="2" t="s">
        <v>923</v>
      </c>
      <c r="J870">
        <v>22897</v>
      </c>
      <c r="K870" s="1">
        <v>94.532034764379603</v>
      </c>
      <c r="L870" s="1">
        <v>0.53718827794034196</v>
      </c>
      <c r="M870" s="1">
        <v>0.46294274359086302</v>
      </c>
      <c r="N870" s="1">
        <v>2.7165130803161999</v>
      </c>
      <c r="O870" s="1">
        <v>1.7513211337729799</v>
      </c>
      <c r="P870" s="1">
        <v>22.867624579639301</v>
      </c>
      <c r="Q870" s="1">
        <v>11.3071581429882</v>
      </c>
      <c r="R870" s="1">
        <v>20.8848320740708</v>
      </c>
      <c r="S870" s="1">
        <v>29.248373149320901</v>
      </c>
      <c r="T870" s="1">
        <v>15.6920120539809</v>
      </c>
      <c r="U870" s="1">
        <v>4.2986574961973396</v>
      </c>
      <c r="V870" s="1">
        <v>34.1710204351564</v>
      </c>
      <c r="W870" s="1">
        <v>42.107003505059197</v>
      </c>
      <c r="X870" s="1">
        <v>19.423318563587099</v>
      </c>
      <c r="Y870" s="1">
        <v>16.661196805601101</v>
      </c>
      <c r="Z870" s="1">
        <v>20.840170659665201</v>
      </c>
      <c r="AA870" s="1">
        <v>20.566677606388801</v>
      </c>
      <c r="AB870" s="1">
        <v>25.1176020129089</v>
      </c>
      <c r="AC870" s="1">
        <v>16.814352915435901</v>
      </c>
    </row>
    <row r="871" spans="1:29" ht="15" customHeight="1" x14ac:dyDescent="0.25">
      <c r="A871">
        <v>47460</v>
      </c>
      <c r="B871" s="2" t="s">
        <v>872</v>
      </c>
      <c r="C871" s="2" t="s">
        <v>25</v>
      </c>
      <c r="D871" s="2" t="s">
        <v>878</v>
      </c>
      <c r="E871" s="2" t="s">
        <v>927</v>
      </c>
      <c r="F871" s="2" t="s">
        <v>919</v>
      </c>
      <c r="G871" s="2" t="str">
        <f t="shared" si="13"/>
        <v>Trump</v>
      </c>
      <c r="H871" s="2" t="s">
        <v>922</v>
      </c>
      <c r="I871" s="2" t="s">
        <v>922</v>
      </c>
      <c r="J871">
        <v>62859</v>
      </c>
      <c r="K871" s="1">
        <v>75.173006252088001</v>
      </c>
      <c r="L871" s="1">
        <v>1.61631588157623</v>
      </c>
      <c r="M871" s="1">
        <v>1.2026917386531799</v>
      </c>
      <c r="N871" s="1">
        <v>3.1610429691849999</v>
      </c>
      <c r="O871" s="1">
        <v>18.846943158497599</v>
      </c>
      <c r="P871" s="1">
        <v>22.372293545872498</v>
      </c>
      <c r="Q871" s="1">
        <v>12.703033774002099</v>
      </c>
      <c r="R871" s="1">
        <v>23.605211664200802</v>
      </c>
      <c r="S871" s="1">
        <v>25.864235829395898</v>
      </c>
      <c r="T871" s="1">
        <v>15.455225186528599</v>
      </c>
      <c r="U871" s="1">
        <v>6.4958604810659901</v>
      </c>
      <c r="V871" s="1">
        <v>28.592073678538199</v>
      </c>
      <c r="W871" s="1">
        <v>39.700191054720001</v>
      </c>
      <c r="X871" s="1">
        <v>25.2118747856758</v>
      </c>
      <c r="Y871" s="1">
        <v>20.6419646704007</v>
      </c>
      <c r="Z871" s="1">
        <v>21.917277035760399</v>
      </c>
      <c r="AA871" s="1">
        <v>18.573890564411901</v>
      </c>
      <c r="AB871" s="1">
        <v>21.9775958638518</v>
      </c>
      <c r="AC871" s="1">
        <v>16.8892718655752</v>
      </c>
    </row>
    <row r="872" spans="1:29" ht="15" customHeight="1" x14ac:dyDescent="0.25">
      <c r="A872">
        <v>47540</v>
      </c>
      <c r="B872" s="2" t="s">
        <v>873</v>
      </c>
      <c r="C872" s="2" t="s">
        <v>33</v>
      </c>
      <c r="D872" s="2" t="s">
        <v>967</v>
      </c>
      <c r="E872" s="2" t="s">
        <v>927</v>
      </c>
      <c r="F872" s="2" t="s">
        <v>919</v>
      </c>
      <c r="G872" s="2" t="str">
        <f t="shared" si="13"/>
        <v>Trump</v>
      </c>
      <c r="H872" s="2" t="s">
        <v>922</v>
      </c>
      <c r="I872" s="2" t="s">
        <v>922</v>
      </c>
      <c r="J872">
        <v>45949</v>
      </c>
      <c r="K872" s="1">
        <v>97.118544473220297</v>
      </c>
      <c r="L872" s="1">
        <v>0.26986441489477497</v>
      </c>
      <c r="M872" s="1">
        <v>0.35909377788417601</v>
      </c>
      <c r="N872" s="1">
        <v>1.07075235587282</v>
      </c>
      <c r="O872" s="1">
        <v>1.1817449781279199</v>
      </c>
      <c r="P872" s="1">
        <v>25.389018259374499</v>
      </c>
      <c r="Q872" s="1">
        <v>7.4756795577705697</v>
      </c>
      <c r="R872" s="1">
        <v>23.6414285403382</v>
      </c>
      <c r="S872" s="1">
        <v>28.1268362750005</v>
      </c>
      <c r="T872" s="1">
        <v>15.3670373675162</v>
      </c>
      <c r="U872" s="1">
        <v>2.44707710234997</v>
      </c>
      <c r="V872" s="1">
        <v>51.417751019615501</v>
      </c>
      <c r="W872" s="1">
        <v>29.7404026671846</v>
      </c>
      <c r="X872" s="1">
        <v>16.394769210850001</v>
      </c>
      <c r="Y872" s="1">
        <v>13.1992149165849</v>
      </c>
      <c r="Z872" s="1">
        <v>23.443463090175602</v>
      </c>
      <c r="AA872" s="1">
        <v>21.099116781157999</v>
      </c>
      <c r="AB872" s="1">
        <v>27.259840802529698</v>
      </c>
      <c r="AC872" s="1">
        <v>14.998364409551799</v>
      </c>
    </row>
    <row r="873" spans="1:29" ht="15" customHeight="1" x14ac:dyDescent="0.25">
      <c r="A873">
        <v>47580</v>
      </c>
      <c r="B873" s="2" t="s">
        <v>874</v>
      </c>
      <c r="C873" s="2" t="s">
        <v>37</v>
      </c>
      <c r="D873" s="2" t="s">
        <v>943</v>
      </c>
      <c r="E873" s="2" t="s">
        <v>931</v>
      </c>
      <c r="F873" s="2" t="s">
        <v>920</v>
      </c>
      <c r="G873" s="2" t="str">
        <f t="shared" si="13"/>
        <v>Clinton</v>
      </c>
      <c r="H873" s="2" t="s">
        <v>922</v>
      </c>
      <c r="I873" s="2" t="s">
        <v>923</v>
      </c>
      <c r="J873">
        <v>179605</v>
      </c>
      <c r="K873" s="1">
        <v>58.292363798335202</v>
      </c>
      <c r="L873" s="1">
        <v>31.173965090058701</v>
      </c>
      <c r="M873" s="1">
        <v>2.05172461791153</v>
      </c>
      <c r="N873" s="1">
        <v>2.42977645388491</v>
      </c>
      <c r="O873" s="1">
        <v>6.0521700398095799</v>
      </c>
      <c r="P873" s="1">
        <v>25.8283455360374</v>
      </c>
      <c r="Q873" s="1">
        <v>10.621641936471701</v>
      </c>
      <c r="R873" s="1">
        <v>26.949695164388501</v>
      </c>
      <c r="S873" s="1">
        <v>25.678015645444201</v>
      </c>
      <c r="T873" s="1">
        <v>10.9223017176582</v>
      </c>
      <c r="U873" s="1">
        <v>4.4027345312853301</v>
      </c>
      <c r="V873" s="1">
        <v>39.624610781568002</v>
      </c>
      <c r="W873" s="1">
        <v>33.385808965505198</v>
      </c>
      <c r="X873" s="1">
        <v>22.586845721641399</v>
      </c>
      <c r="Y873" s="1">
        <v>18.097188890077799</v>
      </c>
      <c r="Z873" s="1">
        <v>20.468059737996601</v>
      </c>
      <c r="AA873" s="1">
        <v>17.157095033552899</v>
      </c>
      <c r="AB873" s="1">
        <v>25.581253152753799</v>
      </c>
      <c r="AC873" s="1">
        <v>18.696403185618902</v>
      </c>
    </row>
    <row r="874" spans="1:29" ht="15" customHeight="1" x14ac:dyDescent="0.25">
      <c r="A874">
        <v>47620</v>
      </c>
      <c r="B874" s="2" t="s">
        <v>875</v>
      </c>
      <c r="C874" s="2" t="s">
        <v>55</v>
      </c>
      <c r="D874" s="2" t="s">
        <v>970</v>
      </c>
      <c r="E874" s="2" t="s">
        <v>927</v>
      </c>
      <c r="F874" s="2" t="s">
        <v>919</v>
      </c>
      <c r="G874" s="2" t="str">
        <f t="shared" si="13"/>
        <v>Trump</v>
      </c>
      <c r="H874" s="2" t="s">
        <v>922</v>
      </c>
      <c r="I874" s="2" t="s">
        <v>922</v>
      </c>
      <c r="J874">
        <v>41815</v>
      </c>
      <c r="K874" s="1">
        <v>97.637211526963995</v>
      </c>
      <c r="L874" s="1">
        <v>0.32524213798876001</v>
      </c>
      <c r="M874" s="1">
        <v>0.37307186416357802</v>
      </c>
      <c r="N874" s="1">
        <v>0.93507114671768499</v>
      </c>
      <c r="O874" s="1">
        <v>0.72940332416596898</v>
      </c>
      <c r="P874" s="1">
        <v>20.848977639603</v>
      </c>
      <c r="Q874" s="1">
        <v>6.9305273227310797</v>
      </c>
      <c r="R874" s="1">
        <v>22.0375463350472</v>
      </c>
      <c r="S874" s="1">
        <v>31.433696042090201</v>
      </c>
      <c r="T874" s="1">
        <v>18.749252660528501</v>
      </c>
      <c r="U874" s="1">
        <v>2.9318015804502302</v>
      </c>
      <c r="V874" s="1">
        <v>55.083338867122698</v>
      </c>
      <c r="W874" s="1">
        <v>24.789162627000501</v>
      </c>
      <c r="X874" s="1">
        <v>17.195696925426699</v>
      </c>
      <c r="Y874" s="1">
        <v>18.718844897725301</v>
      </c>
      <c r="Z874" s="1">
        <v>27.565461525239201</v>
      </c>
      <c r="AA874" s="1">
        <v>19.687159800607301</v>
      </c>
      <c r="AB874" s="1">
        <v>22.139460264710898</v>
      </c>
      <c r="AC874" s="1">
        <v>11.8890735117172</v>
      </c>
    </row>
    <row r="875" spans="1:29" ht="15" customHeight="1" x14ac:dyDescent="0.25">
      <c r="A875">
        <v>47660</v>
      </c>
      <c r="B875" s="2" t="s">
        <v>876</v>
      </c>
      <c r="C875" s="2" t="s">
        <v>162</v>
      </c>
      <c r="D875" s="2" t="s">
        <v>956</v>
      </c>
      <c r="E875" s="2" t="s">
        <v>927</v>
      </c>
      <c r="F875" s="2" t="s">
        <v>919</v>
      </c>
      <c r="G875" s="2" t="str">
        <f t="shared" si="13"/>
        <v>Trump</v>
      </c>
      <c r="H875" s="2" t="s">
        <v>922</v>
      </c>
      <c r="I875" s="2" t="s">
        <v>922</v>
      </c>
      <c r="J875">
        <v>52595</v>
      </c>
      <c r="K875" s="1">
        <v>88.158570206293405</v>
      </c>
      <c r="L875" s="1">
        <v>4.2342427987451297</v>
      </c>
      <c r="M875" s="1">
        <v>1.4849320277592899</v>
      </c>
      <c r="N875" s="1">
        <v>3.0592261621827199</v>
      </c>
      <c r="O875" s="1">
        <v>3.0630288050194898</v>
      </c>
      <c r="P875" s="1">
        <v>22.897613841619901</v>
      </c>
      <c r="Q875" s="1">
        <v>19.9125392147543</v>
      </c>
      <c r="R875" s="1">
        <v>23.979465728681401</v>
      </c>
      <c r="S875" s="1">
        <v>22.4793231295751</v>
      </c>
      <c r="T875" s="1">
        <v>10.7310580853693</v>
      </c>
      <c r="U875" s="1">
        <v>2.41445369269388</v>
      </c>
      <c r="V875" s="1">
        <v>38.373629277315402</v>
      </c>
      <c r="W875" s="1">
        <v>34.624785308495198</v>
      </c>
      <c r="X875" s="1">
        <v>24.587131721495599</v>
      </c>
      <c r="Y875" s="1">
        <v>18.937515810776599</v>
      </c>
      <c r="Z875" s="1">
        <v>23.030609663546699</v>
      </c>
      <c r="AA875" s="1">
        <v>19.8583354414369</v>
      </c>
      <c r="AB875" s="1">
        <v>25.261826460915799</v>
      </c>
      <c r="AC875" s="1">
        <v>12.9117126233241</v>
      </c>
    </row>
    <row r="876" spans="1:29" ht="15" customHeight="1" x14ac:dyDescent="0.25">
      <c r="A876">
        <v>47700</v>
      </c>
      <c r="B876" s="2" t="s">
        <v>877</v>
      </c>
      <c r="C876" s="2" t="s">
        <v>66</v>
      </c>
      <c r="D876" s="2" t="s">
        <v>425</v>
      </c>
      <c r="E876" s="2" t="s">
        <v>927</v>
      </c>
      <c r="F876" s="2" t="s">
        <v>919</v>
      </c>
      <c r="G876" s="2" t="str">
        <f t="shared" si="13"/>
        <v>Trump</v>
      </c>
      <c r="H876" s="2" t="s">
        <v>922</v>
      </c>
      <c r="I876" s="2" t="s">
        <v>923</v>
      </c>
      <c r="J876">
        <v>77358</v>
      </c>
      <c r="K876" s="1">
        <v>89.882106569456298</v>
      </c>
      <c r="L876" s="1">
        <v>0.70063858941544499</v>
      </c>
      <c r="M876" s="1">
        <v>0.82990770185371898</v>
      </c>
      <c r="N876" s="1">
        <v>1.3043253445021801</v>
      </c>
      <c r="O876" s="1">
        <v>7.2830217947723597</v>
      </c>
      <c r="P876" s="1">
        <v>25.6172600118928</v>
      </c>
      <c r="Q876" s="1">
        <v>8.9247395227384398</v>
      </c>
      <c r="R876" s="1">
        <v>24.848108792885</v>
      </c>
      <c r="S876" s="1">
        <v>27.071537526823299</v>
      </c>
      <c r="T876" s="1">
        <v>13.538354145660399</v>
      </c>
      <c r="U876" s="1">
        <v>5.8472010606090601</v>
      </c>
      <c r="V876" s="1">
        <v>46.621287373607501</v>
      </c>
      <c r="W876" s="1">
        <v>27.375981953816002</v>
      </c>
      <c r="X876" s="1">
        <v>20.155529611967498</v>
      </c>
      <c r="Y876" s="1">
        <v>14.920466243815</v>
      </c>
      <c r="Z876" s="1">
        <v>22.548401022814101</v>
      </c>
      <c r="AA876" s="1">
        <v>21.8510277953044</v>
      </c>
      <c r="AB876" s="1">
        <v>25.414272905389701</v>
      </c>
      <c r="AC876" s="1">
        <v>15.265832032676901</v>
      </c>
    </row>
    <row r="877" spans="1:29" ht="15" customHeight="1" x14ac:dyDescent="0.25">
      <c r="A877">
        <v>47780</v>
      </c>
      <c r="B877" s="2" t="s">
        <v>878</v>
      </c>
      <c r="C877" s="2" t="s">
        <v>66</v>
      </c>
      <c r="D877" s="2" t="s">
        <v>425</v>
      </c>
      <c r="E877" s="2" t="s">
        <v>927</v>
      </c>
      <c r="F877" s="2" t="s">
        <v>919</v>
      </c>
      <c r="G877" s="2" t="str">
        <f t="shared" si="13"/>
        <v>Trump</v>
      </c>
      <c r="H877" s="2" t="s">
        <v>922</v>
      </c>
      <c r="I877" s="2" t="s">
        <v>923</v>
      </c>
      <c r="J877">
        <v>31648</v>
      </c>
      <c r="K877" s="1">
        <v>93.832153690596598</v>
      </c>
      <c r="L877" s="1">
        <v>0.52135995955510595</v>
      </c>
      <c r="M877" s="1">
        <v>0.50872093023255804</v>
      </c>
      <c r="N877" s="1">
        <v>0.98584428715874595</v>
      </c>
      <c r="O877" s="1">
        <v>4.15192113245703</v>
      </c>
      <c r="P877" s="1">
        <v>28.8169868554095</v>
      </c>
      <c r="Q877" s="1">
        <v>8.8852376137512596</v>
      </c>
      <c r="R877" s="1">
        <v>23.069388270980799</v>
      </c>
      <c r="S877" s="1">
        <v>25.132709807886801</v>
      </c>
      <c r="T877" s="1">
        <v>14.095677451971699</v>
      </c>
      <c r="U877" s="1">
        <v>13.006277845281501</v>
      </c>
      <c r="V877" s="1">
        <v>50.804981773997604</v>
      </c>
      <c r="W877" s="1">
        <v>24.432968813284699</v>
      </c>
      <c r="X877" s="1">
        <v>11.7557715674362</v>
      </c>
      <c r="Y877" s="1">
        <v>15.8820346320346</v>
      </c>
      <c r="Z877" s="1">
        <v>25.739538239538199</v>
      </c>
      <c r="AA877" s="1">
        <v>23.0880230880231</v>
      </c>
      <c r="AB877" s="1">
        <v>22.619047619047599</v>
      </c>
      <c r="AC877" s="1">
        <v>12.6713564213564</v>
      </c>
    </row>
    <row r="878" spans="1:29" ht="15" customHeight="1" x14ac:dyDescent="0.25">
      <c r="A878">
        <v>47820</v>
      </c>
      <c r="B878" s="2" t="s">
        <v>878</v>
      </c>
      <c r="C878" s="2" t="s">
        <v>42</v>
      </c>
      <c r="D878" s="2" t="s">
        <v>959</v>
      </c>
      <c r="E878" s="2" t="s">
        <v>931</v>
      </c>
      <c r="F878" s="2" t="s">
        <v>919</v>
      </c>
      <c r="G878" s="2" t="str">
        <f t="shared" si="13"/>
        <v>Trump</v>
      </c>
      <c r="H878" s="2" t="s">
        <v>923</v>
      </c>
      <c r="I878" s="2" t="s">
        <v>923</v>
      </c>
      <c r="J878">
        <v>47759</v>
      </c>
      <c r="K878" s="1">
        <v>66.385393329006007</v>
      </c>
      <c r="L878" s="1">
        <v>25.3460080822463</v>
      </c>
      <c r="M878" s="1">
        <v>0.33082769739734902</v>
      </c>
      <c r="N878" s="1">
        <v>1.30865386628698</v>
      </c>
      <c r="O878" s="1">
        <v>6.6291170250633398</v>
      </c>
      <c r="P878" s="1">
        <v>22.041918800644901</v>
      </c>
      <c r="Q878" s="1">
        <v>7.1044201092987702</v>
      </c>
      <c r="R878" s="1">
        <v>22.299461881530199</v>
      </c>
      <c r="S878" s="1">
        <v>30.166042002554502</v>
      </c>
      <c r="T878" s="1">
        <v>18.388157205971702</v>
      </c>
      <c r="U878" s="1">
        <v>7.3491436882253396</v>
      </c>
      <c r="V878" s="1">
        <v>44.2551423228755</v>
      </c>
      <c r="W878" s="1">
        <v>30.061440740850699</v>
      </c>
      <c r="X878" s="1">
        <v>18.334273248048401</v>
      </c>
      <c r="Y878" s="1">
        <v>27.608110168199602</v>
      </c>
      <c r="Z878" s="1">
        <v>22.236902281620001</v>
      </c>
      <c r="AA878" s="1">
        <v>18.832257736673601</v>
      </c>
      <c r="AB878" s="1">
        <v>20.321154530209899</v>
      </c>
      <c r="AC878" s="1">
        <v>11.0015752832969</v>
      </c>
    </row>
    <row r="879" spans="1:29" ht="15" customHeight="1" x14ac:dyDescent="0.25">
      <c r="A879">
        <v>47920</v>
      </c>
      <c r="B879" s="2" t="s">
        <v>880</v>
      </c>
      <c r="C879" s="2" t="s">
        <v>33</v>
      </c>
      <c r="D879" s="2" t="s">
        <v>967</v>
      </c>
      <c r="E879" s="2" t="s">
        <v>927</v>
      </c>
      <c r="F879" s="2" t="s">
        <v>919</v>
      </c>
      <c r="G879" s="2" t="str">
        <f t="shared" si="13"/>
        <v>Trump</v>
      </c>
      <c r="H879" s="2" t="s">
        <v>922</v>
      </c>
      <c r="I879" s="2" t="s">
        <v>922</v>
      </c>
      <c r="J879">
        <v>29030</v>
      </c>
      <c r="K879" s="1">
        <v>93.789183603169107</v>
      </c>
      <c r="L879" s="1">
        <v>1.9600413365484</v>
      </c>
      <c r="M879" s="1">
        <v>0.52015156734412704</v>
      </c>
      <c r="N879" s="1">
        <v>1.93937306234929</v>
      </c>
      <c r="O879" s="1">
        <v>1.79125043058905</v>
      </c>
      <c r="P879" s="1">
        <v>24.674474681364099</v>
      </c>
      <c r="Q879" s="1">
        <v>7.8780571822252803</v>
      </c>
      <c r="R879" s="1">
        <v>24.8914915604547</v>
      </c>
      <c r="S879" s="1">
        <v>27.588701343437801</v>
      </c>
      <c r="T879" s="1">
        <v>14.9672752325181</v>
      </c>
      <c r="U879" s="1">
        <v>4.3819188191881899</v>
      </c>
      <c r="V879" s="1">
        <v>58.235957359573597</v>
      </c>
      <c r="W879" s="1">
        <v>24.015990159901602</v>
      </c>
      <c r="X879" s="1">
        <v>13.366133661336599</v>
      </c>
      <c r="Y879" s="1">
        <v>23.461739585149001</v>
      </c>
      <c r="Z879" s="1">
        <v>27.627679972110901</v>
      </c>
      <c r="AA879" s="1">
        <v>18.711870315495901</v>
      </c>
      <c r="AB879" s="1">
        <v>21.004009063970699</v>
      </c>
      <c r="AC879" s="1">
        <v>9.1947010632734898</v>
      </c>
    </row>
    <row r="880" spans="1:29" ht="15" customHeight="1" x14ac:dyDescent="0.25">
      <c r="A880">
        <v>47900</v>
      </c>
      <c r="B880" s="2" t="s">
        <v>879</v>
      </c>
      <c r="C880" s="2" t="s">
        <v>939</v>
      </c>
      <c r="D880" s="2" t="s">
        <v>940</v>
      </c>
      <c r="E880" s="2" t="s">
        <v>927</v>
      </c>
      <c r="F880" s="2" t="s">
        <v>920</v>
      </c>
      <c r="G880" s="2" t="str">
        <f t="shared" si="13"/>
        <v>Clinton</v>
      </c>
      <c r="H880" s="2" t="s">
        <v>922</v>
      </c>
      <c r="I880" s="2" t="s">
        <v>922</v>
      </c>
      <c r="J880">
        <v>5636232</v>
      </c>
      <c r="K880" s="1">
        <v>48.816177190718903</v>
      </c>
      <c r="L880" s="1">
        <v>25.140962969586798</v>
      </c>
      <c r="M880" s="1">
        <v>9.1293438595146608</v>
      </c>
      <c r="N880" s="1">
        <v>3.1600012206736698</v>
      </c>
      <c r="O880" s="1">
        <v>13.753514759506</v>
      </c>
      <c r="P880" s="1">
        <v>23.8780092799587</v>
      </c>
      <c r="Q880" s="1">
        <v>9.2216218211031808</v>
      </c>
      <c r="R880" s="1">
        <v>30.339134372041499</v>
      </c>
      <c r="S880" s="1">
        <v>26.538652064002999</v>
      </c>
      <c r="T880" s="1">
        <v>10.022582462893601</v>
      </c>
      <c r="U880" s="1">
        <v>4.8286247940401701</v>
      </c>
      <c r="V880" s="1">
        <v>24.690977778375998</v>
      </c>
      <c r="W880" s="1">
        <v>23.071802947874701</v>
      </c>
      <c r="X880" s="1">
        <v>47.408594479709102</v>
      </c>
      <c r="Y880" s="1">
        <v>8.5488250642663601</v>
      </c>
      <c r="Z880" s="1">
        <v>11.0730648684952</v>
      </c>
      <c r="AA880" s="1">
        <v>13.085151961957401</v>
      </c>
      <c r="AB880" s="1">
        <v>22.6119161024865</v>
      </c>
      <c r="AC880" s="1">
        <v>44.681042002794499</v>
      </c>
    </row>
    <row r="881" spans="1:29" ht="15" customHeight="1" x14ac:dyDescent="0.25">
      <c r="A881">
        <v>47940</v>
      </c>
      <c r="B881" s="2" t="s">
        <v>881</v>
      </c>
      <c r="C881" s="2" t="s">
        <v>60</v>
      </c>
      <c r="D881" s="2" t="s">
        <v>945</v>
      </c>
      <c r="E881" s="2" t="s">
        <v>927</v>
      </c>
      <c r="F881" s="2" t="s">
        <v>920</v>
      </c>
      <c r="G881" s="2" t="str">
        <f t="shared" si="13"/>
        <v>Clinton</v>
      </c>
      <c r="H881" s="2" t="s">
        <v>922</v>
      </c>
      <c r="I881" s="2" t="s">
        <v>923</v>
      </c>
      <c r="J881">
        <v>167819</v>
      </c>
      <c r="K881" s="1">
        <v>86.770270350794604</v>
      </c>
      <c r="L881" s="1">
        <v>6.9747763959980702</v>
      </c>
      <c r="M881" s="1">
        <v>1.1232339603978101</v>
      </c>
      <c r="N881" s="1">
        <v>1.99262300454657</v>
      </c>
      <c r="O881" s="1">
        <v>3.1390962882629498</v>
      </c>
      <c r="P881" s="1">
        <v>22.032070266179598</v>
      </c>
      <c r="Q881" s="1">
        <v>14.442941502451999</v>
      </c>
      <c r="R881" s="1">
        <v>23.532496320440501</v>
      </c>
      <c r="S881" s="1">
        <v>25.295109612141701</v>
      </c>
      <c r="T881" s="1">
        <v>14.6973822987862</v>
      </c>
      <c r="U881" s="1">
        <v>3.5645091511013298</v>
      </c>
      <c r="V881" s="1">
        <v>40.019374376916304</v>
      </c>
      <c r="W881" s="1">
        <v>30.9500968718846</v>
      </c>
      <c r="X881" s="1">
        <v>25.466019600097798</v>
      </c>
      <c r="Y881" s="1">
        <v>17.744505577102299</v>
      </c>
      <c r="Z881" s="1">
        <v>23.201346922822498</v>
      </c>
      <c r="AA881" s="1">
        <v>19.384564504975799</v>
      </c>
      <c r="AB881" s="1">
        <v>24.2791858332582</v>
      </c>
      <c r="AC881" s="1">
        <v>15.3903971618412</v>
      </c>
    </row>
    <row r="882" spans="1:29" ht="15" customHeight="1" x14ac:dyDescent="0.25">
      <c r="A882">
        <v>47980</v>
      </c>
      <c r="B882" s="2" t="s">
        <v>882</v>
      </c>
      <c r="C882" s="2" t="s">
        <v>24</v>
      </c>
      <c r="D882" s="2" t="s">
        <v>974</v>
      </c>
      <c r="E882" s="2" t="s">
        <v>947</v>
      </c>
      <c r="F882" s="2" t="s">
        <v>919</v>
      </c>
      <c r="G882" s="2" t="str">
        <f t="shared" si="13"/>
        <v>Trump</v>
      </c>
      <c r="H882" s="2" t="s">
        <v>922</v>
      </c>
      <c r="I882" s="2" t="s">
        <v>923</v>
      </c>
      <c r="J882">
        <v>27227</v>
      </c>
      <c r="K882" s="1">
        <v>94.619311712638194</v>
      </c>
      <c r="L882" s="1">
        <v>0.32320857971866201</v>
      </c>
      <c r="M882" s="1">
        <v>0.44441179711315998</v>
      </c>
      <c r="N882" s="1">
        <v>3.0227347853233901</v>
      </c>
      <c r="O882" s="1">
        <v>1.5903331252066</v>
      </c>
      <c r="P882" s="1">
        <v>24.787894369559599</v>
      </c>
      <c r="Q882" s="1">
        <v>9.5126161530833393</v>
      </c>
      <c r="R882" s="1">
        <v>24.3067543247512</v>
      </c>
      <c r="S882" s="1">
        <v>26.514122011238801</v>
      </c>
      <c r="T882" s="1">
        <v>14.878613141367</v>
      </c>
      <c r="U882" s="1">
        <v>4.1189549749861003</v>
      </c>
      <c r="V882" s="1">
        <v>41.095052807115103</v>
      </c>
      <c r="W882" s="1">
        <v>31.3007226236798</v>
      </c>
      <c r="X882" s="1">
        <v>23.485269594219002</v>
      </c>
      <c r="Y882" s="1">
        <v>17.6140774605365</v>
      </c>
      <c r="Z882" s="1">
        <v>25.265246269300398</v>
      </c>
      <c r="AA882" s="1">
        <v>20.797032692141801</v>
      </c>
      <c r="AB882" s="1">
        <v>23.936858449064101</v>
      </c>
      <c r="AC882" s="1">
        <v>12.386785128957101</v>
      </c>
    </row>
    <row r="883" spans="1:29" ht="15" customHeight="1" x14ac:dyDescent="0.25">
      <c r="A883">
        <v>48020</v>
      </c>
      <c r="B883" s="2" t="s">
        <v>883</v>
      </c>
      <c r="C883" s="2" t="s">
        <v>70</v>
      </c>
      <c r="D883" s="2" t="s">
        <v>980</v>
      </c>
      <c r="E883" s="2" t="s">
        <v>927</v>
      </c>
      <c r="F883" s="2" t="s">
        <v>919</v>
      </c>
      <c r="G883" s="2" t="str">
        <f t="shared" si="13"/>
        <v>Trump</v>
      </c>
      <c r="H883" s="2" t="s">
        <v>922</v>
      </c>
      <c r="I883" s="2" t="s">
        <v>922</v>
      </c>
      <c r="J883">
        <v>83686</v>
      </c>
      <c r="K883" s="1">
        <v>90.699758621513794</v>
      </c>
      <c r="L883" s="1">
        <v>0.75042420476543303</v>
      </c>
      <c r="M883" s="1">
        <v>0.65841359367158203</v>
      </c>
      <c r="N883" s="1">
        <v>1.25349520827857</v>
      </c>
      <c r="O883" s="1">
        <v>6.6379083717706697</v>
      </c>
      <c r="P883" s="1">
        <v>23.7279831752025</v>
      </c>
      <c r="Q883" s="1">
        <v>10.2633654374686</v>
      </c>
      <c r="R883" s="1">
        <v>25.249145615754099</v>
      </c>
      <c r="S883" s="1">
        <v>27.564945152116199</v>
      </c>
      <c r="T883" s="1">
        <v>13.1945606194584</v>
      </c>
      <c r="U883" s="1">
        <v>3.3037101260792601</v>
      </c>
      <c r="V883" s="1">
        <v>42.585166720855497</v>
      </c>
      <c r="W883" s="1">
        <v>31.259708825548199</v>
      </c>
      <c r="X883" s="1">
        <v>22.851414327517102</v>
      </c>
      <c r="Y883" s="1">
        <v>14.0297572435395</v>
      </c>
      <c r="Z883" s="1">
        <v>21.1902897415818</v>
      </c>
      <c r="AA883" s="1">
        <v>19.633516053249799</v>
      </c>
      <c r="AB883" s="1">
        <v>26.8253719655442</v>
      </c>
      <c r="AC883" s="1">
        <v>18.321064996084601</v>
      </c>
    </row>
    <row r="884" spans="1:29" ht="15" customHeight="1" x14ac:dyDescent="0.25">
      <c r="A884">
        <v>48060</v>
      </c>
      <c r="B884" s="2" t="s">
        <v>884</v>
      </c>
      <c r="C884" s="2" t="s">
        <v>40</v>
      </c>
      <c r="D884" s="2" t="s">
        <v>966</v>
      </c>
      <c r="E884" s="2" t="s">
        <v>927</v>
      </c>
      <c r="F884" s="2" t="s">
        <v>919</v>
      </c>
      <c r="G884" s="2" t="str">
        <f t="shared" si="13"/>
        <v>Trump</v>
      </c>
      <c r="H884" s="2" t="s">
        <v>922</v>
      </c>
      <c r="I884" s="2" t="s">
        <v>922</v>
      </c>
      <c r="J884">
        <v>116229</v>
      </c>
      <c r="K884" s="1">
        <v>85.7634497414587</v>
      </c>
      <c r="L884" s="1">
        <v>4.7105283535090203</v>
      </c>
      <c r="M884" s="1">
        <v>1.25958237617118</v>
      </c>
      <c r="N884" s="1">
        <v>2.9811836977002302</v>
      </c>
      <c r="O884" s="1">
        <v>5.2852558311609004</v>
      </c>
      <c r="P884" s="1">
        <v>25.495358301284501</v>
      </c>
      <c r="Q884" s="1">
        <v>12.196611861067399</v>
      </c>
      <c r="R884" s="1">
        <v>27.981828975556901</v>
      </c>
      <c r="S884" s="1">
        <v>23.157731719278299</v>
      </c>
      <c r="T884" s="1">
        <v>11.168469142812899</v>
      </c>
      <c r="U884" s="1">
        <v>2.6123258793866002</v>
      </c>
      <c r="V884" s="1">
        <v>44.402650904531598</v>
      </c>
      <c r="W884" s="1">
        <v>32.881411978671501</v>
      </c>
      <c r="X884" s="1">
        <v>20.103611237410298</v>
      </c>
      <c r="Y884" s="1">
        <v>19.077985917364199</v>
      </c>
      <c r="Z884" s="1">
        <v>22.751428191842699</v>
      </c>
      <c r="AA884" s="1">
        <v>21.0110269695762</v>
      </c>
      <c r="AB884" s="1">
        <v>23.468845489570899</v>
      </c>
      <c r="AC884" s="1">
        <v>13.690713431646101</v>
      </c>
    </row>
    <row r="885" spans="1:29" ht="15" customHeight="1" x14ac:dyDescent="0.25">
      <c r="A885">
        <v>48100</v>
      </c>
      <c r="B885" s="2" t="s">
        <v>885</v>
      </c>
      <c r="C885" s="2" t="s">
        <v>72</v>
      </c>
      <c r="D885" s="2" t="s">
        <v>942</v>
      </c>
      <c r="E885" s="2" t="s">
        <v>931</v>
      </c>
      <c r="F885" s="2" t="s">
        <v>919</v>
      </c>
      <c r="G885" s="2" t="str">
        <f t="shared" si="13"/>
        <v>Trump</v>
      </c>
      <c r="H885" s="2" t="s">
        <v>922</v>
      </c>
      <c r="I885" s="2" t="s">
        <v>923</v>
      </c>
      <c r="J885">
        <v>27731</v>
      </c>
      <c r="K885" s="1">
        <v>48.014857019220401</v>
      </c>
      <c r="L885" s="1">
        <v>6.7685983195701596</v>
      </c>
      <c r="M885" s="1">
        <v>1.06018535213299</v>
      </c>
      <c r="N885" s="1">
        <v>1.2621254192059399</v>
      </c>
      <c r="O885" s="1">
        <v>42.894233889870499</v>
      </c>
      <c r="P885" s="1">
        <v>27.676607406873199</v>
      </c>
      <c r="Q885" s="1">
        <v>11.3447044823483</v>
      </c>
      <c r="R885" s="1">
        <v>26.079117233421101</v>
      </c>
      <c r="S885" s="1">
        <v>22.007861238325301</v>
      </c>
      <c r="T885" s="1">
        <v>12.891709639032101</v>
      </c>
      <c r="U885" s="1">
        <v>23.7967275767347</v>
      </c>
      <c r="V885" s="1">
        <v>47.330705840200601</v>
      </c>
      <c r="W885" s="1">
        <v>20.136151916875701</v>
      </c>
      <c r="X885" s="1">
        <v>8.7364146661889404</v>
      </c>
      <c r="Y885" s="1">
        <v>23.138510808646899</v>
      </c>
      <c r="Z885" s="1">
        <v>30.984787830264199</v>
      </c>
      <c r="AA885" s="1">
        <v>19.335468374699801</v>
      </c>
      <c r="AB885" s="1">
        <v>18.628235922070999</v>
      </c>
      <c r="AC885" s="1">
        <v>7.9129970643181204</v>
      </c>
    </row>
    <row r="886" spans="1:29" ht="15" customHeight="1" x14ac:dyDescent="0.25">
      <c r="A886">
        <v>48140</v>
      </c>
      <c r="B886" s="2" t="s">
        <v>886</v>
      </c>
      <c r="C886" s="2" t="s">
        <v>70</v>
      </c>
      <c r="D886" s="2" t="s">
        <v>980</v>
      </c>
      <c r="E886" s="2" t="s">
        <v>927</v>
      </c>
      <c r="F886" s="2" t="s">
        <v>920</v>
      </c>
      <c r="G886" s="2" t="str">
        <f t="shared" si="13"/>
        <v>Clinton</v>
      </c>
      <c r="H886" s="2" t="s">
        <v>922</v>
      </c>
      <c r="I886" s="2" t="s">
        <v>922</v>
      </c>
      <c r="J886">
        <v>134063</v>
      </c>
      <c r="K886" s="1">
        <v>90.261295062768994</v>
      </c>
      <c r="L886" s="1">
        <v>0.61165273043270696</v>
      </c>
      <c r="M886" s="1">
        <v>5.3012389697381099</v>
      </c>
      <c r="N886" s="1">
        <v>1.5940266889447501</v>
      </c>
      <c r="O886" s="1">
        <v>2.2317865481154402</v>
      </c>
      <c r="P886" s="1">
        <v>24.517577556820299</v>
      </c>
      <c r="Q886" s="1">
        <v>7.8418355549256704</v>
      </c>
      <c r="R886" s="1">
        <v>25.417154621334699</v>
      </c>
      <c r="S886" s="1">
        <v>28.0599419675824</v>
      </c>
      <c r="T886" s="1">
        <v>14.1634902993369</v>
      </c>
      <c r="U886" s="1">
        <v>4.9102562688230202</v>
      </c>
      <c r="V886" s="1">
        <v>43.810605977031798</v>
      </c>
      <c r="W886" s="1">
        <v>29.363354551171</v>
      </c>
      <c r="X886" s="1">
        <v>21.9157832029742</v>
      </c>
      <c r="Y886" s="1">
        <v>13.8619477057456</v>
      </c>
      <c r="Z886" s="1">
        <v>22.027489459852902</v>
      </c>
      <c r="AA886" s="1">
        <v>19.6982587487947</v>
      </c>
      <c r="AB886" s="1">
        <v>26.890136691055499</v>
      </c>
      <c r="AC886" s="1">
        <v>17.5221673945513</v>
      </c>
    </row>
    <row r="887" spans="1:29" ht="15" customHeight="1" x14ac:dyDescent="0.25">
      <c r="A887">
        <v>48180</v>
      </c>
      <c r="B887" s="2" t="s">
        <v>887</v>
      </c>
      <c r="C887" s="2" t="s">
        <v>37</v>
      </c>
      <c r="D887" s="2" t="s">
        <v>943</v>
      </c>
      <c r="E887" s="2" t="s">
        <v>931</v>
      </c>
      <c r="F887" s="2" t="s">
        <v>919</v>
      </c>
      <c r="G887" s="2" t="str">
        <f t="shared" si="13"/>
        <v>Trump</v>
      </c>
      <c r="H887" s="2" t="s">
        <v>922</v>
      </c>
      <c r="I887" s="2" t="s">
        <v>923</v>
      </c>
      <c r="J887">
        <v>55070</v>
      </c>
      <c r="K887" s="1">
        <v>71.623388414744895</v>
      </c>
      <c r="L887" s="1">
        <v>22.349736698747101</v>
      </c>
      <c r="M887" s="1">
        <v>0.61013255856183002</v>
      </c>
      <c r="N887" s="1">
        <v>1.6143090611948401</v>
      </c>
      <c r="O887" s="1">
        <v>3.80243326675141</v>
      </c>
      <c r="P887" s="1">
        <v>24.4289086617033</v>
      </c>
      <c r="Q887" s="1">
        <v>8.8905029961866706</v>
      </c>
      <c r="R887" s="1">
        <v>25.396767750136199</v>
      </c>
      <c r="S887" s="1">
        <v>26.462683856909401</v>
      </c>
      <c r="T887" s="1">
        <v>14.821136735064499</v>
      </c>
      <c r="U887" s="1">
        <v>7.2782891473295503</v>
      </c>
      <c r="V887" s="1">
        <v>54.522405335391099</v>
      </c>
      <c r="W887" s="1">
        <v>25.489169376619099</v>
      </c>
      <c r="X887" s="1">
        <v>12.7101361406603</v>
      </c>
      <c r="Y887" s="1">
        <v>27.771214806064201</v>
      </c>
      <c r="Z887" s="1">
        <v>25.999212443394399</v>
      </c>
      <c r="AA887" s="1">
        <v>17.990746209883799</v>
      </c>
      <c r="AB887" s="1">
        <v>18.866902933648401</v>
      </c>
      <c r="AC887" s="1">
        <v>9.3719236070092506</v>
      </c>
    </row>
    <row r="888" spans="1:29" ht="15" customHeight="1" x14ac:dyDescent="0.25">
      <c r="A888">
        <v>48220</v>
      </c>
      <c r="B888" s="2" t="s">
        <v>888</v>
      </c>
      <c r="C888" s="2" t="s">
        <v>29</v>
      </c>
      <c r="D888" s="2" t="s">
        <v>968</v>
      </c>
      <c r="E888" s="2" t="s">
        <v>935</v>
      </c>
      <c r="F888" s="2" t="s">
        <v>919</v>
      </c>
      <c r="G888" s="2" t="str">
        <f t="shared" si="13"/>
        <v>Trump</v>
      </c>
      <c r="H888" s="2" t="s">
        <v>922</v>
      </c>
      <c r="I888" s="2" t="s">
        <v>922</v>
      </c>
      <c r="J888">
        <v>27469</v>
      </c>
      <c r="K888" s="1">
        <v>73.424587717062906</v>
      </c>
      <c r="L888" s="1">
        <v>2.8905311441989201</v>
      </c>
      <c r="M888" s="1">
        <v>1.0047690123411801</v>
      </c>
      <c r="N888" s="1">
        <v>8.7371218464450795</v>
      </c>
      <c r="O888" s="1">
        <v>13.9429902799519</v>
      </c>
      <c r="P888" s="1">
        <v>23.335396264880401</v>
      </c>
      <c r="Q888" s="1">
        <v>17.448760420837999</v>
      </c>
      <c r="R888" s="1">
        <v>23.175215697695599</v>
      </c>
      <c r="S888" s="1">
        <v>22.676471658960999</v>
      </c>
      <c r="T888" s="1">
        <v>13.364155957625</v>
      </c>
      <c r="U888" s="1">
        <v>6.4866198051547697</v>
      </c>
      <c r="V888" s="1">
        <v>39.708965347145103</v>
      </c>
      <c r="W888" s="1">
        <v>28.086077198174898</v>
      </c>
      <c r="X888" s="1">
        <v>25.7183376495252</v>
      </c>
      <c r="Y888" s="1">
        <v>23.663755877554902</v>
      </c>
      <c r="Z888" s="1">
        <v>21.591018136455201</v>
      </c>
      <c r="AA888" s="1">
        <v>19.834948661356901</v>
      </c>
      <c r="AB888" s="1">
        <v>20.094040878994299</v>
      </c>
      <c r="AC888" s="1">
        <v>14.8162364456386</v>
      </c>
    </row>
    <row r="889" spans="1:29" ht="15" customHeight="1" x14ac:dyDescent="0.25">
      <c r="A889">
        <v>48260</v>
      </c>
      <c r="B889" s="2" t="s">
        <v>889</v>
      </c>
      <c r="C889" s="2" t="s">
        <v>121</v>
      </c>
      <c r="D889" s="2" t="s">
        <v>981</v>
      </c>
      <c r="E889" s="2" t="s">
        <v>927</v>
      </c>
      <c r="F889" s="2" t="s">
        <v>919</v>
      </c>
      <c r="G889" s="2" t="str">
        <f t="shared" si="13"/>
        <v>Trump</v>
      </c>
      <c r="H889" s="2" t="s">
        <v>922</v>
      </c>
      <c r="I889" s="2" t="s">
        <v>922</v>
      </c>
      <c r="J889">
        <v>124454</v>
      </c>
      <c r="K889" s="1">
        <v>93.129188294470197</v>
      </c>
      <c r="L889" s="1">
        <v>3.88657656644222</v>
      </c>
      <c r="M889" s="1">
        <v>0.36881096630080201</v>
      </c>
      <c r="N889" s="1">
        <v>1.6110370096581901</v>
      </c>
      <c r="O889" s="1">
        <v>1.0043871631285499</v>
      </c>
      <c r="P889" s="1">
        <v>19.920613238626299</v>
      </c>
      <c r="Q889" s="1">
        <v>8.6939752840406896</v>
      </c>
      <c r="R889" s="1">
        <v>22.127050958587098</v>
      </c>
      <c r="S889" s="1">
        <v>30.687643627364299</v>
      </c>
      <c r="T889" s="1">
        <v>18.570716891381601</v>
      </c>
      <c r="U889" s="1">
        <v>3.6884922202037802</v>
      </c>
      <c r="V889" s="1">
        <v>51.567806650343599</v>
      </c>
      <c r="W889" s="1">
        <v>29.102869328759901</v>
      </c>
      <c r="X889" s="1">
        <v>15.6408318006928</v>
      </c>
      <c r="Y889" s="1">
        <v>23.307059097615898</v>
      </c>
      <c r="Z889" s="1">
        <v>26.525976547332501</v>
      </c>
      <c r="AA889" s="1">
        <v>19.006756232041599</v>
      </c>
      <c r="AB889" s="1">
        <v>19.7736273976858</v>
      </c>
      <c r="AC889" s="1">
        <v>11.386580725324199</v>
      </c>
    </row>
    <row r="890" spans="1:29" ht="15" customHeight="1" x14ac:dyDescent="0.25">
      <c r="A890">
        <v>48300</v>
      </c>
      <c r="B890" s="2" t="s">
        <v>890</v>
      </c>
      <c r="C890" s="2" t="s">
        <v>25</v>
      </c>
      <c r="D890" s="2" t="s">
        <v>878</v>
      </c>
      <c r="E890" s="2" t="s">
        <v>927</v>
      </c>
      <c r="F890" s="2" t="s">
        <v>919</v>
      </c>
      <c r="G890" s="2" t="str">
        <f t="shared" si="13"/>
        <v>Trump</v>
      </c>
      <c r="H890" s="2" t="s">
        <v>922</v>
      </c>
      <c r="I890" s="2" t="s">
        <v>922</v>
      </c>
      <c r="J890">
        <v>110884</v>
      </c>
      <c r="K890" s="1">
        <v>69.687240720031696</v>
      </c>
      <c r="L890" s="1">
        <v>0.236282962375095</v>
      </c>
      <c r="M890" s="1">
        <v>0.75664658562100895</v>
      </c>
      <c r="N890" s="1">
        <v>2.51163377944519</v>
      </c>
      <c r="O890" s="1">
        <v>26.808195952527001</v>
      </c>
      <c r="P890" s="1">
        <v>25.733198658057098</v>
      </c>
      <c r="Q890" s="1">
        <v>8.5287327296995095</v>
      </c>
      <c r="R890" s="1">
        <v>23.577793008910199</v>
      </c>
      <c r="S890" s="1">
        <v>27.173442516503702</v>
      </c>
      <c r="T890" s="1">
        <v>14.986833086829501</v>
      </c>
      <c r="U890" s="1">
        <v>9.6426273935478601</v>
      </c>
      <c r="V890" s="1">
        <v>36.375083834056497</v>
      </c>
      <c r="W890" s="1">
        <v>32.148478668509902</v>
      </c>
      <c r="X890" s="1">
        <v>21.833810103885799</v>
      </c>
      <c r="Y890" s="1">
        <v>15.2077656675749</v>
      </c>
      <c r="Z890" s="1">
        <v>23.224017127286899</v>
      </c>
      <c r="AA890" s="1">
        <v>20.696282600233602</v>
      </c>
      <c r="AB890" s="1">
        <v>23.267808485792099</v>
      </c>
      <c r="AC890" s="1">
        <v>17.6041261191125</v>
      </c>
    </row>
    <row r="891" spans="1:29" ht="15" customHeight="1" x14ac:dyDescent="0.25">
      <c r="A891">
        <v>48460</v>
      </c>
      <c r="B891" s="2" t="s">
        <v>891</v>
      </c>
      <c r="C891" s="2" t="s">
        <v>162</v>
      </c>
      <c r="D891" s="2" t="s">
        <v>956</v>
      </c>
      <c r="E891" s="2" t="s">
        <v>927</v>
      </c>
      <c r="F891" s="2" t="s">
        <v>919</v>
      </c>
      <c r="G891" s="2" t="str">
        <f t="shared" si="13"/>
        <v>Trump</v>
      </c>
      <c r="H891" s="2" t="s">
        <v>922</v>
      </c>
      <c r="I891" s="2" t="s">
        <v>922</v>
      </c>
      <c r="J891">
        <v>40400</v>
      </c>
      <c r="K891" s="1">
        <v>95.294554455445507</v>
      </c>
      <c r="L891" s="1">
        <v>0.38118811881188103</v>
      </c>
      <c r="M891" s="1">
        <v>0.48267326732673299</v>
      </c>
      <c r="N891" s="1">
        <v>2.1163366336633702</v>
      </c>
      <c r="O891" s="1">
        <v>1.7252475247524801</v>
      </c>
      <c r="P891" s="1">
        <v>24.910891089108901</v>
      </c>
      <c r="Q891" s="1">
        <v>8.3836633663366307</v>
      </c>
      <c r="R891" s="1">
        <v>23.131188118811899</v>
      </c>
      <c r="S891" s="1">
        <v>26.472772277227701</v>
      </c>
      <c r="T891" s="1">
        <v>17.1014851485149</v>
      </c>
      <c r="U891" s="1">
        <v>6.3267198219914702</v>
      </c>
      <c r="V891" s="1">
        <v>50.398664936028197</v>
      </c>
      <c r="W891" s="1">
        <v>27.068422028555499</v>
      </c>
      <c r="X891" s="1">
        <v>16.2061932134248</v>
      </c>
      <c r="Y891" s="1">
        <v>29.764193259002901</v>
      </c>
      <c r="Z891" s="1">
        <v>27.5342816865308</v>
      </c>
      <c r="AA891" s="1">
        <v>18.9093938228886</v>
      </c>
      <c r="AB891" s="1">
        <v>16.852492631039301</v>
      </c>
      <c r="AC891" s="1">
        <v>6.9396386005382498</v>
      </c>
    </row>
    <row r="892" spans="1:29" ht="15" customHeight="1" x14ac:dyDescent="0.25">
      <c r="A892">
        <v>48540</v>
      </c>
      <c r="B892" s="2" t="s">
        <v>892</v>
      </c>
      <c r="C892" s="2" t="s">
        <v>121</v>
      </c>
      <c r="D892" s="2" t="s">
        <v>981</v>
      </c>
      <c r="E892" s="2" t="s">
        <v>927</v>
      </c>
      <c r="F892" s="2" t="s">
        <v>919</v>
      </c>
      <c r="G892" s="2" t="str">
        <f t="shared" si="13"/>
        <v>Trump</v>
      </c>
      <c r="H892" s="2" t="s">
        <v>922</v>
      </c>
      <c r="I892" s="2" t="s">
        <v>922</v>
      </c>
      <c r="J892">
        <v>147950</v>
      </c>
      <c r="K892" s="1">
        <v>94.158837445082796</v>
      </c>
      <c r="L892" s="1">
        <v>3.1118621155795898</v>
      </c>
      <c r="M892" s="1">
        <v>0.49949307198377801</v>
      </c>
      <c r="N892" s="1">
        <v>1.51605272051369</v>
      </c>
      <c r="O892" s="1">
        <v>0.713754646840149</v>
      </c>
      <c r="P892" s="1">
        <v>19.744508279824299</v>
      </c>
      <c r="Q892" s="1">
        <v>8.8921933085501905</v>
      </c>
      <c r="R892" s="1">
        <v>23.080770530584701</v>
      </c>
      <c r="S892" s="1">
        <v>30.407570125042199</v>
      </c>
      <c r="T892" s="1">
        <v>17.8749577559987</v>
      </c>
      <c r="U892" s="1">
        <v>3.2743749525039898</v>
      </c>
      <c r="V892" s="1">
        <v>50.427464093016198</v>
      </c>
      <c r="W892" s="1">
        <v>28.6685918382856</v>
      </c>
      <c r="X892" s="1">
        <v>17.629569116194201</v>
      </c>
      <c r="Y892" s="1">
        <v>23.4663577628402</v>
      </c>
      <c r="Z892" s="1">
        <v>25.360569079162001</v>
      </c>
      <c r="AA892" s="1">
        <v>18.442863668994299</v>
      </c>
      <c r="AB892" s="1">
        <v>21.342100110944301</v>
      </c>
      <c r="AC892" s="1">
        <v>11.388109378059101</v>
      </c>
    </row>
    <row r="893" spans="1:29" ht="15" customHeight="1" x14ac:dyDescent="0.25">
      <c r="A893">
        <v>48580</v>
      </c>
      <c r="B893" s="2" t="s">
        <v>893</v>
      </c>
      <c r="C893" s="2" t="s">
        <v>70</v>
      </c>
      <c r="D893" s="2" t="s">
        <v>980</v>
      </c>
      <c r="E893" s="2" t="s">
        <v>927</v>
      </c>
      <c r="F893" s="2" t="s">
        <v>920</v>
      </c>
      <c r="G893" s="2" t="str">
        <f t="shared" si="13"/>
        <v>Clinton</v>
      </c>
      <c r="H893" s="2" t="s">
        <v>922</v>
      </c>
      <c r="I893" s="2" t="s">
        <v>922</v>
      </c>
      <c r="J893">
        <v>102228</v>
      </c>
      <c r="K893" s="1">
        <v>86.7570528622295</v>
      </c>
      <c r="L893" s="1">
        <v>0.88429784403490197</v>
      </c>
      <c r="M893" s="1">
        <v>0.80115036976170895</v>
      </c>
      <c r="N893" s="1">
        <v>1.21004030206988</v>
      </c>
      <c r="O893" s="1">
        <v>10.347458621904</v>
      </c>
      <c r="P893" s="1">
        <v>23.476933912431001</v>
      </c>
      <c r="Q893" s="1">
        <v>11.7697695347654</v>
      </c>
      <c r="R893" s="1">
        <v>23.656923739092999</v>
      </c>
      <c r="S893" s="1">
        <v>27.639198653989101</v>
      </c>
      <c r="T893" s="1">
        <v>13.457174159721401</v>
      </c>
      <c r="U893" s="1">
        <v>3.6039562226203201</v>
      </c>
      <c r="V893" s="1">
        <v>40.396224426814399</v>
      </c>
      <c r="W893" s="1">
        <v>30.809761091122599</v>
      </c>
      <c r="X893" s="1">
        <v>25.190058259442701</v>
      </c>
      <c r="Y893" s="1">
        <v>15.121678889537399</v>
      </c>
      <c r="Z893" s="1">
        <v>20.237521252569302</v>
      </c>
      <c r="AA893" s="1">
        <v>19.747760550156102</v>
      </c>
      <c r="AB893" s="1">
        <v>26.429314588778599</v>
      </c>
      <c r="AC893" s="1">
        <v>18.463724718958598</v>
      </c>
    </row>
    <row r="894" spans="1:29" ht="15" customHeight="1" x14ac:dyDescent="0.25">
      <c r="A894">
        <v>48620</v>
      </c>
      <c r="B894" s="2" t="s">
        <v>894</v>
      </c>
      <c r="C894" s="2" t="s">
        <v>77</v>
      </c>
      <c r="D894" s="2" t="s">
        <v>949</v>
      </c>
      <c r="E894" s="2" t="s">
        <v>935</v>
      </c>
      <c r="F894" s="2" t="s">
        <v>919</v>
      </c>
      <c r="G894" s="2" t="str">
        <f t="shared" si="13"/>
        <v>Trump</v>
      </c>
      <c r="H894" s="2" t="s">
        <v>922</v>
      </c>
      <c r="I894" s="2" t="s">
        <v>923</v>
      </c>
      <c r="J894">
        <v>630919</v>
      </c>
      <c r="K894" s="1">
        <v>74.053246137776796</v>
      </c>
      <c r="L894" s="1">
        <v>7.4080824955342903</v>
      </c>
      <c r="M894" s="1">
        <v>3.3218210261539101</v>
      </c>
      <c r="N894" s="1">
        <v>3.7603876250358601</v>
      </c>
      <c r="O894" s="1">
        <v>11.4564627154991</v>
      </c>
      <c r="P894" s="1">
        <v>26.9755705566008</v>
      </c>
      <c r="Q894" s="1">
        <v>9.4181661988305994</v>
      </c>
      <c r="R894" s="1">
        <v>25.747837678053799</v>
      </c>
      <c r="S894" s="1">
        <v>25.718198374117801</v>
      </c>
      <c r="T894" s="1">
        <v>12.1402271923971</v>
      </c>
      <c r="U894" s="1">
        <v>3.8936891338095299</v>
      </c>
      <c r="V894" s="1">
        <v>34.961589721319598</v>
      </c>
      <c r="W894" s="1">
        <v>33.576423726021702</v>
      </c>
      <c r="X894" s="1">
        <v>27.568297418849198</v>
      </c>
      <c r="Y894" s="1">
        <v>17.1773127345066</v>
      </c>
      <c r="Z894" s="1">
        <v>22.4681524071549</v>
      </c>
      <c r="AA894" s="1">
        <v>18.613491929471898</v>
      </c>
      <c r="AB894" s="1">
        <v>23.866027998698499</v>
      </c>
      <c r="AC894" s="1">
        <v>17.875014930168</v>
      </c>
    </row>
    <row r="895" spans="1:29" ht="15" customHeight="1" x14ac:dyDescent="0.25">
      <c r="A895">
        <v>48660</v>
      </c>
      <c r="B895" s="2" t="s">
        <v>895</v>
      </c>
      <c r="C895" s="2" t="s">
        <v>27</v>
      </c>
      <c r="D895" s="2" t="s">
        <v>976</v>
      </c>
      <c r="E895" s="2" t="s">
        <v>935</v>
      </c>
      <c r="F895" s="2" t="s">
        <v>919</v>
      </c>
      <c r="G895" s="2" t="str">
        <f t="shared" si="13"/>
        <v>Trump</v>
      </c>
      <c r="H895" s="2" t="s">
        <v>922</v>
      </c>
      <c r="I895" s="2" t="s">
        <v>922</v>
      </c>
      <c r="J895">
        <v>151306</v>
      </c>
      <c r="K895" s="1">
        <v>71.460484052185606</v>
      </c>
      <c r="L895" s="1">
        <v>8.8621733440841695</v>
      </c>
      <c r="M895" s="1">
        <v>1.7395212351129501</v>
      </c>
      <c r="N895" s="1">
        <v>2.7361770187566901</v>
      </c>
      <c r="O895" s="1">
        <v>15.2016443498605</v>
      </c>
      <c r="P895" s="1">
        <v>23.155724161632701</v>
      </c>
      <c r="Q895" s="1">
        <v>13.160086182967</v>
      </c>
      <c r="R895" s="1">
        <v>24.9626584537295</v>
      </c>
      <c r="S895" s="1">
        <v>25.144409342656601</v>
      </c>
      <c r="T895" s="1">
        <v>13.5771218590142</v>
      </c>
      <c r="U895" s="1">
        <v>5.2922533381825696</v>
      </c>
      <c r="V895" s="1">
        <v>43.256611419961601</v>
      </c>
      <c r="W895" s="1">
        <v>31.6672728217385</v>
      </c>
      <c r="X895" s="1">
        <v>19.783862420117401</v>
      </c>
      <c r="Y895" s="1">
        <v>18.531675547661301</v>
      </c>
      <c r="Z895" s="1">
        <v>23.643181369646701</v>
      </c>
      <c r="AA895" s="1">
        <v>20.304286201266699</v>
      </c>
      <c r="AB895" s="1">
        <v>22.9703787430253</v>
      </c>
      <c r="AC895" s="1">
        <v>14.550478138400001</v>
      </c>
    </row>
    <row r="896" spans="1:29" ht="15" customHeight="1" x14ac:dyDescent="0.25">
      <c r="A896">
        <v>48700</v>
      </c>
      <c r="B896" s="2" t="s">
        <v>896</v>
      </c>
      <c r="C896" s="2" t="s">
        <v>55</v>
      </c>
      <c r="D896" s="2" t="s">
        <v>970</v>
      </c>
      <c r="E896" s="2" t="s">
        <v>927</v>
      </c>
      <c r="F896" s="2" t="s">
        <v>920</v>
      </c>
      <c r="G896" s="2" t="str">
        <f t="shared" si="13"/>
        <v>Clinton</v>
      </c>
      <c r="H896" s="2" t="s">
        <v>922</v>
      </c>
      <c r="I896" s="2" t="s">
        <v>922</v>
      </c>
      <c r="J896">
        <v>116111</v>
      </c>
      <c r="K896" s="1">
        <v>91.903437228169594</v>
      </c>
      <c r="L896" s="1">
        <v>4.3578989070802896</v>
      </c>
      <c r="M896" s="1">
        <v>0.57100533110558005</v>
      </c>
      <c r="N896" s="1">
        <v>1.82497782294529</v>
      </c>
      <c r="O896" s="1">
        <v>1.34268071069924</v>
      </c>
      <c r="P896" s="1">
        <v>20.852460145894899</v>
      </c>
      <c r="Q896" s="1">
        <v>11.0402976462178</v>
      </c>
      <c r="R896" s="1">
        <v>23.107199145645101</v>
      </c>
      <c r="S896" s="1">
        <v>28.5399316171594</v>
      </c>
      <c r="T896" s="1">
        <v>16.460111445082699</v>
      </c>
      <c r="U896" s="1">
        <v>3.3998289394244301</v>
      </c>
      <c r="V896" s="1">
        <v>51.4514992956329</v>
      </c>
      <c r="W896" s="1">
        <v>26.515647011471099</v>
      </c>
      <c r="X896" s="1">
        <v>18.633024753471499</v>
      </c>
      <c r="Y896" s="1">
        <v>19.9242619846803</v>
      </c>
      <c r="Z896" s="1">
        <v>24.928995610637699</v>
      </c>
      <c r="AA896" s="1">
        <v>20.141578449091998</v>
      </c>
      <c r="AB896" s="1">
        <v>22.6267320767708</v>
      </c>
      <c r="AC896" s="1">
        <v>12.3784318788192</v>
      </c>
    </row>
    <row r="897" spans="1:29" ht="15" customHeight="1" x14ac:dyDescent="0.25">
      <c r="A897">
        <v>48780</v>
      </c>
      <c r="B897" s="2" t="s">
        <v>897</v>
      </c>
      <c r="C897" s="2" t="s">
        <v>141</v>
      </c>
      <c r="D897" s="2" t="s">
        <v>960</v>
      </c>
      <c r="E897" s="2" t="s">
        <v>947</v>
      </c>
      <c r="F897" s="2" t="s">
        <v>919</v>
      </c>
      <c r="G897" s="2" t="str">
        <f t="shared" si="13"/>
        <v>Trump</v>
      </c>
      <c r="H897" s="2" t="s">
        <v>922</v>
      </c>
      <c r="I897" s="2" t="s">
        <v>923</v>
      </c>
      <c r="J897">
        <v>22398</v>
      </c>
      <c r="K897" s="1">
        <v>90.918832038574905</v>
      </c>
      <c r="L897" s="1">
        <v>0.25448700776855099</v>
      </c>
      <c r="M897" s="1">
        <v>0.348245379051701</v>
      </c>
      <c r="N897" s="1">
        <v>6.5318331993927998</v>
      </c>
      <c r="O897" s="1">
        <v>1.94660237521207</v>
      </c>
      <c r="P897" s="1">
        <v>23.060094651308201</v>
      </c>
      <c r="Q897" s="1">
        <v>8.8356103223502096</v>
      </c>
      <c r="R897" s="1">
        <v>24.7298865970176</v>
      </c>
      <c r="S897" s="1">
        <v>28.5159389231181</v>
      </c>
      <c r="T897" s="1">
        <v>14.8584695062059</v>
      </c>
      <c r="U897" s="1">
        <v>4.2988154375238796</v>
      </c>
      <c r="V897" s="1">
        <v>35.371290281492797</v>
      </c>
      <c r="W897" s="1">
        <v>40.988409119857302</v>
      </c>
      <c r="X897" s="1">
        <v>19.341485161125998</v>
      </c>
      <c r="Y897" s="1">
        <v>12.512831040854</v>
      </c>
      <c r="Z897" s="1">
        <v>15.551221515089299</v>
      </c>
      <c r="AA897" s="1">
        <v>15.1098337097105</v>
      </c>
      <c r="AB897" s="1">
        <v>26.3703551632108</v>
      </c>
      <c r="AC897" s="1">
        <v>30.455758571135298</v>
      </c>
    </row>
    <row r="898" spans="1:29" ht="15" customHeight="1" x14ac:dyDescent="0.25">
      <c r="A898">
        <v>48820</v>
      </c>
      <c r="B898" s="2" t="s">
        <v>898</v>
      </c>
      <c r="C898" s="2" t="s">
        <v>44</v>
      </c>
      <c r="D898" s="2" t="s">
        <v>955</v>
      </c>
      <c r="E898" s="2" t="s">
        <v>947</v>
      </c>
      <c r="F898" s="2" t="s">
        <v>919</v>
      </c>
      <c r="G898" s="2" t="str">
        <f t="shared" ref="G898:G918" si="14">IF(F898="Republicain","Trump","Clinton")</f>
        <v>Trump</v>
      </c>
      <c r="H898" s="2" t="s">
        <v>922</v>
      </c>
      <c r="I898" s="2" t="s">
        <v>922</v>
      </c>
      <c r="J898">
        <v>42239</v>
      </c>
      <c r="K898" s="1">
        <v>85.144061175690695</v>
      </c>
      <c r="L898" s="1">
        <v>2.2538412367717</v>
      </c>
      <c r="M898" s="1">
        <v>0.395369208551339</v>
      </c>
      <c r="N898" s="1">
        <v>1.0558962096640501</v>
      </c>
      <c r="O898" s="1">
        <v>11.1508321693222</v>
      </c>
      <c r="P898" s="1">
        <v>24.046497312909899</v>
      </c>
      <c r="Q898" s="1">
        <v>9.5338431307559404</v>
      </c>
      <c r="R898" s="1">
        <v>22.616539217311001</v>
      </c>
      <c r="S898" s="1">
        <v>27.628494992779199</v>
      </c>
      <c r="T898" s="1">
        <v>16.174625346244</v>
      </c>
      <c r="U898" s="1">
        <v>4.9095054866752204</v>
      </c>
      <c r="V898" s="1">
        <v>36.796351717258098</v>
      </c>
      <c r="W898" s="1">
        <v>36.885421120136797</v>
      </c>
      <c r="X898" s="1">
        <v>21.4087216759299</v>
      </c>
      <c r="Y898" s="1">
        <v>16.283912766819</v>
      </c>
      <c r="Z898" s="1">
        <v>23.0115115404639</v>
      </c>
      <c r="AA898" s="1">
        <v>18.927517787933098</v>
      </c>
      <c r="AB898" s="1">
        <v>25.637762480476699</v>
      </c>
      <c r="AC898" s="1">
        <v>16.139295424307299</v>
      </c>
    </row>
    <row r="899" spans="1:29" ht="15" customHeight="1" x14ac:dyDescent="0.25">
      <c r="A899">
        <v>48900</v>
      </c>
      <c r="B899" s="2" t="s">
        <v>899</v>
      </c>
      <c r="C899" s="2" t="s">
        <v>42</v>
      </c>
      <c r="D899" s="2" t="s">
        <v>959</v>
      </c>
      <c r="E899" s="2" t="s">
        <v>931</v>
      </c>
      <c r="F899" s="2" t="s">
        <v>920</v>
      </c>
      <c r="G899" s="2" t="str">
        <f t="shared" si="14"/>
        <v>Clinton</v>
      </c>
      <c r="H899" s="2" t="s">
        <v>923</v>
      </c>
      <c r="I899" s="2" t="s">
        <v>923</v>
      </c>
      <c r="J899">
        <v>254884</v>
      </c>
      <c r="K899" s="1">
        <v>76.191130082704305</v>
      </c>
      <c r="L899" s="1">
        <v>15.1743538237002</v>
      </c>
      <c r="M899" s="1">
        <v>1.01104816308595</v>
      </c>
      <c r="N899" s="1">
        <v>2.1660833947992</v>
      </c>
      <c r="O899" s="1">
        <v>5.4573845357103599</v>
      </c>
      <c r="P899" s="1">
        <v>20.519922788405701</v>
      </c>
      <c r="Q899" s="1">
        <v>11.5401515983742</v>
      </c>
      <c r="R899" s="1">
        <v>27.2182639946015</v>
      </c>
      <c r="S899" s="1">
        <v>26.6062208691012</v>
      </c>
      <c r="T899" s="1">
        <v>14.115440749517401</v>
      </c>
      <c r="U899" s="1">
        <v>3.41165799067499</v>
      </c>
      <c r="V899" s="1">
        <v>31.094908223222401</v>
      </c>
      <c r="W899" s="1">
        <v>32.435883362317497</v>
      </c>
      <c r="X899" s="1">
        <v>33.057550423785102</v>
      </c>
      <c r="Y899" s="1">
        <v>19.454459203036102</v>
      </c>
      <c r="Z899" s="1">
        <v>21.944971537001901</v>
      </c>
      <c r="AA899" s="1">
        <v>17.7258064516129</v>
      </c>
      <c r="AB899" s="1">
        <v>21.629981024667899</v>
      </c>
      <c r="AC899" s="1">
        <v>19.244781783681201</v>
      </c>
    </row>
    <row r="900" spans="1:29" ht="15" customHeight="1" x14ac:dyDescent="0.25">
      <c r="A900">
        <v>48940</v>
      </c>
      <c r="B900" s="2" t="s">
        <v>899</v>
      </c>
      <c r="C900" s="2" t="s">
        <v>33</v>
      </c>
      <c r="D900" s="2" t="s">
        <v>967</v>
      </c>
      <c r="E900" s="2" t="s">
        <v>927</v>
      </c>
      <c r="F900" s="2" t="s">
        <v>919</v>
      </c>
      <c r="G900" s="2" t="str">
        <f t="shared" si="14"/>
        <v>Trump</v>
      </c>
      <c r="H900" s="2" t="s">
        <v>922</v>
      </c>
      <c r="I900" s="2" t="s">
        <v>922</v>
      </c>
      <c r="J900">
        <v>42040</v>
      </c>
      <c r="K900" s="1">
        <v>93.948620361560401</v>
      </c>
      <c r="L900" s="1">
        <v>2.1527117031398699</v>
      </c>
      <c r="M900" s="1">
        <v>0.50190294957183601</v>
      </c>
      <c r="N900" s="1">
        <v>2.0670789724072298</v>
      </c>
      <c r="O900" s="1">
        <v>1.3296860133206501</v>
      </c>
      <c r="P900" s="1">
        <v>24.410085632730699</v>
      </c>
      <c r="Q900" s="1">
        <v>9.5908658420551909</v>
      </c>
      <c r="R900" s="1">
        <v>24.081826831589002</v>
      </c>
      <c r="S900" s="1">
        <v>28.396764985727899</v>
      </c>
      <c r="T900" s="1">
        <v>13.5204567078972</v>
      </c>
      <c r="U900" s="1">
        <v>3.69110516030976</v>
      </c>
      <c r="V900" s="1">
        <v>52.837084750669497</v>
      </c>
      <c r="W900" s="1">
        <v>29.5396974741261</v>
      </c>
      <c r="X900" s="1">
        <v>13.932112614894701</v>
      </c>
      <c r="Y900" s="1">
        <v>20.083655887127001</v>
      </c>
      <c r="Z900" s="1">
        <v>23.648395555000601</v>
      </c>
      <c r="AA900" s="1">
        <v>20.314646023223901</v>
      </c>
      <c r="AB900" s="1">
        <v>22.836808590335899</v>
      </c>
      <c r="AC900" s="1">
        <v>13.1164939443126</v>
      </c>
    </row>
    <row r="901" spans="1:29" ht="15" customHeight="1" x14ac:dyDescent="0.25">
      <c r="A901">
        <v>48980</v>
      </c>
      <c r="B901" s="2" t="s">
        <v>900</v>
      </c>
      <c r="C901" s="2" t="s">
        <v>42</v>
      </c>
      <c r="D901" s="2" t="s">
        <v>959</v>
      </c>
      <c r="E901" s="2" t="s">
        <v>931</v>
      </c>
      <c r="F901" s="2" t="s">
        <v>920</v>
      </c>
      <c r="G901" s="2" t="str">
        <f t="shared" si="14"/>
        <v>Clinton</v>
      </c>
      <c r="H901" s="2" t="s">
        <v>922</v>
      </c>
      <c r="I901" s="2" t="s">
        <v>923</v>
      </c>
      <c r="J901">
        <v>81234</v>
      </c>
      <c r="K901" s="1">
        <v>49.433734643129696</v>
      </c>
      <c r="L901" s="1">
        <v>38.730088386636098</v>
      </c>
      <c r="M901" s="1">
        <v>0.81739173252579</v>
      </c>
      <c r="N901" s="1">
        <v>1.5104512888691899</v>
      </c>
      <c r="O901" s="1">
        <v>9.5083339488391605</v>
      </c>
      <c r="P901" s="1">
        <v>24.684245512962601</v>
      </c>
      <c r="Q901" s="1">
        <v>8.7475687520003902</v>
      </c>
      <c r="R901" s="1">
        <v>24.941526946844899</v>
      </c>
      <c r="S901" s="1">
        <v>27.449097668463899</v>
      </c>
      <c r="T901" s="1">
        <v>14.1775611197282</v>
      </c>
      <c r="U901" s="1">
        <v>8.27482726043384</v>
      </c>
      <c r="V901" s="1">
        <v>45.458755534149603</v>
      </c>
      <c r="W901" s="1">
        <v>28.242224403979002</v>
      </c>
      <c r="X901" s="1">
        <v>18.024192801437501</v>
      </c>
      <c r="Y901" s="1">
        <v>25.767255417762701</v>
      </c>
      <c r="Z901" s="1">
        <v>26.049104346736801</v>
      </c>
      <c r="AA901" s="1">
        <v>17.1583364649881</v>
      </c>
      <c r="AB901" s="1">
        <v>19.788926468746102</v>
      </c>
      <c r="AC901" s="1">
        <v>11.2363773017663</v>
      </c>
    </row>
    <row r="902" spans="1:29" ht="15" customHeight="1" x14ac:dyDescent="0.25">
      <c r="A902">
        <v>49020</v>
      </c>
      <c r="B902" s="2" t="s">
        <v>901</v>
      </c>
      <c r="C902" s="2" t="s">
        <v>135</v>
      </c>
      <c r="D902" s="2" t="s">
        <v>978</v>
      </c>
      <c r="E902" s="2" t="s">
        <v>927</v>
      </c>
      <c r="F902" s="2" t="s">
        <v>920</v>
      </c>
      <c r="G902" s="2" t="str">
        <f t="shared" si="14"/>
        <v>Clinton</v>
      </c>
      <c r="H902" s="2" t="s">
        <v>922</v>
      </c>
      <c r="I902" s="2" t="s">
        <v>923</v>
      </c>
      <c r="J902">
        <v>128472</v>
      </c>
      <c r="K902" s="1">
        <v>84.704060028644406</v>
      </c>
      <c r="L902" s="1">
        <v>4.7286568279469501</v>
      </c>
      <c r="M902" s="1">
        <v>1.25163459742201</v>
      </c>
      <c r="N902" s="1">
        <v>1.95918176723333</v>
      </c>
      <c r="O902" s="1">
        <v>7.35646677875335</v>
      </c>
      <c r="P902" s="1">
        <v>24.0379226601905</v>
      </c>
      <c r="Q902" s="1">
        <v>8.6960582850737893</v>
      </c>
      <c r="R902" s="1">
        <v>25.958963820910402</v>
      </c>
      <c r="S902" s="1">
        <v>27.6636154181456</v>
      </c>
      <c r="T902" s="1">
        <v>13.643439815679701</v>
      </c>
      <c r="U902" s="1">
        <v>6.3261572449343602</v>
      </c>
      <c r="V902" s="1">
        <v>45.299105961407903</v>
      </c>
      <c r="W902" s="1">
        <v>25.0917626482873</v>
      </c>
      <c r="X902" s="1">
        <v>23.2829741453704</v>
      </c>
      <c r="Y902" s="1">
        <v>17.425193867990401</v>
      </c>
      <c r="Z902" s="1">
        <v>21.473994777026899</v>
      </c>
      <c r="AA902" s="1">
        <v>17.660427007954102</v>
      </c>
      <c r="AB902" s="1">
        <v>21.894623527301</v>
      </c>
      <c r="AC902" s="1">
        <v>21.5457608197277</v>
      </c>
    </row>
    <row r="903" spans="1:29" ht="15" customHeight="1" x14ac:dyDescent="0.25">
      <c r="A903">
        <v>49080</v>
      </c>
      <c r="B903" s="2" t="s">
        <v>902</v>
      </c>
      <c r="C903" s="2" t="s">
        <v>195</v>
      </c>
      <c r="D903" s="2" t="s">
        <v>965</v>
      </c>
      <c r="E903" s="2" t="s">
        <v>935</v>
      </c>
      <c r="F903" s="2" t="s">
        <v>919</v>
      </c>
      <c r="G903" s="2" t="str">
        <f t="shared" si="14"/>
        <v>Trump</v>
      </c>
      <c r="H903" s="2" t="s">
        <v>922</v>
      </c>
      <c r="I903" s="2" t="s">
        <v>922</v>
      </c>
      <c r="J903">
        <v>16528</v>
      </c>
      <c r="K903" s="1">
        <v>68.943610842207207</v>
      </c>
      <c r="L903" s="1">
        <v>0.47192642787996097</v>
      </c>
      <c r="M903" s="1">
        <v>0.65343659244917696</v>
      </c>
      <c r="N903" s="1">
        <v>5.4997579864472401</v>
      </c>
      <c r="O903" s="1">
        <v>24.4312681510165</v>
      </c>
      <c r="P903" s="1">
        <v>27.371732817037799</v>
      </c>
      <c r="Q903" s="1">
        <v>8.4946757018393004</v>
      </c>
      <c r="R903" s="1">
        <v>25.477976766698902</v>
      </c>
      <c r="S903" s="1">
        <v>28.418441432720201</v>
      </c>
      <c r="T903" s="1">
        <v>10.2371732817038</v>
      </c>
      <c r="U903" s="1">
        <v>6.1680656417994904</v>
      </c>
      <c r="V903" s="1">
        <v>45.666320852588903</v>
      </c>
      <c r="W903" s="1">
        <v>33.433933792322897</v>
      </c>
      <c r="X903" s="1">
        <v>14.731679713288701</v>
      </c>
      <c r="Y903" s="1">
        <v>16.128516624040898</v>
      </c>
      <c r="Z903" s="1">
        <v>16.991687979539599</v>
      </c>
      <c r="AA903" s="1">
        <v>18.334398976982101</v>
      </c>
      <c r="AB903" s="1">
        <v>24.5044757033248</v>
      </c>
      <c r="AC903" s="1">
        <v>24.040920716112499</v>
      </c>
    </row>
    <row r="904" spans="1:29" ht="15" customHeight="1" x14ac:dyDescent="0.25">
      <c r="A904">
        <v>49100</v>
      </c>
      <c r="B904" s="2" t="s">
        <v>903</v>
      </c>
      <c r="C904" s="2" t="s">
        <v>44</v>
      </c>
      <c r="D904" s="2" t="s">
        <v>955</v>
      </c>
      <c r="E904" s="2" t="s">
        <v>947</v>
      </c>
      <c r="F904" s="2" t="s">
        <v>920</v>
      </c>
      <c r="G904" s="2" t="str">
        <f t="shared" si="14"/>
        <v>Clinton</v>
      </c>
      <c r="H904" s="2" t="s">
        <v>922</v>
      </c>
      <c r="I904" s="2" t="s">
        <v>922</v>
      </c>
      <c r="J904">
        <v>51461</v>
      </c>
      <c r="K904" s="1">
        <v>92.940284875925499</v>
      </c>
      <c r="L904" s="1">
        <v>1.2475466858397599</v>
      </c>
      <c r="M904" s="1">
        <v>2.1317113930937999</v>
      </c>
      <c r="N904" s="1">
        <v>1.2630924389343401</v>
      </c>
      <c r="O904" s="1">
        <v>2.4173646062066401</v>
      </c>
      <c r="P904" s="1">
        <v>19.3719515749791</v>
      </c>
      <c r="Q904" s="1">
        <v>21.338489341443001</v>
      </c>
      <c r="R904" s="1">
        <v>20.996482773362398</v>
      </c>
      <c r="S904" s="1">
        <v>24.902353238374701</v>
      </c>
      <c r="T904" s="1">
        <v>13.390723071840799</v>
      </c>
      <c r="U904" s="1">
        <v>4.0786192413702604</v>
      </c>
      <c r="V904" s="1">
        <v>37.170232313951999</v>
      </c>
      <c r="W904" s="1">
        <v>32.560047250295298</v>
      </c>
      <c r="X904" s="1">
        <v>26.191101194382501</v>
      </c>
      <c r="Y904" s="1">
        <v>22.5459644749143</v>
      </c>
      <c r="Z904" s="1">
        <v>20.826841175859599</v>
      </c>
      <c r="AA904" s="1">
        <v>18.115716214812501</v>
      </c>
      <c r="AB904" s="1">
        <v>22.457671133270999</v>
      </c>
      <c r="AC904" s="1">
        <v>16.053807001142602</v>
      </c>
    </row>
    <row r="905" spans="1:29" ht="15" customHeight="1" x14ac:dyDescent="0.25">
      <c r="A905">
        <v>49180</v>
      </c>
      <c r="B905" s="2" t="s">
        <v>904</v>
      </c>
      <c r="C905" s="2" t="s">
        <v>42</v>
      </c>
      <c r="D905" s="2" t="s">
        <v>959</v>
      </c>
      <c r="E905" s="2" t="s">
        <v>931</v>
      </c>
      <c r="F905" s="2" t="s">
        <v>920</v>
      </c>
      <c r="G905" s="2" t="str">
        <f t="shared" si="14"/>
        <v>Clinton</v>
      </c>
      <c r="H905" s="2" t="s">
        <v>922</v>
      </c>
      <c r="I905" s="2" t="s">
        <v>923</v>
      </c>
      <c r="J905">
        <v>640595</v>
      </c>
      <c r="K905" s="1">
        <v>70.426088246083694</v>
      </c>
      <c r="L905" s="1">
        <v>17.0803705929644</v>
      </c>
      <c r="M905" s="1">
        <v>1.3749717059920901</v>
      </c>
      <c r="N905" s="1">
        <v>1.80191852886769</v>
      </c>
      <c r="O905" s="1">
        <v>9.3166509260921497</v>
      </c>
      <c r="P905" s="1">
        <v>23.959443954448599</v>
      </c>
      <c r="Q905" s="1">
        <v>8.7940118171387507</v>
      </c>
      <c r="R905" s="1">
        <v>25.713906602455499</v>
      </c>
      <c r="S905" s="1">
        <v>27.554383034522601</v>
      </c>
      <c r="T905" s="1">
        <v>13.978254591434499</v>
      </c>
      <c r="U905" s="1">
        <v>5.8144038218480798</v>
      </c>
      <c r="V905" s="1">
        <v>41.157222202896499</v>
      </c>
      <c r="W905" s="1">
        <v>28.292575457149098</v>
      </c>
      <c r="X905" s="1">
        <v>24.735798518106201</v>
      </c>
      <c r="Y905" s="1">
        <v>20.494238085683101</v>
      </c>
      <c r="Z905" s="1">
        <v>24.246859373094299</v>
      </c>
      <c r="AA905" s="1">
        <v>18.055309656173598</v>
      </c>
      <c r="AB905" s="1">
        <v>21.672981362794001</v>
      </c>
      <c r="AC905" s="1">
        <v>15.530611522254899</v>
      </c>
    </row>
    <row r="906" spans="1:29" ht="15" customHeight="1" x14ac:dyDescent="0.25">
      <c r="A906">
        <v>49220</v>
      </c>
      <c r="B906" s="2" t="s">
        <v>905</v>
      </c>
      <c r="C906" s="2" t="s">
        <v>70</v>
      </c>
      <c r="D906" s="2" t="s">
        <v>980</v>
      </c>
      <c r="E906" s="2" t="s">
        <v>927</v>
      </c>
      <c r="F906" s="2" t="s">
        <v>920</v>
      </c>
      <c r="G906" s="2" t="str">
        <f t="shared" si="14"/>
        <v>Clinton</v>
      </c>
      <c r="H906" s="2" t="s">
        <v>922</v>
      </c>
      <c r="I906" s="2" t="s">
        <v>922</v>
      </c>
      <c r="J906">
        <v>74749</v>
      </c>
      <c r="K906" s="1">
        <v>93.883530214451</v>
      </c>
      <c r="L906" s="1">
        <v>0.51104362600168596</v>
      </c>
      <c r="M906" s="1">
        <v>1.74450494320994</v>
      </c>
      <c r="N906" s="1">
        <v>1.6133995103613401</v>
      </c>
      <c r="O906" s="1">
        <v>2.2475217059760002</v>
      </c>
      <c r="P906" s="1">
        <v>22.748130409771399</v>
      </c>
      <c r="Q906" s="1">
        <v>7.5439136309515904</v>
      </c>
      <c r="R906" s="1">
        <v>23.039773107332501</v>
      </c>
      <c r="S906" s="1">
        <v>29.595044749762501</v>
      </c>
      <c r="T906" s="1">
        <v>17.073138102182</v>
      </c>
      <c r="U906" s="1">
        <v>3.1973349160460298</v>
      </c>
      <c r="V906" s="1">
        <v>45.834849036013097</v>
      </c>
      <c r="W906" s="1">
        <v>32.283509793034803</v>
      </c>
      <c r="X906" s="1">
        <v>18.684306254906101</v>
      </c>
      <c r="Y906" s="1">
        <v>16.384480819692602</v>
      </c>
      <c r="Z906" s="1">
        <v>25.481069598900401</v>
      </c>
      <c r="AA906" s="1">
        <v>20.854679495189298</v>
      </c>
      <c r="AB906" s="1">
        <v>23.647382231663101</v>
      </c>
      <c r="AC906" s="1">
        <v>13.6323878545545</v>
      </c>
    </row>
    <row r="907" spans="1:29" ht="15" customHeight="1" x14ac:dyDescent="0.25">
      <c r="A907">
        <v>49260</v>
      </c>
      <c r="B907" s="2" t="s">
        <v>906</v>
      </c>
      <c r="C907" s="2" t="s">
        <v>29</v>
      </c>
      <c r="D907" s="2" t="s">
        <v>968</v>
      </c>
      <c r="E907" s="2" t="s">
        <v>935</v>
      </c>
      <c r="F907" s="2" t="s">
        <v>919</v>
      </c>
      <c r="G907" s="2" t="str">
        <f t="shared" si="14"/>
        <v>Trump</v>
      </c>
      <c r="H907" s="2" t="s">
        <v>922</v>
      </c>
      <c r="I907" s="2" t="s">
        <v>922</v>
      </c>
      <c r="J907">
        <v>20081</v>
      </c>
      <c r="K907" s="1">
        <v>82.824560529854097</v>
      </c>
      <c r="L907" s="1">
        <v>1.5337881579602599</v>
      </c>
      <c r="M907" s="1">
        <v>0.57268064339425295</v>
      </c>
      <c r="N907" s="1">
        <v>4.4718888501568603</v>
      </c>
      <c r="O907" s="1">
        <v>10.5970818186345</v>
      </c>
      <c r="P907" s="1">
        <v>24.3264777650515</v>
      </c>
      <c r="Q907" s="1">
        <v>8.4358348687814306</v>
      </c>
      <c r="R907" s="1">
        <v>27.174941486977701</v>
      </c>
      <c r="S907" s="1">
        <v>25.880185249738599</v>
      </c>
      <c r="T907" s="1">
        <v>14.1825606294507</v>
      </c>
      <c r="U907" s="1">
        <v>4.1935244869230202</v>
      </c>
      <c r="V907" s="1">
        <v>48.544120915759102</v>
      </c>
      <c r="W907" s="1">
        <v>29.243535600503801</v>
      </c>
      <c r="X907" s="1">
        <v>18.018818996814101</v>
      </c>
      <c r="Y907" s="1">
        <v>18.261692349283599</v>
      </c>
      <c r="Z907" s="1">
        <v>21.154366044877001</v>
      </c>
      <c r="AA907" s="1">
        <v>19.721546363882101</v>
      </c>
      <c r="AB907" s="1">
        <v>23.3576642335766</v>
      </c>
      <c r="AC907" s="1">
        <v>17.504731008380599</v>
      </c>
    </row>
    <row r="908" spans="1:29" ht="15" customHeight="1" x14ac:dyDescent="0.25">
      <c r="A908">
        <v>49300</v>
      </c>
      <c r="B908" s="2" t="s">
        <v>907</v>
      </c>
      <c r="C908" s="2" t="s">
        <v>33</v>
      </c>
      <c r="D908" s="2" t="s">
        <v>967</v>
      </c>
      <c r="E908" s="2" t="s">
        <v>927</v>
      </c>
      <c r="F908" s="2" t="s">
        <v>919</v>
      </c>
      <c r="G908" s="2" t="str">
        <f t="shared" si="14"/>
        <v>Trump</v>
      </c>
      <c r="H908" s="2" t="s">
        <v>922</v>
      </c>
      <c r="I908" s="2" t="s">
        <v>922</v>
      </c>
      <c r="J908">
        <v>114520</v>
      </c>
      <c r="K908" s="1">
        <v>94.699615787635395</v>
      </c>
      <c r="L908" s="1">
        <v>1.47485155431366</v>
      </c>
      <c r="M908" s="1">
        <v>0.75445337059029005</v>
      </c>
      <c r="N908" s="1">
        <v>1.4993014320642699</v>
      </c>
      <c r="O908" s="1">
        <v>1.5717778553964401</v>
      </c>
      <c r="P908" s="1">
        <v>25.4497031086273</v>
      </c>
      <c r="Q908" s="1">
        <v>9.6690534404470796</v>
      </c>
      <c r="R908" s="1">
        <v>23.038770520433101</v>
      </c>
      <c r="S908" s="1">
        <v>27.2712190010479</v>
      </c>
      <c r="T908" s="1">
        <v>14.5712539294446</v>
      </c>
      <c r="U908" s="1">
        <v>6.7522901123807699</v>
      </c>
      <c r="V908" s="1">
        <v>50.856009605655501</v>
      </c>
      <c r="W908" s="1">
        <v>23.0225436099456</v>
      </c>
      <c r="X908" s="1">
        <v>19.3691566720181</v>
      </c>
      <c r="Y908" s="1">
        <v>16.1968173017897</v>
      </c>
      <c r="Z908" s="1">
        <v>24.1866175567833</v>
      </c>
      <c r="AA908" s="1">
        <v>19.617981772677901</v>
      </c>
      <c r="AB908" s="1">
        <v>25.7331066723332</v>
      </c>
      <c r="AC908" s="1">
        <v>14.265476696415901</v>
      </c>
    </row>
    <row r="909" spans="1:29" ht="15" customHeight="1" x14ac:dyDescent="0.25">
      <c r="A909">
        <v>49340</v>
      </c>
      <c r="B909" s="2" t="s">
        <v>908</v>
      </c>
      <c r="C909" s="2" t="s">
        <v>106</v>
      </c>
      <c r="D909" s="2" t="s">
        <v>952</v>
      </c>
      <c r="E909" s="2" t="s">
        <v>927</v>
      </c>
      <c r="F909" s="2" t="s">
        <v>920</v>
      </c>
      <c r="G909" s="2" t="str">
        <f t="shared" si="14"/>
        <v>Clinton</v>
      </c>
      <c r="H909" s="2" t="s">
        <v>923</v>
      </c>
      <c r="I909" s="2" t="s">
        <v>923</v>
      </c>
      <c r="J909">
        <v>916980</v>
      </c>
      <c r="K909" s="1">
        <v>81.292612706929305</v>
      </c>
      <c r="L909" s="1">
        <v>3.3892778468450802</v>
      </c>
      <c r="M909" s="1">
        <v>3.5940805688237498</v>
      </c>
      <c r="N909" s="1">
        <v>2.2611180178411701</v>
      </c>
      <c r="O909" s="1">
        <v>9.4629108595607292</v>
      </c>
      <c r="P909" s="1">
        <v>23.302253048049</v>
      </c>
      <c r="Q909" s="1">
        <v>9.7306375275360395</v>
      </c>
      <c r="R909" s="1">
        <v>25.7134288643155</v>
      </c>
      <c r="S909" s="1">
        <v>28.467142140504698</v>
      </c>
      <c r="T909" s="1">
        <v>12.7865384195948</v>
      </c>
      <c r="U909" s="1">
        <v>4.32241091114855</v>
      </c>
      <c r="V909" s="1">
        <v>36.536510331640102</v>
      </c>
      <c r="W909" s="1">
        <v>26.892995817913398</v>
      </c>
      <c r="X909" s="1">
        <v>32.248082939298001</v>
      </c>
      <c r="Y909" s="1">
        <v>15.1445410025666</v>
      </c>
      <c r="Z909" s="1">
        <v>16.3378090596314</v>
      </c>
      <c r="AA909" s="1">
        <v>15.0026656256646</v>
      </c>
      <c r="AB909" s="1">
        <v>24.4150918111397</v>
      </c>
      <c r="AC909" s="1">
        <v>29.0998925009978</v>
      </c>
    </row>
    <row r="910" spans="1:29" ht="15" customHeight="1" x14ac:dyDescent="0.25">
      <c r="A910">
        <v>49380</v>
      </c>
      <c r="B910" s="2" t="s">
        <v>909</v>
      </c>
      <c r="C910" s="2" t="s">
        <v>44</v>
      </c>
      <c r="D910" s="2" t="s">
        <v>955</v>
      </c>
      <c r="E910" s="2" t="s">
        <v>947</v>
      </c>
      <c r="F910" s="2" t="s">
        <v>919</v>
      </c>
      <c r="G910" s="2" t="str">
        <f t="shared" si="14"/>
        <v>Trump</v>
      </c>
      <c r="H910" s="2" t="s">
        <v>922</v>
      </c>
      <c r="I910" s="2" t="s">
        <v>922</v>
      </c>
      <c r="J910">
        <v>21378</v>
      </c>
      <c r="K910" s="1">
        <v>67.1952474506502</v>
      </c>
      <c r="L910" s="1">
        <v>3.40069230049584</v>
      </c>
      <c r="M910" s="1">
        <v>5.3512957245766701</v>
      </c>
      <c r="N910" s="1">
        <v>1.5062213490504299</v>
      </c>
      <c r="O910" s="1">
        <v>22.546543175226901</v>
      </c>
      <c r="P910" s="1">
        <v>25.647862288333801</v>
      </c>
      <c r="Q910" s="1">
        <v>9.0466835064084599</v>
      </c>
      <c r="R910" s="1">
        <v>24.193095705865801</v>
      </c>
      <c r="S910" s="1">
        <v>25.114603798297299</v>
      </c>
      <c r="T910" s="1">
        <v>15.9977547010946</v>
      </c>
      <c r="U910" s="1">
        <v>12.9677792226557</v>
      </c>
      <c r="V910" s="1">
        <v>41.547464239271797</v>
      </c>
      <c r="W910" s="1">
        <v>31.115445744834599</v>
      </c>
      <c r="X910" s="1">
        <v>14.369310793238</v>
      </c>
      <c r="Y910" s="1">
        <v>19.3398009323422</v>
      </c>
      <c r="Z910" s="1">
        <v>22.376212674814202</v>
      </c>
      <c r="AA910" s="1">
        <v>22.250220486329798</v>
      </c>
      <c r="AB910" s="1">
        <v>22.6785939271765</v>
      </c>
      <c r="AC910" s="1">
        <v>13.3551719793373</v>
      </c>
    </row>
    <row r="911" spans="1:29" ht="15" customHeight="1" x14ac:dyDescent="0.25">
      <c r="A911">
        <v>49420</v>
      </c>
      <c r="B911" s="2" t="s">
        <v>910</v>
      </c>
      <c r="C911" s="2" t="s">
        <v>25</v>
      </c>
      <c r="D911" s="2" t="s">
        <v>878</v>
      </c>
      <c r="E911" s="2" t="s">
        <v>927</v>
      </c>
      <c r="F911" s="2" t="s">
        <v>919</v>
      </c>
      <c r="G911" s="2" t="str">
        <f t="shared" si="14"/>
        <v>Trump</v>
      </c>
      <c r="H911" s="2" t="s">
        <v>922</v>
      </c>
      <c r="I911" s="2" t="s">
        <v>922</v>
      </c>
      <c r="J911">
        <v>243231</v>
      </c>
      <c r="K911" s="1">
        <v>47.701156513766698</v>
      </c>
      <c r="L911" s="1">
        <v>0.71660273567102895</v>
      </c>
      <c r="M911" s="1">
        <v>0.96985992739412297</v>
      </c>
      <c r="N911" s="1">
        <v>5.60578215770194</v>
      </c>
      <c r="O911" s="1">
        <v>45.0065986654662</v>
      </c>
      <c r="P911" s="1">
        <v>30.439376559731301</v>
      </c>
      <c r="Q911" s="1">
        <v>9.9411670387409501</v>
      </c>
      <c r="R911" s="1">
        <v>25.222525089318399</v>
      </c>
      <c r="S911" s="1">
        <v>22.835082699162498</v>
      </c>
      <c r="T911" s="1">
        <v>11.5618486130469</v>
      </c>
      <c r="U911" s="1">
        <v>17.0158822269659</v>
      </c>
      <c r="V911" s="1">
        <v>38.502138124943897</v>
      </c>
      <c r="W911" s="1">
        <v>28.631530952726401</v>
      </c>
      <c r="X911" s="1">
        <v>15.8504486953638</v>
      </c>
      <c r="Y911" s="1">
        <v>20.216915372807598</v>
      </c>
      <c r="Z911" s="1">
        <v>25.1679710108458</v>
      </c>
      <c r="AA911" s="1">
        <v>19.316037142353899</v>
      </c>
      <c r="AB911" s="1">
        <v>20.8183396663228</v>
      </c>
      <c r="AC911" s="1">
        <v>14.48073680767</v>
      </c>
    </row>
    <row r="912" spans="1:29" ht="15" customHeight="1" x14ac:dyDescent="0.25">
      <c r="A912">
        <v>49460</v>
      </c>
      <c r="B912" s="2" t="s">
        <v>911</v>
      </c>
      <c r="C912" s="2" t="s">
        <v>24</v>
      </c>
      <c r="D912" s="2" t="s">
        <v>974</v>
      </c>
      <c r="E912" s="2" t="s">
        <v>947</v>
      </c>
      <c r="F912" s="2" t="s">
        <v>919</v>
      </c>
      <c r="G912" s="2" t="str">
        <f t="shared" si="14"/>
        <v>Trump</v>
      </c>
      <c r="H912" s="2" t="s">
        <v>922</v>
      </c>
      <c r="I912" s="2" t="s">
        <v>923</v>
      </c>
      <c r="J912">
        <v>22438</v>
      </c>
      <c r="K912" s="1">
        <v>91.643640253141996</v>
      </c>
      <c r="L912" s="1">
        <v>1.45734913985204</v>
      </c>
      <c r="M912" s="1">
        <v>0.51252339780729095</v>
      </c>
      <c r="N912" s="1">
        <v>3.6500579374275799</v>
      </c>
      <c r="O912" s="1">
        <v>2.7364292717711001</v>
      </c>
      <c r="P912" s="1">
        <v>22.167751136464901</v>
      </c>
      <c r="Q912" s="1">
        <v>8.0577591585702795</v>
      </c>
      <c r="R912" s="1">
        <v>24.779392102682898</v>
      </c>
      <c r="S912" s="1">
        <v>28.6611997504234</v>
      </c>
      <c r="T912" s="1">
        <v>16.333897851858499</v>
      </c>
      <c r="U912" s="1">
        <v>4.5688832325803403</v>
      </c>
      <c r="V912" s="1">
        <v>40.349984091632201</v>
      </c>
      <c r="W912" s="1">
        <v>29.099586382437199</v>
      </c>
      <c r="X912" s="1">
        <v>25.981546293350299</v>
      </c>
      <c r="Y912" s="1">
        <v>19.4197473093121</v>
      </c>
      <c r="Z912" s="1">
        <v>20.145063172672</v>
      </c>
      <c r="AA912" s="1">
        <v>17.512868507253199</v>
      </c>
      <c r="AB912" s="1">
        <v>26.509124941506801</v>
      </c>
      <c r="AC912" s="1">
        <v>16.413196069255999</v>
      </c>
    </row>
    <row r="913" spans="1:29" ht="15" customHeight="1" x14ac:dyDescent="0.25">
      <c r="A913">
        <v>49620</v>
      </c>
      <c r="B913" s="2" t="s">
        <v>912</v>
      </c>
      <c r="C913" s="2" t="s">
        <v>55</v>
      </c>
      <c r="D913" s="2" t="s">
        <v>970</v>
      </c>
      <c r="E913" s="2" t="s">
        <v>927</v>
      </c>
      <c r="F913" s="2" t="s">
        <v>919</v>
      </c>
      <c r="G913" s="2" t="str">
        <f t="shared" si="14"/>
        <v>Trump</v>
      </c>
      <c r="H913" s="2" t="s">
        <v>922</v>
      </c>
      <c r="I913" s="2" t="s">
        <v>922</v>
      </c>
      <c r="J913">
        <v>434972</v>
      </c>
      <c r="K913" s="1">
        <v>86.1616379904913</v>
      </c>
      <c r="L913" s="1">
        <v>5.1711374525256799</v>
      </c>
      <c r="M913" s="1">
        <v>1.22674562960374</v>
      </c>
      <c r="N913" s="1">
        <v>1.8316121497475699</v>
      </c>
      <c r="O913" s="1">
        <v>5.6088667776316603</v>
      </c>
      <c r="P913" s="1">
        <v>23.453003871513602</v>
      </c>
      <c r="Q913" s="1">
        <v>8.2754752030015695</v>
      </c>
      <c r="R913" s="1">
        <v>25.478881399262502</v>
      </c>
      <c r="S913" s="1">
        <v>28.755644041455501</v>
      </c>
      <c r="T913" s="1">
        <v>14.0369954847668</v>
      </c>
      <c r="U913" s="1">
        <v>4.0284847117000897</v>
      </c>
      <c r="V913" s="1">
        <v>50.011621600681799</v>
      </c>
      <c r="W913" s="1">
        <v>24.311714910345199</v>
      </c>
      <c r="X913" s="1">
        <v>21.6481787772729</v>
      </c>
      <c r="Y913" s="1">
        <v>13.312476208603</v>
      </c>
      <c r="Z913" s="1">
        <v>19.598758089075002</v>
      </c>
      <c r="AA913" s="1">
        <v>18.1456985154168</v>
      </c>
      <c r="AB913" s="1">
        <v>26.915802245907901</v>
      </c>
      <c r="AC913" s="1">
        <v>22.027264940997298</v>
      </c>
    </row>
    <row r="914" spans="1:29" ht="15" customHeight="1" x14ac:dyDescent="0.25">
      <c r="A914">
        <v>49660</v>
      </c>
      <c r="B914" s="2" t="s">
        <v>913</v>
      </c>
      <c r="C914" s="2" t="s">
        <v>33</v>
      </c>
      <c r="D914" s="2" t="s">
        <v>967</v>
      </c>
      <c r="E914" s="2" t="s">
        <v>927</v>
      </c>
      <c r="F914" s="2" t="s">
        <v>919</v>
      </c>
      <c r="G914" s="2" t="str">
        <f t="shared" si="14"/>
        <v>Trump</v>
      </c>
      <c r="H914" s="2" t="s">
        <v>922</v>
      </c>
      <c r="I914" s="2" t="s">
        <v>922</v>
      </c>
      <c r="J914">
        <v>565773</v>
      </c>
      <c r="K914" s="1">
        <v>84.273021158662601</v>
      </c>
      <c r="L914" s="1">
        <v>10.643844792876299</v>
      </c>
      <c r="M914" s="1">
        <v>0.59246376196813899</v>
      </c>
      <c r="N914" s="1">
        <v>1.8067316750711</v>
      </c>
      <c r="O914" s="1">
        <v>2.6839386114219002</v>
      </c>
      <c r="P914" s="1">
        <v>21.775340993649401</v>
      </c>
      <c r="Q914" s="1">
        <v>8.4473808400188801</v>
      </c>
      <c r="R914" s="1">
        <v>22.5624057705122</v>
      </c>
      <c r="S914" s="1">
        <v>29.385283497091599</v>
      </c>
      <c r="T914" s="1">
        <v>17.829588898727899</v>
      </c>
      <c r="U914" s="1">
        <v>3.4056520735515301</v>
      </c>
      <c r="V914" s="1">
        <v>51.530970735134801</v>
      </c>
      <c r="W914" s="1">
        <v>26.0271366496967</v>
      </c>
      <c r="X914" s="1">
        <v>19.036240541616898</v>
      </c>
      <c r="Y914" s="1">
        <v>22.8289919649064</v>
      </c>
      <c r="Z914" s="1">
        <v>24.819415480400199</v>
      </c>
      <c r="AA914" s="1">
        <v>18.801514621625198</v>
      </c>
      <c r="AB914" s="1">
        <v>21.421015590931301</v>
      </c>
      <c r="AC914" s="1">
        <v>12.129062342137001</v>
      </c>
    </row>
    <row r="915" spans="1:29" ht="15" customHeight="1" x14ac:dyDescent="0.25">
      <c r="A915">
        <v>49700</v>
      </c>
      <c r="B915" s="2" t="s">
        <v>914</v>
      </c>
      <c r="C915" s="2" t="s">
        <v>98</v>
      </c>
      <c r="D915" s="2" t="s">
        <v>936</v>
      </c>
      <c r="E915" s="2" t="s">
        <v>935</v>
      </c>
      <c r="F915" s="2" t="s">
        <v>919</v>
      </c>
      <c r="G915" s="2" t="str">
        <f t="shared" si="14"/>
        <v>Trump</v>
      </c>
      <c r="H915" s="2" t="s">
        <v>922</v>
      </c>
      <c r="I915" s="2" t="s">
        <v>923</v>
      </c>
      <c r="J915">
        <v>166892</v>
      </c>
      <c r="K915" s="1">
        <v>54.045730172806401</v>
      </c>
      <c r="L915" s="1">
        <v>2.2978932483282599</v>
      </c>
      <c r="M915" s="1">
        <v>10.876494978788701</v>
      </c>
      <c r="N915" s="1">
        <v>5.6353809649354103</v>
      </c>
      <c r="O915" s="1">
        <v>27.144500635141299</v>
      </c>
      <c r="P915" s="1">
        <v>28.223042446612201</v>
      </c>
      <c r="Q915" s="1">
        <v>9.9759125662104804</v>
      </c>
      <c r="R915" s="1">
        <v>26.324808858423399</v>
      </c>
      <c r="S915" s="1">
        <v>23.944826594444301</v>
      </c>
      <c r="T915" s="1">
        <v>11.531409534309599</v>
      </c>
      <c r="U915" s="1">
        <v>10.678736540120401</v>
      </c>
      <c r="V915" s="1">
        <v>35.056262539131801</v>
      </c>
      <c r="W915" s="1">
        <v>37.874720141116697</v>
      </c>
      <c r="X915" s="1">
        <v>16.390280779631102</v>
      </c>
      <c r="Y915" s="1">
        <v>18.252402811648299</v>
      </c>
      <c r="Z915" s="1">
        <v>22.518290058815101</v>
      </c>
      <c r="AA915" s="1">
        <v>19.2189069000143</v>
      </c>
      <c r="AB915" s="1">
        <v>23.0185769616985</v>
      </c>
      <c r="AC915" s="1">
        <v>16.991823267823801</v>
      </c>
    </row>
    <row r="916" spans="1:29" ht="15" customHeight="1" x14ac:dyDescent="0.25">
      <c r="A916">
        <v>49740</v>
      </c>
      <c r="B916" s="2" t="s">
        <v>915</v>
      </c>
      <c r="C916" s="2" t="s">
        <v>330</v>
      </c>
      <c r="D916" s="2" t="s">
        <v>934</v>
      </c>
      <c r="E916" s="2" t="s">
        <v>935</v>
      </c>
      <c r="F916" s="2" t="s">
        <v>919</v>
      </c>
      <c r="G916" s="2" t="str">
        <f t="shared" si="14"/>
        <v>Trump</v>
      </c>
      <c r="H916" s="2" t="s">
        <v>922</v>
      </c>
      <c r="I916" s="2" t="s">
        <v>923</v>
      </c>
      <c r="J916">
        <v>195751</v>
      </c>
      <c r="K916" s="1">
        <v>35.260100842396703</v>
      </c>
      <c r="L916" s="1">
        <v>1.6188933900720801</v>
      </c>
      <c r="M916" s="1">
        <v>1.04265112311048</v>
      </c>
      <c r="N916" s="1">
        <v>2.3535001098334098</v>
      </c>
      <c r="O916" s="1">
        <v>59.724854534587301</v>
      </c>
      <c r="P916" s="1">
        <v>28.191426863719698</v>
      </c>
      <c r="Q916" s="1">
        <v>10.807096770897701</v>
      </c>
      <c r="R916" s="1">
        <v>24.081103033956399</v>
      </c>
      <c r="S916" s="1">
        <v>21.264770039488901</v>
      </c>
      <c r="T916" s="1">
        <v>15.655603291937201</v>
      </c>
      <c r="U916" s="1">
        <v>15.0415475414221</v>
      </c>
      <c r="V916" s="1">
        <v>38.523850127902897</v>
      </c>
      <c r="W916" s="1">
        <v>32.282523281670599</v>
      </c>
      <c r="X916" s="1">
        <v>14.152079049004399</v>
      </c>
      <c r="Y916" s="1">
        <v>21.1122363109926</v>
      </c>
      <c r="Z916" s="1">
        <v>27.540614168960602</v>
      </c>
      <c r="AA916" s="1">
        <v>19.471980145768899</v>
      </c>
      <c r="AB916" s="1">
        <v>20.976736888647999</v>
      </c>
      <c r="AC916" s="1">
        <v>10.8984324856299</v>
      </c>
    </row>
    <row r="917" spans="1:29" ht="15" customHeight="1" x14ac:dyDescent="0.25">
      <c r="A917">
        <v>49780</v>
      </c>
      <c r="B917" s="2" t="s">
        <v>916</v>
      </c>
      <c r="C917" s="2" t="s">
        <v>33</v>
      </c>
      <c r="D917" s="2" t="s">
        <v>967</v>
      </c>
      <c r="E917" s="2" t="s">
        <v>927</v>
      </c>
      <c r="F917" s="2" t="s">
        <v>919</v>
      </c>
      <c r="G917" s="2" t="str">
        <f t="shared" si="14"/>
        <v>Trump</v>
      </c>
      <c r="H917" s="2" t="s">
        <v>922</v>
      </c>
      <c r="I917" s="2" t="s">
        <v>922</v>
      </c>
      <c r="J917">
        <v>86074</v>
      </c>
      <c r="K917" s="1">
        <v>92.478564955735806</v>
      </c>
      <c r="L917" s="1">
        <v>3.7339963287403899</v>
      </c>
      <c r="M917" s="1">
        <v>0.33111043985407901</v>
      </c>
      <c r="N917" s="1">
        <v>2.7011641145990701</v>
      </c>
      <c r="O917" s="1">
        <v>0.75516416107070705</v>
      </c>
      <c r="P917" s="1">
        <v>23.9921462927249</v>
      </c>
      <c r="Q917" s="1">
        <v>9.1676929153983799</v>
      </c>
      <c r="R917" s="1">
        <v>24.144340915956001</v>
      </c>
      <c r="S917" s="1">
        <v>27.378767107372699</v>
      </c>
      <c r="T917" s="1">
        <v>15.317052768548001</v>
      </c>
      <c r="U917" s="1">
        <v>2.9881136771027301</v>
      </c>
      <c r="V917" s="1">
        <v>55.181775465098099</v>
      </c>
      <c r="W917" s="1">
        <v>28.032926680705199</v>
      </c>
      <c r="X917" s="1">
        <v>13.797184177094</v>
      </c>
      <c r="Y917" s="1">
        <v>24.666038957217701</v>
      </c>
      <c r="Z917" s="1">
        <v>24.8955452245042</v>
      </c>
      <c r="AA917" s="1">
        <v>18.957806155475801</v>
      </c>
      <c r="AB917" s="1">
        <v>20.746778085093901</v>
      </c>
      <c r="AC917" s="1">
        <v>10.7338315777085</v>
      </c>
    </row>
    <row r="918" spans="1:29" ht="15" customHeight="1" x14ac:dyDescent="0.25">
      <c r="A918">
        <v>49820</v>
      </c>
      <c r="B918" s="2" t="s">
        <v>917</v>
      </c>
      <c r="C918" s="2" t="s">
        <v>27</v>
      </c>
      <c r="D918" s="2" t="s">
        <v>976</v>
      </c>
      <c r="E918" s="2" t="s">
        <v>935</v>
      </c>
      <c r="F918" s="2" t="s">
        <v>919</v>
      </c>
      <c r="G918" s="2" t="str">
        <f t="shared" si="14"/>
        <v>Trump</v>
      </c>
      <c r="H918" s="2" t="s">
        <v>923</v>
      </c>
      <c r="I918" s="2" t="s">
        <v>922</v>
      </c>
      <c r="J918">
        <v>14018</v>
      </c>
      <c r="K918" s="1">
        <v>6.1421030104151804</v>
      </c>
      <c r="L918" s="1">
        <v>7.8470537879868699E-2</v>
      </c>
      <c r="M918" s="1">
        <v>0.199743187330575</v>
      </c>
      <c r="N918" s="1">
        <v>0.24254529890141199</v>
      </c>
      <c r="O918" s="1">
        <v>93.337137965473005</v>
      </c>
      <c r="P918" s="1">
        <v>34.277357682979002</v>
      </c>
      <c r="Q918" s="1">
        <v>11.142816378941401</v>
      </c>
      <c r="R918" s="1">
        <v>25.010700527892698</v>
      </c>
      <c r="S918" s="1">
        <v>19.153944927949802</v>
      </c>
      <c r="T918" s="1">
        <v>10.415180482237099</v>
      </c>
      <c r="U918" s="1">
        <v>31.098115659519198</v>
      </c>
      <c r="V918" s="1">
        <v>41.559454191033097</v>
      </c>
      <c r="W918" s="1">
        <v>18.856400259909002</v>
      </c>
      <c r="X918" s="1">
        <v>8.4860298895386599</v>
      </c>
      <c r="Y918" s="1">
        <v>34.7716318567822</v>
      </c>
      <c r="Z918" s="1">
        <v>25.568051411521701</v>
      </c>
      <c r="AA918" s="1">
        <v>11.3839798026165</v>
      </c>
      <c r="AB918" s="1">
        <v>12.8758319944916</v>
      </c>
      <c r="AC918" s="1">
        <v>15.400504934588</v>
      </c>
    </row>
  </sheetData>
  <autoFilter ref="A1:AC918" xr:uid="{00000000-0001-0000-0100-000000000000}">
    <sortState xmlns:xlrd2="http://schemas.microsoft.com/office/spreadsheetml/2017/richdata2" ref="A2:AC918">
      <sortCondition ref="B1:B918"/>
    </sortState>
  </autoFilter>
  <conditionalFormatting sqref="F1:F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min"/>
        <cfvo type="max"/>
        <color rgb="FFFF0000"/>
        <color rgb="FFFFEF9C"/>
      </colorScale>
    </cfRule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{A1D39943-604E-4698-92D6-87AD503E13DB}</x14:id>
        </ext>
      </extLst>
    </cfRule>
    <cfRule type="iconSet" priority="4">
      <iconSet>
        <cfvo type="percent" val="0"/>
        <cfvo type="percent" val="33"/>
        <cfvo type="percent" val="67"/>
      </iconSet>
    </cfRule>
  </conditionalFormatting>
  <conditionalFormatting sqref="F2:F1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2:F1048576">
    <cfRule type="colorScale" priority="7">
      <colorScale>
        <cfvo type="formula" val="&quot;Republicain&quot;"/>
        <cfvo type="formula" val="&quot;Democrate&quot;"/>
        <color rgb="FFFD7267"/>
        <color theme="8" tint="0.59999389629810485"/>
      </colorScale>
    </cfRule>
  </conditionalFormatting>
  <conditionalFormatting sqref="F5:F10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{B7007332-5B08-44C4-856B-8730625C3F10}</x14:id>
        </ext>
      </extLst>
    </cfRule>
  </conditionalFormatting>
  <conditionalFormatting sqref="G1:G1048576">
    <cfRule type="iconSet" priority="5">
      <iconSet>
        <cfvo type="percent" val="0"/>
        <cfvo type="percent" val="33"/>
        <cfvo type="percent" val="67"/>
      </iconSet>
    </cfRule>
  </conditionalFormatting>
  <pageMargins left="0.7" right="0.7" top="1.045275590551181" bottom="1.045275590551181" header="0.75" footer="0.75"/>
  <pageSetup paperSize="9" fitToWidth="0" fitToHeight="0" pageOrder="overThenDown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1D39943-604E-4698-92D6-87AD503E13D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B7007332-5B08-44C4-856B-8730625C3F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F5:F10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97F81-D368-4BEF-9331-9DB4F2BE0CB3}">
  <sheetPr codeName="Feuil10"/>
  <dimension ref="B1:V5"/>
  <sheetViews>
    <sheetView zoomScale="85" zoomScaleNormal="85" workbookViewId="0">
      <selection activeCell="C4" sqref="C4"/>
    </sheetView>
  </sheetViews>
  <sheetFormatPr baseColWidth="10" defaultRowHeight="15" x14ac:dyDescent="0.25"/>
  <cols>
    <col min="2" max="2" width="11.42578125" style="6"/>
    <col min="3" max="3" width="11.28515625" style="6" bestFit="1" customWidth="1"/>
    <col min="4" max="4" width="8.140625" style="6" bestFit="1" customWidth="1"/>
    <col min="5" max="6" width="7.7109375" style="6" bestFit="1" customWidth="1"/>
    <col min="7" max="7" width="8.140625" style="6" bestFit="1" customWidth="1"/>
    <col min="8" max="8" width="7.5703125" style="6" bestFit="1" customWidth="1"/>
    <col min="9" max="9" width="10.5703125" style="6" bestFit="1" customWidth="1"/>
    <col min="10" max="12" width="9.7109375" style="6" bestFit="1" customWidth="1"/>
    <col min="13" max="13" width="9.5703125" style="6" bestFit="1" customWidth="1"/>
    <col min="14" max="14" width="12" style="6" bestFit="1" customWidth="1"/>
    <col min="15" max="15" width="11" style="6" bestFit="1" customWidth="1"/>
    <col min="16" max="16" width="13.5703125" style="6" bestFit="1" customWidth="1"/>
    <col min="17" max="17" width="11.85546875" style="6" bestFit="1" customWidth="1"/>
    <col min="18" max="18" width="8.7109375" style="6" bestFit="1" customWidth="1"/>
    <col min="19" max="21" width="9.7109375" style="6" bestFit="1" customWidth="1"/>
    <col min="22" max="22" width="10.7109375" style="6" bestFit="1" customWidth="1"/>
  </cols>
  <sheetData>
    <row r="1" spans="2:22" x14ac:dyDescent="0.25">
      <c r="C1" s="19" t="s">
        <v>1015</v>
      </c>
      <c r="D1" s="20"/>
      <c r="E1" s="20"/>
      <c r="F1" s="20"/>
      <c r="G1" s="20"/>
      <c r="H1" s="20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</row>
    <row r="2" spans="2:22" x14ac:dyDescent="0.25">
      <c r="B2" s="15" t="s">
        <v>1016</v>
      </c>
      <c r="C2" s="19"/>
      <c r="D2" s="14" t="s">
        <v>1</v>
      </c>
      <c r="E2" s="14" t="s">
        <v>2</v>
      </c>
      <c r="F2" s="14" t="s">
        <v>3</v>
      </c>
      <c r="G2" s="14" t="s">
        <v>4</v>
      </c>
      <c r="H2" s="14" t="s">
        <v>5</v>
      </c>
      <c r="I2" s="14" t="s">
        <v>6</v>
      </c>
      <c r="J2" s="14" t="s">
        <v>7</v>
      </c>
      <c r="K2" s="14" t="s">
        <v>8</v>
      </c>
      <c r="L2" s="14" t="s">
        <v>9</v>
      </c>
      <c r="M2" s="14" t="s">
        <v>10</v>
      </c>
      <c r="N2" s="14" t="s">
        <v>11</v>
      </c>
      <c r="O2" s="14" t="s">
        <v>12</v>
      </c>
      <c r="P2" s="14" t="s">
        <v>13</v>
      </c>
      <c r="Q2" s="14" t="s">
        <v>14</v>
      </c>
      <c r="R2" s="14" t="s">
        <v>15</v>
      </c>
      <c r="S2" s="14" t="s">
        <v>16</v>
      </c>
      <c r="T2" s="14" t="s">
        <v>17</v>
      </c>
      <c r="U2" s="14" t="s">
        <v>18</v>
      </c>
      <c r="V2" s="14" t="s">
        <v>19</v>
      </c>
    </row>
    <row r="3" spans="2:22" x14ac:dyDescent="0.25">
      <c r="B3" s="16" t="s">
        <v>988</v>
      </c>
      <c r="C3" s="6">
        <f>AVERAGE(VBA!J2:J918)</f>
        <v>314423.10359869141</v>
      </c>
      <c r="D3" s="7">
        <f>AVERAGE(VBA!K2:K918)</f>
        <v>75.282144867728704</v>
      </c>
      <c r="E3" s="7">
        <f>AVERAGE(VBA!L2:L918)</f>
        <v>8.7534494061517556</v>
      </c>
      <c r="F3" s="7">
        <f>AVERAGE(VBA!M2:M918)</f>
        <v>1.6571178519040424</v>
      </c>
      <c r="G3" s="7">
        <f>AVERAGE(VBA!N2:N918)</f>
        <v>3.2413097312318557</v>
      </c>
      <c r="H3" s="7">
        <f>AVERAGE(VBA!O2:O918)</f>
        <v>11.065978142983527</v>
      </c>
      <c r="I3" s="7">
        <f>AVERAGE(VBA!P2:P918)</f>
        <v>23.601596628774118</v>
      </c>
      <c r="J3" s="7">
        <f>AVERAGE(VBA!Q2:Q918)</f>
        <v>10.510229573690687</v>
      </c>
      <c r="K3" s="7">
        <f>AVERAGE(VBA!R2:R918)</f>
        <v>24.592014574080601</v>
      </c>
      <c r="L3" s="7">
        <f>AVERAGE(VBA!S2:S918)</f>
        <v>26.81312831709959</v>
      </c>
      <c r="M3" s="7">
        <f>AVERAGE(VBA!T2:T918)</f>
        <v>14.483030906355012</v>
      </c>
      <c r="N3" s="7">
        <f>AVERAGE(VBA!U2:U918)</f>
        <v>5.9607033170769084</v>
      </c>
      <c r="O3" s="7">
        <f>AVERAGE(VBA!V2:V918)</f>
        <v>42.09656292651438</v>
      </c>
      <c r="P3" s="7">
        <f>AVERAGE(VBA!W2:W918)</f>
        <v>30.221291732924513</v>
      </c>
      <c r="Q3" s="7">
        <f>AVERAGE(VBA!X2:X918)</f>
        <v>21.721442023484194</v>
      </c>
      <c r="R3" s="7">
        <f>AVERAGE(VBA!Y2:Y918)</f>
        <v>21.09405459311575</v>
      </c>
      <c r="S3" s="7">
        <f>AVERAGE(VBA!Z2:Z918)</f>
        <v>23.318131410121723</v>
      </c>
      <c r="T3" s="7">
        <f>AVERAGE(VBA!AA2:AA918)</f>
        <v>18.226391279511358</v>
      </c>
      <c r="U3" s="7">
        <f>AVERAGE(VBA!AB2:AB918)</f>
        <v>21.950001634525083</v>
      </c>
      <c r="V3" s="7">
        <f>AVERAGE(VBA!AC2:AC918)</f>
        <v>15.411421082726099</v>
      </c>
    </row>
    <row r="4" spans="2:22" x14ac:dyDescent="0.25">
      <c r="B4" s="16" t="s">
        <v>993</v>
      </c>
      <c r="C4" s="6">
        <f>STDEV(VBA!J2:J918)</f>
        <v>1062776.6822555913</v>
      </c>
      <c r="E4" s="7"/>
    </row>
    <row r="5" spans="2:22" x14ac:dyDescent="0.25">
      <c r="B5" s="16" t="s">
        <v>994</v>
      </c>
    </row>
  </sheetData>
  <mergeCells count="5">
    <mergeCell ref="C1:C2"/>
    <mergeCell ref="D1:H1"/>
    <mergeCell ref="I1:M1"/>
    <mergeCell ref="N1:Q1"/>
    <mergeCell ref="R1:V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11"/>
  <dimension ref="B2:AE918"/>
  <sheetViews>
    <sheetView workbookViewId="0"/>
  </sheetViews>
  <sheetFormatPr baseColWidth="10" defaultRowHeight="15" customHeight="1" x14ac:dyDescent="0.25"/>
  <cols>
    <col min="1" max="1024" width="11.5703125" customWidth="1"/>
  </cols>
  <sheetData>
    <row r="2" spans="2:31" ht="15" customHeight="1" x14ac:dyDescent="0.25">
      <c r="B2" s="2">
        <v>0.43835752009114198</v>
      </c>
      <c r="C2" s="2">
        <v>1.7804467248053799</v>
      </c>
      <c r="D2" s="2">
        <v>0.46429123704534497</v>
      </c>
      <c r="E2" s="2">
        <v>0.82173126872239499</v>
      </c>
      <c r="F2" s="2">
        <v>-0.46099047598533799</v>
      </c>
      <c r="G2" s="2">
        <v>-0.20291257573726601</v>
      </c>
      <c r="H2" s="2">
        <v>-3.0347964672082599E-2</v>
      </c>
      <c r="I2" s="2">
        <v>0.108825405005733</v>
      </c>
      <c r="J2" s="2">
        <v>-0.39713753068420199</v>
      </c>
      <c r="K2" s="2">
        <v>0.57640102332578402</v>
      </c>
      <c r="L2" s="2">
        <v>0.36477696416798899</v>
      </c>
      <c r="M2" s="2">
        <v>-0.116483540806831</v>
      </c>
      <c r="N2" s="2">
        <v>0.47370991553203001</v>
      </c>
      <c r="O2" s="2">
        <v>0.59762455331073305</v>
      </c>
      <c r="P2" s="2">
        <v>-5.65979712731597E-2</v>
      </c>
      <c r="Q2" s="2">
        <v>-0.38374900634215697</v>
      </c>
      <c r="R2" s="2">
        <v>7.6531128661217496</v>
      </c>
      <c r="S2" s="2">
        <v>-0.80889728645729597</v>
      </c>
      <c r="T2" s="2">
        <v>4.7547073843858998</v>
      </c>
      <c r="U2" s="2">
        <v>3.14414050433819</v>
      </c>
      <c r="V2" s="2">
        <v>-2.2011124247282798</v>
      </c>
      <c r="W2" s="2">
        <v>-2.2842852927319699</v>
      </c>
      <c r="X2" s="2">
        <v>-2.57715252724114</v>
      </c>
      <c r="Y2" s="2">
        <v>2.95894719280852</v>
      </c>
      <c r="Z2" s="2">
        <v>-3.8937037232237399</v>
      </c>
      <c r="AA2" s="2">
        <v>5.4535958515047103</v>
      </c>
      <c r="AB2" s="2">
        <v>-0.91020860961351402</v>
      </c>
      <c r="AC2" s="2">
        <v>3.0992181407681199</v>
      </c>
      <c r="AD2" s="2">
        <v>1.8661950063847099</v>
      </c>
      <c r="AE2" s="2">
        <v>1.9179256497002</v>
      </c>
    </row>
    <row r="3" spans="2:31" ht="15" customHeight="1" x14ac:dyDescent="0.25">
      <c r="B3" s="2">
        <v>-0.931555603293027</v>
      </c>
      <c r="C3" s="2">
        <v>1.52030990545583</v>
      </c>
      <c r="D3" s="2">
        <v>0.88137033362766404</v>
      </c>
      <c r="E3" s="2">
        <v>3.6068944781774998E-2</v>
      </c>
      <c r="F3" s="2">
        <v>-1.6345159158863001</v>
      </c>
      <c r="G3" s="2">
        <v>1.1497068724508399</v>
      </c>
      <c r="H3" s="2">
        <v>0.42658616893666201</v>
      </c>
      <c r="I3" s="2">
        <v>4.6731707917826097E-2</v>
      </c>
      <c r="J3" s="2">
        <v>1.02361412076833</v>
      </c>
      <c r="K3" s="2">
        <v>-0.20764041241400499</v>
      </c>
      <c r="L3" s="2">
        <v>-0.37400270463797303</v>
      </c>
      <c r="M3" s="2">
        <v>-0.30181840369443103</v>
      </c>
      <c r="N3" s="2">
        <v>-8.5122168341059401E-2</v>
      </c>
      <c r="O3" s="2">
        <v>1.8668335514424799E-2</v>
      </c>
      <c r="P3" s="2">
        <v>0.696687562730543</v>
      </c>
      <c r="Q3" s="2">
        <v>-1.6085935454638201</v>
      </c>
      <c r="R3" s="2">
        <v>-3.4358661562788702</v>
      </c>
      <c r="S3" s="2">
        <v>-4.7992928742790797</v>
      </c>
      <c r="T3" s="2">
        <v>-4.1319677754617601</v>
      </c>
      <c r="U3" s="2">
        <v>6.3486362452283398</v>
      </c>
      <c r="V3" s="2">
        <v>6.5862507845161504</v>
      </c>
      <c r="W3" s="2">
        <v>6.7293892818991301</v>
      </c>
      <c r="X3" s="2">
        <v>5.07806193947712</v>
      </c>
      <c r="Y3" s="2">
        <v>-4.7707893968164603</v>
      </c>
      <c r="Z3" s="2">
        <v>4.1108534880762502</v>
      </c>
      <c r="AA3" s="2">
        <v>-1.9248705300767099</v>
      </c>
      <c r="AB3" s="2">
        <v>1.9757644202371101</v>
      </c>
      <c r="AC3" s="2">
        <v>-8.8847895125269402E-2</v>
      </c>
      <c r="AD3" s="2">
        <v>1.74228199794823</v>
      </c>
      <c r="AE3" s="2">
        <v>2.9064785336536398</v>
      </c>
    </row>
    <row r="4" spans="2:31" ht="15" customHeight="1" x14ac:dyDescent="0.25">
      <c r="B4" s="2">
        <v>-0.100505899542687</v>
      </c>
      <c r="C4" s="2">
        <v>-0.89917298611655905</v>
      </c>
      <c r="D4" s="2">
        <v>0.14678311991058399</v>
      </c>
      <c r="E4" s="2">
        <v>0.97635963352217103</v>
      </c>
      <c r="F4" s="2">
        <v>-0.52808545378558103</v>
      </c>
      <c r="G4" s="2">
        <v>-0.222331896503248</v>
      </c>
      <c r="H4" s="2">
        <v>0.35313971551107498</v>
      </c>
      <c r="I4" s="2">
        <v>0.33327850282877802</v>
      </c>
      <c r="J4" s="2">
        <v>0.38250074344141499</v>
      </c>
      <c r="K4" s="2">
        <v>0.29895285660271198</v>
      </c>
      <c r="L4" s="2">
        <v>-0.173338339020736</v>
      </c>
      <c r="M4" s="2">
        <v>0.12389490110976301</v>
      </c>
      <c r="N4" s="2">
        <v>2.11988727091569E-2</v>
      </c>
      <c r="O4" s="2">
        <v>-0.45489821486011001</v>
      </c>
      <c r="P4" s="2">
        <v>0.154422344434793</v>
      </c>
      <c r="Q4" s="2">
        <v>4.5425318892259101</v>
      </c>
      <c r="R4" s="2">
        <v>-1.6724107774764201</v>
      </c>
      <c r="S4" s="2">
        <v>-1.42335028872032</v>
      </c>
      <c r="T4" s="2">
        <v>-3.9832693257095602</v>
      </c>
      <c r="U4" s="2">
        <v>-3.17090333710905</v>
      </c>
      <c r="V4" s="2">
        <v>1.44945156088032</v>
      </c>
      <c r="W4" s="2">
        <v>-7.3824664404152198</v>
      </c>
      <c r="X4" s="2">
        <v>12.9142146646704</v>
      </c>
      <c r="Y4" s="2">
        <v>2.54628280956929</v>
      </c>
      <c r="Z4" s="2">
        <v>-5.5675346145557203</v>
      </c>
      <c r="AA4" s="2">
        <v>2.50266908938845</v>
      </c>
      <c r="AB4" s="2">
        <v>-0.54251661180579702</v>
      </c>
      <c r="AC4" s="2">
        <v>-1.6617199470959101</v>
      </c>
      <c r="AD4" s="2">
        <v>2.0009071653722001</v>
      </c>
      <c r="AE4" s="2">
        <v>-1.61144996352403</v>
      </c>
    </row>
    <row r="5" spans="2:31" ht="15" customHeight="1" x14ac:dyDescent="0.25">
      <c r="B5" s="2">
        <v>-0.27029021014006299</v>
      </c>
      <c r="C5" s="2">
        <v>-0.35229317506105701</v>
      </c>
      <c r="D5" s="2">
        <v>-0.75494557015868102</v>
      </c>
      <c r="E5" s="2">
        <v>0.72992623513883303</v>
      </c>
      <c r="F5" s="2">
        <v>-1.9685520932774601</v>
      </c>
      <c r="G5" s="2">
        <v>2.0346484012821802</v>
      </c>
      <c r="H5" s="2">
        <v>-2.1311796286351101</v>
      </c>
      <c r="I5" s="2">
        <v>-1.49567217410266</v>
      </c>
      <c r="J5" s="2">
        <v>-0.52671186633890299</v>
      </c>
      <c r="K5" s="2">
        <v>1.53206147592963</v>
      </c>
      <c r="L5" s="2">
        <v>0.23610703821732801</v>
      </c>
      <c r="M5" s="2">
        <v>0.46349915915173201</v>
      </c>
      <c r="N5" s="2">
        <v>0.367759810655851</v>
      </c>
      <c r="O5" s="2">
        <v>0.25110607994008299</v>
      </c>
      <c r="P5" s="2">
        <v>-0.11490097226650001</v>
      </c>
      <c r="Q5" s="2">
        <v>1.1436541022628599</v>
      </c>
      <c r="R5" s="2">
        <v>-0.72029178042076303</v>
      </c>
      <c r="S5" s="2">
        <v>0.42584493914717703</v>
      </c>
      <c r="T5" s="2">
        <v>-1.09893657729771</v>
      </c>
      <c r="U5" s="2">
        <v>-7.1605743133056396</v>
      </c>
      <c r="V5" s="2">
        <v>10.417513866581199</v>
      </c>
      <c r="W5" s="2">
        <v>-9.0257656164796192</v>
      </c>
      <c r="X5" s="2">
        <v>-6.3386351218223398</v>
      </c>
      <c r="Y5" s="2">
        <v>-2.29995459848592</v>
      </c>
      <c r="Z5" s="2">
        <v>4.8021641576007399</v>
      </c>
      <c r="AA5" s="2">
        <v>-0.57612720943459295</v>
      </c>
      <c r="AB5" s="2">
        <v>1.3445977506104601</v>
      </c>
      <c r="AC5" s="2">
        <v>1.5430111034037099</v>
      </c>
      <c r="AD5" s="2">
        <v>0.546457200070538</v>
      </c>
      <c r="AE5" s="2">
        <v>1.68707069532951</v>
      </c>
    </row>
    <row r="6" spans="2:31" ht="15" customHeight="1" x14ac:dyDescent="0.25">
      <c r="B6" s="2">
        <v>1.26609790229107E-2</v>
      </c>
      <c r="C6" s="2">
        <v>1.5150716899461301</v>
      </c>
      <c r="D6" s="2">
        <v>0.76665796569140299</v>
      </c>
      <c r="E6" s="2">
        <v>0.38359716429895402</v>
      </c>
      <c r="F6" s="2">
        <v>0.12551465625680999</v>
      </c>
      <c r="G6" s="2">
        <v>6.0590322277987899E-2</v>
      </c>
      <c r="H6" s="2">
        <v>0.24776620946589301</v>
      </c>
      <c r="I6" s="2">
        <v>-0.18410501985614799</v>
      </c>
      <c r="J6" s="2">
        <v>4.3832584678782399E-2</v>
      </c>
      <c r="K6" s="2">
        <v>-0.36098935764494</v>
      </c>
      <c r="L6" s="2">
        <v>-0.29694838312725602</v>
      </c>
      <c r="M6" s="2">
        <v>3.3302703540338797E-2</v>
      </c>
      <c r="N6" s="2">
        <v>-0.43698541708859001</v>
      </c>
      <c r="O6" s="2">
        <v>0.113926777824596</v>
      </c>
      <c r="P6" s="2">
        <v>8.0700740897928103E-3</v>
      </c>
      <c r="Q6" s="2">
        <v>0.52260385912471896</v>
      </c>
      <c r="R6" s="2">
        <v>-6.0864295501591998</v>
      </c>
      <c r="S6" s="2">
        <v>4.9095329672724999</v>
      </c>
      <c r="T6" s="2">
        <v>-1.44065057579818</v>
      </c>
      <c r="U6" s="2">
        <v>-5.9225153640906703</v>
      </c>
      <c r="V6" s="2">
        <v>-6.2142316207511303</v>
      </c>
      <c r="W6" s="2">
        <v>1.8042839358713401</v>
      </c>
      <c r="X6" s="2">
        <v>-1.1814321401853101</v>
      </c>
      <c r="Y6" s="2">
        <v>0.4420913601416</v>
      </c>
      <c r="Z6" s="2">
        <v>0.960463867416812</v>
      </c>
      <c r="AA6" s="2">
        <v>-5.4163301102806898</v>
      </c>
      <c r="AB6" s="2">
        <v>-0.79215617226802804</v>
      </c>
      <c r="AC6" s="2">
        <v>-3.9156393905821298</v>
      </c>
      <c r="AD6" s="2">
        <v>-4.20977010387388</v>
      </c>
      <c r="AE6" s="2">
        <v>-4.8985502054038204</v>
      </c>
    </row>
    <row r="7" spans="2:31" ht="15" customHeight="1" x14ac:dyDescent="0.25">
      <c r="B7" s="2">
        <v>0.99315252053213898</v>
      </c>
      <c r="C7" s="2">
        <v>1.0444185396708301</v>
      </c>
      <c r="D7" s="2">
        <v>-0.74623813582397602</v>
      </c>
      <c r="E7" s="2">
        <v>-0.33021201062939898</v>
      </c>
      <c r="F7" s="2">
        <v>0.70486657471469805</v>
      </c>
      <c r="G7" s="2">
        <v>-6.9424266153170197E-2</v>
      </c>
      <c r="H7" s="2">
        <v>-6.5749436976600406E-2</v>
      </c>
      <c r="I7" s="2">
        <v>4.7522470035694903E-2</v>
      </c>
      <c r="J7" s="2">
        <v>-0.208904876721445</v>
      </c>
      <c r="K7" s="2">
        <v>0.40937406960510397</v>
      </c>
      <c r="L7" s="2">
        <v>0.10074782208781199</v>
      </c>
      <c r="M7" s="2">
        <v>-0.38407244861425099</v>
      </c>
      <c r="N7" s="2">
        <v>-0.18419376444371699</v>
      </c>
      <c r="O7" s="2">
        <v>2.2830747296392902E-5</v>
      </c>
      <c r="P7" s="2">
        <v>-0.21409204988912101</v>
      </c>
      <c r="Q7" s="2">
        <v>0.184363341596462</v>
      </c>
      <c r="R7" s="2">
        <v>-5.3745428268435997</v>
      </c>
      <c r="S7" s="2">
        <v>7.6530690172985301</v>
      </c>
      <c r="T7" s="2">
        <v>1.37478851372328</v>
      </c>
      <c r="U7" s="2">
        <v>2.2629439356916001</v>
      </c>
      <c r="V7" s="2">
        <v>2.8454142388880599</v>
      </c>
      <c r="W7" s="2">
        <v>1.4958896126891199</v>
      </c>
      <c r="X7" s="2">
        <v>-1.04506981091177</v>
      </c>
      <c r="Y7" s="2">
        <v>-4.9498083332988596</v>
      </c>
      <c r="Z7" s="2">
        <v>-1.4949905195620801</v>
      </c>
      <c r="AA7" s="2">
        <v>11.021902100757</v>
      </c>
      <c r="AB7" s="2">
        <v>-1.4646068655782001</v>
      </c>
      <c r="AC7" s="2">
        <v>-2.4550192821064201</v>
      </c>
      <c r="AD7" s="2">
        <v>0.66127311201866501</v>
      </c>
      <c r="AE7" s="2">
        <v>-2.8749765462413501</v>
      </c>
    </row>
    <row r="8" spans="2:31" ht="15" customHeight="1" x14ac:dyDescent="0.25">
      <c r="B8" s="2">
        <v>-0.92662473456201</v>
      </c>
      <c r="C8" s="2">
        <v>-1.29812656278088</v>
      </c>
      <c r="D8" s="2">
        <v>1.03530552753361</v>
      </c>
      <c r="E8" s="2">
        <v>0.547433392409856</v>
      </c>
      <c r="F8" s="2">
        <v>-2.4928537847360701</v>
      </c>
      <c r="G8" s="2">
        <v>0.90408040610864604</v>
      </c>
      <c r="H8" s="2">
        <v>0.88889342858809195</v>
      </c>
      <c r="I8" s="2">
        <v>2.3285129359883201E-2</v>
      </c>
      <c r="J8" s="2">
        <v>0.65082757269914504</v>
      </c>
      <c r="K8" s="2">
        <v>0.29957815478691102</v>
      </c>
      <c r="L8" s="2">
        <v>-0.259668544046609</v>
      </c>
      <c r="M8" s="2">
        <v>-0.233094802821739</v>
      </c>
      <c r="N8" s="2">
        <v>-4.9772590904908799E-2</v>
      </c>
      <c r="O8" s="2">
        <v>-0.29586473179025502</v>
      </c>
      <c r="P8" s="2">
        <v>-0.26366273159632497</v>
      </c>
      <c r="Q8" s="2">
        <v>1.6711641492156499</v>
      </c>
      <c r="R8" s="2">
        <v>-2.4439030956810401</v>
      </c>
      <c r="S8" s="2">
        <v>-7.6345866270749401</v>
      </c>
      <c r="T8" s="2">
        <v>8.9747533986722292</v>
      </c>
      <c r="U8" s="2">
        <v>-2.1787998692236501</v>
      </c>
      <c r="V8" s="2">
        <v>-1.61656266341098</v>
      </c>
      <c r="W8" s="2">
        <v>-1.54554453766602</v>
      </c>
      <c r="X8" s="2">
        <v>0.97839707798598696</v>
      </c>
      <c r="Y8" s="2">
        <v>-3.4282778745850302</v>
      </c>
      <c r="Z8" s="2">
        <v>-1.69373595937154</v>
      </c>
      <c r="AA8" s="2">
        <v>-4.5965925804753098</v>
      </c>
      <c r="AB8" s="2">
        <v>-2.0688127267164198</v>
      </c>
      <c r="AC8" s="2">
        <v>-2.0810774807021302</v>
      </c>
      <c r="AD8" s="2">
        <v>-1.1694431125425699</v>
      </c>
      <c r="AE8" s="2">
        <v>4.2474524378684002</v>
      </c>
    </row>
    <row r="9" spans="2:31" ht="15" customHeight="1" x14ac:dyDescent="0.25">
      <c r="B9" s="2">
        <v>-1.62541008268916</v>
      </c>
      <c r="C9" s="2">
        <v>-2.46742783029485</v>
      </c>
      <c r="D9" s="2">
        <v>-1.56110445704659</v>
      </c>
      <c r="E9" s="2">
        <v>-0.91280251572114801</v>
      </c>
      <c r="F9" s="2">
        <v>1.4680476608133399</v>
      </c>
      <c r="G9" s="2">
        <v>2.0235375050558502</v>
      </c>
      <c r="H9" s="2">
        <v>1.6428647851673099</v>
      </c>
      <c r="I9" s="2">
        <v>0.67304146007245502</v>
      </c>
      <c r="J9" s="2">
        <v>-0.76890769235034295</v>
      </c>
      <c r="K9" s="2">
        <v>-8.6968029365000008E-3</v>
      </c>
      <c r="L9" s="2">
        <v>-0.14058380640832799</v>
      </c>
      <c r="M9" s="2">
        <v>-0.128605016099475</v>
      </c>
      <c r="N9" s="2">
        <v>-0.25139374431645101</v>
      </c>
      <c r="O9" s="2">
        <v>-1.13628882332392E-2</v>
      </c>
      <c r="P9" s="2">
        <v>0.15043479319706199</v>
      </c>
      <c r="Q9" s="2">
        <v>3.7979546196546399</v>
      </c>
      <c r="R9" s="2">
        <v>-4.3436363305982102</v>
      </c>
      <c r="S9" s="2">
        <v>2.6821687226931501</v>
      </c>
      <c r="T9" s="2">
        <v>0.787449093886744</v>
      </c>
      <c r="U9" s="2">
        <v>7.4504839294698604</v>
      </c>
      <c r="V9" s="2">
        <v>2.8735372149981502</v>
      </c>
      <c r="W9" s="2">
        <v>-1.92180808316993</v>
      </c>
      <c r="X9" s="2">
        <v>-1.0605881842462099</v>
      </c>
      <c r="Y9" s="2">
        <v>11.2972394093583</v>
      </c>
      <c r="Z9" s="2">
        <v>1.5604645815431299</v>
      </c>
      <c r="AA9" s="2">
        <v>-4.1648279988555803</v>
      </c>
      <c r="AB9" s="2">
        <v>3.7150659409540299</v>
      </c>
      <c r="AC9" s="2">
        <v>4.4452410668615903</v>
      </c>
      <c r="AD9" s="2">
        <v>-1.12042482674738</v>
      </c>
      <c r="AE9" s="2">
        <v>-2.10714676848252</v>
      </c>
    </row>
    <row r="10" spans="2:31" ht="15" customHeight="1" x14ac:dyDescent="0.25">
      <c r="B10" s="2">
        <v>7.6788018250620704E-2</v>
      </c>
      <c r="C10" s="2">
        <v>1.6445007109341001</v>
      </c>
      <c r="D10" s="2">
        <v>1.56394709412056</v>
      </c>
      <c r="E10" s="2">
        <v>0.92382561330229096</v>
      </c>
      <c r="F10" s="2">
        <v>-0.68134561810217198</v>
      </c>
      <c r="G10" s="2">
        <v>1.0194680262286699</v>
      </c>
      <c r="H10" s="2">
        <v>0.81050689518874597</v>
      </c>
      <c r="I10" s="2">
        <v>0.27786890538311698</v>
      </c>
      <c r="J10" s="2">
        <v>0.32700646973762898</v>
      </c>
      <c r="K10" s="2">
        <v>-0.40666652697484501</v>
      </c>
      <c r="L10" s="2">
        <v>-0.27045872466508802</v>
      </c>
      <c r="M10" s="2">
        <v>-0.537532513978906</v>
      </c>
      <c r="N10" s="2">
        <v>0.43495759646861099</v>
      </c>
      <c r="O10" s="2">
        <v>3.5956717127261797E-2</v>
      </c>
      <c r="P10" s="2">
        <v>-0.248803654349814</v>
      </c>
      <c r="Q10" s="2">
        <v>-1.0827525090514301</v>
      </c>
      <c r="R10" s="2">
        <v>6.253752775113</v>
      </c>
      <c r="S10" s="2">
        <v>0.97914316736649798</v>
      </c>
      <c r="T10" s="2">
        <v>-8.7529273399255505</v>
      </c>
      <c r="U10" s="2">
        <v>0.62282813128060899</v>
      </c>
      <c r="V10" s="2">
        <v>0.51981268394791502</v>
      </c>
      <c r="W10" s="2">
        <v>0.38712039687733102</v>
      </c>
      <c r="X10" s="2">
        <v>-2.69092370378775</v>
      </c>
      <c r="Y10" s="2">
        <v>3.78875631738955</v>
      </c>
      <c r="Z10" s="2">
        <v>0.70889797899496199</v>
      </c>
      <c r="AA10" s="2">
        <v>-2.6638799674226101</v>
      </c>
      <c r="AB10" s="2">
        <v>-6.5835860712688996</v>
      </c>
      <c r="AC10" s="2">
        <v>-8.1019073909233903</v>
      </c>
      <c r="AD10" s="2">
        <v>4.2420344782886303</v>
      </c>
      <c r="AE10" s="2">
        <v>2.3706053149375901</v>
      </c>
    </row>
    <row r="11" spans="2:31" ht="15" customHeight="1" x14ac:dyDescent="0.25">
      <c r="B11" s="2">
        <v>3.1513460774660902</v>
      </c>
      <c r="C11" s="2">
        <v>1.13193162008282</v>
      </c>
      <c r="D11" s="2">
        <v>-0.86793218132730798</v>
      </c>
      <c r="E11" s="2">
        <v>-0.94253093741342997</v>
      </c>
      <c r="F11" s="2">
        <v>0.50907927212121995</v>
      </c>
      <c r="G11" s="2">
        <v>-0.52646269973361104</v>
      </c>
      <c r="H11" s="2">
        <v>-3.3699784696143799E-2</v>
      </c>
      <c r="I11" s="2">
        <v>-0.423154356915802</v>
      </c>
      <c r="J11" s="2">
        <v>-0.23300734121549699</v>
      </c>
      <c r="K11" s="2">
        <v>-1.30883058508648E-2</v>
      </c>
      <c r="L11" s="2">
        <v>-8.4481968276655106E-3</v>
      </c>
      <c r="M11" s="2">
        <v>-2.4585439405906601E-2</v>
      </c>
      <c r="N11" s="2">
        <v>4.3370426456226699E-2</v>
      </c>
      <c r="O11" s="2">
        <v>-1.0198685270885599E-2</v>
      </c>
      <c r="P11" s="2">
        <v>9.0766970383800299E-2</v>
      </c>
      <c r="Q11" s="2">
        <v>-3.8988028173302101</v>
      </c>
      <c r="R11" s="2">
        <v>5.6024011860840597</v>
      </c>
      <c r="S11" s="2">
        <v>-0.30244143931468997</v>
      </c>
      <c r="T11" s="2">
        <v>-5.3952568134633001</v>
      </c>
      <c r="U11" s="2">
        <v>-5.02986046998664</v>
      </c>
      <c r="V11" s="2">
        <v>-3.0069609183505102</v>
      </c>
      <c r="W11" s="2">
        <v>1.52252150695615</v>
      </c>
      <c r="X11" s="2">
        <v>2.7094507094726299</v>
      </c>
      <c r="Y11" s="2">
        <v>-2.28765925772429</v>
      </c>
      <c r="Z11" s="2">
        <v>1.7361203448814899</v>
      </c>
      <c r="AA11" s="2">
        <v>0.70430487044018797</v>
      </c>
      <c r="AB11" s="2">
        <v>6.7119195629883501</v>
      </c>
      <c r="AC11" s="2">
        <v>8.3717015337457106</v>
      </c>
      <c r="AD11" s="2">
        <v>-1.91830632812797</v>
      </c>
      <c r="AE11" s="2">
        <v>-3.06363192805079</v>
      </c>
    </row>
    <row r="12" spans="2:31" ht="15" customHeight="1" x14ac:dyDescent="0.25">
      <c r="B12" s="2">
        <v>-0.93648903604818601</v>
      </c>
      <c r="C12" s="2">
        <v>0.70588129773842401</v>
      </c>
      <c r="D12" s="2">
        <v>0.110700391456433</v>
      </c>
      <c r="E12" s="2">
        <v>-0.235949811900031</v>
      </c>
      <c r="F12" s="2">
        <v>0.42795604336965698</v>
      </c>
      <c r="G12" s="2">
        <v>0.18200232057711299</v>
      </c>
      <c r="H12" s="2">
        <v>-5.3448254231735701E-3</v>
      </c>
      <c r="I12" s="2">
        <v>0.1719646577</v>
      </c>
      <c r="J12" s="2">
        <v>8.0125737604502104E-2</v>
      </c>
      <c r="K12" s="2">
        <v>-0.81950926911922595</v>
      </c>
      <c r="L12" s="2">
        <v>-0.33674630882808398</v>
      </c>
      <c r="M12" s="2">
        <v>0.52329013277914405</v>
      </c>
      <c r="N12" s="2">
        <v>-0.116554692396628</v>
      </c>
      <c r="O12" s="2">
        <v>0.41569945278553799</v>
      </c>
      <c r="P12" s="2">
        <v>6.3438492113279593E-2</v>
      </c>
      <c r="Q12" s="2">
        <v>-2.7472024896585601</v>
      </c>
      <c r="R12" s="2">
        <v>-6.7617748631154999</v>
      </c>
      <c r="S12" s="2">
        <v>3.5731034611751298</v>
      </c>
      <c r="T12" s="2">
        <v>-2.1193220545864699</v>
      </c>
      <c r="U12" s="2">
        <v>-1.8033278243770701</v>
      </c>
      <c r="V12" s="2">
        <v>-5.3379061996425401</v>
      </c>
      <c r="W12" s="2">
        <v>-1.09335469856868</v>
      </c>
      <c r="X12" s="2">
        <v>-0.43792588294679002</v>
      </c>
      <c r="Y12" s="2">
        <v>0.52644214757039298</v>
      </c>
      <c r="Z12" s="2">
        <v>-0.65866600946502896</v>
      </c>
      <c r="AA12" s="2">
        <v>-0.35140817772236399</v>
      </c>
      <c r="AB12" s="2">
        <v>-0.41059265818706597</v>
      </c>
      <c r="AC12" s="2">
        <v>5.4576032368426501</v>
      </c>
      <c r="AD12" s="2">
        <v>8.7115436312435808</v>
      </c>
      <c r="AE12" s="2">
        <v>9.4917520189198008</v>
      </c>
    </row>
    <row r="13" spans="2:31" ht="15" customHeight="1" x14ac:dyDescent="0.25">
      <c r="B13" s="2">
        <v>-1.39914382809413</v>
      </c>
      <c r="C13" s="2">
        <v>2.09672976528701</v>
      </c>
      <c r="D13" s="2">
        <v>0.66634505606775596</v>
      </c>
      <c r="E13" s="2">
        <v>-0.4330245806859</v>
      </c>
      <c r="F13" s="2">
        <v>-0.99367786839084804</v>
      </c>
      <c r="G13" s="2">
        <v>-0.20975708499871701</v>
      </c>
      <c r="H13" s="2">
        <v>0.63768141992681104</v>
      </c>
      <c r="I13" s="2">
        <v>0.24277149304434401</v>
      </c>
      <c r="J13" s="2">
        <v>3.2904870748897697E-2</v>
      </c>
      <c r="K13" s="2">
        <v>-0.61941421881284497</v>
      </c>
      <c r="L13" s="2">
        <v>4.4096287861089399E-2</v>
      </c>
      <c r="M13" s="2">
        <v>-1.2799100069124301E-2</v>
      </c>
      <c r="N13" s="2">
        <v>0.444414927777876</v>
      </c>
      <c r="O13" s="2">
        <v>-0.39011585056938197</v>
      </c>
      <c r="P13" s="2">
        <v>3.8682553123498699E-2</v>
      </c>
      <c r="Q13" s="2">
        <v>-6.5946302435807302</v>
      </c>
      <c r="R13" s="2">
        <v>1.1771660257122201</v>
      </c>
      <c r="S13" s="2">
        <v>1.8412594588545499</v>
      </c>
      <c r="T13" s="2">
        <v>-0.92602038928559205</v>
      </c>
      <c r="U13" s="2">
        <v>5.64648944059212</v>
      </c>
      <c r="V13" s="2">
        <v>1.01504647871936</v>
      </c>
      <c r="W13" s="2">
        <v>-6.1450181188125503</v>
      </c>
      <c r="X13" s="2">
        <v>0.67993996406082002</v>
      </c>
      <c r="Y13" s="2">
        <v>-3.6450347724315701</v>
      </c>
      <c r="Z13" s="2">
        <v>-3.5115350092679001</v>
      </c>
      <c r="AA13" s="2">
        <v>-3.38756100982715</v>
      </c>
      <c r="AB13" s="2">
        <v>-0.486106960857626</v>
      </c>
      <c r="AC13" s="2">
        <v>-1.2560442158226399</v>
      </c>
      <c r="AD13" s="2">
        <v>-6.4750402554114999</v>
      </c>
      <c r="AE13" s="2">
        <v>-1.21493267888352</v>
      </c>
    </row>
    <row r="14" spans="2:31" ht="15" customHeight="1" x14ac:dyDescent="0.25">
      <c r="B14" s="2">
        <v>-1.68614822698731</v>
      </c>
      <c r="C14" s="2">
        <v>-0.95554476290758705</v>
      </c>
      <c r="D14" s="2">
        <v>0.25443330152504101</v>
      </c>
      <c r="E14" s="2">
        <v>-0.11737815895014</v>
      </c>
      <c r="F14" s="2">
        <v>0.19638177162810699</v>
      </c>
      <c r="G14" s="2">
        <v>-0.68505576223581</v>
      </c>
      <c r="H14" s="2">
        <v>-0.46631692949682202</v>
      </c>
      <c r="I14" s="2">
        <v>-0.71684900082298197</v>
      </c>
      <c r="J14" s="2">
        <v>0.685185431263168</v>
      </c>
      <c r="K14" s="2">
        <v>-0.67532624557069798</v>
      </c>
      <c r="L14" s="2">
        <v>0.68480114858681695</v>
      </c>
      <c r="M14" s="2">
        <v>0.19098219785321199</v>
      </c>
      <c r="N14" s="2">
        <v>0.49727731710650902</v>
      </c>
      <c r="O14" s="2">
        <v>0.176295334425354</v>
      </c>
      <c r="P14" s="2">
        <v>0.28049298080231899</v>
      </c>
      <c r="Q14" s="2">
        <v>2.3895215833849499</v>
      </c>
      <c r="R14" s="2">
        <v>2.4883968277721298</v>
      </c>
      <c r="S14" s="2">
        <v>3.1234028118339499</v>
      </c>
      <c r="T14" s="2">
        <v>2.50220156990531</v>
      </c>
      <c r="U14" s="2">
        <v>-6.5568314298176897</v>
      </c>
      <c r="V14" s="2">
        <v>7.7072040257557202</v>
      </c>
      <c r="W14" s="2">
        <v>9.4585461038140206</v>
      </c>
      <c r="X14" s="2">
        <v>1.0707238402182999</v>
      </c>
      <c r="Y14" s="2">
        <v>3.55689555845766</v>
      </c>
      <c r="Z14" s="2">
        <v>-6.3680757731978703</v>
      </c>
      <c r="AA14" s="2">
        <v>-1.57091200547652</v>
      </c>
      <c r="AB14" s="2">
        <v>-1.47439316490911</v>
      </c>
      <c r="AC14" s="2">
        <v>1.8657082912173</v>
      </c>
      <c r="AD14" s="2">
        <v>-1.69317863379987</v>
      </c>
      <c r="AE14" s="2">
        <v>1.94498710423695</v>
      </c>
    </row>
    <row r="15" spans="2:31" ht="15" customHeight="1" x14ac:dyDescent="0.25">
      <c r="B15" s="2">
        <v>1.90893070600555</v>
      </c>
      <c r="C15" s="2">
        <v>-1.8294123502561499</v>
      </c>
      <c r="D15" s="2">
        <v>0.76200797275090204</v>
      </c>
      <c r="E15" s="2">
        <v>-0.58158435074232595</v>
      </c>
      <c r="F15" s="2">
        <v>-1.3853785822618401</v>
      </c>
      <c r="G15" s="2">
        <v>-0.13521085265676799</v>
      </c>
      <c r="H15" s="2">
        <v>0.45837277743846699</v>
      </c>
      <c r="I15" s="2">
        <v>-0.69021750261872605</v>
      </c>
      <c r="J15" s="2">
        <v>0.517330647836864</v>
      </c>
      <c r="K15" s="2">
        <v>0.80831862517654895</v>
      </c>
      <c r="L15" s="2">
        <v>-0.66835321340067999</v>
      </c>
      <c r="M15" s="2">
        <v>-7.4058546016077698E-2</v>
      </c>
      <c r="N15" s="2">
        <v>-0.70491109227686899</v>
      </c>
      <c r="O15" s="2">
        <v>-0.575128108709685</v>
      </c>
      <c r="P15" s="2">
        <v>-0.86690435889390305</v>
      </c>
      <c r="Q15" s="2">
        <v>6.5835977244386399</v>
      </c>
      <c r="R15" s="2">
        <v>0.71774711880555198</v>
      </c>
      <c r="S15" s="2">
        <v>-5.4070186635012298</v>
      </c>
      <c r="T15" s="2">
        <v>0.52930118562394202</v>
      </c>
      <c r="U15" s="2">
        <v>-0.98777883467559202</v>
      </c>
      <c r="V15" s="2">
        <v>-2.8311318975351298</v>
      </c>
      <c r="W15" s="2">
        <v>1.2414359514087401</v>
      </c>
      <c r="X15" s="2">
        <v>-1.0829509562656401</v>
      </c>
      <c r="Y15" s="2">
        <v>1.3416324059723299</v>
      </c>
      <c r="Z15" s="2">
        <v>7.5155109222364498</v>
      </c>
      <c r="AA15" s="2">
        <v>4.4734047894733298</v>
      </c>
      <c r="AB15" s="2">
        <v>1.5396834365808401</v>
      </c>
      <c r="AC15" s="2">
        <v>-2.5069594037580001</v>
      </c>
      <c r="AD15" s="2">
        <v>3.1712063059508999</v>
      </c>
      <c r="AE15" s="2">
        <v>-4.5819483360138804</v>
      </c>
    </row>
    <row r="16" spans="2:31" ht="15" customHeight="1" x14ac:dyDescent="0.25">
      <c r="B16" s="2">
        <v>-1.1525586841509201</v>
      </c>
      <c r="C16" s="2">
        <v>-1.2081382081770899</v>
      </c>
      <c r="D16" s="2">
        <v>-0.37322043151272699</v>
      </c>
      <c r="E16" s="2">
        <v>-0.56151530142750095</v>
      </c>
      <c r="F16" s="2">
        <v>1.33478278476943</v>
      </c>
      <c r="G16" s="2">
        <v>1.0810169326946499</v>
      </c>
      <c r="H16" s="2">
        <v>0.452476073828805</v>
      </c>
      <c r="I16" s="2">
        <v>0.27631155639782501</v>
      </c>
      <c r="J16" s="2">
        <v>-9.5529621517584803E-2</v>
      </c>
      <c r="K16" s="2">
        <v>0.133334038409191</v>
      </c>
      <c r="L16" s="2">
        <v>0.152220640285992</v>
      </c>
      <c r="M16" s="2">
        <v>-6.4664946130373796E-2</v>
      </c>
      <c r="N16" s="2">
        <v>0.23124604044233599</v>
      </c>
      <c r="O16" s="2">
        <v>-5.2498970946059098E-2</v>
      </c>
      <c r="P16" s="2">
        <v>-3.6050261358032597E-2</v>
      </c>
      <c r="Q16" s="2">
        <v>-6.0497786991705098</v>
      </c>
      <c r="R16" s="2">
        <v>-3.51933549714607</v>
      </c>
      <c r="S16" s="2">
        <v>-5.5024386732975401</v>
      </c>
      <c r="T16" s="2">
        <v>-0.17813087056570401</v>
      </c>
      <c r="U16" s="2">
        <v>-1.14645555906253</v>
      </c>
      <c r="V16" s="2">
        <v>1.8810247174867301</v>
      </c>
      <c r="W16" s="2">
        <v>0.51112963342927098</v>
      </c>
      <c r="X16" s="2">
        <v>-2.2598590581155702</v>
      </c>
      <c r="Y16" s="2">
        <v>1.9143375083373</v>
      </c>
      <c r="Z16" s="2">
        <v>-2.9389417083256602</v>
      </c>
      <c r="AA16" s="2">
        <v>-8.3879301590074395E-2</v>
      </c>
      <c r="AB16" s="2">
        <v>-4.9537355056814896</v>
      </c>
      <c r="AC16" s="2">
        <v>3.12392410647954</v>
      </c>
      <c r="AD16" s="2">
        <v>4.3318766370118196</v>
      </c>
      <c r="AE16" s="2">
        <v>-7.7314119319716497</v>
      </c>
    </row>
    <row r="17" spans="2:31" ht="15" customHeight="1" x14ac:dyDescent="0.25">
      <c r="B17" s="2">
        <v>0.47268338834260099</v>
      </c>
      <c r="C17" s="2">
        <v>2.8322061134291898</v>
      </c>
      <c r="D17" s="2">
        <v>0.49775075070042601</v>
      </c>
      <c r="E17" s="2">
        <v>0.182758545364335</v>
      </c>
      <c r="F17" s="2">
        <v>-1.01157082397011</v>
      </c>
      <c r="G17" s="2">
        <v>-0.15070849901826699</v>
      </c>
      <c r="H17" s="2">
        <v>1.2639988975490499</v>
      </c>
      <c r="I17" s="2">
        <v>0.118503372613221</v>
      </c>
      <c r="J17" s="2">
        <v>-5.2486893313146002E-2</v>
      </c>
      <c r="K17" s="2">
        <v>-0.25646246279124801</v>
      </c>
      <c r="L17" s="2">
        <v>0.297822476853917</v>
      </c>
      <c r="M17" s="2">
        <v>0.22446296808961899</v>
      </c>
      <c r="N17" s="2">
        <v>0.65452233053470299</v>
      </c>
      <c r="O17" s="2">
        <v>0.27013025059521101</v>
      </c>
      <c r="P17" s="2">
        <v>5.84774230734387E-2</v>
      </c>
      <c r="Q17" s="2">
        <v>-7.1378444328490103</v>
      </c>
      <c r="R17" s="2">
        <v>-0.22602802392695101</v>
      </c>
      <c r="S17" s="2">
        <v>0.40818676910957102</v>
      </c>
      <c r="T17" s="2">
        <v>3.08222092659053</v>
      </c>
      <c r="U17" s="2">
        <v>-2.6070110592912998</v>
      </c>
      <c r="V17" s="2">
        <v>0.53826205241753</v>
      </c>
      <c r="W17" s="2">
        <v>0.142561890510219</v>
      </c>
      <c r="X17" s="2">
        <v>2.0229114084251298</v>
      </c>
      <c r="Y17" s="2">
        <v>5.7451451581279098</v>
      </c>
      <c r="Z17" s="2">
        <v>2.0582828257918102</v>
      </c>
      <c r="AA17" s="2">
        <v>3.3724827995466602</v>
      </c>
      <c r="AB17" s="2">
        <v>9.1218294075284092</v>
      </c>
      <c r="AC17" s="2">
        <v>-8.3206468395237003</v>
      </c>
      <c r="AD17" s="2">
        <v>-1.23540330852146</v>
      </c>
      <c r="AE17" s="2">
        <v>4.4864942559606904</v>
      </c>
    </row>
    <row r="18" spans="2:31" ht="15" customHeight="1" x14ac:dyDescent="0.25">
      <c r="B18" s="2">
        <v>-1.3505861505475201</v>
      </c>
      <c r="C18" s="2">
        <v>-4.7174919678209797</v>
      </c>
      <c r="D18" s="2">
        <v>1.9906291692951901</v>
      </c>
      <c r="E18" s="2">
        <v>-1.31416289455958</v>
      </c>
      <c r="F18" s="2">
        <v>-1.49423241007853</v>
      </c>
      <c r="G18" s="2">
        <v>-2.1007281473344999</v>
      </c>
      <c r="H18" s="2">
        <v>0.40150474585379797</v>
      </c>
      <c r="I18" s="2">
        <v>-0.717546590613238</v>
      </c>
      <c r="J18" s="2">
        <v>-0.69956030507654199</v>
      </c>
      <c r="K18" s="2">
        <v>-0.27885651649094501</v>
      </c>
      <c r="L18" s="2">
        <v>-0.76637099418167098</v>
      </c>
      <c r="M18" s="2">
        <v>-0.78010588201495101</v>
      </c>
      <c r="N18" s="2">
        <v>-0.65193803201864098</v>
      </c>
      <c r="O18" s="2">
        <v>-1.2871684627975499</v>
      </c>
      <c r="P18" s="2">
        <v>-0.77827076575021104</v>
      </c>
      <c r="Q18" s="2">
        <v>-1.74519096626169</v>
      </c>
      <c r="R18" s="2">
        <v>3.8579678381398899</v>
      </c>
      <c r="S18" s="2">
        <v>6.67180343186324</v>
      </c>
      <c r="T18" s="2">
        <v>6.1084948903085703</v>
      </c>
      <c r="U18" s="2">
        <v>-0.152789041239177</v>
      </c>
      <c r="V18" s="2">
        <v>0.53770089813583399</v>
      </c>
      <c r="W18" s="2">
        <v>-0.82338783999049003</v>
      </c>
      <c r="X18" s="2">
        <v>7.7011893353445702</v>
      </c>
      <c r="Y18" s="2">
        <v>-4.56087393560662E-2</v>
      </c>
      <c r="Z18" s="2">
        <v>9.93201945781429</v>
      </c>
      <c r="AA18" s="2">
        <v>-1.90481859607264</v>
      </c>
      <c r="AB18" s="2">
        <v>-7.0263389720204801</v>
      </c>
      <c r="AC18" s="2">
        <v>2.3906033460440099</v>
      </c>
      <c r="AD18" s="2">
        <v>0.76818733962584196</v>
      </c>
      <c r="AE18" s="2">
        <v>-0.13289387792322299</v>
      </c>
    </row>
    <row r="19" spans="2:31" ht="15" customHeight="1" x14ac:dyDescent="0.25">
      <c r="B19" s="2">
        <v>1.73652366668764</v>
      </c>
      <c r="C19" s="2">
        <v>0.90060658119024695</v>
      </c>
      <c r="D19" s="2">
        <v>0.18475520415086699</v>
      </c>
      <c r="E19" s="2">
        <v>-1.1338547014959499</v>
      </c>
      <c r="F19" s="2">
        <v>0.79390477398007497</v>
      </c>
      <c r="G19" s="2">
        <v>-1.06562857570209</v>
      </c>
      <c r="H19" s="2">
        <v>-0.62097408954608102</v>
      </c>
      <c r="I19" s="2">
        <v>-0.249108839197588</v>
      </c>
      <c r="J19" s="2">
        <v>-0.701954264472198</v>
      </c>
      <c r="K19" s="2">
        <v>3.5831854758931303E-2</v>
      </c>
      <c r="L19" s="2">
        <v>-0.168551528248473</v>
      </c>
      <c r="M19" s="2">
        <v>2.37865959242098E-2</v>
      </c>
      <c r="N19" s="2">
        <v>-9.1928905464038299E-2</v>
      </c>
      <c r="O19" s="2">
        <v>-0.40722662157797201</v>
      </c>
      <c r="P19" s="2">
        <v>-9.7632554274290101E-2</v>
      </c>
      <c r="Q19" s="2">
        <v>5.2192930373764996</v>
      </c>
      <c r="R19" s="2">
        <v>3.94338023601461</v>
      </c>
      <c r="S19" s="2">
        <v>5.1419289017055698</v>
      </c>
      <c r="T19" s="2">
        <v>2.0668370489678898</v>
      </c>
      <c r="U19" s="2">
        <v>2.2059219363337599</v>
      </c>
      <c r="V19" s="2">
        <v>-0.122843606202117</v>
      </c>
      <c r="W19" s="2">
        <v>-0.47479329366991202</v>
      </c>
      <c r="X19" s="2">
        <v>-0.47496779624268098</v>
      </c>
      <c r="Y19" s="2">
        <v>-6.1036837492150999</v>
      </c>
      <c r="Z19" s="2">
        <v>-3.4850755935535398</v>
      </c>
      <c r="AA19" s="2">
        <v>-6.3618872488797296</v>
      </c>
      <c r="AB19" s="2">
        <v>7.1217260126841202</v>
      </c>
      <c r="AC19" s="2">
        <v>-2.4243512635192301</v>
      </c>
      <c r="AD19" s="2">
        <v>7.9541449794231696</v>
      </c>
      <c r="AE19" s="2">
        <v>-2.61806047733673</v>
      </c>
    </row>
    <row r="20" spans="2:31" ht="15" customHeight="1" x14ac:dyDescent="0.25">
      <c r="B20" s="2">
        <v>-1.56889764335857</v>
      </c>
      <c r="C20" s="2">
        <v>0.75292666526424001</v>
      </c>
      <c r="D20" s="2">
        <v>-2.3055835599722501E-2</v>
      </c>
      <c r="E20" s="2">
        <v>0.97097994460958603</v>
      </c>
      <c r="F20" s="2">
        <v>0.39980373395323798</v>
      </c>
      <c r="G20" s="2">
        <v>0.430453666355471</v>
      </c>
      <c r="H20" s="2">
        <v>-3.5425862777232101E-2</v>
      </c>
      <c r="I20" s="2">
        <v>0.116026279668377</v>
      </c>
      <c r="J20" s="2">
        <v>0.97846417890465598</v>
      </c>
      <c r="K20" s="2">
        <v>-0.59175650598413798</v>
      </c>
      <c r="L20" s="2">
        <v>-0.57450766373349305</v>
      </c>
      <c r="M20" s="2">
        <v>0.29725454075703001</v>
      </c>
      <c r="N20" s="2">
        <v>-1.9608088070757701E-2</v>
      </c>
      <c r="O20" s="2">
        <v>-0.67423526955385804</v>
      </c>
      <c r="P20" s="2">
        <v>1.6025040720520599E-2</v>
      </c>
      <c r="Q20" s="2">
        <v>7.4269718373947899</v>
      </c>
      <c r="R20" s="2">
        <v>0.129210262937517</v>
      </c>
      <c r="S20" s="2">
        <v>0.12768624108999299</v>
      </c>
      <c r="T20" s="2">
        <v>-4.5873174379271102</v>
      </c>
      <c r="U20" s="2">
        <v>1.3770712506196501</v>
      </c>
      <c r="V20" s="2">
        <v>-2.2007118723694101</v>
      </c>
      <c r="W20" s="2">
        <v>-4.4086156803412997E-2</v>
      </c>
      <c r="X20" s="2">
        <v>-1.19061469785292</v>
      </c>
      <c r="Y20" s="2">
        <v>-1.66209969051479</v>
      </c>
      <c r="Z20" s="2">
        <v>0.31460894535537998</v>
      </c>
      <c r="AA20" s="2">
        <v>2.2740361546988401</v>
      </c>
      <c r="AB20" s="2">
        <v>-1.6711296595960099</v>
      </c>
      <c r="AC20" s="2">
        <v>2.00364614253066</v>
      </c>
      <c r="AD20" s="2">
        <v>-7.9681727726386997</v>
      </c>
      <c r="AE20" s="2">
        <v>6.42036617427416</v>
      </c>
    </row>
    <row r="21" spans="2:31" ht="15" customHeight="1" x14ac:dyDescent="0.25">
      <c r="B21" s="2">
        <v>-2.1845957115789001</v>
      </c>
      <c r="C21" s="2">
        <v>2.7984339896355999</v>
      </c>
      <c r="D21" s="2">
        <v>3.7182530554664903E-2</v>
      </c>
      <c r="E21" s="2">
        <v>-0.25563626966372199</v>
      </c>
      <c r="F21" s="2">
        <v>-1.58850629511713</v>
      </c>
      <c r="G21" s="2">
        <v>0.285260432267049</v>
      </c>
      <c r="H21" s="2">
        <v>1.0966632832885801</v>
      </c>
      <c r="I21" s="2">
        <v>0.199255267415544</v>
      </c>
      <c r="J21" s="2">
        <v>0.97635582025963497</v>
      </c>
      <c r="K21" s="2">
        <v>-0.462109408606445</v>
      </c>
      <c r="L21" s="2">
        <v>0.45870269955369503</v>
      </c>
      <c r="M21" s="2">
        <v>-0.56795553013988798</v>
      </c>
      <c r="N21" s="2">
        <v>-0.141092684095561</v>
      </c>
      <c r="O21" s="2">
        <v>0.10074482052528599</v>
      </c>
      <c r="P21" s="2">
        <v>0.31291288052209998</v>
      </c>
    </row>
    <row r="22" spans="2:31" ht="15" customHeight="1" x14ac:dyDescent="0.25">
      <c r="B22" s="2">
        <v>-1.8778650649114299</v>
      </c>
      <c r="C22" s="2">
        <v>1.94494499834034</v>
      </c>
      <c r="D22" s="2">
        <v>-0.31526557504034702</v>
      </c>
      <c r="E22" s="2">
        <v>-4.24365345054903E-2</v>
      </c>
      <c r="F22" s="2">
        <v>0.85414724146975696</v>
      </c>
      <c r="G22" s="2">
        <v>-0.76915170124585897</v>
      </c>
      <c r="H22" s="2">
        <v>-1.2313473867435201</v>
      </c>
      <c r="I22" s="2">
        <v>1.6233494535078798E-2</v>
      </c>
      <c r="J22" s="2">
        <v>-0.11598806818665</v>
      </c>
      <c r="K22" s="2">
        <v>0.111817896977722</v>
      </c>
      <c r="L22" s="2">
        <v>-1.1988706120843301E-2</v>
      </c>
      <c r="M22" s="2">
        <v>0.17451888112136901</v>
      </c>
      <c r="N22" s="2">
        <v>-0.202578399520979</v>
      </c>
      <c r="O22" s="2">
        <v>-0.59505182629170705</v>
      </c>
      <c r="P22" s="2">
        <v>-0.36329121017136101</v>
      </c>
    </row>
    <row r="23" spans="2:31" ht="15" customHeight="1" x14ac:dyDescent="0.25">
      <c r="B23" s="2">
        <v>-0.11856604651316301</v>
      </c>
      <c r="C23" s="2">
        <v>-1.44103355434411</v>
      </c>
      <c r="D23" s="2">
        <v>0.65459715107569305</v>
      </c>
      <c r="E23" s="2">
        <v>0.71716533739830302</v>
      </c>
      <c r="F23" s="2">
        <v>-0.78071250637895595</v>
      </c>
      <c r="G23" s="2">
        <v>0.46190717523726998</v>
      </c>
      <c r="H23" s="2">
        <v>0.58416495535761503</v>
      </c>
      <c r="I23" s="2">
        <v>-0.24400135545141299</v>
      </c>
      <c r="J23" s="2">
        <v>0.56871663656562499</v>
      </c>
      <c r="K23" s="2">
        <v>-0.15724458254048099</v>
      </c>
      <c r="L23" s="2">
        <v>0.33227449627932598</v>
      </c>
      <c r="M23" s="2">
        <v>0.69323511182281605</v>
      </c>
      <c r="N23" s="2">
        <v>-0.21592176914626099</v>
      </c>
      <c r="O23" s="2">
        <v>7.1375052984944704E-2</v>
      </c>
      <c r="P23" s="2">
        <v>0.15856183481716701</v>
      </c>
    </row>
    <row r="24" spans="2:31" ht="15" customHeight="1" x14ac:dyDescent="0.25">
      <c r="B24" s="2">
        <v>1.2979598877498699</v>
      </c>
      <c r="C24" s="2">
        <v>-1.2963391636322901</v>
      </c>
      <c r="D24" s="2">
        <v>1.04360561489875</v>
      </c>
      <c r="E24" s="2">
        <v>0.52243661024673604</v>
      </c>
      <c r="F24" s="2">
        <v>-0.39205563128091497</v>
      </c>
      <c r="G24" s="2">
        <v>0.24765852028417101</v>
      </c>
      <c r="H24" s="2">
        <v>0.84945119442921502</v>
      </c>
      <c r="I24" s="2">
        <v>0.18065514655650899</v>
      </c>
      <c r="J24" s="2">
        <v>0.54149176269916299</v>
      </c>
      <c r="K24" s="2">
        <v>-0.27091026587205402</v>
      </c>
      <c r="L24" s="2">
        <v>6.8982980996634899E-2</v>
      </c>
      <c r="M24" s="2">
        <v>-0.20637924623908999</v>
      </c>
      <c r="N24" s="2">
        <v>9.37656501645691E-2</v>
      </c>
      <c r="O24" s="2">
        <v>-0.12951192774293699</v>
      </c>
      <c r="P24" s="2">
        <v>-0.28972591803487502</v>
      </c>
    </row>
    <row r="25" spans="2:31" ht="15" customHeight="1" x14ac:dyDescent="0.25">
      <c r="B25" s="2">
        <v>-2.47160205933123</v>
      </c>
      <c r="C25" s="2">
        <v>-2.9397641193134199</v>
      </c>
      <c r="D25" s="2">
        <v>-1.7123186558580701</v>
      </c>
      <c r="E25" s="2">
        <v>-0.39317304348405102</v>
      </c>
      <c r="F25" s="2">
        <v>1.5667416998613199</v>
      </c>
      <c r="G25" s="2">
        <v>0.94059878146129505</v>
      </c>
      <c r="H25" s="2">
        <v>0.53466224865364897</v>
      </c>
      <c r="I25" s="2">
        <v>1.2290992032297801</v>
      </c>
      <c r="J25" s="2">
        <v>-0.94006864898763998</v>
      </c>
      <c r="K25" s="2">
        <v>1.2982770155449801</v>
      </c>
      <c r="L25" s="2">
        <v>0.21947671287157999</v>
      </c>
      <c r="M25" s="2">
        <v>-0.81476007596897604</v>
      </c>
      <c r="N25" s="2">
        <v>0.24473980639868501</v>
      </c>
      <c r="O25" s="2">
        <v>5.6591772918720999E-3</v>
      </c>
      <c r="P25" s="2">
        <v>-8.9055496019479402E-2</v>
      </c>
    </row>
    <row r="26" spans="2:31" ht="15" customHeight="1" x14ac:dyDescent="0.25">
      <c r="B26" s="2">
        <v>3.9439334248701701</v>
      </c>
      <c r="C26" s="2">
        <v>-0.51298712356485598</v>
      </c>
      <c r="D26" s="2">
        <v>-4.4707888693945703</v>
      </c>
      <c r="E26" s="2">
        <v>3.4698125424804598</v>
      </c>
      <c r="F26" s="2">
        <v>-1.21399820642679</v>
      </c>
      <c r="G26" s="2">
        <v>-1.3031850815073101</v>
      </c>
      <c r="H26" s="2">
        <v>-0.46712570381470497</v>
      </c>
      <c r="I26" s="2">
        <v>0.89970773378548496</v>
      </c>
      <c r="J26" s="2">
        <v>-0.29320462465524999</v>
      </c>
      <c r="K26" s="2">
        <v>0.19824191992787699</v>
      </c>
      <c r="L26" s="2">
        <v>-0.101994586437068</v>
      </c>
      <c r="M26" s="2">
        <v>-1.76749408673256E-2</v>
      </c>
      <c r="N26" s="2">
        <v>2.8259515450022199E-2</v>
      </c>
      <c r="O26" s="2">
        <v>0.45437582567676399</v>
      </c>
      <c r="P26" s="2">
        <v>-8.0156821141288206E-2</v>
      </c>
    </row>
    <row r="27" spans="2:31" ht="15" customHeight="1" x14ac:dyDescent="0.25">
      <c r="B27" s="2">
        <v>-1.2369337684275099</v>
      </c>
      <c r="C27" s="2">
        <v>1.0101876826523799</v>
      </c>
      <c r="D27" s="2">
        <v>0.64135787951573597</v>
      </c>
      <c r="E27" s="2">
        <v>-0.108118071435557</v>
      </c>
      <c r="F27" s="2">
        <v>-3.62779323431223E-2</v>
      </c>
      <c r="G27" s="2">
        <v>-0.30766038168820298</v>
      </c>
      <c r="H27" s="2">
        <v>-0.102990501703389</v>
      </c>
      <c r="I27" s="2">
        <v>-1.00104884992511E-2</v>
      </c>
      <c r="J27" s="2">
        <v>0.15950726357917999</v>
      </c>
      <c r="K27" s="2">
        <v>-0.244860951374863</v>
      </c>
      <c r="L27" s="2">
        <v>0.12773935609717099</v>
      </c>
      <c r="M27" s="2">
        <v>-0.24937353160366199</v>
      </c>
      <c r="N27" s="2">
        <v>3.1307232903736902E-2</v>
      </c>
      <c r="O27" s="2">
        <v>-0.43464735687495398</v>
      </c>
      <c r="P27" s="2">
        <v>-0.14574577765077901</v>
      </c>
    </row>
    <row r="28" spans="2:31" ht="15" customHeight="1" x14ac:dyDescent="0.25">
      <c r="B28" s="2">
        <v>6.1457438368583102</v>
      </c>
      <c r="C28" s="2">
        <v>-0.61889004525332802</v>
      </c>
      <c r="D28" s="2">
        <v>0.76018831009113597</v>
      </c>
      <c r="E28" s="2">
        <v>-0.92010019694257394</v>
      </c>
      <c r="F28" s="2">
        <v>1.4492332556968201E-2</v>
      </c>
      <c r="G28" s="2">
        <v>2.12407838355873</v>
      </c>
      <c r="H28" s="2">
        <v>-0.90298180157177599</v>
      </c>
      <c r="I28" s="2">
        <v>-1.0276098356002299</v>
      </c>
      <c r="J28" s="2">
        <v>-0.26980260154161601</v>
      </c>
      <c r="K28" s="2">
        <v>-0.73485723119971902</v>
      </c>
      <c r="L28" s="2">
        <v>0.242606212976892</v>
      </c>
      <c r="M28" s="2">
        <v>-0.41128279148622598</v>
      </c>
      <c r="N28" s="2">
        <v>0.103102775035886</v>
      </c>
      <c r="O28" s="2">
        <v>-0.58701289629395603</v>
      </c>
      <c r="P28" s="2">
        <v>0.76011064754001001</v>
      </c>
    </row>
    <row r="29" spans="2:31" ht="15" customHeight="1" x14ac:dyDescent="0.25">
      <c r="B29" s="2">
        <v>1.0534121799821801</v>
      </c>
      <c r="C29" s="2">
        <v>-3.1306377004709902</v>
      </c>
      <c r="D29" s="2">
        <v>2.55503098724789</v>
      </c>
      <c r="E29" s="2">
        <v>-0.59650293898391404</v>
      </c>
      <c r="F29" s="2">
        <v>-0.334905963551971</v>
      </c>
      <c r="G29" s="2">
        <v>-1.45173811307384</v>
      </c>
      <c r="H29" s="2">
        <v>0.37616399972329401</v>
      </c>
      <c r="I29" s="2">
        <v>-0.62549483556198904</v>
      </c>
      <c r="J29" s="2">
        <v>-0.85710426949733998</v>
      </c>
      <c r="K29" s="2">
        <v>-0.322273226962007</v>
      </c>
      <c r="L29" s="2">
        <v>-0.20773905827143299</v>
      </c>
      <c r="M29" s="2">
        <v>-1.0235829517934401</v>
      </c>
      <c r="N29" s="2">
        <v>0.487198636082182</v>
      </c>
      <c r="O29" s="2">
        <v>-0.64264589505337499</v>
      </c>
      <c r="P29" s="2">
        <v>0.75031796210885804</v>
      </c>
    </row>
    <row r="30" spans="2:31" ht="15" customHeight="1" x14ac:dyDescent="0.25">
      <c r="B30" s="2">
        <v>-0.60894749360859302</v>
      </c>
      <c r="C30" s="2">
        <v>2.5181076277861298</v>
      </c>
      <c r="D30" s="2">
        <v>1.32791361219024</v>
      </c>
      <c r="E30" s="2">
        <v>1.3041770355254401</v>
      </c>
      <c r="F30" s="2">
        <v>0.488426138280597</v>
      </c>
      <c r="G30" s="2">
        <v>-0.42985143367836898</v>
      </c>
      <c r="H30" s="2">
        <v>-0.52973590398481196</v>
      </c>
      <c r="I30" s="2">
        <v>0.92970375051832699</v>
      </c>
      <c r="J30" s="2">
        <v>-0.32021335845793297</v>
      </c>
      <c r="K30" s="2">
        <v>1.1074714802946699</v>
      </c>
      <c r="L30" s="2">
        <v>-0.131311171252739</v>
      </c>
      <c r="M30" s="2">
        <v>-0.639254898204068</v>
      </c>
      <c r="N30" s="2">
        <v>-0.60544241015581102</v>
      </c>
      <c r="O30" s="2">
        <v>-0.26538111595671798</v>
      </c>
      <c r="P30" s="2">
        <v>0.38661078788485798</v>
      </c>
    </row>
    <row r="31" spans="2:31" ht="15" customHeight="1" x14ac:dyDescent="0.25">
      <c r="B31" s="2">
        <v>5.2158800188782903</v>
      </c>
      <c r="C31" s="2">
        <v>-0.81786859198767303</v>
      </c>
      <c r="D31" s="2">
        <v>-3.1566997615931398</v>
      </c>
      <c r="E31" s="2">
        <v>-0.13176153576834601</v>
      </c>
      <c r="F31" s="2">
        <v>4.1945496491130697E-2</v>
      </c>
      <c r="G31" s="2">
        <v>-0.53869606984931195</v>
      </c>
      <c r="H31" s="2">
        <v>-0.37135288474047801</v>
      </c>
      <c r="I31" s="2">
        <v>0.53862136308122499</v>
      </c>
      <c r="J31" s="2">
        <v>0.70809901569638201</v>
      </c>
      <c r="K31" s="2">
        <v>0.88581476361690203</v>
      </c>
      <c r="L31" s="2">
        <v>0.85525312571108802</v>
      </c>
      <c r="M31" s="2">
        <v>-2.6157361817889399E-2</v>
      </c>
      <c r="N31" s="2">
        <v>-0.25964228251703397</v>
      </c>
      <c r="O31" s="2">
        <v>0.128702461078222</v>
      </c>
      <c r="P31" s="2">
        <v>-0.117429216582757</v>
      </c>
    </row>
    <row r="32" spans="2:31" ht="15" customHeight="1" x14ac:dyDescent="0.25">
      <c r="B32" s="2">
        <v>-1.3739932808244799</v>
      </c>
      <c r="C32" s="2">
        <v>-0.46400621187445101</v>
      </c>
      <c r="D32" s="2">
        <v>-0.67987175739800498</v>
      </c>
      <c r="E32" s="2">
        <v>-0.21761574230167</v>
      </c>
      <c r="F32" s="2">
        <v>0.74776099598534396</v>
      </c>
      <c r="G32" s="2">
        <v>0.453061341065365</v>
      </c>
      <c r="H32" s="2">
        <v>0.19498917909830099</v>
      </c>
      <c r="I32" s="2">
        <v>4.0621829168645998E-2</v>
      </c>
      <c r="J32" s="2">
        <v>-8.8394050901348803E-2</v>
      </c>
      <c r="K32" s="2">
        <v>-0.26114958612593903</v>
      </c>
      <c r="L32" s="2">
        <v>-0.41553451695379301</v>
      </c>
      <c r="M32" s="2">
        <v>-0.44678893461522001</v>
      </c>
      <c r="N32" s="2">
        <v>0.487645304254333</v>
      </c>
      <c r="O32" s="2">
        <v>0.34306570450016499</v>
      </c>
      <c r="P32" s="2">
        <v>3.4698228966208097E-2</v>
      </c>
    </row>
    <row r="33" spans="2:16" ht="15" customHeight="1" x14ac:dyDescent="0.25">
      <c r="B33" s="2">
        <v>2.7781001561604501</v>
      </c>
      <c r="C33" s="2">
        <v>1.1756157966424301</v>
      </c>
      <c r="D33" s="2">
        <v>1.44656949294244</v>
      </c>
      <c r="E33" s="2">
        <v>0.34473040980663899</v>
      </c>
      <c r="F33" s="2">
        <v>1.3665109985669801</v>
      </c>
      <c r="G33" s="2">
        <v>0.12214555695374001</v>
      </c>
      <c r="H33" s="2">
        <v>-0.43626563637548399</v>
      </c>
      <c r="I33" s="2">
        <v>-0.126949384426853</v>
      </c>
      <c r="J33" s="2">
        <v>-0.111406481555698</v>
      </c>
      <c r="K33" s="2">
        <v>-0.23906394232005801</v>
      </c>
      <c r="L33" s="2">
        <v>6.4555552934654495E-2</v>
      </c>
      <c r="M33" s="2">
        <v>0.131809656953259</v>
      </c>
      <c r="N33" s="2">
        <v>-8.54554497782712E-2</v>
      </c>
      <c r="O33" s="2">
        <v>0.27595322208534301</v>
      </c>
      <c r="P33" s="2">
        <v>-0.28792754706604001</v>
      </c>
    </row>
    <row r="34" spans="2:16" ht="15" customHeight="1" x14ac:dyDescent="0.25">
      <c r="B34" s="2">
        <v>-3.7696099089468</v>
      </c>
      <c r="C34" s="2">
        <v>-2.4273237059673098</v>
      </c>
      <c r="D34" s="2">
        <v>-0.19254159186009501</v>
      </c>
      <c r="E34" s="2">
        <v>-0.41368755127559997</v>
      </c>
      <c r="F34" s="2">
        <v>-0.16407089819034401</v>
      </c>
      <c r="G34" s="2">
        <v>-1.4026986157619701</v>
      </c>
      <c r="H34" s="2">
        <v>-0.77211088487358204</v>
      </c>
      <c r="I34" s="2">
        <v>0.24177225707382399</v>
      </c>
      <c r="J34" s="2">
        <v>0.47858519607732802</v>
      </c>
      <c r="K34" s="2">
        <v>0.169340711717088</v>
      </c>
      <c r="L34" s="2">
        <v>-0.39549253056039801</v>
      </c>
      <c r="M34" s="2">
        <v>1.6245910603723499</v>
      </c>
      <c r="N34" s="2">
        <v>1.52776821389122E-2</v>
      </c>
      <c r="O34" s="2">
        <v>-0.59350819411425204</v>
      </c>
      <c r="P34" s="2">
        <v>0.44605757239681298</v>
      </c>
    </row>
    <row r="35" spans="2:16" ht="15" customHeight="1" x14ac:dyDescent="0.25">
      <c r="B35" s="2">
        <v>-1.62219861805235</v>
      </c>
      <c r="C35" s="2">
        <v>-6.3280151962074704E-2</v>
      </c>
      <c r="D35" s="2">
        <v>0.83385236907973204</v>
      </c>
      <c r="E35" s="2">
        <v>3.4157061812254599E-2</v>
      </c>
      <c r="F35" s="2">
        <v>-0.13613963109713001</v>
      </c>
      <c r="G35" s="2">
        <v>1.4674529612272</v>
      </c>
      <c r="H35" s="2">
        <v>-1.87238909378614</v>
      </c>
      <c r="I35" s="2">
        <v>-0.58937435849534403</v>
      </c>
      <c r="J35" s="2">
        <v>-0.175185112897359</v>
      </c>
      <c r="K35" s="2">
        <v>0.847746657882676</v>
      </c>
      <c r="L35" s="2">
        <v>0.43022766127971002</v>
      </c>
      <c r="M35" s="2">
        <v>0.94716994945710697</v>
      </c>
      <c r="N35" s="2">
        <v>-0.51741744650712695</v>
      </c>
      <c r="O35" s="2">
        <v>-0.16438627596894101</v>
      </c>
      <c r="P35" s="2">
        <v>-6.9225989316806402E-2</v>
      </c>
    </row>
    <row r="36" spans="2:16" ht="15" customHeight="1" x14ac:dyDescent="0.25">
      <c r="B36" s="2">
        <v>-1.8597357216225801</v>
      </c>
      <c r="C36" s="2">
        <v>-1.1901884641657501</v>
      </c>
      <c r="D36" s="2">
        <v>-4.2348677125219298</v>
      </c>
      <c r="E36" s="2">
        <v>0.650551823413131</v>
      </c>
      <c r="F36" s="2">
        <v>-0.49300928190920601</v>
      </c>
      <c r="G36" s="2">
        <v>-0.31246124672242598</v>
      </c>
      <c r="H36" s="2">
        <v>0.23494393418109399</v>
      </c>
      <c r="I36" s="2">
        <v>-0.54465423301427895</v>
      </c>
      <c r="J36" s="2">
        <v>-1.2046280404440699</v>
      </c>
      <c r="K36" s="2">
        <v>-1.40903765739154</v>
      </c>
      <c r="L36" s="2">
        <v>-0.426708853373027</v>
      </c>
      <c r="M36" s="2">
        <v>0.94677430716893995</v>
      </c>
      <c r="N36" s="2">
        <v>-0.56938619649928301</v>
      </c>
      <c r="O36" s="2">
        <v>-0.118136911753558</v>
      </c>
      <c r="P36" s="2">
        <v>0.21959396998483</v>
      </c>
    </row>
    <row r="37" spans="2:16" ht="15" customHeight="1" x14ac:dyDescent="0.25">
      <c r="B37" s="2">
        <v>-0.63473969520676499</v>
      </c>
      <c r="C37" s="2">
        <v>0.70444145512610801</v>
      </c>
      <c r="D37" s="2">
        <v>0.54141158764463504</v>
      </c>
      <c r="E37" s="2">
        <v>0.91046703193565204</v>
      </c>
      <c r="F37" s="2">
        <v>-1.53471675365214</v>
      </c>
      <c r="G37" s="2">
        <v>0.66700406282076796</v>
      </c>
      <c r="H37" s="2">
        <v>0.81006497068054895</v>
      </c>
      <c r="I37" s="2">
        <v>0.33615938060281902</v>
      </c>
      <c r="J37" s="2">
        <v>0.52547801645665004</v>
      </c>
      <c r="K37" s="2">
        <v>-0.23621937508817401</v>
      </c>
      <c r="L37" s="2">
        <v>0.66516372799030599</v>
      </c>
      <c r="M37" s="2">
        <v>0.25440048006098598</v>
      </c>
      <c r="N37" s="2">
        <v>-0.20971415948746899</v>
      </c>
      <c r="O37" s="2">
        <v>3.8831017021963301E-3</v>
      </c>
      <c r="P37" s="2">
        <v>0.42298472380475799</v>
      </c>
    </row>
    <row r="38" spans="2:16" ht="15" customHeight="1" x14ac:dyDescent="0.25">
      <c r="B38" s="2">
        <v>-8.5541310017325199E-3</v>
      </c>
      <c r="C38" s="2">
        <v>1.5667523046893299</v>
      </c>
      <c r="D38" s="2">
        <v>-0.32082461614733598</v>
      </c>
      <c r="E38" s="2">
        <v>-0.24457012158379501</v>
      </c>
      <c r="F38" s="2">
        <v>-0.51999176939723002</v>
      </c>
      <c r="G38" s="2">
        <v>-0.48230281501752298</v>
      </c>
      <c r="H38" s="2">
        <v>0.49698698105502098</v>
      </c>
      <c r="I38" s="2">
        <v>0.102661996450554</v>
      </c>
      <c r="J38" s="2">
        <v>1.1433365321007001</v>
      </c>
      <c r="K38" s="2">
        <v>1.0475126067944101</v>
      </c>
      <c r="L38" s="2">
        <v>0.19703586362970399</v>
      </c>
      <c r="M38" s="2">
        <v>0.37159738407950998</v>
      </c>
      <c r="N38" s="2">
        <v>0.36628991250419701</v>
      </c>
      <c r="O38" s="2">
        <v>0.28296686985735697</v>
      </c>
      <c r="P38" s="2">
        <v>-0.188897022476364</v>
      </c>
    </row>
    <row r="39" spans="2:16" ht="15" customHeight="1" x14ac:dyDescent="0.25">
      <c r="B39" s="2">
        <v>-1.48826809986586</v>
      </c>
      <c r="C39" s="2">
        <v>1.8264056279243199</v>
      </c>
      <c r="D39" s="2">
        <v>0.74278092522927996</v>
      </c>
      <c r="E39" s="2">
        <v>1.21877648852183</v>
      </c>
      <c r="F39" s="2">
        <v>0.769557299454803</v>
      </c>
      <c r="G39" s="2">
        <v>-0.62019101541275501</v>
      </c>
      <c r="H39" s="2">
        <v>-1.02761089211273</v>
      </c>
      <c r="I39" s="2">
        <v>0.603233079077659</v>
      </c>
      <c r="J39" s="2">
        <v>-0.46939407185861798</v>
      </c>
      <c r="K39" s="2">
        <v>0.67678990958599505</v>
      </c>
      <c r="L39" s="2">
        <v>0.338877318206801</v>
      </c>
      <c r="M39" s="2">
        <v>-4.4443137374012998E-3</v>
      </c>
      <c r="N39" s="2">
        <v>-0.405826956843437</v>
      </c>
      <c r="O39" s="2">
        <v>-0.132140734760016</v>
      </c>
      <c r="P39" s="2">
        <v>-0.14770863252320199</v>
      </c>
    </row>
    <row r="40" spans="2:16" ht="15" customHeight="1" x14ac:dyDescent="0.25">
      <c r="B40" s="2">
        <v>-2.0640051077993502</v>
      </c>
      <c r="C40" s="2">
        <v>1.0887408781486401</v>
      </c>
      <c r="D40" s="2">
        <v>0.32553424902078998</v>
      </c>
      <c r="E40" s="2">
        <v>-0.296181076611509</v>
      </c>
      <c r="F40" s="2">
        <v>0.97169398085626901</v>
      </c>
      <c r="G40" s="2">
        <v>-0.15245790206242599</v>
      </c>
      <c r="H40" s="2">
        <v>-0.940932014334942</v>
      </c>
      <c r="I40" s="2">
        <v>-0.44609701280606301</v>
      </c>
      <c r="J40" s="2">
        <v>-0.12702104142376</v>
      </c>
      <c r="K40" s="2">
        <v>-0.68796503714032198</v>
      </c>
      <c r="L40" s="2">
        <v>6.7549027375867201E-3</v>
      </c>
      <c r="M40" s="2">
        <v>-8.84214001709097E-2</v>
      </c>
      <c r="N40" s="2">
        <v>-0.28622749869378999</v>
      </c>
      <c r="O40" s="2">
        <v>-8.9228880873704994E-2</v>
      </c>
      <c r="P40" s="2">
        <v>-0.38842800032753599</v>
      </c>
    </row>
    <row r="41" spans="2:16" ht="15" customHeight="1" x14ac:dyDescent="0.25">
      <c r="B41" s="2">
        <v>-0.16827211537322301</v>
      </c>
      <c r="C41" s="2">
        <v>2.5076683707401299</v>
      </c>
      <c r="D41" s="2">
        <v>0.18613028529259601</v>
      </c>
      <c r="E41" s="2">
        <v>-1.44646361305156E-2</v>
      </c>
      <c r="F41" s="2">
        <v>-1.7389186949292701</v>
      </c>
      <c r="G41" s="2">
        <v>0.68249477129384095</v>
      </c>
      <c r="H41" s="2">
        <v>1.3142152557456901</v>
      </c>
      <c r="I41" s="2">
        <v>6.1937525953756997E-2</v>
      </c>
      <c r="J41" s="2">
        <v>1.21952477833256</v>
      </c>
      <c r="K41" s="2">
        <v>-0.179012292525602</v>
      </c>
      <c r="L41" s="2">
        <v>-9.5950238499616494E-2</v>
      </c>
      <c r="M41" s="2">
        <v>-0.25672474449058802</v>
      </c>
      <c r="N41" s="2">
        <v>-0.75260562362648797</v>
      </c>
      <c r="O41" s="2">
        <v>2.6954588523677599E-2</v>
      </c>
      <c r="P41" s="2">
        <v>0.37337064789143498</v>
      </c>
    </row>
    <row r="42" spans="2:16" ht="15" customHeight="1" x14ac:dyDescent="0.25">
      <c r="B42" s="2">
        <v>-0.67200015876683905</v>
      </c>
      <c r="C42" s="2">
        <v>1.2554114436639301</v>
      </c>
      <c r="D42" s="2">
        <v>-5.1352130752340103E-2</v>
      </c>
      <c r="E42" s="2">
        <v>1.4848007525903</v>
      </c>
      <c r="F42" s="2">
        <v>0.49406102862963103</v>
      </c>
      <c r="G42" s="2">
        <v>-0.54811023783900703</v>
      </c>
      <c r="H42" s="2">
        <v>-0.934266117791268</v>
      </c>
      <c r="I42" s="2">
        <v>0.40618722958385201</v>
      </c>
      <c r="J42" s="2">
        <v>-1.8745250846927199</v>
      </c>
      <c r="K42" s="2">
        <v>0.456594248275492</v>
      </c>
      <c r="L42" s="2">
        <v>5.7153185120595203E-2</v>
      </c>
      <c r="M42" s="2">
        <v>-0.50843296930968995</v>
      </c>
      <c r="N42" s="2">
        <v>0.107737094839697</v>
      </c>
      <c r="O42" s="2">
        <v>-0.104055420982647</v>
      </c>
      <c r="P42" s="2">
        <v>-0.42741004218904399</v>
      </c>
    </row>
    <row r="43" spans="2:16" ht="15" customHeight="1" x14ac:dyDescent="0.25">
      <c r="B43" s="2">
        <v>-0.38656214149060603</v>
      </c>
      <c r="C43" s="2">
        <v>-0.95244313684864701</v>
      </c>
      <c r="D43" s="2">
        <v>-5.6316761225855698</v>
      </c>
      <c r="E43" s="2">
        <v>3.6516886991791901</v>
      </c>
      <c r="F43" s="2">
        <v>-1.1718376997090001</v>
      </c>
      <c r="G43" s="2">
        <v>-0.88454529214730704</v>
      </c>
      <c r="H43" s="2">
        <v>-1.06093208554299</v>
      </c>
      <c r="I43" s="2">
        <v>4.1083800984457901E-2</v>
      </c>
      <c r="J43" s="2">
        <v>-0.39930479914971001</v>
      </c>
      <c r="K43" s="2">
        <v>-1.0959031494479201</v>
      </c>
      <c r="L43" s="2">
        <v>-0.92243129238648403</v>
      </c>
      <c r="M43" s="2">
        <v>-1.4535854758771201</v>
      </c>
      <c r="N43" s="2">
        <v>0.28299666033277798</v>
      </c>
      <c r="O43" s="2">
        <v>-0.40212101512861398</v>
      </c>
      <c r="P43" s="2">
        <v>-5.0492268752546102E-2</v>
      </c>
    </row>
    <row r="44" spans="2:16" ht="15" customHeight="1" x14ac:dyDescent="0.25">
      <c r="B44" s="2">
        <v>-2.7894115632023402</v>
      </c>
      <c r="C44" s="2">
        <v>0.74714267258232503</v>
      </c>
      <c r="D44" s="2">
        <v>0.20715586463838601</v>
      </c>
      <c r="E44" s="2">
        <v>-0.10742776397215401</v>
      </c>
      <c r="F44" s="2">
        <v>0.48933393623050098</v>
      </c>
      <c r="G44" s="2">
        <v>-0.56589230126467105</v>
      </c>
      <c r="H44" s="2">
        <v>-1.0753239494886699</v>
      </c>
      <c r="I44" s="2">
        <v>0.32329780620748799</v>
      </c>
      <c r="J44" s="2">
        <v>0.61109340762600906</v>
      </c>
      <c r="K44" s="2">
        <v>0.61041950306310899</v>
      </c>
      <c r="L44" s="2">
        <v>0.37140580755215402</v>
      </c>
      <c r="M44" s="2">
        <v>-0.79789210941770705</v>
      </c>
      <c r="N44" s="2">
        <v>0.50008930732857904</v>
      </c>
      <c r="O44" s="2">
        <v>-6.9174056839777301E-2</v>
      </c>
      <c r="P44" s="2">
        <v>0.17595724522758499</v>
      </c>
    </row>
    <row r="45" spans="2:16" ht="15" customHeight="1" x14ac:dyDescent="0.25">
      <c r="B45" s="2">
        <v>-2.1497963890318998</v>
      </c>
      <c r="C45" s="2">
        <v>0.95730861287468305</v>
      </c>
      <c r="D45" s="2">
        <v>0.36321869585736899</v>
      </c>
      <c r="E45" s="2">
        <v>-0.50413489486561003</v>
      </c>
      <c r="F45" s="2">
        <v>-0.75764142078754804</v>
      </c>
      <c r="G45" s="2">
        <v>-0.35060649497889002</v>
      </c>
      <c r="H45" s="2">
        <v>0.33642756907050497</v>
      </c>
      <c r="I45" s="2">
        <v>0.28907893310688199</v>
      </c>
      <c r="J45" s="2">
        <v>1.05046087834983E-3</v>
      </c>
      <c r="K45" s="2">
        <v>9.2856471474416207E-3</v>
      </c>
      <c r="L45" s="2">
        <v>0.224435103785041</v>
      </c>
      <c r="M45" s="2">
        <v>-0.363295185422355</v>
      </c>
      <c r="N45" s="2">
        <v>0.50198089271414104</v>
      </c>
      <c r="O45" s="2">
        <v>-0.30615629057913502</v>
      </c>
      <c r="P45" s="2">
        <v>0.243509491855883</v>
      </c>
    </row>
    <row r="46" spans="2:16" ht="15" customHeight="1" x14ac:dyDescent="0.25">
      <c r="B46" s="2">
        <v>1.1904776747072601</v>
      </c>
      <c r="C46" s="2">
        <v>-2.32950542156301</v>
      </c>
      <c r="D46" s="2">
        <v>-3.6104196395284598</v>
      </c>
      <c r="E46" s="2">
        <v>1.3383317614728201</v>
      </c>
      <c r="F46" s="2">
        <v>0.52636153705661703</v>
      </c>
      <c r="G46" s="2">
        <v>-0.57018038356582501</v>
      </c>
      <c r="H46" s="2">
        <v>-0.44847349723142499</v>
      </c>
      <c r="I46" s="2">
        <v>0.116627434555028</v>
      </c>
      <c r="J46" s="2">
        <v>1.6796321507834E-2</v>
      </c>
      <c r="K46" s="2">
        <v>0.30321257648191002</v>
      </c>
      <c r="L46" s="2">
        <v>-0.118340306573544</v>
      </c>
      <c r="M46" s="2">
        <v>-6.4911183530491801E-2</v>
      </c>
      <c r="N46" s="2">
        <v>0.16282475042963299</v>
      </c>
      <c r="O46" s="2">
        <v>-0.101267197142331</v>
      </c>
      <c r="P46" s="2">
        <v>-0.19753621300667501</v>
      </c>
    </row>
    <row r="47" spans="2:16" ht="15" customHeight="1" x14ac:dyDescent="0.25">
      <c r="B47" s="2">
        <v>3.5558057579594098</v>
      </c>
      <c r="C47" s="2">
        <v>-2.2509175692475898</v>
      </c>
      <c r="D47" s="2">
        <v>-0.23289771555533201</v>
      </c>
      <c r="E47" s="2">
        <v>-0.90960407437028201</v>
      </c>
      <c r="F47" s="2">
        <v>2.0432210443301102</v>
      </c>
      <c r="G47" s="2">
        <v>0.80015347623006905</v>
      </c>
      <c r="H47" s="2">
        <v>0.44103409343390598</v>
      </c>
      <c r="I47" s="2">
        <v>0.63992296569835705</v>
      </c>
      <c r="J47" s="2">
        <v>0.27008138942746002</v>
      </c>
      <c r="K47" s="2">
        <v>1.0122164826425299</v>
      </c>
      <c r="L47" s="2">
        <v>0.24880211614102099</v>
      </c>
      <c r="M47" s="2">
        <v>0.33272950684251101</v>
      </c>
      <c r="N47" s="2">
        <v>-0.107294232736503</v>
      </c>
      <c r="O47" s="2">
        <v>4.9374150508427202E-2</v>
      </c>
      <c r="P47" s="2">
        <v>-0.16275013915244399</v>
      </c>
    </row>
    <row r="48" spans="2:16" ht="15" customHeight="1" x14ac:dyDescent="0.25">
      <c r="B48" s="2">
        <v>1.6177466142314001</v>
      </c>
      <c r="C48" s="2">
        <v>-0.486408779384502</v>
      </c>
      <c r="D48" s="2">
        <v>-5.8431745125802098E-2</v>
      </c>
      <c r="E48" s="2">
        <v>-1.91068225698465</v>
      </c>
      <c r="F48" s="2">
        <v>0.34781160249847698</v>
      </c>
      <c r="G48" s="2">
        <v>-0.45182915707598797</v>
      </c>
      <c r="H48" s="2">
        <v>-0.85378701486634101</v>
      </c>
      <c r="I48" s="2">
        <v>1.23976668359459</v>
      </c>
      <c r="J48" s="2">
        <v>-0.532858070254973</v>
      </c>
      <c r="K48" s="2">
        <v>-0.20812300760628299</v>
      </c>
      <c r="L48" s="2">
        <v>-0.25804745432277099</v>
      </c>
      <c r="M48" s="2">
        <v>-0.18200109766307199</v>
      </c>
      <c r="N48" s="2">
        <v>-0.46587776113639401</v>
      </c>
      <c r="O48" s="2">
        <v>-2.4621124459995099E-2</v>
      </c>
      <c r="P48" s="2">
        <v>6.5022012142265703E-2</v>
      </c>
    </row>
    <row r="49" spans="2:16" ht="15" customHeight="1" x14ac:dyDescent="0.25">
      <c r="B49" s="2">
        <v>-0.65278086787763601</v>
      </c>
      <c r="C49" s="2">
        <v>1.23489364700366</v>
      </c>
      <c r="D49" s="2">
        <v>1.5314757987007801</v>
      </c>
      <c r="E49" s="2">
        <v>0.97300803205995701</v>
      </c>
      <c r="F49" s="2">
        <v>1.02725465391082</v>
      </c>
      <c r="G49" s="2">
        <v>0.18193736176238401</v>
      </c>
      <c r="H49" s="2">
        <v>-0.32749550378140302</v>
      </c>
      <c r="I49" s="2">
        <v>1.25238644698016E-2</v>
      </c>
      <c r="J49" s="2">
        <v>0.12184334757017901</v>
      </c>
      <c r="K49" s="2">
        <v>-0.28324854649717401</v>
      </c>
      <c r="L49" s="2">
        <v>0.57326411211664796</v>
      </c>
      <c r="M49" s="2">
        <v>-0.11100855690431501</v>
      </c>
      <c r="N49" s="2">
        <v>-0.47647031283977698</v>
      </c>
      <c r="O49" s="2">
        <v>-0.177645314882316</v>
      </c>
      <c r="P49" s="2">
        <v>-2.7422326284458402E-2</v>
      </c>
    </row>
    <row r="50" spans="2:16" ht="15" customHeight="1" x14ac:dyDescent="0.25">
      <c r="B50" s="2">
        <v>0.124692403688529</v>
      </c>
      <c r="C50" s="2">
        <v>2.13859694610476</v>
      </c>
      <c r="D50" s="2">
        <v>0.80435507411664198</v>
      </c>
      <c r="E50" s="2">
        <v>5.8306512004678297E-2</v>
      </c>
      <c r="F50" s="2">
        <v>0.68520913931998295</v>
      </c>
      <c r="G50" s="2">
        <v>1.47806725189273E-2</v>
      </c>
      <c r="H50" s="2">
        <v>-0.148405569699993</v>
      </c>
      <c r="I50" s="2">
        <v>-4.4189468399786297E-2</v>
      </c>
      <c r="J50" s="2">
        <v>2.22351716026222E-2</v>
      </c>
      <c r="K50" s="2">
        <v>-4.4711094651706099E-2</v>
      </c>
      <c r="L50" s="2">
        <v>-0.70513961715306395</v>
      </c>
      <c r="M50" s="2">
        <v>-0.21917447583899199</v>
      </c>
      <c r="N50" s="2">
        <v>-4.0706367875922501E-2</v>
      </c>
      <c r="O50" s="2">
        <v>5.3816429199951797E-2</v>
      </c>
      <c r="P50" s="2">
        <v>0.11699602851032299</v>
      </c>
    </row>
    <row r="51" spans="2:16" ht="15" customHeight="1" x14ac:dyDescent="0.25">
      <c r="B51" s="2">
        <v>1.2629375691911</v>
      </c>
      <c r="C51" s="2">
        <v>-1.88437491778104</v>
      </c>
      <c r="D51" s="2">
        <v>-2.7815620224939601</v>
      </c>
      <c r="E51" s="2">
        <v>1.7933322448432401</v>
      </c>
      <c r="F51" s="2">
        <v>0.86959973729959394</v>
      </c>
      <c r="G51" s="2">
        <v>0.24898468599788501</v>
      </c>
      <c r="H51" s="2">
        <v>2.9792006354527798E-3</v>
      </c>
      <c r="I51" s="2">
        <v>0.29004261939799603</v>
      </c>
      <c r="J51" s="2">
        <v>-0.28272252486068</v>
      </c>
      <c r="K51" s="2">
        <v>6.9278527420113395E-2</v>
      </c>
      <c r="L51" s="2">
        <v>-0.19182753903414501</v>
      </c>
      <c r="M51" s="2">
        <v>-7.8935959565402503E-2</v>
      </c>
      <c r="N51" s="2">
        <v>-2.94582270911036E-2</v>
      </c>
      <c r="O51" s="2">
        <v>-1.5396374088748501E-2</v>
      </c>
      <c r="P51" s="2">
        <v>-0.16877151996895501</v>
      </c>
    </row>
    <row r="52" spans="2:16" ht="15" customHeight="1" x14ac:dyDescent="0.25">
      <c r="B52" s="2">
        <v>0.318987517380529</v>
      </c>
      <c r="C52" s="2">
        <v>-1.09926028262077</v>
      </c>
      <c r="D52" s="2">
        <v>-0.75441444243133104</v>
      </c>
      <c r="E52" s="2">
        <v>-0.83395258120430305</v>
      </c>
      <c r="F52" s="2">
        <v>1.2365593114512301</v>
      </c>
      <c r="G52" s="2">
        <v>1.1546385802891199</v>
      </c>
      <c r="H52" s="2">
        <v>0.93266990868101995</v>
      </c>
      <c r="I52" s="2">
        <v>0.38315500537032798</v>
      </c>
      <c r="J52" s="2">
        <v>-0.49138600386787101</v>
      </c>
      <c r="K52" s="2">
        <v>0.393070047987501</v>
      </c>
      <c r="L52" s="2">
        <v>-0.19060704754989899</v>
      </c>
      <c r="M52" s="2">
        <v>-6.4419075756819599E-2</v>
      </c>
      <c r="N52" s="2">
        <v>-0.15364851529715801</v>
      </c>
      <c r="O52" s="2">
        <v>0.18180307775093399</v>
      </c>
      <c r="P52" s="2">
        <v>-1.18879521261709E-2</v>
      </c>
    </row>
    <row r="53" spans="2:16" ht="15" customHeight="1" x14ac:dyDescent="0.25">
      <c r="B53" s="2">
        <v>-1.9229664860996999E-3</v>
      </c>
      <c r="C53" s="2">
        <v>2.29783739581943</v>
      </c>
      <c r="D53" s="2">
        <v>-0.10434837543171201</v>
      </c>
      <c r="E53" s="2">
        <v>-0.35284927985612202</v>
      </c>
      <c r="F53" s="2">
        <v>0.14134591709945701</v>
      </c>
      <c r="G53" s="2">
        <v>-0.319201448096472</v>
      </c>
      <c r="H53" s="2">
        <v>-7.4316044073003296E-2</v>
      </c>
      <c r="I53" s="2">
        <v>-0.48351463385805699</v>
      </c>
      <c r="J53" s="2">
        <v>0.66533548352703298</v>
      </c>
      <c r="K53" s="2">
        <v>-2.0426030728187002E-2</v>
      </c>
      <c r="L53" s="2">
        <v>-8.5171593926726394E-2</v>
      </c>
      <c r="M53" s="2">
        <v>-3.3110646318352498E-2</v>
      </c>
      <c r="N53" s="2">
        <v>-0.62326055366007904</v>
      </c>
      <c r="O53" s="2">
        <v>0.33892467324166398</v>
      </c>
      <c r="P53" s="2">
        <v>0.16880163499370299</v>
      </c>
    </row>
    <row r="54" spans="2:16" ht="15" customHeight="1" x14ac:dyDescent="0.25">
      <c r="B54" s="2">
        <v>-0.105672299331285</v>
      </c>
      <c r="C54" s="2">
        <v>0.76522140535316296</v>
      </c>
      <c r="D54" s="2">
        <v>0.87984487958014801</v>
      </c>
      <c r="E54" s="2">
        <v>9.7294830865127593E-2</v>
      </c>
      <c r="F54" s="2">
        <v>-0.68473172572815699</v>
      </c>
      <c r="G54" s="2">
        <v>0.27192053922482501</v>
      </c>
      <c r="H54" s="2">
        <v>0.86139420492784702</v>
      </c>
      <c r="I54" s="2">
        <v>-8.1905088597194406E-3</v>
      </c>
      <c r="J54" s="2">
        <v>-0.249168889398069</v>
      </c>
      <c r="K54" s="2">
        <v>-1.34422046553904</v>
      </c>
      <c r="L54" s="2">
        <v>0.34039397956349599</v>
      </c>
      <c r="M54" s="2">
        <v>0.19889057021850301</v>
      </c>
      <c r="N54" s="2">
        <v>0.73875426006303002</v>
      </c>
      <c r="O54" s="2">
        <v>-1.0845927898454601E-2</v>
      </c>
      <c r="P54" s="2">
        <v>-0.46358731606791997</v>
      </c>
    </row>
    <row r="55" spans="2:16" ht="15" customHeight="1" x14ac:dyDescent="0.25">
      <c r="B55" s="2">
        <v>4.8167200033318798</v>
      </c>
      <c r="C55" s="2">
        <v>-2.8272179135381799</v>
      </c>
      <c r="D55" s="2">
        <v>0.18093317285280999</v>
      </c>
      <c r="E55" s="2">
        <v>0.19544467571850199</v>
      </c>
      <c r="F55" s="2">
        <v>0.86552950489483904</v>
      </c>
      <c r="G55" s="2">
        <v>-0.60455483414122102</v>
      </c>
      <c r="H55" s="2">
        <v>-2.2273343359754802E-3</v>
      </c>
      <c r="I55" s="2">
        <v>-5.7184836768888803E-2</v>
      </c>
      <c r="J55" s="2">
        <v>1.36677966994434</v>
      </c>
      <c r="K55" s="2">
        <v>0.93719078630534702</v>
      </c>
      <c r="L55" s="2">
        <v>-2.0504773465391601E-2</v>
      </c>
      <c r="M55" s="2">
        <v>0.39432202476850298</v>
      </c>
      <c r="N55" s="2">
        <v>0.19002559043153699</v>
      </c>
      <c r="O55" s="2">
        <v>-0.30430823299972898</v>
      </c>
      <c r="P55" s="2">
        <v>-0.56827557250191296</v>
      </c>
    </row>
    <row r="56" spans="2:16" ht="15" customHeight="1" x14ac:dyDescent="0.25">
      <c r="B56" s="2">
        <v>-2.8865603303939298</v>
      </c>
      <c r="C56" s="2">
        <v>-2.1278383793812301</v>
      </c>
      <c r="D56" s="2">
        <v>-1.37264623415208</v>
      </c>
      <c r="E56" s="2">
        <v>-0.91150704727333498</v>
      </c>
      <c r="F56" s="2">
        <v>0.89953565147913805</v>
      </c>
      <c r="G56" s="2">
        <v>1.63533043695374</v>
      </c>
      <c r="H56" s="2">
        <v>1.3631122364564601</v>
      </c>
      <c r="I56" s="2">
        <v>0.41025385648673102</v>
      </c>
      <c r="J56" s="2">
        <v>3.6563377909427798E-2</v>
      </c>
      <c r="K56" s="2">
        <v>-0.12173369889892099</v>
      </c>
      <c r="L56" s="2">
        <v>0.15672352410065801</v>
      </c>
      <c r="M56" s="2">
        <v>-0.45028937820314702</v>
      </c>
      <c r="N56" s="2">
        <v>0.111644131091665</v>
      </c>
      <c r="O56" s="2">
        <v>6.0763023960845902E-2</v>
      </c>
      <c r="P56" s="2">
        <v>-0.36070868366529502</v>
      </c>
    </row>
    <row r="57" spans="2:16" ht="15" customHeight="1" x14ac:dyDescent="0.25">
      <c r="B57" s="2">
        <v>0.87562476173478798</v>
      </c>
      <c r="C57" s="2">
        <v>-4.6142488203864804</v>
      </c>
      <c r="D57" s="2">
        <v>2.0574386902148598</v>
      </c>
      <c r="E57" s="2">
        <v>5.3949593562641798E-2</v>
      </c>
      <c r="F57" s="2">
        <v>-0.45705901185897702</v>
      </c>
      <c r="G57" s="2">
        <v>-0.53110407412580596</v>
      </c>
      <c r="H57" s="2">
        <v>-4.2207955783600398E-2</v>
      </c>
      <c r="I57" s="2">
        <v>0.124290578750041</v>
      </c>
      <c r="J57" s="2">
        <v>-1.2153593762814999E-2</v>
      </c>
      <c r="K57" s="2">
        <v>-0.76745135795234098</v>
      </c>
      <c r="L57" s="2">
        <v>3.5117672070395E-3</v>
      </c>
      <c r="M57" s="2">
        <v>-9.4485948312296994E-2</v>
      </c>
      <c r="N57" s="2">
        <v>-8.4087661917441506E-2</v>
      </c>
      <c r="O57" s="2">
        <v>-0.40882479314179598</v>
      </c>
      <c r="P57" s="2">
        <v>0.26406775742421601</v>
      </c>
    </row>
    <row r="58" spans="2:16" ht="15" customHeight="1" x14ac:dyDescent="0.25">
      <c r="B58" s="2">
        <v>4.1025445562407699</v>
      </c>
      <c r="C58" s="2">
        <v>-0.61263753439339896</v>
      </c>
      <c r="D58" s="2">
        <v>-1.3643239787297401</v>
      </c>
      <c r="E58" s="2">
        <v>-2.3561542910754598</v>
      </c>
      <c r="F58" s="2">
        <v>1.62976004505613</v>
      </c>
      <c r="G58" s="2">
        <v>-6.5837337264179202E-2</v>
      </c>
      <c r="H58" s="2">
        <v>0.21594065773476401</v>
      </c>
      <c r="I58" s="2">
        <v>1.35666580706217E-2</v>
      </c>
      <c r="J58" s="2">
        <v>-0.79408219289474302</v>
      </c>
      <c r="K58" s="2">
        <v>0.46567098537303397</v>
      </c>
      <c r="L58" s="2">
        <v>9.7381297340674106E-2</v>
      </c>
      <c r="M58" s="2">
        <v>-4.2835676085309603E-2</v>
      </c>
      <c r="N58" s="2">
        <v>0.25909713886555502</v>
      </c>
      <c r="O58" s="2">
        <v>-0.497365006013061</v>
      </c>
      <c r="P58" s="2">
        <v>0.39901478257103401</v>
      </c>
    </row>
    <row r="59" spans="2:16" ht="15" customHeight="1" x14ac:dyDescent="0.25">
      <c r="B59" s="2">
        <v>-0.25713777297680701</v>
      </c>
      <c r="C59" s="2">
        <v>1.61592753287281</v>
      </c>
      <c r="D59" s="2">
        <v>-1.01812688571626</v>
      </c>
      <c r="E59" s="2">
        <v>0.62600165882526104</v>
      </c>
      <c r="F59" s="2">
        <v>-0.17156594730050001</v>
      </c>
      <c r="G59" s="2">
        <v>-0.23962025183449201</v>
      </c>
      <c r="H59" s="2">
        <v>-0.25391532700591901</v>
      </c>
      <c r="I59" s="2">
        <v>-0.360945774267666</v>
      </c>
      <c r="J59" s="2">
        <v>0.59229994231833905</v>
      </c>
      <c r="K59" s="2">
        <v>-0.26207840681977101</v>
      </c>
      <c r="L59" s="2">
        <v>-0.36067747814859102</v>
      </c>
      <c r="M59" s="2">
        <v>-0.23522548156383999</v>
      </c>
      <c r="N59" s="2">
        <v>-0.330141596191102</v>
      </c>
      <c r="O59" s="2">
        <v>0.193410432825106</v>
      </c>
      <c r="P59" s="2">
        <v>0.18340428188157901</v>
      </c>
    </row>
    <row r="60" spans="2:16" ht="15" customHeight="1" x14ac:dyDescent="0.25">
      <c r="B60" s="2">
        <v>0.67940060536810398</v>
      </c>
      <c r="C60" s="2">
        <v>1.92175515386469</v>
      </c>
      <c r="D60" s="2">
        <v>1.49308186736327</v>
      </c>
      <c r="E60" s="2">
        <v>0.407600970404839</v>
      </c>
      <c r="F60" s="2">
        <v>0.91476660241478802</v>
      </c>
      <c r="G60" s="2">
        <v>-3.4429183912254697E-2</v>
      </c>
      <c r="H60" s="2">
        <v>-0.24440673935580901</v>
      </c>
      <c r="I60" s="2">
        <v>-9.9246484895450099E-2</v>
      </c>
      <c r="J60" s="2">
        <v>-0.17824521928409601</v>
      </c>
      <c r="K60" s="2">
        <v>2.40888108587708E-2</v>
      </c>
      <c r="L60" s="2">
        <v>-0.34511985399893602</v>
      </c>
      <c r="M60" s="2">
        <v>5.5744042595594498E-2</v>
      </c>
      <c r="N60" s="2">
        <v>0.1179009288646</v>
      </c>
      <c r="O60" s="2">
        <v>0.18556524397489699</v>
      </c>
      <c r="P60" s="2">
        <v>-0.35425753119885101</v>
      </c>
    </row>
    <row r="61" spans="2:16" ht="15" customHeight="1" x14ac:dyDescent="0.25">
      <c r="B61" s="2">
        <v>-0.95673745449383296</v>
      </c>
      <c r="C61" s="2">
        <v>0.42629113077643099</v>
      </c>
      <c r="D61" s="2">
        <v>1.2197668379437501</v>
      </c>
      <c r="E61" s="2">
        <v>0.53147899142255595</v>
      </c>
      <c r="F61" s="2">
        <v>1.82588569651399</v>
      </c>
      <c r="G61" s="2">
        <v>0.18009022146158901</v>
      </c>
      <c r="H61" s="2">
        <v>-0.89147001914431701</v>
      </c>
      <c r="I61" s="2">
        <v>-0.24322643660325999</v>
      </c>
      <c r="J61" s="2">
        <v>0.32908057654823403</v>
      </c>
      <c r="K61" s="2">
        <v>-0.26448323041404898</v>
      </c>
      <c r="L61" s="2">
        <v>0.237173337144301</v>
      </c>
      <c r="M61" s="2">
        <v>-2.51801005007245E-2</v>
      </c>
      <c r="N61" s="2">
        <v>-0.50790313446805002</v>
      </c>
      <c r="O61" s="2">
        <v>-1.2456923816940701E-2</v>
      </c>
      <c r="P61" s="2">
        <v>1.08180037575842E-2</v>
      </c>
    </row>
    <row r="62" spans="2:16" ht="15" customHeight="1" x14ac:dyDescent="0.25">
      <c r="B62" s="2">
        <v>2.1842671156848801</v>
      </c>
      <c r="C62" s="2">
        <v>4.2766887254386896</v>
      </c>
      <c r="D62" s="2">
        <v>-1.4257406241319199</v>
      </c>
      <c r="E62" s="2">
        <v>-2.5957566383797701</v>
      </c>
      <c r="F62" s="2">
        <v>-1.7352177000169799</v>
      </c>
      <c r="G62" s="2">
        <v>-1.6406398243207501</v>
      </c>
      <c r="H62" s="2">
        <v>0.88226430256105903</v>
      </c>
      <c r="I62" s="2">
        <v>-0.57041078386259803</v>
      </c>
      <c r="J62" s="2">
        <v>-1.0995914148549499</v>
      </c>
      <c r="K62" s="2">
        <v>1.0627572198252899</v>
      </c>
      <c r="L62" s="2">
        <v>0.40535328062342901</v>
      </c>
      <c r="M62" s="2">
        <v>0.149939107707661</v>
      </c>
      <c r="N62" s="2">
        <v>0.68659530098293697</v>
      </c>
      <c r="O62" s="2">
        <v>0.25943857076527299</v>
      </c>
      <c r="P62" s="2">
        <v>-0.12402932060536501</v>
      </c>
    </row>
    <row r="63" spans="2:16" ht="15" customHeight="1" x14ac:dyDescent="0.25">
      <c r="B63" s="2">
        <v>2.4186901499436502</v>
      </c>
      <c r="C63" s="2">
        <v>2.45613370209677</v>
      </c>
      <c r="D63" s="2">
        <v>-0.58910648678794997</v>
      </c>
      <c r="E63" s="2">
        <v>-0.69484417138195598</v>
      </c>
      <c r="F63" s="2">
        <v>0.59960959515881695</v>
      </c>
      <c r="G63" s="2">
        <v>-1.13682903404775</v>
      </c>
      <c r="H63" s="2">
        <v>-0.130367918208776</v>
      </c>
      <c r="I63" s="2">
        <v>-0.97858443787978799</v>
      </c>
      <c r="J63" s="2">
        <v>-8.2096651375271508E-3</v>
      </c>
      <c r="K63" s="2">
        <v>0.74869720785911198</v>
      </c>
      <c r="L63" s="2">
        <v>3.2693652101470898E-2</v>
      </c>
      <c r="M63" s="2">
        <v>2.8530564953479599E-2</v>
      </c>
      <c r="N63" s="2">
        <v>-0.73292206586115205</v>
      </c>
      <c r="O63" s="2">
        <v>1.0365431371331699</v>
      </c>
      <c r="P63" s="2">
        <v>-0.239779504659686</v>
      </c>
    </row>
    <row r="64" spans="2:16" ht="15" customHeight="1" x14ac:dyDescent="0.25">
      <c r="B64" s="2">
        <v>0.147058795354234</v>
      </c>
      <c r="C64" s="2">
        <v>1.1043165751439601</v>
      </c>
      <c r="D64" s="2">
        <v>-0.12063589819458299</v>
      </c>
      <c r="E64" s="2">
        <v>-0.77802367063854205</v>
      </c>
      <c r="F64" s="2">
        <v>-1.3706258749076199</v>
      </c>
      <c r="G64" s="2">
        <v>1.0729367966049099</v>
      </c>
      <c r="H64" s="2">
        <v>-1.12999637979095</v>
      </c>
      <c r="I64" s="2">
        <v>-1.1216889501768901</v>
      </c>
      <c r="J64" s="2">
        <v>-0.62732966012450497</v>
      </c>
      <c r="K64" s="2">
        <v>0.78656848028100801</v>
      </c>
      <c r="L64" s="2">
        <v>0.61588060957398605</v>
      </c>
      <c r="M64" s="2">
        <v>0.71285355296467701</v>
      </c>
      <c r="N64" s="2">
        <v>-2.0366226063326699E-2</v>
      </c>
      <c r="O64" s="2">
        <v>-0.35925657254676302</v>
      </c>
      <c r="P64" s="2">
        <v>-3.2430602177641203E-2</v>
      </c>
    </row>
    <row r="65" spans="2:16" ht="15" customHeight="1" x14ac:dyDescent="0.25">
      <c r="B65" s="2">
        <v>-4.1123035460220603</v>
      </c>
      <c r="C65" s="2">
        <v>-1.9731064820812201</v>
      </c>
      <c r="D65" s="2">
        <v>-1.7872340598823999</v>
      </c>
      <c r="E65" s="2">
        <v>-1.7744819375613099</v>
      </c>
      <c r="F65" s="2">
        <v>1.88801118941417</v>
      </c>
      <c r="G65" s="2">
        <v>1.0639477983501899</v>
      </c>
      <c r="H65" s="2">
        <v>0.22867205395471801</v>
      </c>
      <c r="I65" s="2">
        <v>0.52086626355601595</v>
      </c>
      <c r="J65" s="2">
        <v>-0.91366137644558698</v>
      </c>
      <c r="K65" s="2">
        <v>0.29784683072458101</v>
      </c>
      <c r="L65" s="2">
        <v>-3.6283129236858398E-2</v>
      </c>
      <c r="M65" s="2">
        <v>-0.47982929716588502</v>
      </c>
      <c r="N65" s="2">
        <v>-2.4562830996697799E-3</v>
      </c>
      <c r="O65" s="2">
        <v>3.1116733834935299E-2</v>
      </c>
      <c r="P65" s="2">
        <v>-0.44625338725735098</v>
      </c>
    </row>
    <row r="66" spans="2:16" ht="15" customHeight="1" x14ac:dyDescent="0.25">
      <c r="B66" s="2">
        <v>0.71930348314849302</v>
      </c>
      <c r="C66" s="2">
        <v>2.2053042661895899</v>
      </c>
      <c r="D66" s="2">
        <v>0.53801657179740403</v>
      </c>
      <c r="E66" s="2">
        <v>-0.120254991363557</v>
      </c>
      <c r="F66" s="2">
        <v>0.36018704968034299</v>
      </c>
      <c r="G66" s="2">
        <v>-2.53899309665137E-2</v>
      </c>
      <c r="H66" s="2">
        <v>2.9339755599764102E-2</v>
      </c>
      <c r="I66" s="2">
        <v>-0.51351315815148102</v>
      </c>
      <c r="J66" s="2">
        <v>-0.54797796577781599</v>
      </c>
      <c r="K66" s="2">
        <v>-0.69364966344494605</v>
      </c>
      <c r="L66" s="2">
        <v>-0.62005706220621704</v>
      </c>
      <c r="M66" s="2">
        <v>0.23186060691080401</v>
      </c>
      <c r="N66" s="2">
        <v>-0.196692936151147</v>
      </c>
      <c r="O66" s="2">
        <v>0.39446692132178901</v>
      </c>
      <c r="P66" s="2">
        <v>-8.4309457486678105E-2</v>
      </c>
    </row>
    <row r="67" spans="2:16" ht="15" customHeight="1" x14ac:dyDescent="0.25">
      <c r="B67" s="2">
        <v>-2.9292212679948602</v>
      </c>
      <c r="C67" s="2">
        <v>-0.113952827850046</v>
      </c>
      <c r="D67" s="2">
        <v>-0.32551811784892698</v>
      </c>
      <c r="E67" s="2">
        <v>0.22979946266634399</v>
      </c>
      <c r="F67" s="2">
        <v>4.6968422749358703E-2</v>
      </c>
      <c r="G67" s="2">
        <v>-4.4029683393826902E-2</v>
      </c>
      <c r="H67" s="2">
        <v>-0.44277440189945899</v>
      </c>
      <c r="I67" s="2">
        <v>-0.39202296898697198</v>
      </c>
      <c r="J67" s="2">
        <v>1.1741181857193299</v>
      </c>
      <c r="K67" s="2">
        <v>-0.93043793739289904</v>
      </c>
      <c r="L67" s="2">
        <v>0.83573117728488</v>
      </c>
      <c r="M67" s="2">
        <v>0.44048213212989001</v>
      </c>
      <c r="N67" s="2">
        <v>-0.20792839030674301</v>
      </c>
      <c r="O67" s="2">
        <v>-0.27939858158113101</v>
      </c>
      <c r="P67" s="2">
        <v>-5.5955790928670798E-2</v>
      </c>
    </row>
    <row r="68" spans="2:16" ht="15" customHeight="1" x14ac:dyDescent="0.25">
      <c r="B68" s="2">
        <v>1.50513827535616</v>
      </c>
      <c r="C68" s="2">
        <v>-1.58814392635959</v>
      </c>
      <c r="D68" s="2">
        <v>-1.1241323852607401</v>
      </c>
      <c r="E68" s="2">
        <v>-0.68830701039863096</v>
      </c>
      <c r="F68" s="2">
        <v>2.1445085189196198</v>
      </c>
      <c r="G68" s="2">
        <v>0.77319363946591502</v>
      </c>
      <c r="H68" s="2">
        <v>0.56823498734394695</v>
      </c>
      <c r="I68" s="2">
        <v>0.106198552301353</v>
      </c>
      <c r="J68" s="2">
        <v>-0.62479474100680699</v>
      </c>
      <c r="K68" s="2">
        <v>0.31573239344076598</v>
      </c>
      <c r="L68" s="2">
        <v>-0.234315857444715</v>
      </c>
      <c r="M68" s="2">
        <v>0.19959453342765501</v>
      </c>
      <c r="N68" s="2">
        <v>-2.2944442845108499E-2</v>
      </c>
      <c r="O68" s="2">
        <v>-0.23006055693168601</v>
      </c>
      <c r="P68" s="2">
        <v>8.9154628615453896E-2</v>
      </c>
    </row>
    <row r="69" spans="2:16" ht="15" customHeight="1" x14ac:dyDescent="0.25">
      <c r="B69" s="2">
        <v>-0.68751153662710196</v>
      </c>
      <c r="C69" s="2">
        <v>0.67079639639927902</v>
      </c>
      <c r="D69" s="2">
        <v>0.145092455385463</v>
      </c>
      <c r="E69" s="2">
        <v>0.180069001277986</v>
      </c>
      <c r="F69" s="2">
        <v>-0.26020711184358303</v>
      </c>
      <c r="G69" s="2">
        <v>0.914595059228692</v>
      </c>
      <c r="H69" s="2">
        <v>0.57075904548385004</v>
      </c>
      <c r="I69" s="2">
        <v>0.246023705600322</v>
      </c>
      <c r="J69" s="2">
        <v>0.41344620552496503</v>
      </c>
      <c r="K69" s="2">
        <v>-0.26061764612292398</v>
      </c>
      <c r="L69" s="2">
        <v>0.42042712436100799</v>
      </c>
      <c r="M69" s="2">
        <v>4.4309159160812503E-2</v>
      </c>
      <c r="N69" s="2">
        <v>-0.40644854350670401</v>
      </c>
      <c r="O69" s="2">
        <v>-0.24000715571056899</v>
      </c>
      <c r="P69" s="2">
        <v>8.9074542185073102E-2</v>
      </c>
    </row>
    <row r="70" spans="2:16" ht="15" customHeight="1" x14ac:dyDescent="0.25">
      <c r="B70" s="2">
        <v>-0.61150685774783597</v>
      </c>
      <c r="C70" s="2">
        <v>2.1435250939246702</v>
      </c>
      <c r="D70" s="2">
        <v>0.82933792181334598</v>
      </c>
      <c r="E70" s="2">
        <v>0.39871110363551998</v>
      </c>
      <c r="F70" s="2">
        <v>-0.31771181601589799</v>
      </c>
      <c r="G70" s="2">
        <v>0.22676428670729901</v>
      </c>
      <c r="H70" s="2">
        <v>0.38878895575936501</v>
      </c>
      <c r="I70" s="2">
        <v>0.373944109268386</v>
      </c>
      <c r="J70" s="2">
        <v>0.52574947381349801</v>
      </c>
      <c r="K70" s="2">
        <v>0.36524901482028999</v>
      </c>
      <c r="L70" s="2">
        <v>-6.4909583443684804E-2</v>
      </c>
      <c r="M70" s="2">
        <v>-0.86002100528371905</v>
      </c>
      <c r="N70" s="2">
        <v>0.107560253084633</v>
      </c>
      <c r="O70" s="2">
        <v>-0.260793366933457</v>
      </c>
      <c r="P70" s="2">
        <v>0.110856960242744</v>
      </c>
    </row>
    <row r="71" spans="2:16" ht="15" customHeight="1" x14ac:dyDescent="0.25">
      <c r="B71" s="2">
        <v>-1.3141790841822101</v>
      </c>
      <c r="C71" s="2">
        <v>-2.1547339870104998</v>
      </c>
      <c r="D71" s="2">
        <v>0.60481033682825103</v>
      </c>
      <c r="E71" s="2">
        <v>-1.6487634721356199</v>
      </c>
      <c r="F71" s="2">
        <v>-0.69008227856956394</v>
      </c>
      <c r="G71" s="2">
        <v>-0.99099203850019502</v>
      </c>
      <c r="H71" s="2">
        <v>0.23852395384045599</v>
      </c>
      <c r="I71" s="2">
        <v>0.10935841837693799</v>
      </c>
      <c r="J71" s="2">
        <v>-0.35820919650987298</v>
      </c>
      <c r="K71" s="2">
        <v>0.17961437408997899</v>
      </c>
      <c r="L71" s="2">
        <v>0.33490729215472598</v>
      </c>
      <c r="M71" s="2">
        <v>-1.2200416739628199</v>
      </c>
      <c r="N71" s="2">
        <v>-0.45800089638962899</v>
      </c>
      <c r="O71" s="2">
        <v>-1.02374835105763</v>
      </c>
      <c r="P71" s="2">
        <v>0.36842588789125602</v>
      </c>
    </row>
    <row r="72" spans="2:16" ht="15" customHeight="1" x14ac:dyDescent="0.25">
      <c r="B72" s="2">
        <v>-0.89741138149310895</v>
      </c>
      <c r="C72" s="2">
        <v>2.5757463684837898</v>
      </c>
      <c r="D72" s="2">
        <v>0.55768838663101095</v>
      </c>
      <c r="E72" s="2">
        <v>-0.13589016292669301</v>
      </c>
      <c r="F72" s="2">
        <v>-0.52484007911922004</v>
      </c>
      <c r="G72" s="2">
        <v>-0.18639231554622099</v>
      </c>
      <c r="H72" s="2">
        <v>0.45925128331500598</v>
      </c>
      <c r="I72" s="2">
        <v>9.7664665972079807E-3</v>
      </c>
      <c r="J72" s="2">
        <v>-0.33938126162127003</v>
      </c>
      <c r="K72" s="2">
        <v>-0.32590590120201202</v>
      </c>
      <c r="L72" s="2">
        <v>0.42494189907721602</v>
      </c>
      <c r="M72" s="2">
        <v>-8.3216421384515099E-2</v>
      </c>
      <c r="N72" s="2">
        <v>0.29162153138167002</v>
      </c>
      <c r="O72" s="2">
        <v>0.133215577596765</v>
      </c>
      <c r="P72" s="2">
        <v>-0.33639808102975899</v>
      </c>
    </row>
    <row r="73" spans="2:16" ht="15" customHeight="1" x14ac:dyDescent="0.25">
      <c r="B73" s="2">
        <v>-1.16088367597317E-2</v>
      </c>
      <c r="C73" s="2">
        <v>-1.10556247385397</v>
      </c>
      <c r="D73" s="2">
        <v>-7.0323319534893805E-2</v>
      </c>
      <c r="E73" s="2">
        <v>-0.807925542132095</v>
      </c>
      <c r="F73" s="2">
        <v>0.85426061873782699</v>
      </c>
      <c r="G73" s="2">
        <v>0.773814585150017</v>
      </c>
      <c r="H73" s="2">
        <v>0.56345176728797997</v>
      </c>
      <c r="I73" s="2">
        <v>0.37977608386273198</v>
      </c>
      <c r="J73" s="2">
        <v>-0.21825216807092501</v>
      </c>
      <c r="K73" s="2">
        <v>-0.56408516081441495</v>
      </c>
      <c r="L73" s="2">
        <v>-0.522551642723599</v>
      </c>
      <c r="M73" s="2">
        <v>-8.5927321554599506E-2</v>
      </c>
      <c r="N73" s="2">
        <v>6.9380025231640594E-2</v>
      </c>
      <c r="O73" s="2">
        <v>-0.39358884652241899</v>
      </c>
      <c r="P73" s="2">
        <v>4.0970466205724698E-2</v>
      </c>
    </row>
    <row r="74" spans="2:16" ht="15" customHeight="1" x14ac:dyDescent="0.25">
      <c r="B74" s="2">
        <v>0.46202547425691698</v>
      </c>
      <c r="C74" s="2">
        <v>2.1479609696450002</v>
      </c>
      <c r="D74" s="2">
        <v>1.8673292175098799</v>
      </c>
      <c r="E74" s="2">
        <v>0.43448748349708499</v>
      </c>
      <c r="F74" s="2">
        <v>1.28217735248776</v>
      </c>
      <c r="G74" s="2">
        <v>4.6158734288355699E-3</v>
      </c>
      <c r="H74" s="2">
        <v>-0.33671664439461002</v>
      </c>
      <c r="I74" s="2">
        <v>0.17029690789795099</v>
      </c>
      <c r="J74" s="2">
        <v>8.0182916698565296E-2</v>
      </c>
      <c r="K74" s="2">
        <v>-0.18326658292900899</v>
      </c>
      <c r="L74" s="2">
        <v>-1.21791958343235</v>
      </c>
      <c r="M74" s="2">
        <v>0.57576578684796398</v>
      </c>
      <c r="N74" s="2">
        <v>-1.63188203725405E-2</v>
      </c>
      <c r="O74" s="2">
        <v>0.22019290537443001</v>
      </c>
      <c r="P74" s="2">
        <v>0.139876272882511</v>
      </c>
    </row>
    <row r="75" spans="2:16" ht="15" customHeight="1" x14ac:dyDescent="0.25">
      <c r="B75" s="2">
        <v>-2.5370288816552899</v>
      </c>
      <c r="C75" s="2">
        <v>0.70099874235350601</v>
      </c>
      <c r="D75" s="2">
        <v>-0.50202989814663601</v>
      </c>
      <c r="E75" s="2">
        <v>-0.80158603231613701</v>
      </c>
      <c r="F75" s="2">
        <v>1.04482590924535</v>
      </c>
      <c r="G75" s="2">
        <v>-0.442992080937956</v>
      </c>
      <c r="H75" s="2">
        <v>-1.11049961065925</v>
      </c>
      <c r="I75" s="2">
        <v>-0.40634109045165301</v>
      </c>
      <c r="J75" s="2">
        <v>0.86352229326154495</v>
      </c>
      <c r="K75" s="2">
        <v>-0.332577088935611</v>
      </c>
      <c r="L75" s="2">
        <v>-0.32327934956370702</v>
      </c>
      <c r="M75" s="2">
        <v>2.9175379564813201E-2</v>
      </c>
      <c r="N75" s="2">
        <v>0.15753374803671</v>
      </c>
      <c r="O75" s="2">
        <v>0.22581882515621601</v>
      </c>
      <c r="P75" s="2">
        <v>-1.0173041934531101E-2</v>
      </c>
    </row>
    <row r="76" spans="2:16" ht="15" customHeight="1" x14ac:dyDescent="0.25">
      <c r="B76" s="2">
        <v>-2.0151945028037099</v>
      </c>
      <c r="C76" s="2">
        <v>1.4370642180933899</v>
      </c>
      <c r="D76" s="2">
        <v>0.51366626421079897</v>
      </c>
      <c r="E76" s="2">
        <v>-0.29615849930504301</v>
      </c>
      <c r="F76" s="2">
        <v>0.87838261311571797</v>
      </c>
      <c r="G76" s="2">
        <v>-0.32997573795035001</v>
      </c>
      <c r="H76" s="2">
        <v>-0.88789340410388795</v>
      </c>
      <c r="I76" s="2">
        <v>-0.32504998580000599</v>
      </c>
      <c r="J76" s="2">
        <v>0.117027356639374</v>
      </c>
      <c r="K76" s="2">
        <v>-0.64299945127973301</v>
      </c>
      <c r="L76" s="2">
        <v>0.28589623880311199</v>
      </c>
      <c r="M76" s="2">
        <v>-0.25844814102315</v>
      </c>
      <c r="N76" s="2">
        <v>2.7110883856928201E-2</v>
      </c>
      <c r="O76" s="2">
        <v>-0.175470091036214</v>
      </c>
      <c r="P76" s="2">
        <v>-0.20040406035793501</v>
      </c>
    </row>
    <row r="77" spans="2:16" ht="15" customHeight="1" x14ac:dyDescent="0.25">
      <c r="B77" s="2">
        <v>-1.46954010735487</v>
      </c>
      <c r="C77" s="2">
        <v>-3.5978068621370398</v>
      </c>
      <c r="D77" s="2">
        <v>2.0393594951340899</v>
      </c>
      <c r="E77" s="2">
        <v>0.54533194015202602</v>
      </c>
      <c r="F77" s="2">
        <v>-6.4382131400134796E-2</v>
      </c>
      <c r="G77" s="2">
        <v>-0.54039182876895697</v>
      </c>
      <c r="H77" s="2">
        <v>5.3425699107152801E-2</v>
      </c>
      <c r="I77" s="2">
        <v>0.83916733468610705</v>
      </c>
      <c r="J77" s="2">
        <v>2.0451165008586401</v>
      </c>
      <c r="K77" s="2">
        <v>1.3261399575347901</v>
      </c>
      <c r="L77" s="2">
        <v>-2.7686152632366898</v>
      </c>
      <c r="M77" s="2">
        <v>-1.73755372111288</v>
      </c>
      <c r="N77" s="2">
        <v>0.97154037663405501</v>
      </c>
      <c r="O77" s="2">
        <v>-0.91280545479277797</v>
      </c>
      <c r="P77" s="2">
        <v>-0.162361766861327</v>
      </c>
    </row>
    <row r="78" spans="2:16" ht="15" customHeight="1" x14ac:dyDescent="0.25">
      <c r="B78" s="2">
        <v>-1.45931197119056</v>
      </c>
      <c r="C78" s="2">
        <v>1.4652933838009301</v>
      </c>
      <c r="D78" s="2">
        <v>1.00253469729359</v>
      </c>
      <c r="E78" s="2">
        <v>3.9737954498296701E-2</v>
      </c>
      <c r="F78" s="2">
        <v>1.57557275061853</v>
      </c>
      <c r="G78" s="2">
        <v>-0.362518682382929</v>
      </c>
      <c r="H78" s="2">
        <v>-1.4620760945457001</v>
      </c>
      <c r="I78" s="2">
        <v>-0.117640419489148</v>
      </c>
      <c r="J78" s="2">
        <v>-0.56867382158717705</v>
      </c>
      <c r="K78" s="2">
        <v>5.6607083073480301E-2</v>
      </c>
      <c r="L78" s="2">
        <v>0.47845446693578098</v>
      </c>
      <c r="M78" s="2">
        <v>-0.26366320424517498</v>
      </c>
      <c r="N78" s="2">
        <v>-0.52224508321230501</v>
      </c>
      <c r="O78" s="2">
        <v>-0.53121686381423505</v>
      </c>
      <c r="P78" s="2">
        <v>-0.23865877234539001</v>
      </c>
    </row>
    <row r="79" spans="2:16" ht="15" customHeight="1" x14ac:dyDescent="0.25">
      <c r="B79" s="2">
        <v>2.6367432749674502</v>
      </c>
      <c r="C79" s="2">
        <v>0.71251514754822498</v>
      </c>
      <c r="D79" s="2">
        <v>-0.94987541721984203</v>
      </c>
      <c r="E79" s="2">
        <v>0.62448716022338002</v>
      </c>
      <c r="F79" s="2">
        <v>-1.18055261470896</v>
      </c>
      <c r="G79" s="2">
        <v>0.31545777742355802</v>
      </c>
      <c r="H79" s="2">
        <v>0.34074208901681302</v>
      </c>
      <c r="I79" s="2">
        <v>-0.33839102857357101</v>
      </c>
      <c r="J79" s="2">
        <v>0.48166809717753001</v>
      </c>
      <c r="K79" s="2">
        <v>-0.51000230042985395</v>
      </c>
      <c r="L79" s="2">
        <v>-0.258388152405987</v>
      </c>
      <c r="M79" s="2">
        <v>0.39056254277993302</v>
      </c>
      <c r="N79" s="2">
        <v>-0.112202646065875</v>
      </c>
      <c r="O79" s="2">
        <v>0.55662829831027205</v>
      </c>
      <c r="P79" s="2">
        <v>4.07911086299955E-2</v>
      </c>
    </row>
    <row r="80" spans="2:16" ht="15" customHeight="1" x14ac:dyDescent="0.25">
      <c r="B80" s="2">
        <v>1.0267831002455601</v>
      </c>
      <c r="C80" s="2">
        <v>0.23102493622056</v>
      </c>
      <c r="D80" s="2">
        <v>-0.66676788795402298</v>
      </c>
      <c r="E80" s="2">
        <v>1.21877255737401</v>
      </c>
      <c r="F80" s="2">
        <v>-2.3625195830424301</v>
      </c>
      <c r="G80" s="2">
        <v>2.55967562870884</v>
      </c>
      <c r="H80" s="2">
        <v>-1.15604599718156</v>
      </c>
      <c r="I80" s="2">
        <v>-1.7649381003579601</v>
      </c>
      <c r="J80" s="2">
        <v>-1.07205608319044</v>
      </c>
      <c r="K80" s="2">
        <v>0.53989139590577595</v>
      </c>
      <c r="L80" s="2">
        <v>0.484849883403771</v>
      </c>
      <c r="M80" s="2">
        <v>0.17442892801436299</v>
      </c>
      <c r="N80" s="2">
        <v>-0.12827103107379201</v>
      </c>
      <c r="O80" s="2">
        <v>0.39513628321053901</v>
      </c>
      <c r="P80" s="2">
        <v>-0.117236085492156</v>
      </c>
    </row>
    <row r="81" spans="2:16" ht="15" customHeight="1" x14ac:dyDescent="0.25">
      <c r="B81" s="2">
        <v>2.0723980333789598</v>
      </c>
      <c r="C81" s="2">
        <v>1.6527818131218801</v>
      </c>
      <c r="D81" s="2">
        <v>0.56462191062576805</v>
      </c>
      <c r="E81" s="2">
        <v>0.16932704915320301</v>
      </c>
      <c r="F81" s="2">
        <v>-0.63996312995819404</v>
      </c>
      <c r="G81" s="2">
        <v>0.48012865023370199</v>
      </c>
      <c r="H81" s="2">
        <v>1.4004292028741301</v>
      </c>
      <c r="I81" s="2">
        <v>-0.463811720199093</v>
      </c>
      <c r="J81" s="2">
        <v>1.3359384399137999</v>
      </c>
      <c r="K81" s="2">
        <v>0.176026536765195</v>
      </c>
      <c r="L81" s="2">
        <v>0.424485285320991</v>
      </c>
      <c r="M81" s="2">
        <v>0.23127260460874</v>
      </c>
      <c r="N81" s="2">
        <v>1.8382289227939799E-2</v>
      </c>
      <c r="O81" s="2">
        <v>8.2497798056520799E-2</v>
      </c>
      <c r="P81" s="2">
        <v>-9.6304018425141399E-2</v>
      </c>
    </row>
    <row r="82" spans="2:16" ht="15" customHeight="1" x14ac:dyDescent="0.25">
      <c r="B82" s="2">
        <v>-4.7147578080234096</v>
      </c>
      <c r="C82" s="2">
        <v>-3.1863389971936602</v>
      </c>
      <c r="D82" s="2">
        <v>-1.8174185216474701</v>
      </c>
      <c r="E82" s="2">
        <v>-1.75460526386561</v>
      </c>
      <c r="F82" s="2">
        <v>2.0148665913491199</v>
      </c>
      <c r="G82" s="2">
        <v>1.89696582020763</v>
      </c>
      <c r="H82" s="2">
        <v>-0.46681422533603401</v>
      </c>
      <c r="I82" s="2">
        <v>0.481162635312394</v>
      </c>
      <c r="J82" s="2">
        <v>1.27844206569496</v>
      </c>
      <c r="K82" s="2">
        <v>1.5216167635470901</v>
      </c>
      <c r="L82" s="2">
        <v>-0.80591468490865303</v>
      </c>
      <c r="M82" s="2">
        <v>-9.7667842670919103E-2</v>
      </c>
      <c r="N82" s="2">
        <v>-1.0518253273507E-2</v>
      </c>
      <c r="O82" s="2">
        <v>-0.18371388534202299</v>
      </c>
      <c r="P82" s="2">
        <v>0.48126150822661601</v>
      </c>
    </row>
    <row r="83" spans="2:16" ht="15" customHeight="1" x14ac:dyDescent="0.25">
      <c r="B83" s="2">
        <v>0.36080441084791898</v>
      </c>
      <c r="C83" s="2">
        <v>2.9921361100389299</v>
      </c>
      <c r="D83" s="2">
        <v>-0.65713379694141905</v>
      </c>
      <c r="E83" s="2">
        <v>-0.71147331191787799</v>
      </c>
      <c r="F83" s="2">
        <v>-0.48007187172540799</v>
      </c>
      <c r="G83" s="2">
        <v>-1.29523512428498</v>
      </c>
      <c r="H83" s="2">
        <v>8.9891231998535603E-2</v>
      </c>
      <c r="I83" s="2">
        <v>-0.226849345552118</v>
      </c>
      <c r="J83" s="2">
        <v>-0.464156730484302</v>
      </c>
      <c r="K83" s="2">
        <v>0.89001427871504002</v>
      </c>
      <c r="L83" s="2">
        <v>0.44945461744774801</v>
      </c>
      <c r="M83" s="2">
        <v>-0.27477229765938899</v>
      </c>
      <c r="N83" s="2">
        <v>-0.33610592332488698</v>
      </c>
      <c r="O83" s="2">
        <v>0.76737514586059596</v>
      </c>
      <c r="P83" s="2">
        <v>-0.23236078481678701</v>
      </c>
    </row>
    <row r="84" spans="2:16" ht="15" customHeight="1" x14ac:dyDescent="0.25">
      <c r="B84" s="2">
        <v>-2.3633175148997099</v>
      </c>
      <c r="C84" s="2">
        <v>2.9095917346253302</v>
      </c>
      <c r="D84" s="2">
        <v>-2.3443458724376198E-2</v>
      </c>
      <c r="E84" s="2">
        <v>-1.0386609319695199</v>
      </c>
      <c r="F84" s="2">
        <v>-0.22630696992524499</v>
      </c>
      <c r="G84" s="2">
        <v>-0.64067328758826902</v>
      </c>
      <c r="H84" s="2">
        <v>-0.462185806618652</v>
      </c>
      <c r="I84" s="2">
        <v>-0.13502760903949701</v>
      </c>
      <c r="J84" s="2">
        <v>0.52420720421613298</v>
      </c>
      <c r="K84" s="2">
        <v>-0.115014127263156</v>
      </c>
      <c r="L84" s="2">
        <v>-0.49806130822679401</v>
      </c>
      <c r="M84" s="2">
        <v>-0.21006524138282301</v>
      </c>
      <c r="N84" s="2">
        <v>-0.36845856886526202</v>
      </c>
      <c r="O84" s="2">
        <v>0.62004400123219905</v>
      </c>
      <c r="P84" s="2">
        <v>8.8448068238419594E-2</v>
      </c>
    </row>
    <row r="85" spans="2:16" ht="15" customHeight="1" x14ac:dyDescent="0.25">
      <c r="B85" s="2">
        <v>-1.5566567445273101</v>
      </c>
      <c r="C85" s="2">
        <v>1.0289015100291401</v>
      </c>
      <c r="D85" s="2">
        <v>-2.3595566480827599</v>
      </c>
      <c r="E85" s="2">
        <v>2.3122362393440299</v>
      </c>
      <c r="F85" s="2">
        <v>-1.4898901518466201</v>
      </c>
      <c r="G85" s="2">
        <v>-0.44548508939017301</v>
      </c>
      <c r="H85" s="2">
        <v>-6.5105869238336195E-2</v>
      </c>
      <c r="I85" s="2">
        <v>0.29525698507446302</v>
      </c>
      <c r="J85" s="2">
        <v>-0.58609093590064198</v>
      </c>
      <c r="K85" s="2">
        <v>-0.44805033509395498</v>
      </c>
      <c r="L85" s="2">
        <v>0.19334635185686599</v>
      </c>
      <c r="M85" s="2">
        <v>-5.0828160705119398E-2</v>
      </c>
      <c r="N85" s="2">
        <v>-0.54498446029858505</v>
      </c>
      <c r="O85" s="2">
        <v>-0.68861963611478805</v>
      </c>
      <c r="P85" s="2">
        <v>0.68873575375753004</v>
      </c>
    </row>
    <row r="86" spans="2:16" ht="15" customHeight="1" x14ac:dyDescent="0.25">
      <c r="B86" s="2">
        <v>-0.66608680731294101</v>
      </c>
      <c r="C86" s="2">
        <v>-1.2522438108140901</v>
      </c>
      <c r="D86" s="2">
        <v>1.4694401304167699</v>
      </c>
      <c r="E86" s="2">
        <v>-0.46751097297789701</v>
      </c>
      <c r="F86" s="2">
        <v>-0.919208957231054</v>
      </c>
      <c r="G86" s="2">
        <v>-0.51654394342057497</v>
      </c>
      <c r="H86" s="2">
        <v>0.70433202522323501</v>
      </c>
      <c r="I86" s="2">
        <v>-0.112902584641679</v>
      </c>
      <c r="J86" s="2">
        <v>0.62264550218514403</v>
      </c>
      <c r="K86" s="2">
        <v>-0.45107004523097399</v>
      </c>
      <c r="L86" s="2">
        <v>-1.51956007821121</v>
      </c>
      <c r="M86" s="2">
        <v>-0.17833933954532799</v>
      </c>
      <c r="N86" s="2">
        <v>-0.49609608922870801</v>
      </c>
      <c r="O86" s="2">
        <v>-1.5794317636666999E-2</v>
      </c>
      <c r="P86" s="2">
        <v>0.91949001171523803</v>
      </c>
    </row>
    <row r="87" spans="2:16" ht="15" customHeight="1" x14ac:dyDescent="0.25">
      <c r="B87" s="2">
        <v>-2.6168618743470198</v>
      </c>
      <c r="C87" s="2">
        <v>-0.52967095317826596</v>
      </c>
      <c r="D87" s="2">
        <v>-0.95820618887801201</v>
      </c>
      <c r="E87" s="2">
        <v>-0.51775468526101898</v>
      </c>
      <c r="F87" s="2">
        <v>0.56604618010251995</v>
      </c>
      <c r="G87" s="2">
        <v>-0.69875163614443603</v>
      </c>
      <c r="H87" s="2">
        <v>-0.68206917200515904</v>
      </c>
      <c r="I87" s="2">
        <v>-1.0382509609031201</v>
      </c>
      <c r="J87" s="2">
        <v>1.5731144909082</v>
      </c>
      <c r="K87" s="2">
        <v>-1.2549433942061801</v>
      </c>
      <c r="L87" s="2">
        <v>-5.0886380131667103E-2</v>
      </c>
      <c r="M87" s="2">
        <v>-2.18167080501393E-2</v>
      </c>
      <c r="N87" s="2">
        <v>0.73537363200241201</v>
      </c>
      <c r="O87" s="2">
        <v>0.99041170497445796</v>
      </c>
      <c r="P87" s="2">
        <v>0.67830737677477804</v>
      </c>
    </row>
    <row r="88" spans="2:16" ht="15" customHeight="1" x14ac:dyDescent="0.25">
      <c r="B88" s="2">
        <v>1.2858519217302999</v>
      </c>
      <c r="C88" s="2">
        <v>1.4867961573442501</v>
      </c>
      <c r="D88" s="2">
        <v>0.37103286175627298</v>
      </c>
      <c r="E88" s="2">
        <v>0.2418913225282</v>
      </c>
      <c r="F88" s="2">
        <v>-6.0476615379225003E-2</v>
      </c>
      <c r="G88" s="2">
        <v>0.28553728505981502</v>
      </c>
      <c r="H88" s="2">
        <v>4.2191884510911097E-2</v>
      </c>
      <c r="I88" s="2">
        <v>-0.66803656779875298</v>
      </c>
      <c r="J88" s="2">
        <v>0.40617514672719901</v>
      </c>
      <c r="K88" s="2">
        <v>0.50472104343484903</v>
      </c>
      <c r="L88" s="2">
        <v>0.37342966104814501</v>
      </c>
      <c r="M88" s="2">
        <v>0.20750929039534399</v>
      </c>
      <c r="N88" s="2">
        <v>-0.21326025986077901</v>
      </c>
      <c r="O88" s="2">
        <v>6.61239035054456E-2</v>
      </c>
      <c r="P88" s="2">
        <v>-0.16071951143758101</v>
      </c>
    </row>
    <row r="89" spans="2:16" ht="15" customHeight="1" x14ac:dyDescent="0.25">
      <c r="B89" s="2">
        <v>0.512573999722445</v>
      </c>
      <c r="C89" s="2">
        <v>1.6567137982143001</v>
      </c>
      <c r="D89" s="2">
        <v>-0.87513773602046296</v>
      </c>
      <c r="E89" s="2">
        <v>-0.14805549012390101</v>
      </c>
      <c r="F89" s="2">
        <v>-0.363647300567566</v>
      </c>
      <c r="G89" s="2">
        <v>-0.39966482923971097</v>
      </c>
      <c r="H89" s="2">
        <v>-0.18352066593861099</v>
      </c>
      <c r="I89" s="2">
        <v>0.23308727584127101</v>
      </c>
      <c r="J89" s="2">
        <v>-0.187694268089586</v>
      </c>
      <c r="K89" s="2">
        <v>-0.29786360608387902</v>
      </c>
      <c r="L89" s="2">
        <v>1.6446162906583201E-2</v>
      </c>
      <c r="M89" s="2">
        <v>-0.190069802166075</v>
      </c>
      <c r="N89" s="2">
        <v>-0.15725630468193999</v>
      </c>
      <c r="O89" s="2">
        <v>2.00422954020275E-2</v>
      </c>
      <c r="P89" s="2">
        <v>-4.2841289129230201E-2</v>
      </c>
    </row>
    <row r="90" spans="2:16" ht="15" customHeight="1" x14ac:dyDescent="0.25">
      <c r="B90" s="2">
        <v>0.966561591995035</v>
      </c>
      <c r="C90" s="2">
        <v>-0.71697024408207699</v>
      </c>
      <c r="D90" s="2">
        <v>-0.68999564598875796</v>
      </c>
      <c r="E90" s="2">
        <v>-0.77472824148199604</v>
      </c>
      <c r="F90" s="2">
        <v>1.3567646558535</v>
      </c>
      <c r="G90" s="2">
        <v>0.67385724045606299</v>
      </c>
      <c r="H90" s="2">
        <v>0.9364483364374</v>
      </c>
      <c r="I90" s="2">
        <v>5.4816900324553601E-2</v>
      </c>
      <c r="J90" s="2">
        <v>0.28151832211690903</v>
      </c>
      <c r="K90" s="2">
        <v>0.57617512465489196</v>
      </c>
      <c r="L90" s="2">
        <v>7.2327121557895502E-2</v>
      </c>
      <c r="M90" s="2">
        <v>0.29534280441389898</v>
      </c>
      <c r="N90" s="2">
        <v>3.3335227766996697E-2</v>
      </c>
      <c r="O90" s="2">
        <v>-0.123654159421202</v>
      </c>
      <c r="P90" s="2">
        <v>6.5712854251947297E-2</v>
      </c>
    </row>
    <row r="91" spans="2:16" ht="15" customHeight="1" x14ac:dyDescent="0.25">
      <c r="B91" s="2">
        <v>2.98914424311435</v>
      </c>
      <c r="C91" s="2">
        <v>1.2270828684617401</v>
      </c>
      <c r="D91" s="2">
        <v>0.40854577867940001</v>
      </c>
      <c r="E91" s="2">
        <v>0.178876808915265</v>
      </c>
      <c r="F91" s="2">
        <v>-0.25475164261439798</v>
      </c>
      <c r="G91" s="2">
        <v>0.59022838974193503</v>
      </c>
      <c r="H91" s="2">
        <v>0.365801800635495</v>
      </c>
      <c r="I91" s="2">
        <v>-1.3535639795030101</v>
      </c>
      <c r="J91" s="2">
        <v>0.14594100951643299</v>
      </c>
      <c r="K91" s="2">
        <v>-6.4133874274188804E-2</v>
      </c>
      <c r="L91" s="2">
        <v>0.15767126125131001</v>
      </c>
      <c r="M91" s="2">
        <v>0.460108485767936</v>
      </c>
      <c r="N91" s="2">
        <v>0.48198630126646502</v>
      </c>
      <c r="O91" s="2">
        <v>0.48536832965081</v>
      </c>
      <c r="P91" s="2">
        <v>0.444798530549944</v>
      </c>
    </row>
    <row r="92" spans="2:16" ht="15" customHeight="1" x14ac:dyDescent="0.25">
      <c r="B92" s="2">
        <v>0.49177446164967598</v>
      </c>
      <c r="C92" s="2">
        <v>-0.92305727293832895</v>
      </c>
      <c r="D92" s="2">
        <v>2.8309279145874702</v>
      </c>
      <c r="E92" s="2">
        <v>1.62224582968105</v>
      </c>
      <c r="F92" s="2">
        <v>-0.42862041084408498</v>
      </c>
      <c r="G92" s="2">
        <v>1.1132073303988099</v>
      </c>
      <c r="H92" s="2">
        <v>0.33558989951012702</v>
      </c>
      <c r="I92" s="2">
        <v>-0.232685091772767</v>
      </c>
      <c r="J92" s="2">
        <v>-1.1450154992436501</v>
      </c>
      <c r="K92" s="2">
        <v>-0.16209412083941999</v>
      </c>
      <c r="L92" s="2">
        <v>1.3271448467023399</v>
      </c>
      <c r="M92" s="2">
        <v>-0.73460178234067897</v>
      </c>
      <c r="N92" s="2">
        <v>0.30230668325155902</v>
      </c>
      <c r="O92" s="2">
        <v>0.219151794703701</v>
      </c>
      <c r="P92" s="2">
        <v>-0.53758589937850498</v>
      </c>
    </row>
    <row r="93" spans="2:16" ht="15" customHeight="1" x14ac:dyDescent="0.25">
      <c r="B93" s="2">
        <v>0.565023223645717</v>
      </c>
      <c r="C93" s="2">
        <v>1.9383884739299698E-2</v>
      </c>
      <c r="D93" s="2">
        <v>-3.0325141474920598</v>
      </c>
      <c r="E93" s="2">
        <v>2.32432894902007</v>
      </c>
      <c r="F93" s="2">
        <v>-0.62369185662149695</v>
      </c>
      <c r="G93" s="2">
        <v>-1.03717219172428</v>
      </c>
      <c r="H93" s="2">
        <v>-0.82863552726506795</v>
      </c>
      <c r="I93" s="2">
        <v>0.63273169818080599</v>
      </c>
      <c r="J93" s="2">
        <v>-0.123407559989894</v>
      </c>
      <c r="K93" s="2">
        <v>-2.4229964794732599E-2</v>
      </c>
      <c r="L93" s="2">
        <v>-0.76219165814914502</v>
      </c>
      <c r="M93" s="2">
        <v>-0.64418847655035605</v>
      </c>
      <c r="N93" s="2">
        <v>0.47963094422441099</v>
      </c>
      <c r="O93" s="2">
        <v>0.134241089406194</v>
      </c>
      <c r="P93" s="2">
        <v>0.45921763336125598</v>
      </c>
    </row>
    <row r="94" spans="2:16" ht="15" customHeight="1" x14ac:dyDescent="0.25">
      <c r="B94" s="2">
        <v>3.9343285111135802</v>
      </c>
      <c r="C94" s="2">
        <v>-0.16844204823063799</v>
      </c>
      <c r="D94" s="2">
        <v>-1.7930650142911999</v>
      </c>
      <c r="E94" s="2">
        <v>0.68177323296368197</v>
      </c>
      <c r="F94" s="2">
        <v>0.82057064375836497</v>
      </c>
      <c r="G94" s="2">
        <v>-0.72912705445418102</v>
      </c>
      <c r="H94" s="2">
        <v>-0.47634589045058401</v>
      </c>
      <c r="I94" s="2">
        <v>-0.25733831811977598</v>
      </c>
      <c r="J94" s="2">
        <v>-0.50093892992984401</v>
      </c>
      <c r="K94" s="2">
        <v>2.42383750652451E-2</v>
      </c>
      <c r="L94" s="2">
        <v>0.32787058387971801</v>
      </c>
      <c r="M94" s="2">
        <v>6.0033108368903902E-2</v>
      </c>
      <c r="N94" s="2">
        <v>7.8480887175910202E-2</v>
      </c>
      <c r="O94" s="2">
        <v>-0.114427240355296</v>
      </c>
      <c r="P94" s="2">
        <v>-0.28939945784642201</v>
      </c>
    </row>
    <row r="95" spans="2:16" ht="15" customHeight="1" x14ac:dyDescent="0.25">
      <c r="B95" s="2">
        <v>1.29877229876844</v>
      </c>
      <c r="C95" s="2">
        <v>-0.79240573344365905</v>
      </c>
      <c r="D95" s="2">
        <v>-4.4874031817257096</v>
      </c>
      <c r="E95" s="2">
        <v>2.6519768810017701</v>
      </c>
      <c r="F95" s="2">
        <v>-0.66325487723288601</v>
      </c>
      <c r="G95" s="2">
        <v>-1.1026051500054099</v>
      </c>
      <c r="H95" s="2">
        <v>-1.15405388544251</v>
      </c>
      <c r="I95" s="2">
        <v>0.29891947685589698</v>
      </c>
      <c r="J95" s="2">
        <v>0.44905405176697499</v>
      </c>
      <c r="K95" s="2">
        <v>-0.16600200796019099</v>
      </c>
      <c r="L95" s="2">
        <v>-0.270842164156403</v>
      </c>
      <c r="M95" s="2">
        <v>6.8364635475885102E-2</v>
      </c>
      <c r="N95" s="2">
        <v>-0.18178879013899599</v>
      </c>
      <c r="O95" s="2">
        <v>0.16046013271332499</v>
      </c>
      <c r="P95" s="2">
        <v>-0.145183900095264</v>
      </c>
    </row>
    <row r="96" spans="2:16" ht="15" customHeight="1" x14ac:dyDescent="0.25">
      <c r="B96" s="2">
        <v>-1.10173322626543</v>
      </c>
      <c r="C96" s="2">
        <v>1.7546806271787601</v>
      </c>
      <c r="D96" s="2">
        <v>-1.2016619712093399</v>
      </c>
      <c r="E96" s="2">
        <v>0.46052242680768302</v>
      </c>
      <c r="F96" s="2">
        <v>0.552201930002716</v>
      </c>
      <c r="G96" s="2">
        <v>-1.50360293943297</v>
      </c>
      <c r="H96" s="2">
        <v>-1.4953038188831</v>
      </c>
      <c r="I96" s="2">
        <v>0.18937439217468299</v>
      </c>
      <c r="J96" s="2">
        <v>-0.82218714116949199</v>
      </c>
      <c r="K96" s="2">
        <v>0.27989413499076898</v>
      </c>
      <c r="L96" s="2">
        <v>-0.49827685250593101</v>
      </c>
      <c r="M96" s="2">
        <v>-0.25391084974268502</v>
      </c>
      <c r="N96" s="2">
        <v>-0.16286750777596201</v>
      </c>
      <c r="O96" s="2">
        <v>-0.36057017109265499</v>
      </c>
      <c r="P96" s="2">
        <v>0.18548218285837501</v>
      </c>
    </row>
    <row r="97" spans="2:16" ht="15" customHeight="1" x14ac:dyDescent="0.25">
      <c r="B97" s="2">
        <v>-3.10769837760806</v>
      </c>
      <c r="C97" s="2">
        <v>0.82611413885566998</v>
      </c>
      <c r="D97" s="2">
        <v>-0.82543172360726103</v>
      </c>
      <c r="E97" s="2">
        <v>-0.57402902095488995</v>
      </c>
      <c r="F97" s="2">
        <v>6.78608673903697E-2</v>
      </c>
      <c r="G97" s="2">
        <v>-0.64398662197668999</v>
      </c>
      <c r="H97" s="2">
        <v>-0.63429769140305103</v>
      </c>
      <c r="I97" s="2">
        <v>-0.18500880142675</v>
      </c>
      <c r="J97" s="2">
        <v>1.2234182506151901</v>
      </c>
      <c r="K97" s="2">
        <v>-6.5957268334240204E-2</v>
      </c>
      <c r="L97" s="2">
        <v>0.31054369562036299</v>
      </c>
      <c r="M97" s="2">
        <v>-0.120928178582327</v>
      </c>
      <c r="N97" s="2">
        <v>0.188649073655136</v>
      </c>
      <c r="O97" s="2">
        <v>0.30297133940276599</v>
      </c>
      <c r="P97" s="2">
        <v>0.35193350431979997</v>
      </c>
    </row>
    <row r="98" spans="2:16" ht="15" customHeight="1" x14ac:dyDescent="0.25">
      <c r="B98" s="2">
        <v>-2.37938706617427</v>
      </c>
      <c r="C98" s="2">
        <v>-2.3635324825282402</v>
      </c>
      <c r="D98" s="2">
        <v>-0.36924265284255697</v>
      </c>
      <c r="E98" s="2">
        <v>-0.68683935096864501</v>
      </c>
      <c r="F98" s="2">
        <v>1.6338810631963301</v>
      </c>
      <c r="G98" s="2">
        <v>1.0115144276089401</v>
      </c>
      <c r="H98" s="2">
        <v>0.40980483582752197</v>
      </c>
      <c r="I98" s="2">
        <v>-7.3182226559190794E-2</v>
      </c>
      <c r="J98" s="2">
        <v>-0.63344610359784304</v>
      </c>
      <c r="K98" s="2">
        <v>-0.64098684851369203</v>
      </c>
      <c r="L98" s="2">
        <v>0.64516259219122496</v>
      </c>
      <c r="M98" s="2">
        <v>0.34481242517230998</v>
      </c>
      <c r="N98" s="2">
        <v>-0.30687099619115998</v>
      </c>
      <c r="O98" s="2">
        <v>0.25217839350187399</v>
      </c>
      <c r="P98" s="2">
        <v>0.26594714663026298</v>
      </c>
    </row>
    <row r="99" spans="2:16" ht="15" customHeight="1" x14ac:dyDescent="0.25">
      <c r="B99" s="2">
        <v>-3.6190918272442798</v>
      </c>
      <c r="C99" s="2">
        <v>-1.67202509339282</v>
      </c>
      <c r="D99" s="2">
        <v>-1.4177188906901299</v>
      </c>
      <c r="E99" s="2">
        <v>-1.44880237716028</v>
      </c>
      <c r="F99" s="2">
        <v>1.4595675010121401</v>
      </c>
      <c r="G99" s="2">
        <v>0.753731831013287</v>
      </c>
      <c r="H99" s="2">
        <v>5.7611129386858598E-2</v>
      </c>
      <c r="I99" s="2">
        <v>-0.378349576153932</v>
      </c>
      <c r="J99" s="2">
        <v>-0.12957952035532699</v>
      </c>
      <c r="K99" s="2">
        <v>-0.71248436286897598</v>
      </c>
      <c r="L99" s="2">
        <v>0.37511674902444198</v>
      </c>
      <c r="M99" s="2">
        <v>-0.34645250452852</v>
      </c>
      <c r="N99" s="2">
        <v>-2.21415688946613E-2</v>
      </c>
      <c r="O99" s="2">
        <v>0.17184346967345801</v>
      </c>
      <c r="P99" s="2">
        <v>-0.36724583577032299</v>
      </c>
    </row>
    <row r="100" spans="2:16" ht="15" customHeight="1" x14ac:dyDescent="0.25">
      <c r="B100" s="2">
        <v>2.11904760160078</v>
      </c>
      <c r="C100" s="2">
        <v>-0.41628683107166597</v>
      </c>
      <c r="D100" s="2">
        <v>1.3695634096904401</v>
      </c>
      <c r="E100" s="2">
        <v>1.3819207295065501</v>
      </c>
      <c r="F100" s="2">
        <v>0.210144684644404</v>
      </c>
      <c r="G100" s="2">
        <v>0.54973961377192304</v>
      </c>
      <c r="H100" s="2">
        <v>0.665757296083345</v>
      </c>
      <c r="I100" s="2">
        <v>-0.13417851439697301</v>
      </c>
      <c r="J100" s="2">
        <v>0.86857083066973595</v>
      </c>
      <c r="K100" s="2">
        <v>0.18777422189131601</v>
      </c>
      <c r="L100" s="2">
        <v>0.95384957631067102</v>
      </c>
      <c r="M100" s="2">
        <v>0.107217401939031</v>
      </c>
      <c r="N100" s="2">
        <v>0.11479926392404</v>
      </c>
      <c r="O100" s="2">
        <v>9.9723122480064902E-2</v>
      </c>
      <c r="P100" s="2">
        <v>-0.45774986019782299</v>
      </c>
    </row>
    <row r="101" spans="2:16" ht="15" customHeight="1" x14ac:dyDescent="0.25">
      <c r="B101" s="2">
        <v>0.83182037101531103</v>
      </c>
      <c r="C101" s="2">
        <v>2.7467242125643998</v>
      </c>
      <c r="D101" s="2">
        <v>1.6891588298214899</v>
      </c>
      <c r="E101" s="2">
        <v>0.60734165475958302</v>
      </c>
      <c r="F101" s="2">
        <v>0.117407560672008</v>
      </c>
      <c r="G101" s="2">
        <v>0.261062737404051</v>
      </c>
      <c r="H101" s="2">
        <v>0.75967657836017199</v>
      </c>
      <c r="I101" s="2">
        <v>0.14039634339218901</v>
      </c>
      <c r="J101" s="2">
        <v>-0.34600739279038301</v>
      </c>
      <c r="K101" s="2">
        <v>-0.27034365624427398</v>
      </c>
      <c r="L101" s="2">
        <v>-0.208617401987652</v>
      </c>
      <c r="M101" s="2">
        <v>-7.0678825978395393E-2</v>
      </c>
      <c r="N101" s="2">
        <v>-1.0196415465745E-4</v>
      </c>
      <c r="O101" s="2">
        <v>0.42466651251943899</v>
      </c>
      <c r="P101" s="2">
        <v>-6.8566155035737805E-2</v>
      </c>
    </row>
    <row r="102" spans="2:16" ht="15" customHeight="1" x14ac:dyDescent="0.25">
      <c r="B102" s="2">
        <v>0.79450107669940495</v>
      </c>
      <c r="C102" s="2">
        <v>-0.17428149858004299</v>
      </c>
      <c r="D102" s="2">
        <v>-6.3380899368317696</v>
      </c>
      <c r="E102" s="2">
        <v>2.9237996162067001</v>
      </c>
      <c r="F102" s="2">
        <v>-2.1855020335886901</v>
      </c>
      <c r="G102" s="2">
        <v>-1.7462479772952799</v>
      </c>
      <c r="H102" s="2">
        <v>0.17767652046190399</v>
      </c>
      <c r="I102" s="2">
        <v>-0.91347872155390497</v>
      </c>
      <c r="J102" s="2">
        <v>-0.54343690210616702</v>
      </c>
      <c r="K102" s="2">
        <v>-0.95818038880438205</v>
      </c>
      <c r="L102" s="2">
        <v>-0.80162371901946305</v>
      </c>
      <c r="M102" s="2">
        <v>-0.66826713761704903</v>
      </c>
      <c r="N102" s="2">
        <v>5.48751969349986E-2</v>
      </c>
      <c r="O102" s="2">
        <v>0.53521762982301302</v>
      </c>
      <c r="P102" s="2">
        <v>0.32047638435124998</v>
      </c>
    </row>
    <row r="103" spans="2:16" ht="15" customHeight="1" x14ac:dyDescent="0.25">
      <c r="B103" s="2">
        <v>-0.24792121036238299</v>
      </c>
      <c r="C103" s="2">
        <v>0.283761347039721</v>
      </c>
      <c r="D103" s="2">
        <v>1.71922689024616</v>
      </c>
      <c r="E103" s="2">
        <v>0.104475720590695</v>
      </c>
      <c r="F103" s="2">
        <v>-0.41894164832195901</v>
      </c>
      <c r="G103" s="2">
        <v>0.32745729549171498</v>
      </c>
      <c r="H103" s="2">
        <v>0.603904915539478</v>
      </c>
      <c r="I103" s="2">
        <v>-0.134700502267043</v>
      </c>
      <c r="J103" s="2">
        <v>-0.21385080551104799</v>
      </c>
      <c r="K103" s="2">
        <v>-0.41046944767738303</v>
      </c>
      <c r="L103" s="2">
        <v>7.9012634674873697E-2</v>
      </c>
      <c r="M103" s="2">
        <v>-0.53083088420442803</v>
      </c>
      <c r="N103" s="2">
        <v>7.1848250561345001E-2</v>
      </c>
      <c r="O103" s="2">
        <v>-0.59132149176039805</v>
      </c>
      <c r="P103" s="2">
        <v>-6.8813520479180906E-2</v>
      </c>
    </row>
    <row r="104" spans="2:16" ht="15" customHeight="1" x14ac:dyDescent="0.25">
      <c r="B104" s="2">
        <v>5.1661073082093401</v>
      </c>
      <c r="C104" s="2">
        <v>-0.47590335496194403</v>
      </c>
      <c r="D104" s="2">
        <v>-1.9590294075703201</v>
      </c>
      <c r="E104" s="2">
        <v>-2.4327412633125198</v>
      </c>
      <c r="F104" s="2">
        <v>0.96247203793021596</v>
      </c>
      <c r="G104" s="2">
        <v>-1.42382754395096</v>
      </c>
      <c r="H104" s="2">
        <v>-0.95428915717464402</v>
      </c>
      <c r="I104" s="2">
        <v>-0.66774555794022405</v>
      </c>
      <c r="J104" s="2">
        <v>0.134119896315819</v>
      </c>
      <c r="K104" s="2">
        <v>6.6655235377035299E-2</v>
      </c>
      <c r="L104" s="2">
        <v>0.74792962601675705</v>
      </c>
      <c r="M104" s="2">
        <v>-6.6680246913657995E-2</v>
      </c>
      <c r="N104" s="2">
        <v>0.57831449750546104</v>
      </c>
      <c r="O104" s="2">
        <v>-0.49280503087433902</v>
      </c>
      <c r="P104" s="2">
        <v>4.0381172243113602E-3</v>
      </c>
    </row>
    <row r="105" spans="2:16" ht="15" customHeight="1" x14ac:dyDescent="0.25">
      <c r="B105" s="2">
        <v>6.0735146014256198</v>
      </c>
      <c r="C105" s="2">
        <v>-0.57126559399452803</v>
      </c>
      <c r="D105" s="2">
        <v>-2.8313965428941201</v>
      </c>
      <c r="E105" s="2">
        <v>-0.86526466580445505</v>
      </c>
      <c r="F105" s="2">
        <v>0.26583167675200697</v>
      </c>
      <c r="G105" s="2">
        <v>-1.9862441422166</v>
      </c>
      <c r="H105" s="2">
        <v>-0.16238217146957901</v>
      </c>
      <c r="I105" s="2">
        <v>-1.3661486606127899</v>
      </c>
      <c r="J105" s="2">
        <v>0.91481682792296004</v>
      </c>
      <c r="K105" s="2">
        <v>1.3325062430103001</v>
      </c>
      <c r="L105" s="2">
        <v>1.2823581016576899</v>
      </c>
      <c r="M105" s="2">
        <v>-8.5865297436911694E-2</v>
      </c>
      <c r="N105" s="2">
        <v>-0.39976941964427798</v>
      </c>
      <c r="O105" s="2">
        <v>0.122967453384052</v>
      </c>
      <c r="P105" s="2">
        <v>-0.14313603384889501</v>
      </c>
    </row>
    <row r="106" spans="2:16" ht="15" customHeight="1" x14ac:dyDescent="0.25">
      <c r="B106" s="2">
        <v>-0.25411218629255</v>
      </c>
      <c r="C106" s="2">
        <v>-0.81578809213240899</v>
      </c>
      <c r="D106" s="2">
        <v>-1.03612675344145</v>
      </c>
      <c r="E106" s="2">
        <v>0.82646798049255499</v>
      </c>
      <c r="F106" s="2">
        <v>0.61613483681085501</v>
      </c>
      <c r="G106" s="2">
        <v>-0.38684922055214599</v>
      </c>
      <c r="H106" s="2">
        <v>-0.65163157839515096</v>
      </c>
      <c r="I106" s="2">
        <v>-0.30728327472962702</v>
      </c>
      <c r="J106" s="2">
        <v>0.41546971180477299</v>
      </c>
      <c r="K106" s="2">
        <v>-0.68557749200558404</v>
      </c>
      <c r="L106" s="2">
        <v>6.5563965925325499E-2</v>
      </c>
      <c r="M106" s="2">
        <v>0.171972315059464</v>
      </c>
      <c r="N106" s="2">
        <v>0.25808583612189501</v>
      </c>
      <c r="O106" s="2">
        <v>0.63307991410904596</v>
      </c>
      <c r="P106" s="2">
        <v>8.55135798890065E-2</v>
      </c>
    </row>
    <row r="107" spans="2:16" ht="15" customHeight="1" x14ac:dyDescent="0.25">
      <c r="B107" s="2">
        <v>3.67081385452575</v>
      </c>
      <c r="C107" s="2">
        <v>0.51226905069517703</v>
      </c>
      <c r="D107" s="2">
        <v>-1.16509010152597</v>
      </c>
      <c r="E107" s="2">
        <v>2.4769394556733202</v>
      </c>
      <c r="F107" s="2">
        <v>0.57279001937989804</v>
      </c>
      <c r="G107" s="2">
        <v>-0.35847130195047699</v>
      </c>
      <c r="H107" s="2">
        <v>0.17253855798817899</v>
      </c>
      <c r="I107" s="2">
        <v>-0.30965111645615701</v>
      </c>
      <c r="J107" s="2">
        <v>1.77507922322595</v>
      </c>
      <c r="K107" s="2">
        <v>1.6829458491740199</v>
      </c>
      <c r="L107" s="2">
        <v>0.174674223756627</v>
      </c>
      <c r="M107" s="2">
        <v>0.45287037797160601</v>
      </c>
      <c r="N107" s="2">
        <v>-0.16237867431082501</v>
      </c>
      <c r="O107" s="2">
        <v>0.35956062371737602</v>
      </c>
      <c r="P107" s="2">
        <v>-0.220334142488461</v>
      </c>
    </row>
    <row r="108" spans="2:16" ht="15" customHeight="1" x14ac:dyDescent="0.25">
      <c r="B108" s="2">
        <v>-2.1391577435320901</v>
      </c>
      <c r="C108" s="2">
        <v>1.8384531791641201</v>
      </c>
      <c r="D108" s="2">
        <v>0.112017680048068</v>
      </c>
      <c r="E108" s="2">
        <v>0.39570806503288303</v>
      </c>
      <c r="F108" s="2">
        <v>1.0647164785234</v>
      </c>
      <c r="G108" s="2">
        <v>-0.41806414206265602</v>
      </c>
      <c r="H108" s="2">
        <v>-1.1909366886180901</v>
      </c>
      <c r="I108" s="2">
        <v>0.216421336607063</v>
      </c>
      <c r="J108" s="2">
        <v>0.15312294399572801</v>
      </c>
      <c r="K108" s="2">
        <v>3.42422575783159E-2</v>
      </c>
      <c r="L108" s="2">
        <v>-0.52702080001760998</v>
      </c>
      <c r="M108" s="2">
        <v>0.171516835376403</v>
      </c>
      <c r="N108" s="2">
        <v>-0.121505047336675</v>
      </c>
      <c r="O108" s="2">
        <v>-0.33040781811172998</v>
      </c>
      <c r="P108" s="2">
        <v>-0.59022401205062602</v>
      </c>
    </row>
    <row r="109" spans="2:16" ht="15" customHeight="1" x14ac:dyDescent="0.25">
      <c r="B109" s="2">
        <v>-0.41760944152893298</v>
      </c>
      <c r="C109" s="2">
        <v>2.7908539177892999</v>
      </c>
      <c r="D109" s="2">
        <v>0.66548446327287503</v>
      </c>
      <c r="E109" s="2">
        <v>4.3752066274237403E-2</v>
      </c>
      <c r="F109" s="2">
        <v>-1.3486427547283</v>
      </c>
      <c r="G109" s="2">
        <v>0.62947359726909202</v>
      </c>
      <c r="H109" s="2">
        <v>0.74502993805409501</v>
      </c>
      <c r="I109" s="2">
        <v>-4.4540439270774397E-2</v>
      </c>
      <c r="J109" s="2">
        <v>-5.1131074328333401E-2</v>
      </c>
      <c r="K109" s="2">
        <v>0.110769529559046</v>
      </c>
      <c r="L109" s="2">
        <v>0.37176592641703998</v>
      </c>
      <c r="M109" s="2">
        <v>-0.11701047716408799</v>
      </c>
      <c r="N109" s="2">
        <v>0.30960045427420702</v>
      </c>
      <c r="O109" s="2">
        <v>0.194362528347307</v>
      </c>
      <c r="P109" s="2">
        <v>-0.15759477129197799</v>
      </c>
    </row>
    <row r="110" spans="2:16" ht="15" customHeight="1" x14ac:dyDescent="0.25">
      <c r="B110" s="2">
        <v>-2.4262939829295398</v>
      </c>
      <c r="C110" s="2">
        <v>2.5325025968203798</v>
      </c>
      <c r="D110" s="2">
        <v>0.250067155381411</v>
      </c>
      <c r="E110" s="2">
        <v>0.205721660096329</v>
      </c>
      <c r="F110" s="2">
        <v>-0.85012555750874697</v>
      </c>
      <c r="G110" s="2">
        <v>-0.34598796109164498</v>
      </c>
      <c r="H110" s="2">
        <v>-0.143429771739781</v>
      </c>
      <c r="I110" s="2">
        <v>0.70165477102755403</v>
      </c>
      <c r="J110" s="2">
        <v>0.32534784570133601</v>
      </c>
      <c r="K110" s="2">
        <v>0.68194291308072597</v>
      </c>
      <c r="L110" s="2">
        <v>0.207087431643973</v>
      </c>
      <c r="M110" s="2">
        <v>-0.182753366020281</v>
      </c>
      <c r="N110" s="2">
        <v>9.0009774686483399E-2</v>
      </c>
      <c r="O110" s="2">
        <v>-0.32857175037904701</v>
      </c>
      <c r="P110" s="2">
        <v>-2.8657985507293499E-2</v>
      </c>
    </row>
    <row r="111" spans="2:16" ht="15" customHeight="1" x14ac:dyDescent="0.25">
      <c r="B111" s="2">
        <v>6.29621511014928</v>
      </c>
      <c r="C111" s="2">
        <v>0.173620345245803</v>
      </c>
      <c r="D111" s="2">
        <v>-0.24825337624582799</v>
      </c>
      <c r="E111" s="2">
        <v>0.41039577685024198</v>
      </c>
      <c r="F111" s="2">
        <v>2.1009126968589902</v>
      </c>
      <c r="G111" s="2">
        <v>-0.67218692836087701</v>
      </c>
      <c r="H111" s="2">
        <v>0.31482960029253798</v>
      </c>
      <c r="I111" s="2">
        <v>-1.56961880591368</v>
      </c>
      <c r="J111" s="2">
        <v>3.5059903973047799</v>
      </c>
      <c r="K111" s="2">
        <v>1.3929518970180099</v>
      </c>
      <c r="L111" s="2">
        <v>-1.80329149781894</v>
      </c>
      <c r="M111" s="2">
        <v>1.63867121836142</v>
      </c>
      <c r="N111" s="2">
        <v>-7.5914430359691504E-2</v>
      </c>
      <c r="O111" s="2">
        <v>1.11227807423342</v>
      </c>
      <c r="P111" s="2">
        <v>-0.44026643645315899</v>
      </c>
    </row>
    <row r="112" spans="2:16" ht="15" customHeight="1" x14ac:dyDescent="0.25">
      <c r="B112" s="2">
        <v>3.9016404730742602</v>
      </c>
      <c r="C112" s="2">
        <v>1.6866439666433199</v>
      </c>
      <c r="D112" s="2">
        <v>0.46745082788333298</v>
      </c>
      <c r="E112" s="2">
        <v>-0.52180136738732896</v>
      </c>
      <c r="F112" s="2">
        <v>-1.0873749479889501</v>
      </c>
      <c r="G112" s="2">
        <v>1.0739328679500799</v>
      </c>
      <c r="H112" s="2">
        <v>0.63291297859489704</v>
      </c>
      <c r="I112" s="2">
        <v>9.3759571198197403E-2</v>
      </c>
      <c r="J112" s="2">
        <v>0.116915290022055</v>
      </c>
      <c r="K112" s="2">
        <v>-0.44775998586509402</v>
      </c>
      <c r="L112" s="2">
        <v>-0.18516718326162601</v>
      </c>
      <c r="M112" s="2">
        <v>-0.63042822479680805</v>
      </c>
      <c r="N112" s="2">
        <v>1.0531289795154801E-2</v>
      </c>
      <c r="O112" s="2">
        <v>1.50533359081414E-2</v>
      </c>
      <c r="P112" s="2">
        <v>0.45981575535401598</v>
      </c>
    </row>
    <row r="113" spans="2:16" ht="15" customHeight="1" x14ac:dyDescent="0.25">
      <c r="B113" s="2">
        <v>-0.84923939146576899</v>
      </c>
      <c r="C113" s="2">
        <v>0.12525391723771001</v>
      </c>
      <c r="D113" s="2">
        <v>-0.94186549786803797</v>
      </c>
      <c r="E113" s="2">
        <v>-1.1940633325668899</v>
      </c>
      <c r="F113" s="2">
        <v>-0.41411732447051097</v>
      </c>
      <c r="G113" s="2">
        <v>-1.11160583347813</v>
      </c>
      <c r="H113" s="2">
        <v>0.29624856101601699</v>
      </c>
      <c r="I113" s="2">
        <v>0.203966524044013</v>
      </c>
      <c r="J113" s="2">
        <v>-1.08073056405864</v>
      </c>
      <c r="K113" s="2">
        <v>0.39609146957103197</v>
      </c>
      <c r="L113" s="2">
        <v>8.1836489631646997E-2</v>
      </c>
      <c r="M113" s="2">
        <v>0.61489660185461603</v>
      </c>
      <c r="N113" s="2">
        <v>-0.32279290727846699</v>
      </c>
      <c r="O113" s="2">
        <v>0.25941752808243601</v>
      </c>
      <c r="P113" s="2">
        <v>0.31528986611666499</v>
      </c>
    </row>
    <row r="114" spans="2:16" ht="15" customHeight="1" x14ac:dyDescent="0.25">
      <c r="B114" s="2">
        <v>-1.7009855003136201</v>
      </c>
      <c r="C114" s="2">
        <v>3.13650527240884</v>
      </c>
      <c r="D114" s="2">
        <v>-1.40310246219243</v>
      </c>
      <c r="E114" s="2">
        <v>-0.94940777350522398</v>
      </c>
      <c r="F114" s="2">
        <v>-2.1364924781427401</v>
      </c>
      <c r="G114" s="2">
        <v>-1.1796609282572701</v>
      </c>
      <c r="H114" s="2">
        <v>0.78885600273700196</v>
      </c>
      <c r="I114" s="2">
        <v>0.29222934860505401</v>
      </c>
      <c r="J114" s="2">
        <v>-0.12232734411028801</v>
      </c>
      <c r="K114" s="2">
        <v>0.61238016911330895</v>
      </c>
      <c r="L114" s="2">
        <v>0.42514718582229399</v>
      </c>
      <c r="M114" s="2">
        <v>1.1600084423283701</v>
      </c>
      <c r="N114" s="2">
        <v>0.45397770924632702</v>
      </c>
      <c r="O114" s="2">
        <v>0.214115711714952</v>
      </c>
      <c r="P114" s="2">
        <v>-6.2422144500422397E-2</v>
      </c>
    </row>
    <row r="115" spans="2:16" ht="15" customHeight="1" x14ac:dyDescent="0.25">
      <c r="B115" s="2">
        <v>5.3424941093810796</v>
      </c>
      <c r="C115" s="2">
        <v>-1.0952607395062699</v>
      </c>
      <c r="D115" s="2">
        <v>-1.5928467223217599</v>
      </c>
      <c r="E115" s="2">
        <v>-3.4949107216481301</v>
      </c>
      <c r="F115" s="2">
        <v>1.0234433031586201</v>
      </c>
      <c r="G115" s="2">
        <v>-1.9476038718755</v>
      </c>
      <c r="H115" s="2">
        <v>-0.318505833946229</v>
      </c>
      <c r="I115" s="2">
        <v>-1.3065848240134701</v>
      </c>
      <c r="J115" s="2">
        <v>-0.62064257273896495</v>
      </c>
      <c r="K115" s="2">
        <v>0.49168429302164302</v>
      </c>
      <c r="L115" s="2">
        <v>1.7369214080662301</v>
      </c>
      <c r="M115" s="2">
        <v>-0.29341610119331202</v>
      </c>
      <c r="N115" s="2">
        <v>0.373262632799785</v>
      </c>
      <c r="O115" s="2">
        <v>-1.2460537921675201</v>
      </c>
      <c r="P115" s="2">
        <v>0.34352799626314501</v>
      </c>
    </row>
    <row r="116" spans="2:16" ht="15" customHeight="1" x14ac:dyDescent="0.25">
      <c r="B116" s="2">
        <v>-2.2513532482352199</v>
      </c>
      <c r="C116" s="2">
        <v>-1.08507157309109</v>
      </c>
      <c r="D116" s="2">
        <v>-0.27157724165557601</v>
      </c>
      <c r="E116" s="2">
        <v>-0.294801300728324</v>
      </c>
      <c r="F116" s="2">
        <v>0.87777655679294297</v>
      </c>
      <c r="G116" s="2">
        <v>0.95877990019891102</v>
      </c>
      <c r="H116" s="2">
        <v>0.94181775002332702</v>
      </c>
      <c r="I116" s="2">
        <v>0.62264420760295502</v>
      </c>
      <c r="J116" s="2">
        <v>0.26011002712232101</v>
      </c>
      <c r="K116" s="2">
        <v>0.60469835045213705</v>
      </c>
      <c r="L116" s="2">
        <v>0.81783266872756999</v>
      </c>
      <c r="M116" s="2">
        <v>-0.50214859611648299</v>
      </c>
      <c r="N116" s="2">
        <v>0.207688291378061</v>
      </c>
      <c r="O116" s="2">
        <v>7.0173330280657295E-2</v>
      </c>
      <c r="P116" s="2">
        <v>0.341178779284385</v>
      </c>
    </row>
    <row r="117" spans="2:16" ht="15" customHeight="1" x14ac:dyDescent="0.25">
      <c r="B117" s="2">
        <v>-2.1491398320028301</v>
      </c>
      <c r="C117" s="2">
        <v>4.5186382150426896</v>
      </c>
      <c r="D117" s="2">
        <v>-1.4894427649158799</v>
      </c>
      <c r="E117" s="2">
        <v>-2.58941488721754</v>
      </c>
      <c r="F117" s="2">
        <v>-3.7029661116369499</v>
      </c>
      <c r="G117" s="2">
        <v>-5.0918522352522803E-2</v>
      </c>
      <c r="H117" s="2">
        <v>1.6897169064686</v>
      </c>
      <c r="I117" s="2">
        <v>-0.56706877691878899</v>
      </c>
      <c r="J117" s="2">
        <v>2.24098807039315E-2</v>
      </c>
      <c r="K117" s="2">
        <v>-1.1417440299625199</v>
      </c>
      <c r="L117" s="2">
        <v>-0.245307248996603</v>
      </c>
      <c r="M117" s="2">
        <v>0.79486561765671504</v>
      </c>
      <c r="N117" s="2">
        <v>-8.5676045002697501E-2</v>
      </c>
      <c r="O117" s="2">
        <v>0.47860311436737502</v>
      </c>
      <c r="P117" s="2">
        <v>-0.34146050964536401</v>
      </c>
    </row>
    <row r="118" spans="2:16" ht="15" customHeight="1" x14ac:dyDescent="0.25">
      <c r="B118" s="2">
        <v>1.82969040066952</v>
      </c>
      <c r="C118" s="2">
        <v>-0.41732601488694199</v>
      </c>
      <c r="D118" s="2">
        <v>-3.5867234121739799</v>
      </c>
      <c r="E118" s="2">
        <v>4.1906238135300402</v>
      </c>
      <c r="F118" s="2">
        <v>-0.66090331809082004</v>
      </c>
      <c r="G118" s="2">
        <v>-1.3685716600398401</v>
      </c>
      <c r="H118" s="2">
        <v>-0.94663325961481004</v>
      </c>
      <c r="I118" s="2">
        <v>0.60585056308969798</v>
      </c>
      <c r="J118" s="2">
        <v>-0.46745368360982198</v>
      </c>
      <c r="K118" s="2">
        <v>0.69018701228207502</v>
      </c>
      <c r="L118" s="2">
        <v>-0.114547363991374</v>
      </c>
      <c r="M118" s="2">
        <v>-6.33786653699627E-2</v>
      </c>
      <c r="N118" s="2">
        <v>-0.11562107729531</v>
      </c>
      <c r="O118" s="2">
        <v>2.6176912313512798E-3</v>
      </c>
      <c r="P118" s="2">
        <v>0.40584245253794998</v>
      </c>
    </row>
    <row r="119" spans="2:16" ht="15" customHeight="1" x14ac:dyDescent="0.25">
      <c r="B119" s="2">
        <v>-2.0361285243143001</v>
      </c>
      <c r="C119" s="2">
        <v>-7.7988279504159701</v>
      </c>
      <c r="D119" s="2">
        <v>2.1496936278682499</v>
      </c>
      <c r="E119" s="2">
        <v>-0.526405459468127</v>
      </c>
      <c r="F119" s="2">
        <v>-1.9745571279187699</v>
      </c>
      <c r="G119" s="2">
        <v>-2.6191891558150502</v>
      </c>
      <c r="H119" s="2">
        <v>0.54440605519469898</v>
      </c>
      <c r="I119" s="2">
        <v>-0.90748853281875297</v>
      </c>
      <c r="J119" s="2">
        <v>-4.7040961160268603E-2</v>
      </c>
      <c r="K119" s="2">
        <v>-0.17454768334558499</v>
      </c>
      <c r="L119" s="2">
        <v>0.34632934157564599</v>
      </c>
      <c r="M119" s="2">
        <v>-0.21323514454596501</v>
      </c>
      <c r="N119" s="2">
        <v>-0.15705232018580501</v>
      </c>
      <c r="O119" s="2">
        <v>0.211680899423314</v>
      </c>
      <c r="P119" s="2">
        <v>-0.845790106210077</v>
      </c>
    </row>
    <row r="120" spans="2:16" ht="15" customHeight="1" x14ac:dyDescent="0.25">
      <c r="B120" s="2">
        <v>-1.92695000287684</v>
      </c>
      <c r="C120" s="2">
        <v>0.31592188626486001</v>
      </c>
      <c r="D120" s="2">
        <v>0.53550167178964003</v>
      </c>
      <c r="E120" s="2">
        <v>-2.3047605836027201E-2</v>
      </c>
      <c r="F120" s="2">
        <v>-0.53703837831730805</v>
      </c>
      <c r="G120" s="2">
        <v>-0.55510822090623202</v>
      </c>
      <c r="H120" s="2">
        <v>-4.9195040074885503E-2</v>
      </c>
      <c r="I120" s="2">
        <v>0.10207325434069101</v>
      </c>
      <c r="J120" s="2">
        <v>-0.15965702393909301</v>
      </c>
      <c r="K120" s="2">
        <v>1.15137762655696E-3</v>
      </c>
      <c r="L120" s="2">
        <v>0.124187675416395</v>
      </c>
      <c r="M120" s="2">
        <v>0.256817998351004</v>
      </c>
      <c r="N120" s="2">
        <v>-0.341208041371103</v>
      </c>
      <c r="O120" s="2">
        <v>-0.53832758231847799</v>
      </c>
      <c r="P120" s="2">
        <v>-0.221399437055007</v>
      </c>
    </row>
    <row r="121" spans="2:16" ht="15" customHeight="1" x14ac:dyDescent="0.25">
      <c r="B121" s="2">
        <v>1.92894202287709E-2</v>
      </c>
      <c r="C121" s="2">
        <v>-0.113431753479451</v>
      </c>
      <c r="D121" s="2">
        <v>-0.62808764480550805</v>
      </c>
      <c r="E121" s="2">
        <v>-1.3373161259996</v>
      </c>
      <c r="F121" s="2">
        <v>0.79968008010390301</v>
      </c>
      <c r="G121" s="2">
        <v>0.47861896996960002</v>
      </c>
      <c r="H121" s="2">
        <v>0.81553638320807098</v>
      </c>
      <c r="I121" s="2">
        <v>-0.47812568197156102</v>
      </c>
      <c r="J121" s="2">
        <v>-0.50574688115878197</v>
      </c>
      <c r="K121" s="2">
        <v>-0.60733995700250398</v>
      </c>
      <c r="L121" s="2">
        <v>0.13255217925701501</v>
      </c>
      <c r="M121" s="2">
        <v>0.65134480380358994</v>
      </c>
      <c r="N121" s="2">
        <v>-0.41058430662732298</v>
      </c>
      <c r="O121" s="2">
        <v>-7.8003349607043398E-3</v>
      </c>
      <c r="P121" s="2">
        <v>9.3103438087948007E-2</v>
      </c>
    </row>
    <row r="122" spans="2:16" ht="15" customHeight="1" x14ac:dyDescent="0.25">
      <c r="B122" s="2">
        <v>-2.7297366730672601</v>
      </c>
      <c r="C122" s="2">
        <v>2.1898303844443801</v>
      </c>
      <c r="D122" s="2">
        <v>1.3047559998881699</v>
      </c>
      <c r="E122" s="2">
        <v>0.73675082804071002</v>
      </c>
      <c r="F122" s="2">
        <v>0.59464480270645403</v>
      </c>
      <c r="G122" s="2">
        <v>-0.13341254889634399</v>
      </c>
      <c r="H122" s="2">
        <v>-0.84513978225333397</v>
      </c>
      <c r="I122" s="2">
        <v>0.80048167958791105</v>
      </c>
      <c r="J122" s="2">
        <v>0.107259009819945</v>
      </c>
      <c r="K122" s="2">
        <v>0.30483368947594103</v>
      </c>
      <c r="L122" s="2">
        <v>3.2279395547128602E-2</v>
      </c>
      <c r="M122" s="2">
        <v>-9.8563747225239307E-3</v>
      </c>
      <c r="N122" s="2">
        <v>-0.116916639575619</v>
      </c>
      <c r="O122" s="2">
        <v>-0.43671047385379302</v>
      </c>
      <c r="P122" s="2">
        <v>-0.12861486749909501</v>
      </c>
    </row>
    <row r="123" spans="2:16" ht="15" customHeight="1" x14ac:dyDescent="0.25">
      <c r="B123" s="2">
        <v>1.0445080726498399</v>
      </c>
      <c r="C123" s="2">
        <v>0.96699758081912901</v>
      </c>
      <c r="D123" s="2">
        <v>-1.0297894463249999</v>
      </c>
      <c r="E123" s="2">
        <v>-0.74445517957640395</v>
      </c>
      <c r="F123" s="2">
        <v>4.0467449593154001E-2</v>
      </c>
      <c r="G123" s="2">
        <v>-0.11792929943387501</v>
      </c>
      <c r="H123" s="2">
        <v>0.364629732297441</v>
      </c>
      <c r="I123" s="2">
        <v>-8.0151534061118898E-2</v>
      </c>
      <c r="J123" s="2">
        <v>-8.6111040300422798E-2</v>
      </c>
      <c r="K123" s="2">
        <v>4.8149722783435399E-2</v>
      </c>
      <c r="L123" s="2">
        <v>0.10457118164788801</v>
      </c>
      <c r="M123" s="2">
        <v>-4.37777095859384E-2</v>
      </c>
      <c r="N123" s="2">
        <v>1.1326954218206101E-3</v>
      </c>
      <c r="O123" s="2">
        <v>5.0194511099459202E-2</v>
      </c>
      <c r="P123" s="2">
        <v>-0.14029184441991899</v>
      </c>
    </row>
    <row r="124" spans="2:16" ht="15" customHeight="1" x14ac:dyDescent="0.25">
      <c r="B124" s="2">
        <v>-1.2037646664106501</v>
      </c>
      <c r="C124" s="2">
        <v>-1.4669440459696399</v>
      </c>
      <c r="D124" s="2">
        <v>2.9650899245820801</v>
      </c>
      <c r="E124" s="2">
        <v>1.40141058764946</v>
      </c>
      <c r="F124" s="2">
        <v>-0.95369279120894901</v>
      </c>
      <c r="G124" s="2">
        <v>-0.30457529862279098</v>
      </c>
      <c r="H124" s="2">
        <v>0.75328791134025896</v>
      </c>
      <c r="I124" s="2">
        <v>0.32025312313522802</v>
      </c>
      <c r="J124" s="2">
        <v>-0.77660794728970195</v>
      </c>
      <c r="K124" s="2">
        <v>-0.31296612229888399</v>
      </c>
      <c r="L124" s="2">
        <v>0.88193495916109499</v>
      </c>
      <c r="M124" s="2">
        <v>-0.12154662506649699</v>
      </c>
      <c r="N124" s="2">
        <v>0.114832679613285</v>
      </c>
      <c r="O124" s="2">
        <v>0.90519120977811096</v>
      </c>
      <c r="P124" s="2">
        <v>-8.5359528768144302E-2</v>
      </c>
    </row>
    <row r="125" spans="2:16" ht="15" customHeight="1" x14ac:dyDescent="0.25">
      <c r="B125" s="2">
        <v>-0.88826463197606098</v>
      </c>
      <c r="C125" s="2">
        <v>2.13036420933858</v>
      </c>
      <c r="D125" s="2">
        <v>0.527952499332352</v>
      </c>
      <c r="E125" s="2">
        <v>-1.9808572480954498E-2</v>
      </c>
      <c r="F125" s="2">
        <v>-0.45393776228079302</v>
      </c>
      <c r="G125" s="2">
        <v>0.34335536689805202</v>
      </c>
      <c r="H125" s="2">
        <v>0.625493371551755</v>
      </c>
      <c r="I125" s="2">
        <v>0.21120349878362299</v>
      </c>
      <c r="J125" s="2">
        <v>0.25333245708957303</v>
      </c>
      <c r="K125" s="2">
        <v>-9.4326793352643698E-2</v>
      </c>
      <c r="L125" s="2">
        <v>0.253293615881794</v>
      </c>
      <c r="M125" s="2">
        <v>-0.115339533002999</v>
      </c>
      <c r="N125" s="2">
        <v>0.17034701684527401</v>
      </c>
      <c r="O125" s="2">
        <v>-5.6034006157720598E-2</v>
      </c>
      <c r="P125" s="2">
        <v>-0.18666534586758199</v>
      </c>
    </row>
    <row r="126" spans="2:16" ht="15" customHeight="1" x14ac:dyDescent="0.25">
      <c r="B126" s="2">
        <v>-0.22055379472310399</v>
      </c>
      <c r="C126" s="2">
        <v>-0.49251704401840202</v>
      </c>
      <c r="D126" s="2">
        <v>-0.21876215998905099</v>
      </c>
      <c r="E126" s="2">
        <v>-7.5081054049763105E-2</v>
      </c>
      <c r="F126" s="2">
        <v>9.7807729991351899E-2</v>
      </c>
      <c r="G126" s="2">
        <v>0.28029746400254602</v>
      </c>
      <c r="H126" s="2">
        <v>0.74772081909490096</v>
      </c>
      <c r="I126" s="2">
        <v>0.25559720639502098</v>
      </c>
      <c r="J126" s="2">
        <v>9.7148659924332095E-2</v>
      </c>
      <c r="K126" s="2">
        <v>0.16140782256601099</v>
      </c>
      <c r="L126" s="2">
        <v>-0.17220513329651299</v>
      </c>
      <c r="M126" s="2">
        <v>0.41158301717219298</v>
      </c>
      <c r="N126" s="2">
        <v>-2.58173332756623E-2</v>
      </c>
      <c r="O126" s="2">
        <v>0.17224892787193399</v>
      </c>
      <c r="P126" s="2">
        <v>0.18144629062958201</v>
      </c>
    </row>
    <row r="127" spans="2:16" ht="15" customHeight="1" x14ac:dyDescent="0.25">
      <c r="B127" s="2">
        <v>3.7827080991715198</v>
      </c>
      <c r="C127" s="2">
        <v>1.21638267196377</v>
      </c>
      <c r="D127" s="2">
        <v>-1.1283463054668399</v>
      </c>
      <c r="E127" s="2">
        <v>7.7714881187124593E-2</v>
      </c>
      <c r="F127" s="2">
        <v>0.95733343779001501</v>
      </c>
      <c r="G127" s="2">
        <v>-1.1141295136015501</v>
      </c>
      <c r="H127" s="2">
        <v>-0.51109761940962195</v>
      </c>
      <c r="I127" s="2">
        <v>-0.844004286028333</v>
      </c>
      <c r="J127" s="2">
        <v>-7.5262028331763098E-2</v>
      </c>
      <c r="K127" s="2">
        <v>0.49297105355729898</v>
      </c>
      <c r="L127" s="2">
        <v>9.7496825601811905E-3</v>
      </c>
      <c r="M127" s="2">
        <v>2.5960609897674701E-2</v>
      </c>
      <c r="N127" s="2">
        <v>-0.29729108469110199</v>
      </c>
      <c r="O127" s="2">
        <v>0.58093591212205098</v>
      </c>
      <c r="P127" s="2">
        <v>6.0082532543183902E-2</v>
      </c>
    </row>
    <row r="128" spans="2:16" ht="15" customHeight="1" x14ac:dyDescent="0.25">
      <c r="B128" s="2">
        <v>-1.2135184490828299</v>
      </c>
      <c r="C128" s="2">
        <v>1.6001928929060401</v>
      </c>
      <c r="D128" s="2">
        <v>-1.00812272086546</v>
      </c>
      <c r="E128" s="2">
        <v>7.2730226136670295E-2</v>
      </c>
      <c r="F128" s="2">
        <v>-0.58104050866699597</v>
      </c>
      <c r="G128" s="2">
        <v>-7.6683250366952602E-2</v>
      </c>
      <c r="H128" s="2">
        <v>-9.30755907583279E-2</v>
      </c>
      <c r="I128" s="2">
        <v>-0.663434842411739</v>
      </c>
      <c r="J128" s="2">
        <v>0.462516007505333</v>
      </c>
      <c r="K128" s="2">
        <v>-0.48486321837754698</v>
      </c>
      <c r="L128" s="2">
        <v>0.15906036433069401</v>
      </c>
      <c r="M128" s="2">
        <v>5.4033164253225102E-2</v>
      </c>
      <c r="N128" s="2">
        <v>-0.50898573686646598</v>
      </c>
      <c r="O128" s="2">
        <v>5.2774457534092899E-2</v>
      </c>
      <c r="P128" s="2">
        <v>-0.33985862298881298</v>
      </c>
    </row>
    <row r="129" spans="2:16" ht="15" customHeight="1" x14ac:dyDescent="0.25">
      <c r="B129" s="2">
        <v>-2.1409203817170401</v>
      </c>
      <c r="C129" s="2">
        <v>1.9258840899077301</v>
      </c>
      <c r="D129" s="2">
        <v>0.93896261335648001</v>
      </c>
      <c r="E129" s="2">
        <v>0.58592001208056599</v>
      </c>
      <c r="F129" s="2">
        <v>-8.7759468363364498E-2</v>
      </c>
      <c r="G129" s="2">
        <v>0.27978121876345502</v>
      </c>
      <c r="H129" s="2">
        <v>-7.6867865449772199E-2</v>
      </c>
      <c r="I129" s="2">
        <v>0.30996001956984098</v>
      </c>
      <c r="J129" s="2">
        <v>0.48330532909968699</v>
      </c>
      <c r="K129" s="2">
        <v>-6.0713554576739701E-2</v>
      </c>
      <c r="L129" s="2">
        <v>0.648136718318301</v>
      </c>
      <c r="M129" s="2">
        <v>-0.205853661381553</v>
      </c>
      <c r="N129" s="2">
        <v>-0.55447077081277096</v>
      </c>
      <c r="O129" s="2">
        <v>-0.12882669182672399</v>
      </c>
      <c r="P129" s="2">
        <v>-8.2597064642606105E-2</v>
      </c>
    </row>
    <row r="130" spans="2:16" ht="15" customHeight="1" x14ac:dyDescent="0.25">
      <c r="B130" s="2">
        <v>-1.5932616105395601</v>
      </c>
      <c r="C130" s="2">
        <v>-1.5038202920500201</v>
      </c>
      <c r="D130" s="2">
        <v>1.3907430353668999</v>
      </c>
      <c r="E130" s="2">
        <v>0.72797426760341499</v>
      </c>
      <c r="F130" s="2">
        <v>1.43770046056628</v>
      </c>
      <c r="G130" s="2">
        <v>-0.528625594739496</v>
      </c>
      <c r="H130" s="2">
        <v>-1.23895213234739</v>
      </c>
      <c r="I130" s="2">
        <v>-0.115343935384343</v>
      </c>
      <c r="J130" s="2">
        <v>0.448799802743928</v>
      </c>
      <c r="K130" s="2">
        <v>-2.4869694501777902E-2</v>
      </c>
      <c r="L130" s="2">
        <v>0.14965497019304</v>
      </c>
      <c r="M130" s="2">
        <v>-0.216414740578458</v>
      </c>
      <c r="N130" s="2">
        <v>0.30829669489196898</v>
      </c>
      <c r="O130" s="2">
        <v>0.61680774714554298</v>
      </c>
      <c r="P130" s="2">
        <v>-0.19221330701827799</v>
      </c>
    </row>
    <row r="131" spans="2:16" ht="15" customHeight="1" x14ac:dyDescent="0.25">
      <c r="B131" s="2">
        <v>5.4806101564254703</v>
      </c>
      <c r="C131" s="2">
        <v>-0.24081137788547899</v>
      </c>
      <c r="D131" s="2">
        <v>-0.105193660489435</v>
      </c>
      <c r="E131" s="2">
        <v>-1.9626693089409</v>
      </c>
      <c r="F131" s="2">
        <v>2.1722017031534602</v>
      </c>
      <c r="G131" s="2">
        <v>-7.8333872880870195E-2</v>
      </c>
      <c r="H131" s="2">
        <v>7.3303609431799893E-2</v>
      </c>
      <c r="I131" s="2">
        <v>-1.6008460972115901</v>
      </c>
      <c r="J131" s="2">
        <v>-1.68806964048496</v>
      </c>
      <c r="K131" s="2">
        <v>-1.4128371488828599</v>
      </c>
      <c r="L131" s="2">
        <v>0.352318304063788</v>
      </c>
      <c r="M131" s="2">
        <v>-0.10108477674951</v>
      </c>
      <c r="N131" s="2">
        <v>0.49914378977814999</v>
      </c>
      <c r="O131" s="2">
        <v>-1.2570667990336699</v>
      </c>
      <c r="P131" s="2">
        <v>0.85414776373736201</v>
      </c>
    </row>
    <row r="132" spans="2:16" ht="15" customHeight="1" x14ac:dyDescent="0.25">
      <c r="B132" s="2">
        <v>-0.94264668471632596</v>
      </c>
      <c r="C132" s="2">
        <v>0.97149003788047406</v>
      </c>
      <c r="D132" s="2">
        <v>-0.58034228281719202</v>
      </c>
      <c r="E132" s="2">
        <v>-1.8685306417796601</v>
      </c>
      <c r="F132" s="2">
        <v>0.98885558304621302</v>
      </c>
      <c r="G132" s="2">
        <v>0.25891465799728802</v>
      </c>
      <c r="H132" s="2">
        <v>0.23207064442825701</v>
      </c>
      <c r="I132" s="2">
        <v>0.161806304093185</v>
      </c>
      <c r="J132" s="2">
        <v>-1.2587863074441701</v>
      </c>
      <c r="K132" s="2">
        <v>-1.5512848336030199E-2</v>
      </c>
      <c r="L132" s="2">
        <v>-0.77312363627592295</v>
      </c>
      <c r="M132" s="2">
        <v>0.50776883943000695</v>
      </c>
      <c r="N132" s="2">
        <v>-0.41307993756344402</v>
      </c>
      <c r="O132" s="2">
        <v>-6.20510168974194E-3</v>
      </c>
      <c r="P132" s="2">
        <v>-1.77335121122646E-2</v>
      </c>
    </row>
    <row r="133" spans="2:16" ht="15" customHeight="1" x14ac:dyDescent="0.25">
      <c r="B133" s="2">
        <v>-2.6433841501422402</v>
      </c>
      <c r="C133" s="2">
        <v>1.4589674191330699</v>
      </c>
      <c r="D133" s="2">
        <v>0.50082043786776897</v>
      </c>
      <c r="E133" s="2">
        <v>0.28414972483416501</v>
      </c>
      <c r="F133" s="2">
        <v>0.66645568227879504</v>
      </c>
      <c r="G133" s="2">
        <v>5.5389428173878902E-2</v>
      </c>
      <c r="H133" s="2">
        <v>-0.82716534547960296</v>
      </c>
      <c r="I133" s="2">
        <v>1.37409598039967E-2</v>
      </c>
      <c r="J133" s="2">
        <v>0.28489925029701502</v>
      </c>
      <c r="K133" s="2">
        <v>-0.21537952058128701</v>
      </c>
      <c r="L133" s="2">
        <v>0.47196084760171902</v>
      </c>
      <c r="M133" s="2">
        <v>-0.38848317175928798</v>
      </c>
      <c r="N133" s="2">
        <v>-0.29110828721342003</v>
      </c>
      <c r="O133" s="2">
        <v>-0.45726437313888502</v>
      </c>
      <c r="P133" s="2">
        <v>-0.28542788030681099</v>
      </c>
    </row>
    <row r="134" spans="2:16" ht="15" customHeight="1" x14ac:dyDescent="0.25">
      <c r="B134" s="2">
        <v>-3.3952773666271301</v>
      </c>
      <c r="C134" s="2">
        <v>-0.31842549891927102</v>
      </c>
      <c r="D134" s="2">
        <v>-1.60364054762353</v>
      </c>
      <c r="E134" s="2">
        <v>-1.74824130260102</v>
      </c>
      <c r="F134" s="2">
        <v>0.53889202855431895</v>
      </c>
      <c r="G134" s="2">
        <v>1.2171927722248901</v>
      </c>
      <c r="H134" s="2">
        <v>0.97056203455196699</v>
      </c>
      <c r="I134" s="2">
        <v>0.29092689208264499</v>
      </c>
      <c r="J134" s="2">
        <v>-0.45831958206833401</v>
      </c>
      <c r="K134" s="2">
        <v>-0.12476098803138801</v>
      </c>
      <c r="L134" s="2">
        <v>-3.3921244165681298E-2</v>
      </c>
      <c r="M134" s="2">
        <v>-0.162885429237169</v>
      </c>
      <c r="N134" s="2">
        <v>-0.53464174568808698</v>
      </c>
      <c r="O134" s="2">
        <v>-7.3847527731343204E-2</v>
      </c>
      <c r="P134" s="2">
        <v>-0.27020654403698302</v>
      </c>
    </row>
    <row r="135" spans="2:16" ht="15" customHeight="1" x14ac:dyDescent="0.25">
      <c r="B135" s="2">
        <v>-3.7384390136316501</v>
      </c>
      <c r="C135" s="2">
        <v>-0.26090260834490397</v>
      </c>
      <c r="D135" s="2">
        <v>-0.94507618653816095</v>
      </c>
      <c r="E135" s="2">
        <v>0.26180100664473199</v>
      </c>
      <c r="F135" s="2">
        <v>0.15278004750922</v>
      </c>
      <c r="G135" s="2">
        <v>-1.0173505190280301</v>
      </c>
      <c r="H135" s="2">
        <v>-1.2249246824101501</v>
      </c>
      <c r="I135" s="2">
        <v>-4.0821369361798303E-2</v>
      </c>
      <c r="J135" s="2">
        <v>0.65833364571216202</v>
      </c>
      <c r="K135" s="2">
        <v>3.2639187329729397E-2</v>
      </c>
      <c r="L135" s="2">
        <v>0.75682369042529396</v>
      </c>
      <c r="M135" s="2">
        <v>-6.8126859233410705E-2</v>
      </c>
      <c r="N135" s="2">
        <v>-3.77092783102123E-3</v>
      </c>
      <c r="O135" s="2">
        <v>0.22869042378441001</v>
      </c>
      <c r="P135" s="2">
        <v>0.82397136762566503</v>
      </c>
    </row>
    <row r="136" spans="2:16" ht="15" customHeight="1" x14ac:dyDescent="0.25">
      <c r="B136" s="2">
        <v>-1.7510255036882201</v>
      </c>
      <c r="C136" s="2">
        <v>1.2833554911362499</v>
      </c>
      <c r="D136" s="2">
        <v>0.44775625390858598</v>
      </c>
      <c r="E136" s="2">
        <v>-0.472769917912716</v>
      </c>
      <c r="F136" s="2">
        <v>-0.13175575252708399</v>
      </c>
      <c r="G136" s="2">
        <v>-0.12626136903579499</v>
      </c>
      <c r="H136" s="2">
        <v>-0.245951314816581</v>
      </c>
      <c r="I136" s="2">
        <v>0.311244998052218</v>
      </c>
      <c r="J136" s="2">
        <v>2.2525440903091898</v>
      </c>
      <c r="K136" s="2">
        <v>0.85049035912974102</v>
      </c>
      <c r="L136" s="2">
        <v>-1.33612217161312</v>
      </c>
      <c r="M136" s="2">
        <v>0.133608599010277</v>
      </c>
      <c r="N136" s="2">
        <v>0.34084725472113298</v>
      </c>
      <c r="O136" s="2">
        <v>-0.18216326776997999</v>
      </c>
      <c r="P136" s="2">
        <v>0.37121950734785603</v>
      </c>
    </row>
    <row r="137" spans="2:16" ht="15" customHeight="1" x14ac:dyDescent="0.25">
      <c r="B137" s="2">
        <v>-1.4334475777647</v>
      </c>
      <c r="C137" s="2">
        <v>2.04369183219415</v>
      </c>
      <c r="D137" s="2">
        <v>0.85553926522855805</v>
      </c>
      <c r="E137" s="2">
        <v>0.56533937342448404</v>
      </c>
      <c r="F137" s="2">
        <v>0.22804719508834201</v>
      </c>
      <c r="G137" s="2">
        <v>0.17944479963913099</v>
      </c>
      <c r="H137" s="2">
        <v>7.32338809585696E-2</v>
      </c>
      <c r="I137" s="2">
        <v>0.69280291906904801</v>
      </c>
      <c r="J137" s="2">
        <v>0.76581098163424499</v>
      </c>
      <c r="K137" s="2">
        <v>0.32868109326366102</v>
      </c>
      <c r="L137" s="2">
        <v>-0.58368006327779898</v>
      </c>
      <c r="M137" s="2">
        <v>-0.45480305971088802</v>
      </c>
      <c r="N137" s="2">
        <v>0.95127736771633797</v>
      </c>
      <c r="O137" s="2">
        <v>-0.351796441171699</v>
      </c>
      <c r="P137" s="2">
        <v>-0.19303364088108199</v>
      </c>
    </row>
    <row r="138" spans="2:16" ht="15" customHeight="1" x14ac:dyDescent="0.25">
      <c r="B138" s="2">
        <v>-0.92987966740126904</v>
      </c>
      <c r="C138" s="2">
        <v>1.6473067605810301</v>
      </c>
      <c r="D138" s="2">
        <v>0.15036658390480301</v>
      </c>
      <c r="E138" s="2">
        <v>-0.14266582255404001</v>
      </c>
      <c r="F138" s="2">
        <v>0.52988241256882196</v>
      </c>
      <c r="G138" s="2">
        <v>-8.4664367897369697E-2</v>
      </c>
      <c r="H138" s="2">
        <v>-0.35802799511031602</v>
      </c>
      <c r="I138" s="2">
        <v>6.5365172575930094E-2</v>
      </c>
      <c r="J138" s="2">
        <v>-0.20826788764171</v>
      </c>
      <c r="K138" s="2">
        <v>0.24102873312464901</v>
      </c>
      <c r="L138" s="2">
        <v>0.18359742351553901</v>
      </c>
      <c r="M138" s="2">
        <v>-3.1828622873669499E-2</v>
      </c>
      <c r="N138" s="2">
        <v>-0.35163014748203603</v>
      </c>
      <c r="O138" s="2">
        <v>-0.21533132207290201</v>
      </c>
      <c r="P138" s="2">
        <v>-7.0329218392412393E-2</v>
      </c>
    </row>
    <row r="139" spans="2:16" ht="15" customHeight="1" x14ac:dyDescent="0.25">
      <c r="B139" s="2">
        <v>-0.398998297716675</v>
      </c>
      <c r="C139" s="2">
        <v>1.7270242742094</v>
      </c>
      <c r="D139" s="2">
        <v>7.7176252236046397E-3</v>
      </c>
      <c r="E139" s="2">
        <v>-1.13699451064074</v>
      </c>
      <c r="F139" s="2">
        <v>-1.29541937161913</v>
      </c>
      <c r="G139" s="2">
        <v>-1.1964934576648401</v>
      </c>
      <c r="H139" s="2">
        <v>0.53821172014580698</v>
      </c>
      <c r="I139" s="2">
        <v>0.853118234215273</v>
      </c>
      <c r="J139" s="2">
        <v>-0.44213234571466797</v>
      </c>
      <c r="K139" s="2">
        <v>1.14875824840672</v>
      </c>
      <c r="L139" s="2">
        <v>-0.327253335929164</v>
      </c>
      <c r="M139" s="2">
        <v>0.72226336040247996</v>
      </c>
      <c r="N139" s="2">
        <v>0.81677883450109301</v>
      </c>
      <c r="O139" s="2">
        <v>-0.68786683381495195</v>
      </c>
      <c r="P139" s="2">
        <v>-0.124541160941211</v>
      </c>
    </row>
    <row r="140" spans="2:16" ht="15" customHeight="1" x14ac:dyDescent="0.25">
      <c r="B140" s="2">
        <v>-0.75545743395350995</v>
      </c>
      <c r="C140" s="2">
        <v>0.48182210826751298</v>
      </c>
      <c r="D140" s="2">
        <v>-0.80694576975989896</v>
      </c>
      <c r="E140" s="2">
        <v>0.69456159636425296</v>
      </c>
      <c r="F140" s="2">
        <v>0.36460067771149901</v>
      </c>
      <c r="G140" s="2">
        <v>-0.46305836116960603</v>
      </c>
      <c r="H140" s="2">
        <v>-0.41905202350783</v>
      </c>
      <c r="I140" s="2">
        <v>0.13259117678474999</v>
      </c>
      <c r="J140" s="2">
        <v>-4.4375220545256201E-2</v>
      </c>
      <c r="K140" s="2">
        <v>0.351487524796324</v>
      </c>
      <c r="L140" s="2">
        <v>0.16825403595784799</v>
      </c>
      <c r="M140" s="2">
        <v>-1.4859186190674899E-2</v>
      </c>
      <c r="N140" s="2">
        <v>5.9908537649543597E-2</v>
      </c>
      <c r="O140" s="2">
        <v>0.22602517144634199</v>
      </c>
      <c r="P140" s="2">
        <v>0.111941809584333</v>
      </c>
    </row>
    <row r="141" spans="2:16" ht="15" customHeight="1" x14ac:dyDescent="0.25">
      <c r="B141" s="2">
        <v>0.10067831596116</v>
      </c>
      <c r="C141" s="2">
        <v>-0.223226263647544</v>
      </c>
      <c r="D141" s="2">
        <v>-2.57381734029555</v>
      </c>
      <c r="E141" s="2">
        <v>1.0356889678624399</v>
      </c>
      <c r="F141" s="2">
        <v>-0.72927784137928198</v>
      </c>
      <c r="G141" s="2">
        <v>0.21688235080198201</v>
      </c>
      <c r="H141" s="2">
        <v>0.56804029012397095</v>
      </c>
      <c r="I141" s="2">
        <v>-0.202261948690307</v>
      </c>
      <c r="J141" s="2">
        <v>0.97980281336511199</v>
      </c>
      <c r="K141" s="2">
        <v>-0.55286475319448203</v>
      </c>
      <c r="L141" s="2">
        <v>7.3567786103804905E-2</v>
      </c>
      <c r="M141" s="2">
        <v>-0.17348158817575099</v>
      </c>
      <c r="N141" s="2">
        <v>0.534427032012744</v>
      </c>
      <c r="O141" s="2">
        <v>3.0545738579240499E-2</v>
      </c>
      <c r="P141" s="2">
        <v>-0.32226227344126801</v>
      </c>
    </row>
    <row r="142" spans="2:16" ht="15" customHeight="1" x14ac:dyDescent="0.25">
      <c r="B142" s="2">
        <v>-9.6493979421293195E-3</v>
      </c>
      <c r="C142" s="2">
        <v>-1.38445256241487</v>
      </c>
      <c r="D142" s="2">
        <v>1.6240260912805</v>
      </c>
      <c r="E142" s="2">
        <v>-0.73798293074013699</v>
      </c>
      <c r="F142" s="2">
        <v>-0.78659887035465104</v>
      </c>
      <c r="G142" s="2">
        <v>-0.74383947783694304</v>
      </c>
      <c r="H142" s="2">
        <v>0.51410722973421696</v>
      </c>
      <c r="I142" s="2">
        <v>-0.37522149497079299</v>
      </c>
      <c r="J142" s="2">
        <v>-0.22852597914581399</v>
      </c>
      <c r="K142" s="2">
        <v>-0.19236474383661201</v>
      </c>
      <c r="L142" s="2">
        <v>-0.394889855996026</v>
      </c>
      <c r="M142" s="2">
        <v>-0.62497137144755799</v>
      </c>
      <c r="N142" s="2">
        <v>-0.360037182207886</v>
      </c>
      <c r="O142" s="2">
        <v>-1.4465371034790999</v>
      </c>
      <c r="P142" s="2">
        <v>-0.10479768404449701</v>
      </c>
    </row>
    <row r="143" spans="2:16" ht="15" customHeight="1" x14ac:dyDescent="0.25">
      <c r="B143" s="2">
        <v>1.4996611392296699</v>
      </c>
      <c r="C143" s="2">
        <v>1.2345709423005899</v>
      </c>
      <c r="D143" s="2">
        <v>1.00452343250591</v>
      </c>
      <c r="E143" s="2">
        <v>-0.76412327951738901</v>
      </c>
      <c r="F143" s="2">
        <v>-0.66136044922914905</v>
      </c>
      <c r="G143" s="2">
        <v>-3.7625023721630402E-2</v>
      </c>
      <c r="H143" s="2">
        <v>0.36857552114410802</v>
      </c>
      <c r="I143" s="2">
        <v>-0.17291144631820801</v>
      </c>
      <c r="J143" s="2">
        <v>-0.32560943223446098</v>
      </c>
      <c r="K143" s="2">
        <v>-0.47435348716687198</v>
      </c>
      <c r="L143" s="2">
        <v>-1.4223160109923101</v>
      </c>
      <c r="M143" s="2">
        <v>-9.6198790755846905E-2</v>
      </c>
      <c r="N143" s="2">
        <v>0.32495489155344898</v>
      </c>
      <c r="O143" s="2">
        <v>0.22423686507346699</v>
      </c>
      <c r="P143" s="2">
        <v>-0.53991819156907195</v>
      </c>
    </row>
    <row r="144" spans="2:16" ht="15" customHeight="1" x14ac:dyDescent="0.25">
      <c r="B144" s="2">
        <v>2.2437483063760699</v>
      </c>
      <c r="C144" s="2">
        <v>1.3665370982518601</v>
      </c>
      <c r="D144" s="2">
        <v>1.0798135313675801</v>
      </c>
      <c r="E144" s="2">
        <v>0.61229461778485506</v>
      </c>
      <c r="F144" s="2">
        <v>2.11722160514769E-2</v>
      </c>
      <c r="G144" s="2">
        <v>0.79359134396948605</v>
      </c>
      <c r="H144" s="2">
        <v>1.1478154570377099</v>
      </c>
      <c r="I144" s="2">
        <v>-0.44384343078431199</v>
      </c>
      <c r="J144" s="2">
        <v>0.72708675013706703</v>
      </c>
      <c r="K144" s="2">
        <v>-0.60056225045929801</v>
      </c>
      <c r="L144" s="2">
        <v>-5.73611783684971E-2</v>
      </c>
      <c r="M144" s="2">
        <v>-0.39073660269660798</v>
      </c>
      <c r="N144" s="2">
        <v>0.178680798291769</v>
      </c>
      <c r="O144" s="2">
        <v>-0.71627319100138598</v>
      </c>
      <c r="P144" s="2">
        <v>0.47128127402119302</v>
      </c>
    </row>
    <row r="145" spans="2:16" ht="15" customHeight="1" x14ac:dyDescent="0.25">
      <c r="B145" s="2">
        <v>0.89888452046846701</v>
      </c>
      <c r="C145" s="2">
        <v>-0.88084217617388505</v>
      </c>
      <c r="D145" s="2">
        <v>0.64288277247347103</v>
      </c>
      <c r="E145" s="2">
        <v>4.22391088304816</v>
      </c>
      <c r="F145" s="2">
        <v>-0.74906733080110199</v>
      </c>
      <c r="G145" s="2">
        <v>1.15465320075815</v>
      </c>
      <c r="H145" s="2">
        <v>0.90815469893822898</v>
      </c>
      <c r="I145" s="2">
        <v>0.34759937993772799</v>
      </c>
      <c r="J145" s="2">
        <v>-0.38727044078834</v>
      </c>
      <c r="K145" s="2">
        <v>-9.3966893203128607E-2</v>
      </c>
      <c r="L145" s="2">
        <v>1.42934750698407</v>
      </c>
      <c r="M145" s="2">
        <v>-0.25254185568149401</v>
      </c>
      <c r="N145" s="2">
        <v>0.256266525698294</v>
      </c>
      <c r="O145" s="2">
        <v>0.14587312812494199</v>
      </c>
      <c r="P145" s="2">
        <v>-0.84300206103519204</v>
      </c>
    </row>
    <row r="146" spans="2:16" ht="15" customHeight="1" x14ac:dyDescent="0.25">
      <c r="B146" s="2">
        <v>2.52462810912811</v>
      </c>
      <c r="C146" s="2">
        <v>1.30355076674599</v>
      </c>
      <c r="D146" s="2">
        <v>0.68788815777272005</v>
      </c>
      <c r="E146" s="2">
        <v>0.55778880293787303</v>
      </c>
      <c r="F146" s="2">
        <v>0.48067344525966799</v>
      </c>
      <c r="G146" s="2">
        <v>0.30192889585976201</v>
      </c>
      <c r="H146" s="2">
        <v>0.64018646506573695</v>
      </c>
      <c r="I146" s="2">
        <v>-0.194070714486239</v>
      </c>
      <c r="J146" s="2">
        <v>0.25072569979111697</v>
      </c>
      <c r="K146" s="2">
        <v>-9.7291606416270507E-2</v>
      </c>
      <c r="L146" s="2">
        <v>0.41704251048752999</v>
      </c>
      <c r="M146" s="2">
        <v>0.29047173835383</v>
      </c>
      <c r="N146" s="2">
        <v>0.25578482391582502</v>
      </c>
      <c r="O146" s="2">
        <v>-0.13523405678508801</v>
      </c>
      <c r="P146" s="2">
        <v>-2.7884138745771399E-2</v>
      </c>
    </row>
    <row r="147" spans="2:16" ht="15" customHeight="1" x14ac:dyDescent="0.25">
      <c r="B147" s="2">
        <v>-2.2922057351031802</v>
      </c>
      <c r="C147" s="2">
        <v>-1.66983279075511</v>
      </c>
      <c r="D147" s="2">
        <v>0.479336234364794</v>
      </c>
      <c r="E147" s="2">
        <v>-8.5839770179700695E-2</v>
      </c>
      <c r="F147" s="2">
        <v>1.33270392656609</v>
      </c>
      <c r="G147" s="2">
        <v>-0.30363844420122799</v>
      </c>
      <c r="H147" s="2">
        <v>-0.90633427377147802</v>
      </c>
      <c r="I147" s="2">
        <v>-0.17240636003859899</v>
      </c>
      <c r="J147" s="2">
        <v>-0.279364761080793</v>
      </c>
      <c r="K147" s="2">
        <v>-0.34630073671974199</v>
      </c>
      <c r="L147" s="2">
        <v>0.23420249097378601</v>
      </c>
      <c r="M147" s="2">
        <v>-0.39386216125367202</v>
      </c>
      <c r="N147" s="2">
        <v>0.48271017928415799</v>
      </c>
      <c r="O147" s="2">
        <v>0.173937564050437</v>
      </c>
      <c r="P147" s="2">
        <v>-0.17557106925063901</v>
      </c>
    </row>
    <row r="148" spans="2:16" ht="15" customHeight="1" x14ac:dyDescent="0.25">
      <c r="B148" s="2">
        <v>-0.44146293856382401</v>
      </c>
      <c r="C148" s="2">
        <v>2.1647394777611701</v>
      </c>
      <c r="D148" s="2">
        <v>1.6947139514857299</v>
      </c>
      <c r="E148" s="2">
        <v>0.45668909961528598</v>
      </c>
      <c r="F148" s="2">
        <v>1.47688673152144</v>
      </c>
      <c r="G148" s="2">
        <v>-0.42887294176359197</v>
      </c>
      <c r="H148" s="2">
        <v>-1.01983933474767</v>
      </c>
      <c r="I148" s="2">
        <v>-7.7367257633058795E-2</v>
      </c>
      <c r="J148" s="2">
        <v>-1.6887658950487601</v>
      </c>
      <c r="K148" s="2">
        <v>-0.55045835464645998</v>
      </c>
      <c r="L148" s="2">
        <v>0.174251349955899</v>
      </c>
      <c r="M148" s="2">
        <v>0.43390665039139198</v>
      </c>
      <c r="N148" s="2">
        <v>-0.65149457063673899</v>
      </c>
      <c r="O148" s="2">
        <v>4.2773457954425401E-2</v>
      </c>
      <c r="P148" s="2">
        <v>-0.536138631435914</v>
      </c>
    </row>
    <row r="149" spans="2:16" ht="15" customHeight="1" x14ac:dyDescent="0.25">
      <c r="B149" s="2">
        <v>-1.37679175190077</v>
      </c>
      <c r="C149" s="2">
        <v>1.50899013484155</v>
      </c>
      <c r="D149" s="2">
        <v>0.32223593715143201</v>
      </c>
      <c r="E149" s="2">
        <v>-6.5219404092753494E-2</v>
      </c>
      <c r="F149" s="2">
        <v>-0.44461657691164502</v>
      </c>
      <c r="G149" s="2">
        <v>0.36072188111954501</v>
      </c>
      <c r="H149" s="2">
        <v>0.62481878829427095</v>
      </c>
      <c r="I149" s="2">
        <v>-0.208671603899</v>
      </c>
      <c r="J149" s="2">
        <v>-7.5588827386727196E-3</v>
      </c>
      <c r="K149" s="2">
        <v>-1.2319247680766701</v>
      </c>
      <c r="L149" s="2">
        <v>0.203206159430809</v>
      </c>
      <c r="M149" s="2">
        <v>-0.19642817831037801</v>
      </c>
      <c r="N149" s="2">
        <v>0.47601444005495402</v>
      </c>
      <c r="O149" s="2">
        <v>0.33218795167092602</v>
      </c>
      <c r="P149" s="2">
        <v>-0.115313856812666</v>
      </c>
    </row>
    <row r="150" spans="2:16" ht="15" customHeight="1" x14ac:dyDescent="0.25">
      <c r="B150" s="2">
        <v>-0.95779151131750795</v>
      </c>
      <c r="C150" s="2">
        <v>1.85993901649638</v>
      </c>
      <c r="D150" s="2">
        <v>1.1459715414876299</v>
      </c>
      <c r="E150" s="2">
        <v>0.41843023082855402</v>
      </c>
      <c r="F150" s="2">
        <v>-1.29786473515234</v>
      </c>
      <c r="G150" s="2">
        <v>0.68158120443565695</v>
      </c>
      <c r="H150" s="2">
        <v>0.75545722879606403</v>
      </c>
      <c r="I150" s="2">
        <v>0.34543291103648499</v>
      </c>
      <c r="J150" s="2">
        <v>0.39055716406795199</v>
      </c>
      <c r="K150" s="2">
        <v>-0.27498177816825398</v>
      </c>
      <c r="L150" s="2">
        <v>5.6300419876264003E-2</v>
      </c>
      <c r="M150" s="2">
        <v>-0.22384379286546399</v>
      </c>
      <c r="N150" s="2">
        <v>-8.9679976973366504E-3</v>
      </c>
      <c r="O150" s="2">
        <v>-0.29693253094731298</v>
      </c>
      <c r="P150" s="2">
        <v>0.30399589017518702</v>
      </c>
    </row>
    <row r="151" spans="2:16" ht="15" customHeight="1" x14ac:dyDescent="0.25">
      <c r="B151" s="2">
        <v>-0.12736139391936799</v>
      </c>
      <c r="C151" s="2">
        <v>1.54916638611472</v>
      </c>
      <c r="D151" s="2">
        <v>1.3572023337674</v>
      </c>
      <c r="E151" s="2">
        <v>0.13624713068542599</v>
      </c>
      <c r="F151" s="2">
        <v>1.51080807224766</v>
      </c>
      <c r="G151" s="2">
        <v>-0.95461964821651502</v>
      </c>
      <c r="H151" s="2">
        <v>-1.3466811505506699</v>
      </c>
      <c r="I151" s="2">
        <v>0.328529398414797</v>
      </c>
      <c r="J151" s="2">
        <v>-0.98250225611455</v>
      </c>
      <c r="K151" s="2">
        <v>0.64169181070574099</v>
      </c>
      <c r="L151" s="2">
        <v>-0.16418620108399701</v>
      </c>
      <c r="M151" s="2">
        <v>0.327093967623593</v>
      </c>
      <c r="N151" s="2">
        <v>0.27122636793888899</v>
      </c>
      <c r="O151" s="2">
        <v>-0.18665587482793899</v>
      </c>
      <c r="P151" s="2">
        <v>-9.1191933104614195E-2</v>
      </c>
    </row>
    <row r="152" spans="2:16" ht="15" customHeight="1" x14ac:dyDescent="0.25">
      <c r="B152" s="2">
        <v>2.8612103220355198</v>
      </c>
      <c r="C152" s="2">
        <v>-1.06283293571578</v>
      </c>
      <c r="D152" s="2">
        <v>-3.4587590361088401</v>
      </c>
      <c r="E152" s="2">
        <v>1.3551162682548401</v>
      </c>
      <c r="F152" s="2">
        <v>-0.52623260086546397</v>
      </c>
      <c r="G152" s="2">
        <v>-0.31168552214899697</v>
      </c>
      <c r="H152" s="2">
        <v>-0.63731717643971297</v>
      </c>
      <c r="I152" s="2">
        <v>1.0963488821951299</v>
      </c>
      <c r="J152" s="2">
        <v>0.25352259208734701</v>
      </c>
      <c r="K152" s="2">
        <v>-0.35295355245918902</v>
      </c>
      <c r="L152" s="2">
        <v>0.123221200751888</v>
      </c>
      <c r="M152" s="2">
        <v>0.25308282601717602</v>
      </c>
      <c r="N152" s="2">
        <v>-0.23745685206164299</v>
      </c>
      <c r="O152" s="2">
        <v>8.2827005675501095E-2</v>
      </c>
      <c r="P152" s="2">
        <v>-0.31489268120241598</v>
      </c>
    </row>
    <row r="153" spans="2:16" ht="15" customHeight="1" x14ac:dyDescent="0.25">
      <c r="B153" s="2">
        <v>-0.86144979470230298</v>
      </c>
      <c r="C153" s="2">
        <v>1.4209556930177401</v>
      </c>
      <c r="D153" s="2">
        <v>-0.32907897287039201</v>
      </c>
      <c r="E153" s="2">
        <v>-0.82409295083338197</v>
      </c>
      <c r="F153" s="2">
        <v>0.96152355410507695</v>
      </c>
      <c r="G153" s="2">
        <v>-0.61492148004540104</v>
      </c>
      <c r="H153" s="2">
        <v>-0.83895993185574003</v>
      </c>
      <c r="I153" s="2">
        <v>-0.245783424129388</v>
      </c>
      <c r="J153" s="2">
        <v>0.38115207920684901</v>
      </c>
      <c r="K153" s="2">
        <v>0.467593684257747</v>
      </c>
      <c r="L153" s="2">
        <v>-0.12637151661866899</v>
      </c>
      <c r="M153" s="2">
        <v>-0.336610737748404</v>
      </c>
      <c r="N153" s="2">
        <v>0.177928080630953</v>
      </c>
      <c r="O153" s="2">
        <v>0.21346010235514501</v>
      </c>
      <c r="P153" s="2">
        <v>-0.15396325847839801</v>
      </c>
    </row>
    <row r="154" spans="2:16" ht="15" customHeight="1" x14ac:dyDescent="0.25">
      <c r="B154" s="2">
        <v>-0.717518114555875</v>
      </c>
      <c r="C154" s="2">
        <v>0.508044731059209</v>
      </c>
      <c r="D154" s="2">
        <v>-2.6087802262088702</v>
      </c>
      <c r="E154" s="2">
        <v>2.0210042367140999</v>
      </c>
      <c r="F154" s="2">
        <v>-1.0896542729997101</v>
      </c>
      <c r="G154" s="2">
        <v>-0.45230583239586902</v>
      </c>
      <c r="H154" s="2">
        <v>0.18471863230906199</v>
      </c>
      <c r="I154" s="2">
        <v>-0.202993353688946</v>
      </c>
      <c r="J154" s="2">
        <v>-0.154993087111856</v>
      </c>
      <c r="K154" s="2">
        <v>-1.2432426999972801</v>
      </c>
      <c r="L154" s="2">
        <v>-0.19905859426324901</v>
      </c>
      <c r="M154" s="2">
        <v>0.28125191379096298</v>
      </c>
      <c r="N154" s="2">
        <v>-0.21251389836015799</v>
      </c>
      <c r="O154" s="2">
        <v>-0.33157133504894098</v>
      </c>
      <c r="P154" s="2">
        <v>0.64442208122334499</v>
      </c>
    </row>
    <row r="155" spans="2:16" ht="15" customHeight="1" x14ac:dyDescent="0.25">
      <c r="B155" s="2">
        <v>2.0432592735824202</v>
      </c>
      <c r="C155" s="2">
        <v>-0.81199057123334095</v>
      </c>
      <c r="D155" s="2">
        <v>-0.64675058921066397</v>
      </c>
      <c r="E155" s="2">
        <v>-9.3066192878813098E-2</v>
      </c>
      <c r="F155" s="2">
        <v>1.3587597945613299</v>
      </c>
      <c r="G155" s="2">
        <v>0.76097419261024901</v>
      </c>
      <c r="H155" s="2">
        <v>0.83623367564039897</v>
      </c>
      <c r="I155" s="2">
        <v>0.24204308670557201</v>
      </c>
      <c r="J155" s="2">
        <v>0.29506358216896</v>
      </c>
      <c r="K155" s="2">
        <v>1.0155692645276699</v>
      </c>
      <c r="L155" s="2">
        <v>-0.38616814427743801</v>
      </c>
      <c r="M155" s="2">
        <v>0.19263611897403199</v>
      </c>
      <c r="N155" s="2">
        <v>0.17527895506376601</v>
      </c>
      <c r="O155" s="2">
        <v>0.113664535999113</v>
      </c>
      <c r="P155" s="2">
        <v>-1.4566877095939301E-2</v>
      </c>
    </row>
    <row r="156" spans="2:16" ht="15" customHeight="1" x14ac:dyDescent="0.25">
      <c r="B156" s="2">
        <v>2.31252049076007</v>
      </c>
      <c r="C156" s="2">
        <v>-1.2863451724049599</v>
      </c>
      <c r="D156" s="2">
        <v>0.182282125756243</v>
      </c>
      <c r="E156" s="2">
        <v>-0.26185985314765198</v>
      </c>
      <c r="F156" s="2">
        <v>1.4229287328569</v>
      </c>
      <c r="G156" s="2">
        <v>0.63407104312600404</v>
      </c>
      <c r="H156" s="2">
        <v>0.57183994042104003</v>
      </c>
      <c r="I156" s="2">
        <v>0.22893981274289099</v>
      </c>
      <c r="J156" s="2">
        <v>0.67939371827054595</v>
      </c>
      <c r="K156" s="2">
        <v>0.73279525754680297</v>
      </c>
      <c r="L156" s="2">
        <v>0.248142661963659</v>
      </c>
      <c r="M156" s="2">
        <v>0.29970731647836302</v>
      </c>
      <c r="N156" s="2">
        <v>0.17661183494310301</v>
      </c>
      <c r="O156" s="2">
        <v>9.7880643390324002E-3</v>
      </c>
      <c r="P156" s="2">
        <v>-7.3007926092990297E-2</v>
      </c>
    </row>
    <row r="157" spans="2:16" ht="15" customHeight="1" x14ac:dyDescent="0.25">
      <c r="B157" s="2">
        <v>3.0316050420096898</v>
      </c>
      <c r="C157" s="2">
        <v>-0.119751537987122</v>
      </c>
      <c r="D157" s="2">
        <v>-2.0067803549415202</v>
      </c>
      <c r="E157" s="2">
        <v>-0.75787452003797295</v>
      </c>
      <c r="F157" s="2">
        <v>0.90072599377422702</v>
      </c>
      <c r="G157" s="2">
        <v>-1.37604796400868</v>
      </c>
      <c r="H157" s="2">
        <v>-0.70403284033997704</v>
      </c>
      <c r="I157" s="2">
        <v>-1.3928584022563801E-2</v>
      </c>
      <c r="J157" s="2">
        <v>-0.27365345200867802</v>
      </c>
      <c r="K157" s="2">
        <v>1.2568728177763899</v>
      </c>
      <c r="L157" s="2">
        <v>0.10038711259395799</v>
      </c>
      <c r="M157" s="2">
        <v>0.14853921224580199</v>
      </c>
      <c r="N157" s="2">
        <v>0.306355560747406</v>
      </c>
      <c r="O157" s="2">
        <v>0.286292926011259</v>
      </c>
      <c r="P157" s="2">
        <v>0.23256358680771799</v>
      </c>
    </row>
    <row r="158" spans="2:16" ht="15" customHeight="1" x14ac:dyDescent="0.25">
      <c r="B158" s="2">
        <v>-5.4608700220617402E-2</v>
      </c>
      <c r="C158" s="2">
        <v>0.17918268048792599</v>
      </c>
      <c r="D158" s="2">
        <v>-0.62244624385431702</v>
      </c>
      <c r="E158" s="2">
        <v>-0.43045930776187102</v>
      </c>
      <c r="F158" s="2">
        <v>0.46561618401826099</v>
      </c>
      <c r="G158" s="2">
        <v>0.11449772562062201</v>
      </c>
      <c r="H158" s="2">
        <v>0.35370564681685401</v>
      </c>
      <c r="I158" s="2">
        <v>-0.16002841264146</v>
      </c>
      <c r="J158" s="2">
        <v>0.69167977103322698</v>
      </c>
      <c r="K158" s="2">
        <v>-5.9413097836486302E-2</v>
      </c>
      <c r="L158" s="2">
        <v>0.12056655275011</v>
      </c>
      <c r="M158" s="2">
        <v>0.34987472765963501</v>
      </c>
      <c r="N158" s="2">
        <v>1.3583430954653799E-2</v>
      </c>
      <c r="O158" s="2">
        <v>0.14235605932043799</v>
      </c>
      <c r="P158" s="2">
        <v>0.25292095805542703</v>
      </c>
    </row>
    <row r="159" spans="2:16" ht="15" customHeight="1" x14ac:dyDescent="0.25">
      <c r="B159" s="2">
        <v>2.4620159073144898</v>
      </c>
      <c r="C159" s="2">
        <v>1.0121073229509401</v>
      </c>
      <c r="D159" s="2">
        <v>1.1145349644261699</v>
      </c>
      <c r="E159" s="2">
        <v>0.51115009083198504</v>
      </c>
      <c r="F159" s="2">
        <v>-0.26471068363275302</v>
      </c>
      <c r="G159" s="2">
        <v>0.72982097690071601</v>
      </c>
      <c r="H159" s="2">
        <v>1.27718888325064</v>
      </c>
      <c r="I159" s="2">
        <v>-0.41138153732474497</v>
      </c>
      <c r="J159" s="2">
        <v>0.34154676888940699</v>
      </c>
      <c r="K159" s="2">
        <v>-0.56971599423708896</v>
      </c>
      <c r="L159" s="2">
        <v>-0.239381354569454</v>
      </c>
      <c r="M159" s="2">
        <v>-0.148704382674753</v>
      </c>
      <c r="N159" s="2">
        <v>-8.3965258637173704E-2</v>
      </c>
      <c r="O159" s="2">
        <v>-0.32943462863408302</v>
      </c>
      <c r="P159" s="2">
        <v>2.0273030827638601E-2</v>
      </c>
    </row>
    <row r="160" spans="2:16" ht="15" customHeight="1" x14ac:dyDescent="0.25">
      <c r="B160" s="2">
        <v>3.7640192353459998</v>
      </c>
      <c r="C160" s="2">
        <v>-1.8710121656597201</v>
      </c>
      <c r="D160" s="2">
        <v>-0.24911535423269701</v>
      </c>
      <c r="E160" s="2">
        <v>-1.4806998286597599</v>
      </c>
      <c r="F160" s="2">
        <v>0.99596891155321199</v>
      </c>
      <c r="G160" s="2">
        <v>-0.47471260264255</v>
      </c>
      <c r="H160" s="2">
        <v>1.82333362284685E-2</v>
      </c>
      <c r="I160" s="2">
        <v>0.24277002648734899</v>
      </c>
      <c r="J160" s="2">
        <v>7.5744181136513294E-2</v>
      </c>
      <c r="K160" s="2">
        <v>0.26478576621934502</v>
      </c>
      <c r="L160" s="2">
        <v>0.21390286195365599</v>
      </c>
      <c r="M160" s="2">
        <v>0.26530259701450798</v>
      </c>
      <c r="N160" s="2">
        <v>0.103245871505973</v>
      </c>
      <c r="O160" s="2">
        <v>-0.16334075138722701</v>
      </c>
      <c r="P160" s="2">
        <v>-0.19242482007115599</v>
      </c>
    </row>
    <row r="161" spans="2:16" ht="15" customHeight="1" x14ac:dyDescent="0.25">
      <c r="B161" s="2">
        <v>0.60515516110873602</v>
      </c>
      <c r="C161" s="2">
        <v>0.36318677188899701</v>
      </c>
      <c r="D161" s="2">
        <v>-0.913298393410787</v>
      </c>
      <c r="E161" s="2">
        <v>0.67358334190770197</v>
      </c>
      <c r="F161" s="2">
        <v>-2.4702384170260601</v>
      </c>
      <c r="G161" s="2">
        <v>0.45615321523953301</v>
      </c>
      <c r="H161" s="2">
        <v>0.78102404967918704</v>
      </c>
      <c r="I161" s="2">
        <v>0.54970040460527503</v>
      </c>
      <c r="J161" s="2">
        <v>0.80191676287618097</v>
      </c>
      <c r="K161" s="2">
        <v>-0.59573984218148102</v>
      </c>
      <c r="L161" s="2">
        <v>6.5985859232080696E-2</v>
      </c>
      <c r="M161" s="2">
        <v>-0.105754106465241</v>
      </c>
      <c r="N161" s="2">
        <v>-9.3713803192950196E-2</v>
      </c>
      <c r="O161" s="2">
        <v>-0.229392511819104</v>
      </c>
      <c r="P161" s="2">
        <v>0.50265434633529005</v>
      </c>
    </row>
    <row r="162" spans="2:16" ht="15" customHeight="1" x14ac:dyDescent="0.25">
      <c r="B162" s="2">
        <v>-1.10453209751484</v>
      </c>
      <c r="C162" s="2">
        <v>0.78484055796040098</v>
      </c>
      <c r="D162" s="2">
        <v>0.34272201062563901</v>
      </c>
      <c r="E162" s="2">
        <v>-0.28966116968282901</v>
      </c>
      <c r="F162" s="2">
        <v>1.8620677526018099</v>
      </c>
      <c r="G162" s="2">
        <v>0.24221564636269699</v>
      </c>
      <c r="H162" s="2">
        <v>-1.0781111390976099</v>
      </c>
      <c r="I162" s="2">
        <v>-0.52946823560262202</v>
      </c>
      <c r="J162" s="2">
        <v>0.76772766496053702</v>
      </c>
      <c r="K162" s="2">
        <v>-0.39994630933394398</v>
      </c>
      <c r="L162" s="2">
        <v>-0.42019229509281802</v>
      </c>
      <c r="M162" s="2">
        <v>-9.3164514325347003E-2</v>
      </c>
      <c r="N162" s="2">
        <v>-2.92052901148846E-2</v>
      </c>
      <c r="O162" s="2">
        <v>-0.626659350985035</v>
      </c>
      <c r="P162" s="2">
        <v>-5.5833068046171899E-2</v>
      </c>
    </row>
    <row r="163" spans="2:16" ht="15" customHeight="1" x14ac:dyDescent="0.25">
      <c r="B163" s="2">
        <v>2.0283823405878998</v>
      </c>
      <c r="C163" s="2">
        <v>0.13486943397741999</v>
      </c>
      <c r="D163" s="2">
        <v>-0.318475716386043</v>
      </c>
      <c r="E163" s="2">
        <v>-0.46448356785700401</v>
      </c>
      <c r="F163" s="2">
        <v>1.39654735669494</v>
      </c>
      <c r="G163" s="2">
        <v>-3.7445374932365598E-2</v>
      </c>
      <c r="H163" s="2">
        <v>-4.3859552730984699E-2</v>
      </c>
      <c r="I163" s="2">
        <v>-0.50619577506962099</v>
      </c>
      <c r="J163" s="2">
        <v>-0.20496616512275301</v>
      </c>
      <c r="K163" s="2">
        <v>3.2892065550422902E-3</v>
      </c>
      <c r="L163" s="2">
        <v>0.56169266598371204</v>
      </c>
      <c r="M163" s="2">
        <v>7.1813069982436305E-4</v>
      </c>
      <c r="N163" s="2">
        <v>-6.2708974006983997E-2</v>
      </c>
      <c r="O163" s="2">
        <v>-0.13658388491314699</v>
      </c>
      <c r="P163" s="2">
        <v>-0.126931921067127</v>
      </c>
    </row>
    <row r="164" spans="2:16" ht="15" customHeight="1" x14ac:dyDescent="0.25">
      <c r="B164" s="2">
        <v>1.3154952195801199</v>
      </c>
      <c r="C164" s="2">
        <v>2.6824781899740899</v>
      </c>
      <c r="D164" s="2">
        <v>-0.76185984288545805</v>
      </c>
      <c r="E164" s="2">
        <v>-0.81596426767170005</v>
      </c>
      <c r="F164" s="2">
        <v>0.203190811633019</v>
      </c>
      <c r="G164" s="2">
        <v>-1.2747763285559801</v>
      </c>
      <c r="H164" s="2">
        <v>-0.499817056266738</v>
      </c>
      <c r="I164" s="2">
        <v>-0.32841913799390998</v>
      </c>
      <c r="J164" s="2">
        <v>-0.16325315458644599</v>
      </c>
      <c r="K164" s="2">
        <v>0.76733175478050697</v>
      </c>
      <c r="L164" s="2">
        <v>2.8893239680284798E-2</v>
      </c>
      <c r="M164" s="2">
        <v>-0.31101780353890501</v>
      </c>
      <c r="N164" s="2">
        <v>-0.61220789965738398</v>
      </c>
      <c r="O164" s="2">
        <v>0.36675447563908598</v>
      </c>
      <c r="P164" s="2">
        <v>0.17623102853619499</v>
      </c>
    </row>
    <row r="165" spans="2:16" ht="15" customHeight="1" x14ac:dyDescent="0.25">
      <c r="B165" s="2">
        <v>-1.71863797248696</v>
      </c>
      <c r="C165" s="2">
        <v>1.3163313627525699</v>
      </c>
      <c r="D165" s="2">
        <v>-0.27451953892384401</v>
      </c>
      <c r="E165" s="2">
        <v>-0.58950347845792594</v>
      </c>
      <c r="F165" s="2">
        <v>0.90050397703316298</v>
      </c>
      <c r="G165" s="2">
        <v>-0.36895449233404698</v>
      </c>
      <c r="H165" s="2">
        <v>-0.82755753087742701</v>
      </c>
      <c r="I165" s="2">
        <v>-0.60396239683120501</v>
      </c>
      <c r="J165" s="2">
        <v>0.76261641902738297</v>
      </c>
      <c r="K165" s="2">
        <v>-0.43350150063522203</v>
      </c>
      <c r="L165" s="2">
        <v>6.3512000574353203E-2</v>
      </c>
      <c r="M165" s="2">
        <v>-0.223589565867782</v>
      </c>
      <c r="N165" s="2">
        <v>0.18964086045533801</v>
      </c>
      <c r="O165" s="2">
        <v>-0.182167963482643</v>
      </c>
      <c r="P165" s="2">
        <v>-0.38274724888011702</v>
      </c>
    </row>
    <row r="166" spans="2:16" ht="15" customHeight="1" x14ac:dyDescent="0.25">
      <c r="B166" s="2">
        <v>-3.3721305606412502</v>
      </c>
      <c r="C166" s="2">
        <v>-5.0509086114154496</v>
      </c>
      <c r="D166" s="2">
        <v>-3.2732410964961902</v>
      </c>
      <c r="E166" s="2">
        <v>-1.9009968402492201</v>
      </c>
      <c r="F166" s="2">
        <v>1.2235614669683801</v>
      </c>
      <c r="G166" s="2">
        <v>2.7042647652791101</v>
      </c>
      <c r="H166" s="2">
        <v>3.0226946142766402</v>
      </c>
      <c r="I166" s="2">
        <v>0.556388016883272</v>
      </c>
      <c r="J166" s="2">
        <v>-1.1753720010222299</v>
      </c>
      <c r="K166" s="2">
        <v>-8.0239018453363301E-2</v>
      </c>
      <c r="L166" s="2">
        <v>1.11616582562834</v>
      </c>
      <c r="M166" s="2">
        <v>-0.36509894066215998</v>
      </c>
      <c r="N166" s="2">
        <v>-2.16420953824089E-2</v>
      </c>
      <c r="O166" s="2">
        <v>0.63351154984260005</v>
      </c>
      <c r="P166" s="2">
        <v>-0.19488348548850801</v>
      </c>
    </row>
    <row r="167" spans="2:16" ht="15" customHeight="1" x14ac:dyDescent="0.25">
      <c r="B167" s="2">
        <v>1.00847495172476</v>
      </c>
      <c r="C167" s="2">
        <v>-1.6554381614210001</v>
      </c>
      <c r="D167" s="2">
        <v>0.98609809705521601</v>
      </c>
      <c r="E167" s="2">
        <v>2.27469990883016</v>
      </c>
      <c r="F167" s="2">
        <v>1.12999479115013</v>
      </c>
      <c r="G167" s="2">
        <v>1.85978618877055</v>
      </c>
      <c r="H167" s="2">
        <v>0.55333974917758499</v>
      </c>
      <c r="I167" s="2">
        <v>0.61875706474032299</v>
      </c>
      <c r="J167" s="2">
        <v>0.33345044194879703</v>
      </c>
      <c r="K167" s="2">
        <v>1.7568275259588401E-2</v>
      </c>
      <c r="L167" s="2">
        <v>-8.1309562964075197E-2</v>
      </c>
      <c r="M167" s="2">
        <v>0.54058961313315401</v>
      </c>
      <c r="N167" s="2">
        <v>0.35981438273706801</v>
      </c>
      <c r="O167" s="2">
        <v>-0.151898024260401</v>
      </c>
      <c r="P167" s="2">
        <v>-0.36159813267634799</v>
      </c>
    </row>
    <row r="168" spans="2:16" ht="15" customHeight="1" x14ac:dyDescent="0.25">
      <c r="B168" s="2">
        <v>-1.4587021584353299</v>
      </c>
      <c r="C168" s="2">
        <v>1.30830726349018</v>
      </c>
      <c r="D168" s="2">
        <v>-0.23690329526878801</v>
      </c>
      <c r="E168" s="2">
        <v>-1.25991203434072</v>
      </c>
      <c r="F168" s="2">
        <v>-2.6220484040529799</v>
      </c>
      <c r="G168" s="2">
        <v>0.81721193179675899</v>
      </c>
      <c r="H168" s="2">
        <v>1.3861681628185401</v>
      </c>
      <c r="I168" s="2">
        <v>-0.47644200888087301</v>
      </c>
      <c r="J168" s="2">
        <v>1.2341569832469299</v>
      </c>
      <c r="K168" s="2">
        <v>-0.58743978362396398</v>
      </c>
      <c r="L168" s="2">
        <v>0.14765644329248001</v>
      </c>
      <c r="M168" s="2">
        <v>-0.966412854448645</v>
      </c>
      <c r="N168" s="2">
        <v>-0.48565692422471302</v>
      </c>
      <c r="O168" s="2">
        <v>-0.40057877469146602</v>
      </c>
      <c r="P168" s="2">
        <v>0.38624482921876802</v>
      </c>
    </row>
    <row r="169" spans="2:16" ht="15" customHeight="1" x14ac:dyDescent="0.25">
      <c r="B169" s="2">
        <v>-2.6319357535021899</v>
      </c>
      <c r="C169" s="2">
        <v>-4.3541581803531502</v>
      </c>
      <c r="D169" s="2">
        <v>-3.5955797521060102</v>
      </c>
      <c r="E169" s="2">
        <v>-1.8428223505411501</v>
      </c>
      <c r="F169" s="2">
        <v>1.26378992327753</v>
      </c>
      <c r="G169" s="2">
        <v>1.6006865325911299</v>
      </c>
      <c r="H169" s="2">
        <v>2.0565187912531999</v>
      </c>
      <c r="I169" s="2">
        <v>6.8215639875930503E-2</v>
      </c>
      <c r="J169" s="2">
        <v>-0.492465017283369</v>
      </c>
      <c r="K169" s="2">
        <v>-5.2054649394063901E-2</v>
      </c>
      <c r="L169" s="2">
        <v>0.41680483703557403</v>
      </c>
      <c r="M169" s="2">
        <v>0.28043438595870301</v>
      </c>
      <c r="N169" s="2">
        <v>-0.26182027053103402</v>
      </c>
      <c r="O169" s="2">
        <v>0.77014626683908605</v>
      </c>
      <c r="P169" s="2">
        <v>0.42340950953789802</v>
      </c>
    </row>
    <row r="170" spans="2:16" ht="15" customHeight="1" x14ac:dyDescent="0.25">
      <c r="B170" s="2">
        <v>-1.43153740321824</v>
      </c>
      <c r="C170" s="2">
        <v>0.22227663937110001</v>
      </c>
      <c r="D170" s="2">
        <v>9.9755954819009299E-2</v>
      </c>
      <c r="E170" s="2">
        <v>0.59048515919244304</v>
      </c>
      <c r="F170" s="2">
        <v>0.38699024122304099</v>
      </c>
      <c r="G170" s="2">
        <v>-0.17270181937732099</v>
      </c>
      <c r="H170" s="2">
        <v>-0.37798309595746798</v>
      </c>
      <c r="I170" s="2">
        <v>-4.61276032806614E-2</v>
      </c>
      <c r="J170" s="2">
        <v>0.87184133835757105</v>
      </c>
      <c r="K170" s="2">
        <v>-0.137681112646384</v>
      </c>
      <c r="L170" s="2">
        <v>6.67882000768385E-2</v>
      </c>
      <c r="M170" s="2">
        <v>-0.34941523244980799</v>
      </c>
      <c r="N170" s="2">
        <v>0.52679836458748097</v>
      </c>
      <c r="O170" s="2">
        <v>0.27650856105232802</v>
      </c>
      <c r="P170" s="2">
        <v>0.122181670291198</v>
      </c>
    </row>
    <row r="171" spans="2:16" ht="15" customHeight="1" x14ac:dyDescent="0.25">
      <c r="B171" s="2">
        <v>0.85274255220795603</v>
      </c>
      <c r="C171" s="2">
        <v>0.508312596920385</v>
      </c>
      <c r="D171" s="2">
        <v>-0.70915374214809201</v>
      </c>
      <c r="E171" s="2">
        <v>-1.18494686589748</v>
      </c>
      <c r="F171" s="2">
        <v>0.57514336931325105</v>
      </c>
      <c r="G171" s="2">
        <v>0.26429761366219201</v>
      </c>
      <c r="H171" s="2">
        <v>0.66264377355963899</v>
      </c>
      <c r="I171" s="2">
        <v>2.23084444214827E-2</v>
      </c>
      <c r="J171" s="2">
        <v>-0.18236041109325801</v>
      </c>
      <c r="K171" s="2">
        <v>0.31708032145814102</v>
      </c>
      <c r="L171" s="2">
        <v>0.230488736152162</v>
      </c>
      <c r="M171" s="2">
        <v>-1.8981383445260399E-2</v>
      </c>
      <c r="N171" s="2">
        <v>-0.18281766389561599</v>
      </c>
      <c r="O171" s="2">
        <v>-1.0622845861611699E-2</v>
      </c>
      <c r="P171" s="2">
        <v>-0.23729596277249301</v>
      </c>
    </row>
    <row r="172" spans="2:16" ht="15" customHeight="1" x14ac:dyDescent="0.25">
      <c r="B172" s="2">
        <v>-3.1020366474798</v>
      </c>
      <c r="C172" s="2">
        <v>-5.5527392785687502</v>
      </c>
      <c r="D172" s="2">
        <v>1.39865216945753</v>
      </c>
      <c r="E172" s="2">
        <v>1.6504720690016801E-2</v>
      </c>
      <c r="F172" s="2">
        <v>2.7059987753116601E-2</v>
      </c>
      <c r="G172" s="2">
        <v>-1.48551364416368</v>
      </c>
      <c r="H172" s="2">
        <v>-0.87911237631149997</v>
      </c>
      <c r="I172" s="2">
        <v>0.20912825515758601</v>
      </c>
      <c r="J172" s="2">
        <v>0.72989652700144703</v>
      </c>
      <c r="K172" s="2">
        <v>0.94857535790306502</v>
      </c>
      <c r="L172" s="2">
        <v>-0.13072353147950699</v>
      </c>
      <c r="M172" s="2">
        <v>0.26766500128397402</v>
      </c>
      <c r="N172" s="2">
        <v>9.7000520718359601E-2</v>
      </c>
      <c r="O172" s="2">
        <v>-0.28585649147792602</v>
      </c>
      <c r="P172" s="2">
        <v>0.90268741167558297</v>
      </c>
    </row>
    <row r="173" spans="2:16" ht="15" customHeight="1" x14ac:dyDescent="0.25">
      <c r="B173" s="2">
        <v>9.25782192303992E-3</v>
      </c>
      <c r="C173" s="2">
        <v>2.0437642453925799</v>
      </c>
      <c r="D173" s="2">
        <v>0.92220745863801501</v>
      </c>
      <c r="E173" s="2">
        <v>-1.25190143462998E-2</v>
      </c>
      <c r="F173" s="2">
        <v>-9.5689668428170296E-2</v>
      </c>
      <c r="G173" s="2">
        <v>9.6847243035347905E-2</v>
      </c>
      <c r="H173" s="2">
        <v>0.50623046212686296</v>
      </c>
      <c r="I173" s="2">
        <v>-9.6041732468129498E-2</v>
      </c>
      <c r="J173" s="2">
        <v>-0.45929567671413002</v>
      </c>
      <c r="K173" s="2">
        <v>-0.66790819724733996</v>
      </c>
      <c r="L173" s="2">
        <v>3.1431383887939597E-2</v>
      </c>
      <c r="M173" s="2">
        <v>-0.256468816586644</v>
      </c>
      <c r="N173" s="2">
        <v>0.320388641200685</v>
      </c>
      <c r="O173" s="2">
        <v>0.11756826104582099</v>
      </c>
      <c r="P173" s="2">
        <v>9.9222226012564196E-2</v>
      </c>
    </row>
    <row r="174" spans="2:16" ht="15" customHeight="1" x14ac:dyDescent="0.25">
      <c r="B174" s="2">
        <v>0.41521491370145103</v>
      </c>
      <c r="C174" s="2">
        <v>-2.9576638276925298</v>
      </c>
      <c r="D174" s="2">
        <v>1.0292577860246801</v>
      </c>
      <c r="E174" s="2">
        <v>0.88379321265186905</v>
      </c>
      <c r="F174" s="2">
        <v>-1.00943956106032</v>
      </c>
      <c r="G174" s="2">
        <v>0.39194900320987602</v>
      </c>
      <c r="H174" s="2">
        <v>1.2662679262829</v>
      </c>
      <c r="I174" s="2">
        <v>-0.46618914034553599</v>
      </c>
      <c r="J174" s="2">
        <v>0.492684594973132</v>
      </c>
      <c r="K174" s="2">
        <v>-0.87973734088948696</v>
      </c>
      <c r="L174" s="2">
        <v>7.9046209098303705E-2</v>
      </c>
      <c r="M174" s="2">
        <v>0.65451320960079196</v>
      </c>
      <c r="N174" s="2">
        <v>-0.25181416485001901</v>
      </c>
      <c r="O174" s="2">
        <v>-0.407080285057559</v>
      </c>
      <c r="P174" s="2">
        <v>-0.74415635291503202</v>
      </c>
    </row>
    <row r="175" spans="2:16" ht="15" customHeight="1" x14ac:dyDescent="0.25">
      <c r="B175" s="2">
        <v>1.00097681151915</v>
      </c>
      <c r="C175" s="2">
        <v>1.98685818634154</v>
      </c>
      <c r="D175" s="2">
        <v>1.40070710623973</v>
      </c>
      <c r="E175" s="2">
        <v>1.28755533993775</v>
      </c>
      <c r="F175" s="2">
        <v>-0.53524582727732795</v>
      </c>
      <c r="G175" s="2">
        <v>0.89574346156336604</v>
      </c>
      <c r="H175" s="2">
        <v>1.0788695352120901</v>
      </c>
      <c r="I175" s="2">
        <v>0.26301982368731602</v>
      </c>
      <c r="J175" s="2">
        <v>0.46399990752546399</v>
      </c>
      <c r="K175" s="2">
        <v>0.26018150765074399</v>
      </c>
      <c r="L175" s="2">
        <v>0.30849531425145599</v>
      </c>
      <c r="M175" s="2">
        <v>-0.51768633303871203</v>
      </c>
      <c r="N175" s="2">
        <v>0.16719945651260901</v>
      </c>
      <c r="O175" s="2">
        <v>0.19236693477126099</v>
      </c>
      <c r="P175" s="2">
        <v>-0.228171010884406</v>
      </c>
    </row>
    <row r="176" spans="2:16" ht="15" customHeight="1" x14ac:dyDescent="0.25">
      <c r="B176" s="2">
        <v>-1.0711920242500701</v>
      </c>
      <c r="C176" s="2">
        <v>1.0315780813427999</v>
      </c>
      <c r="D176" s="2">
        <v>0.23713249895646099</v>
      </c>
      <c r="E176" s="2">
        <v>0.495530612109357</v>
      </c>
      <c r="F176" s="2">
        <v>-1.3789362722832901</v>
      </c>
      <c r="G176" s="2">
        <v>1.11330139498768</v>
      </c>
      <c r="H176" s="2">
        <v>0.47126772164332598</v>
      </c>
      <c r="I176" s="2">
        <v>-0.10576527531893901</v>
      </c>
      <c r="J176" s="2">
        <v>-0.16293325557702101</v>
      </c>
      <c r="K176" s="2">
        <v>-0.12670321836124099</v>
      </c>
      <c r="L176" s="2">
        <v>0.17107780235461301</v>
      </c>
      <c r="M176" s="2">
        <v>-0.13026598247554999</v>
      </c>
      <c r="N176" s="2">
        <v>0.48060597719423698</v>
      </c>
      <c r="O176" s="2">
        <v>0.25629047359954998</v>
      </c>
      <c r="P176" s="2">
        <v>-0.26670398426747499</v>
      </c>
    </row>
    <row r="177" spans="2:16" ht="15" customHeight="1" x14ac:dyDescent="0.25">
      <c r="B177" s="2">
        <v>-1.30766192693898</v>
      </c>
      <c r="C177" s="2">
        <v>1.29914975509715</v>
      </c>
      <c r="D177" s="2">
        <v>1.1652334792844701</v>
      </c>
      <c r="E177" s="2">
        <v>0.60135394097733896</v>
      </c>
      <c r="F177" s="2">
        <v>0.55673883037425798</v>
      </c>
      <c r="G177" s="2">
        <v>0.388442955746092</v>
      </c>
      <c r="H177" s="2">
        <v>-0.10103805901858599</v>
      </c>
      <c r="I177" s="2">
        <v>6.0671061927530502E-2</v>
      </c>
      <c r="J177" s="2">
        <v>0.49841698966804698</v>
      </c>
      <c r="K177" s="2">
        <v>-0.46510332916123598</v>
      </c>
      <c r="L177" s="2">
        <v>-0.144673372358396</v>
      </c>
      <c r="M177" s="2">
        <v>0.14151251692762601</v>
      </c>
      <c r="N177" s="2">
        <v>-0.29541990246293098</v>
      </c>
      <c r="O177" s="2">
        <v>8.6819112083127398E-2</v>
      </c>
      <c r="P177" s="2">
        <v>-4.4362640062600399E-2</v>
      </c>
    </row>
    <row r="178" spans="2:16" ht="15" customHeight="1" x14ac:dyDescent="0.25">
      <c r="B178" s="2">
        <v>1.37859876577921</v>
      </c>
      <c r="C178" s="2">
        <v>-3.7903859574429002</v>
      </c>
      <c r="D178" s="2">
        <v>-4.1914064340694299</v>
      </c>
      <c r="E178" s="2">
        <v>2.3614981515856899</v>
      </c>
      <c r="F178" s="2">
        <v>-0.74298069482394102</v>
      </c>
      <c r="G178" s="2">
        <v>-1.2482186045971699</v>
      </c>
      <c r="H178" s="2">
        <v>-0.59882888236929399</v>
      </c>
      <c r="I178" s="2">
        <v>0.22703779153608999</v>
      </c>
      <c r="J178" s="2">
        <v>-0.37195835241355502</v>
      </c>
      <c r="K178" s="2">
        <v>-0.46149210825777698</v>
      </c>
      <c r="L178" s="2">
        <v>-0.27352506476369298</v>
      </c>
      <c r="M178" s="2">
        <v>-0.27246967779266601</v>
      </c>
      <c r="N178" s="2">
        <v>0.16645927586388701</v>
      </c>
      <c r="O178" s="2">
        <v>-0.38353911748526098</v>
      </c>
      <c r="P178" s="2">
        <v>-0.14442968905329501</v>
      </c>
    </row>
    <row r="179" spans="2:16" ht="15" customHeight="1" x14ac:dyDescent="0.25">
      <c r="B179" s="2">
        <v>3.8335212030630501</v>
      </c>
      <c r="C179" s="2">
        <v>-0.21364456660675801</v>
      </c>
      <c r="D179" s="2">
        <v>0.38319413919773998</v>
      </c>
      <c r="E179" s="2">
        <v>0.40359140460369097</v>
      </c>
      <c r="F179" s="2">
        <v>-0.11677590610980799</v>
      </c>
      <c r="G179" s="2">
        <v>0.59874638374222999</v>
      </c>
      <c r="H179" s="2">
        <v>0.94663849061687499</v>
      </c>
      <c r="I179" s="2">
        <v>-0.42118805308680402</v>
      </c>
      <c r="J179" s="2">
        <v>0.43712428930179098</v>
      </c>
      <c r="K179" s="2">
        <v>0.32615759997274701</v>
      </c>
      <c r="L179" s="2">
        <v>0.53510079368881902</v>
      </c>
      <c r="M179" s="2">
        <v>-0.31884146035580702</v>
      </c>
      <c r="N179" s="2">
        <v>-0.27349929386671401</v>
      </c>
      <c r="O179" s="2">
        <v>-0.121685895904561</v>
      </c>
      <c r="P179" s="2">
        <v>-0.20812966045185</v>
      </c>
    </row>
    <row r="180" spans="2:16" ht="15" customHeight="1" x14ac:dyDescent="0.25">
      <c r="B180" s="2">
        <v>3.37877473326582</v>
      </c>
      <c r="C180" s="2">
        <v>-0.99384878171967095</v>
      </c>
      <c r="D180" s="2">
        <v>-3.2614838913075301</v>
      </c>
      <c r="E180" s="2">
        <v>2.0523852844457302</v>
      </c>
      <c r="F180" s="2">
        <v>0.33901066866028001</v>
      </c>
      <c r="G180" s="2">
        <v>-0.72259721079823203</v>
      </c>
      <c r="H180" s="2">
        <v>-0.54052413825544099</v>
      </c>
      <c r="I180" s="2">
        <v>-6.5624600764777899E-2</v>
      </c>
      <c r="J180" s="2">
        <v>0.29674812779014198</v>
      </c>
      <c r="K180" s="2">
        <v>0.95319407299087</v>
      </c>
      <c r="L180" s="2">
        <v>0.39081479703456001</v>
      </c>
      <c r="M180" s="2">
        <v>0.45397687762452599</v>
      </c>
      <c r="N180" s="2">
        <v>-0.32714514483570201</v>
      </c>
      <c r="O180" s="2">
        <v>0.54859176596929704</v>
      </c>
      <c r="P180" s="2">
        <v>-0.53924856084874995</v>
      </c>
    </row>
    <row r="181" spans="2:16" ht="15" customHeight="1" x14ac:dyDescent="0.25">
      <c r="B181" s="2">
        <v>1.56091106678769</v>
      </c>
      <c r="C181" s="2">
        <v>-0.908906980887213</v>
      </c>
      <c r="D181" s="2">
        <v>-0.89018437916510196</v>
      </c>
      <c r="E181" s="2">
        <v>-6.1109704483273103E-2</v>
      </c>
      <c r="F181" s="2">
        <v>1.15364901810065</v>
      </c>
      <c r="G181" s="2">
        <v>0.984814383131289</v>
      </c>
      <c r="H181" s="2">
        <v>1.15801722053623</v>
      </c>
      <c r="I181" s="2">
        <v>0.54759839383039399</v>
      </c>
      <c r="J181" s="2">
        <v>4.5216635731808901E-4</v>
      </c>
      <c r="K181" s="2">
        <v>1.0791061776530999</v>
      </c>
      <c r="L181" s="2">
        <v>-0.36815215056855299</v>
      </c>
      <c r="M181" s="2">
        <v>0.11963852512628199</v>
      </c>
      <c r="N181" s="2">
        <v>-0.195166886945211</v>
      </c>
      <c r="O181" s="2">
        <v>0.14987613549329501</v>
      </c>
      <c r="P181" s="2">
        <v>0.117292680080365</v>
      </c>
    </row>
    <row r="182" spans="2:16" ht="15" customHeight="1" x14ac:dyDescent="0.25">
      <c r="B182" s="2">
        <v>-4.5683340577788098E-2</v>
      </c>
      <c r="C182" s="2">
        <v>-1.9085086700854501</v>
      </c>
      <c r="D182" s="2">
        <v>-0.79862012265404303</v>
      </c>
      <c r="E182" s="2">
        <v>-0.185086568530623</v>
      </c>
      <c r="F182" s="2">
        <v>0.91062794422979598</v>
      </c>
      <c r="G182" s="2">
        <v>1.90739305265814</v>
      </c>
      <c r="H182" s="2">
        <v>1.5254469167742799</v>
      </c>
      <c r="I182" s="2">
        <v>0.63109417622374697</v>
      </c>
      <c r="J182" s="2">
        <v>-1.09827935316719E-2</v>
      </c>
      <c r="K182" s="2">
        <v>0.181950712419676</v>
      </c>
      <c r="L182" s="2">
        <v>-0.157594033208666</v>
      </c>
      <c r="M182" s="2">
        <v>0.58992922299607597</v>
      </c>
      <c r="N182" s="2">
        <v>-0.28901614597588898</v>
      </c>
      <c r="O182" s="2">
        <v>-5.33890063848797E-2</v>
      </c>
      <c r="P182" s="2">
        <v>0.16898354361676801</v>
      </c>
    </row>
    <row r="183" spans="2:16" ht="15" customHeight="1" x14ac:dyDescent="0.25">
      <c r="B183" s="2">
        <v>1.6823872200416801</v>
      </c>
      <c r="C183" s="2">
        <v>0.70454804949338201</v>
      </c>
      <c r="D183" s="2">
        <v>0.74251092194080304</v>
      </c>
      <c r="E183" s="2">
        <v>-0.103397539018224</v>
      </c>
      <c r="F183" s="2">
        <v>0.95841140405980696</v>
      </c>
      <c r="G183" s="2">
        <v>-0.34855971522564499</v>
      </c>
      <c r="H183" s="2">
        <v>-0.57125919386353397</v>
      </c>
      <c r="I183" s="2">
        <v>0.14080522706353399</v>
      </c>
      <c r="J183" s="2">
        <v>0.16066320626483999</v>
      </c>
      <c r="K183" s="2">
        <v>-0.12863367094973999</v>
      </c>
      <c r="L183" s="2">
        <v>0.68653996856136101</v>
      </c>
      <c r="M183" s="2">
        <v>0.57365577628019804</v>
      </c>
      <c r="N183" s="2">
        <v>-0.13761712806239201</v>
      </c>
      <c r="O183" s="2">
        <v>-0.239180583008445</v>
      </c>
      <c r="P183" s="2">
        <v>-0.27223279441237203</v>
      </c>
    </row>
    <row r="184" spans="2:16" ht="15" customHeight="1" x14ac:dyDescent="0.25">
      <c r="B184" s="2">
        <v>-1.1874562386271399</v>
      </c>
      <c r="C184" s="2">
        <v>-1.8563032885237201</v>
      </c>
      <c r="D184" s="2">
        <v>-1.3806205493675601</v>
      </c>
      <c r="E184" s="2">
        <v>-0.61831762747190799</v>
      </c>
      <c r="F184" s="2">
        <v>1.22657997061524</v>
      </c>
      <c r="G184" s="2">
        <v>1.4740626152658101</v>
      </c>
      <c r="H184" s="2">
        <v>1.4772126986582399</v>
      </c>
      <c r="I184" s="2">
        <v>0.45987826383017499</v>
      </c>
      <c r="J184" s="2">
        <v>-0.47517857370963401</v>
      </c>
      <c r="K184" s="2">
        <v>0.244177469777871</v>
      </c>
      <c r="L184" s="2">
        <v>-3.0063377850364999E-2</v>
      </c>
      <c r="M184" s="2">
        <v>-0.108419886223019</v>
      </c>
      <c r="N184" s="2">
        <v>8.1761212039413403E-2</v>
      </c>
      <c r="O184" s="2">
        <v>0.457095816491359</v>
      </c>
      <c r="P184" s="2">
        <v>-7.6002961422318202E-2</v>
      </c>
    </row>
    <row r="185" spans="2:16" ht="15" customHeight="1" x14ac:dyDescent="0.25">
      <c r="B185" s="2">
        <v>0.76926106329209198</v>
      </c>
      <c r="C185" s="2">
        <v>1.67585229319825</v>
      </c>
      <c r="D185" s="2">
        <v>2.9693635330317099</v>
      </c>
      <c r="E185" s="2">
        <v>1.3742893057703101</v>
      </c>
      <c r="F185" s="2">
        <v>-0.56549482857073596</v>
      </c>
      <c r="G185" s="2">
        <v>0.38600689249539399</v>
      </c>
      <c r="H185" s="2">
        <v>1.31716397896396</v>
      </c>
      <c r="I185" s="2">
        <v>0.73590776447400696</v>
      </c>
      <c r="J185" s="2">
        <v>-0.41341841628034898</v>
      </c>
      <c r="K185" s="2">
        <v>-7.1304473574648596E-3</v>
      </c>
      <c r="L185" s="2">
        <v>-0.25810283309986398</v>
      </c>
      <c r="M185" s="2">
        <v>-0.32724428221016899</v>
      </c>
      <c r="N185" s="2">
        <v>0.14855343907579799</v>
      </c>
      <c r="O185" s="2">
        <v>0.61216021898795903</v>
      </c>
      <c r="P185" s="2">
        <v>7.5435266532909301E-2</v>
      </c>
    </row>
    <row r="186" spans="2:16" ht="15" customHeight="1" x14ac:dyDescent="0.25">
      <c r="B186" s="2">
        <v>2.67134518182863</v>
      </c>
      <c r="C186" s="2">
        <v>-0.53453573719139102</v>
      </c>
      <c r="D186" s="2">
        <v>-0.41571765006942102</v>
      </c>
      <c r="E186" s="2">
        <v>1.3408816469230001E-2</v>
      </c>
      <c r="F186" s="2">
        <v>1.6289951096153401</v>
      </c>
      <c r="G186" s="2">
        <v>0.30648041579499302</v>
      </c>
      <c r="H186" s="2">
        <v>-0.179699129569866</v>
      </c>
      <c r="I186" s="2">
        <v>-0.13112332482140601</v>
      </c>
      <c r="J186" s="2">
        <v>0.44161846235125901</v>
      </c>
      <c r="K186" s="2">
        <v>0.42095040359534802</v>
      </c>
      <c r="L186" s="2">
        <v>0.40979817567601501</v>
      </c>
      <c r="M186" s="2">
        <v>0.26704173796632202</v>
      </c>
      <c r="N186" s="2">
        <v>3.3190043277680999E-2</v>
      </c>
      <c r="O186" s="2">
        <v>-0.12799511833998101</v>
      </c>
      <c r="P186" s="2">
        <v>-0.35881228654083003</v>
      </c>
    </row>
    <row r="187" spans="2:16" ht="15" customHeight="1" x14ac:dyDescent="0.25">
      <c r="B187" s="2">
        <v>3.3720199505549302</v>
      </c>
      <c r="C187" s="2">
        <v>2.17530140419179</v>
      </c>
      <c r="D187" s="2">
        <v>-0.32919426885101599</v>
      </c>
      <c r="E187" s="2">
        <v>-1.1691678687903999</v>
      </c>
      <c r="F187" s="2">
        <v>0.78959886336765905</v>
      </c>
      <c r="G187" s="2">
        <v>-0.79140473535584899</v>
      </c>
      <c r="H187" s="2">
        <v>0.146431699013153</v>
      </c>
      <c r="I187" s="2">
        <v>-1.1908543026194101</v>
      </c>
      <c r="J187" s="2">
        <v>-0.17544775637646301</v>
      </c>
      <c r="K187" s="2">
        <v>-0.405263228015113</v>
      </c>
      <c r="L187" s="2">
        <v>0.19253061935865801</v>
      </c>
      <c r="M187" s="2">
        <v>0.14759946991236</v>
      </c>
      <c r="N187" s="2">
        <v>-0.56231047645376198</v>
      </c>
      <c r="O187" s="2">
        <v>0.100627915640185</v>
      </c>
      <c r="P187" s="2">
        <v>0.34432878315392401</v>
      </c>
    </row>
    <row r="188" spans="2:16" ht="15" customHeight="1" x14ac:dyDescent="0.25">
      <c r="B188" s="2">
        <v>-3.3756301678175098</v>
      </c>
      <c r="C188" s="2">
        <v>0.71192599043500204</v>
      </c>
      <c r="D188" s="2">
        <v>0.369702536803166</v>
      </c>
      <c r="E188" s="2">
        <v>-5.3206264616169403E-2</v>
      </c>
      <c r="F188" s="2">
        <v>0.86577958418723899</v>
      </c>
      <c r="G188" s="2">
        <v>-0.29845485934734001</v>
      </c>
      <c r="H188" s="2">
        <v>-1.09395012725283</v>
      </c>
      <c r="I188" s="2">
        <v>-0.161818933227795</v>
      </c>
      <c r="J188" s="2">
        <v>0.35842062759200899</v>
      </c>
      <c r="K188" s="2">
        <v>-0.71535717988769398</v>
      </c>
      <c r="L188" s="2">
        <v>0.40499427959844198</v>
      </c>
      <c r="M188" s="2">
        <v>-0.63636513534513295</v>
      </c>
      <c r="N188" s="2">
        <v>0.54496235842496499</v>
      </c>
      <c r="O188" s="2">
        <v>-7.8999656036564295E-2</v>
      </c>
      <c r="P188" s="2">
        <v>-0.29763836509167702</v>
      </c>
    </row>
    <row r="189" spans="2:16" ht="15" customHeight="1" x14ac:dyDescent="0.25">
      <c r="B189" s="2">
        <v>-2.4868280592834999</v>
      </c>
      <c r="C189" s="2">
        <v>-0.38556467432403502</v>
      </c>
      <c r="D189" s="2">
        <v>-1.39479106169735</v>
      </c>
      <c r="E189" s="2">
        <v>0.30266242257539999</v>
      </c>
      <c r="F189" s="2">
        <v>0.47849937003896598</v>
      </c>
      <c r="G189" s="2">
        <v>-1.1437972992572001</v>
      </c>
      <c r="H189" s="2">
        <v>-1.37147537990105</v>
      </c>
      <c r="I189" s="2">
        <v>-0.55314579797640895</v>
      </c>
      <c r="J189" s="2">
        <v>0.44790143774617702</v>
      </c>
      <c r="K189" s="2">
        <v>-0.490055222890317</v>
      </c>
      <c r="L189" s="2">
        <v>0.29339535182007698</v>
      </c>
      <c r="M189" s="2">
        <v>-0.201430887870956</v>
      </c>
      <c r="N189" s="2">
        <v>0.50682900866154301</v>
      </c>
      <c r="O189" s="2">
        <v>0.39285280483486901</v>
      </c>
      <c r="P189" s="2">
        <v>-0.178148659666026</v>
      </c>
    </row>
    <row r="190" spans="2:16" ht="15" customHeight="1" x14ac:dyDescent="0.25">
      <c r="B190" s="2">
        <v>-2.0223935236485699</v>
      </c>
      <c r="C190" s="2">
        <v>2.92658757450398</v>
      </c>
      <c r="D190" s="2">
        <v>-0.43275160484887998</v>
      </c>
      <c r="E190" s="2">
        <v>-0.72701707139234295</v>
      </c>
      <c r="F190" s="2">
        <v>-2.4304068314251999</v>
      </c>
      <c r="G190" s="2">
        <v>0.67805952938840797</v>
      </c>
      <c r="H190" s="2">
        <v>0.73688799199677402</v>
      </c>
      <c r="I190" s="2">
        <v>5.7414672498706298E-2</v>
      </c>
      <c r="J190" s="2">
        <v>0.71646653256013404</v>
      </c>
      <c r="K190" s="2">
        <v>-0.12706730005299</v>
      </c>
      <c r="L190" s="2">
        <v>-0.16300360253352</v>
      </c>
      <c r="M190" s="2">
        <v>-0.41771146299930301</v>
      </c>
      <c r="N190" s="2">
        <v>6.4055211188452907E-2</v>
      </c>
      <c r="O190" s="2">
        <v>3.1686181537394303E-2</v>
      </c>
      <c r="P190" s="2">
        <v>-0.174386385609371</v>
      </c>
    </row>
    <row r="191" spans="2:16" ht="15" customHeight="1" x14ac:dyDescent="0.25">
      <c r="B191" s="2">
        <v>-2.95532581157644</v>
      </c>
      <c r="C191" s="2">
        <v>-1.8930384407319301</v>
      </c>
      <c r="D191" s="2">
        <v>-0.90961153079477097</v>
      </c>
      <c r="E191" s="2">
        <v>-1.2075457606876101</v>
      </c>
      <c r="F191" s="2">
        <v>1.48439651009013</v>
      </c>
      <c r="G191" s="2">
        <v>1.2013903643767101</v>
      </c>
      <c r="H191" s="2">
        <v>0.71297776802202795</v>
      </c>
      <c r="I191" s="2">
        <v>0.69195437274624605</v>
      </c>
      <c r="J191" s="2">
        <v>-0.88972458246535702</v>
      </c>
      <c r="K191" s="2">
        <v>0.358406610624254</v>
      </c>
      <c r="L191" s="2">
        <v>2.7797977871853699E-3</v>
      </c>
      <c r="M191" s="2">
        <v>-0.90253561407622696</v>
      </c>
      <c r="N191" s="2">
        <v>0.13378577339342701</v>
      </c>
      <c r="O191" s="2">
        <v>0.64491956499109804</v>
      </c>
      <c r="P191" s="2">
        <v>-0.39814573013726301</v>
      </c>
    </row>
    <row r="192" spans="2:16" ht="15" customHeight="1" x14ac:dyDescent="0.25">
      <c r="B192" s="2">
        <v>-2.4764983512235701</v>
      </c>
      <c r="C192" s="2">
        <v>-1.0181732008058699</v>
      </c>
      <c r="D192" s="2">
        <v>-1.1156784568693501</v>
      </c>
      <c r="E192" s="2">
        <v>-0.71260532271127697</v>
      </c>
      <c r="F192" s="2">
        <v>0.68718441107566697</v>
      </c>
      <c r="G192" s="2">
        <v>-0.16399679180636301</v>
      </c>
      <c r="H192" s="2">
        <v>-0.13642339929387101</v>
      </c>
      <c r="I192" s="2">
        <v>-0.80126072972584605</v>
      </c>
      <c r="J192" s="2">
        <v>0.996012582017054</v>
      </c>
      <c r="K192" s="2">
        <v>-0.69657714404087401</v>
      </c>
      <c r="L192" s="2">
        <v>1.09393128244638</v>
      </c>
      <c r="M192" s="2">
        <v>0.117090775595452</v>
      </c>
      <c r="N192" s="2">
        <v>0.68661588734935397</v>
      </c>
      <c r="O192" s="2">
        <v>3.6842452526646502E-2</v>
      </c>
      <c r="P192" s="2">
        <v>-0.25952255380698003</v>
      </c>
    </row>
    <row r="193" spans="2:16" ht="15" customHeight="1" x14ac:dyDescent="0.25">
      <c r="B193" s="2">
        <v>-1.21459651423515</v>
      </c>
      <c r="C193" s="2">
        <v>-0.46963607474720898</v>
      </c>
      <c r="D193" s="2">
        <v>0.56223264991191702</v>
      </c>
      <c r="E193" s="2">
        <v>6.0071509237364297E-2</v>
      </c>
      <c r="F193" s="2">
        <v>0.21005520213964499</v>
      </c>
      <c r="G193" s="2">
        <v>-0.74315485257909097</v>
      </c>
      <c r="H193" s="2">
        <v>-0.72546907285584405</v>
      </c>
      <c r="I193" s="2">
        <v>0.260458263660242</v>
      </c>
      <c r="J193" s="2">
        <v>0.79058145645509903</v>
      </c>
      <c r="K193" s="2">
        <v>-3.2462291358408897E-2</v>
      </c>
      <c r="L193" s="2">
        <v>0.40649927213862402</v>
      </c>
      <c r="M193" s="2">
        <v>0.8151648343979</v>
      </c>
      <c r="N193" s="2">
        <v>-2.98265675193214E-2</v>
      </c>
      <c r="O193" s="2">
        <v>0.11551207358313</v>
      </c>
      <c r="P193" s="2">
        <v>0.45177097994591497</v>
      </c>
    </row>
    <row r="194" spans="2:16" ht="15" customHeight="1" x14ac:dyDescent="0.25">
      <c r="B194" s="2">
        <v>-0.50146476059878697</v>
      </c>
      <c r="C194" s="2">
        <v>1.81698167086243</v>
      </c>
      <c r="D194" s="2">
        <v>0.60172549445842105</v>
      </c>
      <c r="E194" s="2">
        <v>-1.4628437089314E-2</v>
      </c>
      <c r="F194" s="2">
        <v>0.17641608892421801</v>
      </c>
      <c r="G194" s="2">
        <v>-0.127479254432385</v>
      </c>
      <c r="H194" s="2">
        <v>-3.1307736792404797E-2</v>
      </c>
      <c r="I194" s="2">
        <v>0.117231330100713</v>
      </c>
      <c r="J194" s="2">
        <v>0.33823577959666701</v>
      </c>
      <c r="K194" s="2">
        <v>3.8364431216186497E-2</v>
      </c>
      <c r="L194" s="2">
        <v>0.51933582204892303</v>
      </c>
      <c r="M194" s="2">
        <v>-0.48763227946336901</v>
      </c>
      <c r="N194" s="2">
        <v>-6.6738043535951003E-2</v>
      </c>
      <c r="O194" s="2">
        <v>-4.3052463542305699E-2</v>
      </c>
      <c r="P194" s="2">
        <v>0.14044793632326499</v>
      </c>
    </row>
    <row r="195" spans="2:16" ht="15" customHeight="1" x14ac:dyDescent="0.25">
      <c r="B195" s="2">
        <v>0.48073326050496501</v>
      </c>
      <c r="C195" s="2">
        <v>-2.69756377261688</v>
      </c>
      <c r="D195" s="2">
        <v>1.5026585157374801</v>
      </c>
      <c r="E195" s="2">
        <v>-0.73521141552067903</v>
      </c>
      <c r="F195" s="2">
        <v>-1.3888862699100799</v>
      </c>
      <c r="G195" s="2">
        <v>-1.05948864947419</v>
      </c>
      <c r="H195" s="2">
        <v>0.96420841195003604</v>
      </c>
      <c r="I195" s="2">
        <v>-0.281881900016549</v>
      </c>
      <c r="J195" s="2">
        <v>0.112813670795141</v>
      </c>
      <c r="K195" s="2">
        <v>-0.130606880856552</v>
      </c>
      <c r="L195" s="2">
        <v>-0.85916002395777802</v>
      </c>
      <c r="M195" s="2">
        <v>-0.14214127425492301</v>
      </c>
      <c r="N195" s="2">
        <v>-0.77421867972755998</v>
      </c>
      <c r="O195" s="2">
        <v>-0.68318520580202902</v>
      </c>
      <c r="P195" s="2">
        <v>-0.36559446738659201</v>
      </c>
    </row>
    <row r="196" spans="2:16" ht="15" customHeight="1" x14ac:dyDescent="0.25">
      <c r="B196" s="2">
        <v>-1.30452622855871</v>
      </c>
      <c r="C196" s="2">
        <v>-1.3464340574736999</v>
      </c>
      <c r="D196" s="2">
        <v>0.930035678636153</v>
      </c>
      <c r="E196" s="2">
        <v>-0.15576971612249901</v>
      </c>
      <c r="F196" s="2">
        <v>-5.1895221329089199E-2</v>
      </c>
      <c r="G196" s="2">
        <v>-0.11097221510357499</v>
      </c>
      <c r="H196" s="2">
        <v>0.37464101827087098</v>
      </c>
      <c r="I196" s="2">
        <v>8.9386833102272203E-2</v>
      </c>
      <c r="J196" s="2">
        <v>-0.53398305279990099</v>
      </c>
      <c r="K196" s="2">
        <v>0.15935070293428399</v>
      </c>
      <c r="L196" s="2">
        <v>0.26543940044660702</v>
      </c>
      <c r="M196" s="2">
        <v>7.5622723708420297E-2</v>
      </c>
      <c r="N196" s="2">
        <v>-0.34137388251821799</v>
      </c>
      <c r="O196" s="2">
        <v>-0.178232559656958</v>
      </c>
      <c r="P196" s="2">
        <v>-8.5692329817932997E-2</v>
      </c>
    </row>
    <row r="197" spans="2:16" ht="15" customHeight="1" x14ac:dyDescent="0.25">
      <c r="B197" s="2">
        <v>0.34220751771584001</v>
      </c>
      <c r="C197" s="2">
        <v>1.52152547684608</v>
      </c>
      <c r="D197" s="2">
        <v>-0.82747931419047704</v>
      </c>
      <c r="E197" s="2">
        <v>1.87753668327361</v>
      </c>
      <c r="F197" s="2">
        <v>-0.214599232668717</v>
      </c>
      <c r="G197" s="2">
        <v>-0.43093292824749102</v>
      </c>
      <c r="H197" s="2">
        <v>-0.19705966297508701</v>
      </c>
      <c r="I197" s="2">
        <v>0.30188080779888798</v>
      </c>
      <c r="J197" s="2">
        <v>-0.61781581813611097</v>
      </c>
      <c r="K197" s="2">
        <v>9.0125828224017795E-2</v>
      </c>
      <c r="L197" s="2">
        <v>-0.34183648832546898</v>
      </c>
      <c r="M197" s="2">
        <v>-0.974787612820885</v>
      </c>
      <c r="N197" s="2">
        <v>-0.18313039069266801</v>
      </c>
      <c r="O197" s="2">
        <v>-0.26627108252908299</v>
      </c>
      <c r="P197" s="2">
        <v>0.40251324964421598</v>
      </c>
    </row>
    <row r="198" spans="2:16" ht="15" customHeight="1" x14ac:dyDescent="0.25">
      <c r="B198" s="2">
        <v>3.6229473040317202</v>
      </c>
      <c r="C198" s="2">
        <v>-2.2645439253847401E-2</v>
      </c>
      <c r="D198" s="2">
        <v>-4.6552705763988103</v>
      </c>
      <c r="E198" s="2">
        <v>0.96311786685394096</v>
      </c>
      <c r="F198" s="2">
        <v>-1.8368335236684701</v>
      </c>
      <c r="G198" s="2">
        <v>-1.1873042279803701</v>
      </c>
      <c r="H198" s="2">
        <v>-2.3756273003377602E-2</v>
      </c>
      <c r="I198" s="2">
        <v>-0.469533047867986</v>
      </c>
      <c r="J198" s="2">
        <v>0.175095844383442</v>
      </c>
      <c r="K198" s="2">
        <v>-0.14232734203445399</v>
      </c>
      <c r="L198" s="2">
        <v>0.51903782904316198</v>
      </c>
      <c r="M198" s="2">
        <v>-0.17728440542882701</v>
      </c>
      <c r="N198" s="2">
        <v>-0.51827554201878601</v>
      </c>
      <c r="O198" s="2">
        <v>0.39527315697555099</v>
      </c>
      <c r="P198" s="2">
        <v>-7.3020211582901395E-2</v>
      </c>
    </row>
    <row r="199" spans="2:16" ht="15" customHeight="1" x14ac:dyDescent="0.25">
      <c r="B199" s="2">
        <v>-2.7897433700900498</v>
      </c>
      <c r="C199" s="2">
        <v>1.7898038356556101</v>
      </c>
      <c r="D199" s="2">
        <v>1.22820291114073</v>
      </c>
      <c r="E199" s="2">
        <v>0.70044799523008605</v>
      </c>
      <c r="F199" s="2">
        <v>1.05650110814059</v>
      </c>
      <c r="G199" s="2">
        <v>-0.27987465124437899</v>
      </c>
      <c r="H199" s="2">
        <v>-1.29060935546415</v>
      </c>
      <c r="I199" s="2">
        <v>0.74971023132931103</v>
      </c>
      <c r="J199" s="2">
        <v>-2.1374266086639799E-2</v>
      </c>
      <c r="K199" s="2">
        <v>0.74676113359512397</v>
      </c>
      <c r="L199" s="2">
        <v>0.27966019499774297</v>
      </c>
      <c r="M199" s="2">
        <v>-1.00974843263684</v>
      </c>
      <c r="N199" s="2">
        <v>4.9319728718870103E-2</v>
      </c>
      <c r="O199" s="2">
        <v>-0.568302661264523</v>
      </c>
      <c r="P199" s="2">
        <v>-0.17534753452251101</v>
      </c>
    </row>
    <row r="200" spans="2:16" ht="15" customHeight="1" x14ac:dyDescent="0.25">
      <c r="B200" s="2">
        <v>1.15811871922306</v>
      </c>
      <c r="C200" s="2">
        <v>0.62974926704505096</v>
      </c>
      <c r="D200" s="2">
        <v>2.0646644137024799</v>
      </c>
      <c r="E200" s="2">
        <v>0.46987877816426099</v>
      </c>
      <c r="F200" s="2">
        <v>0.70800690438019798</v>
      </c>
      <c r="G200" s="2">
        <v>0.81861224616134798</v>
      </c>
      <c r="H200" s="2">
        <v>0.53043286875425999</v>
      </c>
      <c r="I200" s="2">
        <v>-0.62061943697323196</v>
      </c>
      <c r="J200" s="2">
        <v>-0.22885963956971</v>
      </c>
      <c r="K200" s="2">
        <v>-1.2664779210775401</v>
      </c>
      <c r="L200" s="2">
        <v>-0.435234985952409</v>
      </c>
      <c r="M200" s="2">
        <v>-1.14547683686156</v>
      </c>
      <c r="N200" s="2">
        <v>-0.16614306789876301</v>
      </c>
      <c r="O200" s="2">
        <v>-0.14622205141692701</v>
      </c>
      <c r="P200" s="2">
        <v>-0.41167227841429599</v>
      </c>
    </row>
    <row r="201" spans="2:16" ht="15" customHeight="1" x14ac:dyDescent="0.25">
      <c r="B201" s="2">
        <v>-1.27597003267265</v>
      </c>
      <c r="C201" s="2">
        <v>1.7142431637521101</v>
      </c>
      <c r="D201" s="2">
        <v>1.1021208165733301</v>
      </c>
      <c r="E201" s="2">
        <v>0.96973076398453595</v>
      </c>
      <c r="F201" s="2">
        <v>1.01351690621698</v>
      </c>
      <c r="G201" s="2">
        <v>-0.61214723943207905</v>
      </c>
      <c r="H201" s="2">
        <v>-1.16563593020156</v>
      </c>
      <c r="I201" s="2">
        <v>0.56995469182979397</v>
      </c>
      <c r="J201" s="2">
        <v>-0.560591957209017</v>
      </c>
      <c r="K201" s="2">
        <v>0.64375358050295395</v>
      </c>
      <c r="L201" s="2">
        <v>4.3408067309285397E-2</v>
      </c>
      <c r="M201" s="2">
        <v>-2.3466939858756301E-2</v>
      </c>
      <c r="N201" s="2">
        <v>-0.42929389306090499</v>
      </c>
      <c r="O201" s="2">
        <v>-0.42125099002120198</v>
      </c>
      <c r="P201" s="2">
        <v>-0.17864716123636801</v>
      </c>
    </row>
    <row r="202" spans="2:16" ht="15" customHeight="1" x14ac:dyDescent="0.25">
      <c r="B202" s="2">
        <v>-0.24301102246046999</v>
      </c>
      <c r="C202" s="2">
        <v>-0.799330140744128</v>
      </c>
      <c r="D202" s="2">
        <v>-1.6869918858896198E-2</v>
      </c>
      <c r="E202" s="2">
        <v>-1.0494404978781999</v>
      </c>
      <c r="F202" s="2">
        <v>-0.89317327635659605</v>
      </c>
      <c r="G202" s="2">
        <v>1.49408619968741</v>
      </c>
      <c r="H202" s="2">
        <v>-0.68119023362605802</v>
      </c>
      <c r="I202" s="2">
        <v>-1.00759103287691</v>
      </c>
      <c r="J202" s="2">
        <v>1.5662451564153801</v>
      </c>
      <c r="K202" s="2">
        <v>-1.3756035231821599</v>
      </c>
      <c r="L202" s="2">
        <v>-0.99500712339114905</v>
      </c>
      <c r="M202" s="2">
        <v>0.755037953169996</v>
      </c>
      <c r="N202" s="2">
        <v>-0.234471379336473</v>
      </c>
      <c r="O202" s="2">
        <v>-0.182302005471494</v>
      </c>
      <c r="P202" s="2">
        <v>2.74208713032471E-2</v>
      </c>
    </row>
    <row r="203" spans="2:16" ht="15" customHeight="1" x14ac:dyDescent="0.25">
      <c r="B203" s="2">
        <v>1.6474260189791099</v>
      </c>
      <c r="C203" s="2">
        <v>1.1410970314472599</v>
      </c>
      <c r="D203" s="2">
        <v>0.17066630685856299</v>
      </c>
      <c r="E203" s="2">
        <v>-0.11657264574451601</v>
      </c>
      <c r="F203" s="2">
        <v>-0.15037776909341499</v>
      </c>
      <c r="G203" s="2">
        <v>0.51729719078122305</v>
      </c>
      <c r="H203" s="2">
        <v>0.51253923057102702</v>
      </c>
      <c r="I203" s="2">
        <v>0.21214638738272401</v>
      </c>
      <c r="J203" s="2">
        <v>0.57908402194103503</v>
      </c>
      <c r="K203" s="2">
        <v>0.29193989866512199</v>
      </c>
      <c r="L203" s="2">
        <v>-0.25601133357350497</v>
      </c>
      <c r="M203" s="2">
        <v>-1.91710297407627E-2</v>
      </c>
      <c r="N203" s="2">
        <v>4.15366574982131E-2</v>
      </c>
      <c r="O203" s="2">
        <v>-8.1122722469970501E-2</v>
      </c>
      <c r="P203" s="2">
        <v>0.15615235162657601</v>
      </c>
    </row>
    <row r="204" spans="2:16" ht="15" customHeight="1" x14ac:dyDescent="0.25">
      <c r="B204" s="2">
        <v>-3.9649602826772599</v>
      </c>
      <c r="C204" s="2">
        <v>2.5745384577341901</v>
      </c>
      <c r="D204" s="2">
        <v>-0.30265171130708501</v>
      </c>
      <c r="E204" s="2">
        <v>-0.63906402078019597</v>
      </c>
      <c r="F204" s="2">
        <v>-1.36905899692333</v>
      </c>
      <c r="G204" s="2">
        <v>-1.5664741507369799</v>
      </c>
      <c r="H204" s="2">
        <v>-0.47504850538587501</v>
      </c>
      <c r="I204" s="2">
        <v>1.0056787919067101</v>
      </c>
      <c r="J204" s="2">
        <v>0.233974861114119</v>
      </c>
      <c r="K204" s="2">
        <v>1.16909000406234</v>
      </c>
      <c r="L204" s="2">
        <v>0.68502807285564604</v>
      </c>
      <c r="M204" s="2">
        <v>0.18163013719561899</v>
      </c>
      <c r="N204" s="2">
        <v>1.19438955733289</v>
      </c>
      <c r="O204" s="2">
        <v>-0.169122432010857</v>
      </c>
      <c r="P204" s="2">
        <v>0.21917793719553999</v>
      </c>
    </row>
    <row r="205" spans="2:16" ht="15" customHeight="1" x14ac:dyDescent="0.25">
      <c r="B205" s="2">
        <v>-1.74855360826604</v>
      </c>
      <c r="C205" s="2">
        <v>0.57053977542677903</v>
      </c>
      <c r="D205" s="2">
        <v>0.23159847058029301</v>
      </c>
      <c r="E205" s="2">
        <v>0.19898939817552899</v>
      </c>
      <c r="F205" s="2">
        <v>-1.37182930745749E-2</v>
      </c>
      <c r="G205" s="2">
        <v>-6.1412522212772797E-2</v>
      </c>
      <c r="H205" s="2">
        <v>-2.09355469510557E-3</v>
      </c>
      <c r="I205" s="2">
        <v>-0.32309146073981498</v>
      </c>
      <c r="J205" s="2">
        <v>0.99663557561104699</v>
      </c>
      <c r="K205" s="2">
        <v>-0.73600274564999602</v>
      </c>
      <c r="L205" s="2">
        <v>0.39105164155388</v>
      </c>
      <c r="M205" s="2">
        <v>-0.10827318140436699</v>
      </c>
      <c r="N205" s="2">
        <v>0.47547090005782899</v>
      </c>
      <c r="O205" s="2">
        <v>-2.2925832950505199E-2</v>
      </c>
      <c r="P205" s="2">
        <v>0.230438879368247</v>
      </c>
    </row>
    <row r="206" spans="2:16" ht="15" customHeight="1" x14ac:dyDescent="0.25">
      <c r="B206" s="2">
        <v>-0.98429833001373301</v>
      </c>
      <c r="C206" s="2">
        <v>-1.8621518504888399E-2</v>
      </c>
      <c r="D206" s="2">
        <v>-2.9417569667258801</v>
      </c>
      <c r="E206" s="2">
        <v>1.2092514402486201</v>
      </c>
      <c r="F206" s="2">
        <v>-2.0473414812107298</v>
      </c>
      <c r="G206" s="2">
        <v>-6.9811192161115102E-2</v>
      </c>
      <c r="H206" s="2">
        <v>-0.96173621846018298</v>
      </c>
      <c r="I206" s="2">
        <v>-0.91523441453370502</v>
      </c>
      <c r="J206" s="2">
        <v>0.40323511082402402</v>
      </c>
      <c r="K206" s="2">
        <v>0.222640414930628</v>
      </c>
      <c r="L206" s="2">
        <v>-0.29398010235461502</v>
      </c>
      <c r="M206" s="2">
        <v>0.66015915467371999</v>
      </c>
      <c r="N206" s="2">
        <v>-0.266582270284207</v>
      </c>
      <c r="O206" s="2">
        <v>0.215547535998522</v>
      </c>
      <c r="P206" s="2">
        <v>0.79898928634347099</v>
      </c>
    </row>
    <row r="207" spans="2:16" ht="15" customHeight="1" x14ac:dyDescent="0.25">
      <c r="B207" s="2">
        <v>-2.3294826165251798</v>
      </c>
      <c r="C207" s="2">
        <v>1.02369145890965</v>
      </c>
      <c r="D207" s="2">
        <v>-1.59676515204652</v>
      </c>
      <c r="E207" s="2">
        <v>-0.113625638949683</v>
      </c>
      <c r="F207" s="2">
        <v>0.26948125331989298</v>
      </c>
      <c r="G207" s="2">
        <v>-0.34709877815033802</v>
      </c>
      <c r="H207" s="2">
        <v>-0.70256960457966</v>
      </c>
      <c r="I207" s="2">
        <v>-0.178121833637162</v>
      </c>
      <c r="J207" s="2">
        <v>0.71373771461938895</v>
      </c>
      <c r="K207" s="2">
        <v>-0.57973604529039202</v>
      </c>
      <c r="L207" s="2">
        <v>-0.35632809905907498</v>
      </c>
      <c r="M207" s="2">
        <v>0.48402525895652898</v>
      </c>
      <c r="N207" s="2">
        <v>0.11742556678155699</v>
      </c>
      <c r="O207" s="2">
        <v>-0.90004334824591103</v>
      </c>
      <c r="P207" s="2">
        <v>9.30059644309498E-2</v>
      </c>
    </row>
    <row r="208" spans="2:16" ht="15" customHeight="1" x14ac:dyDescent="0.25">
      <c r="B208" s="2">
        <v>3.59233251461252</v>
      </c>
      <c r="C208" s="2">
        <v>-2.84168662130369</v>
      </c>
      <c r="D208" s="2">
        <v>0.85516263846667995</v>
      </c>
      <c r="E208" s="2">
        <v>-0.56407857855821197</v>
      </c>
      <c r="F208" s="2">
        <v>0.93836940771453503</v>
      </c>
      <c r="G208" s="2">
        <v>-7.8804813190059705E-2</v>
      </c>
      <c r="H208" s="2">
        <v>0.144705283776671</v>
      </c>
      <c r="I208" s="2">
        <v>0.39607361290115201</v>
      </c>
      <c r="J208" s="2">
        <v>0.55244168272342997</v>
      </c>
      <c r="K208" s="2">
        <v>0.41377768507190599</v>
      </c>
      <c r="L208" s="2">
        <v>0.40192938909868597</v>
      </c>
      <c r="M208" s="2">
        <v>0.20411408873940201</v>
      </c>
      <c r="N208" s="2">
        <v>-7.5174093273179199E-2</v>
      </c>
      <c r="O208" s="2">
        <v>-0.30750675799378402</v>
      </c>
      <c r="P208" s="2">
        <v>-3.9153867174236003E-2</v>
      </c>
    </row>
    <row r="209" spans="2:16" ht="15" customHeight="1" x14ac:dyDescent="0.25">
      <c r="B209" s="2">
        <v>-1.7802428561096799</v>
      </c>
      <c r="C209" s="2">
        <v>-2.67498635063026</v>
      </c>
      <c r="D209" s="2">
        <v>1.8375984987753</v>
      </c>
      <c r="E209" s="2">
        <v>0.79451687970848195</v>
      </c>
      <c r="F209" s="2">
        <v>0.72892140850030196</v>
      </c>
      <c r="G209" s="2">
        <v>-0.93090996533757597</v>
      </c>
      <c r="H209" s="2">
        <v>-0.945244993145825</v>
      </c>
      <c r="I209" s="2">
        <v>0.17588075528125499</v>
      </c>
      <c r="J209" s="2">
        <v>0.76332927744863099</v>
      </c>
      <c r="K209" s="2">
        <v>0.46473414289873499</v>
      </c>
      <c r="L209" s="2">
        <v>0.47425100293501898</v>
      </c>
      <c r="M209" s="2">
        <v>-0.38583153612183801</v>
      </c>
      <c r="N209" s="2">
        <v>0.20055566968599201</v>
      </c>
      <c r="O209" s="2">
        <v>6.6329101668238504E-3</v>
      </c>
      <c r="P209" s="2">
        <v>0.522938828582586</v>
      </c>
    </row>
    <row r="210" spans="2:16" ht="15" customHeight="1" x14ac:dyDescent="0.25">
      <c r="B210" s="2">
        <v>-1.66557586810159</v>
      </c>
      <c r="C210" s="2">
        <v>0.80331580072190101</v>
      </c>
      <c r="D210" s="2">
        <v>0.44463574395298999</v>
      </c>
      <c r="E210" s="2">
        <v>-2.7101816404850598E-3</v>
      </c>
      <c r="F210" s="2">
        <v>0.29039858307761302</v>
      </c>
      <c r="G210" s="2">
        <v>0.72583559990699997</v>
      </c>
      <c r="H210" s="2">
        <v>0.371241638594834</v>
      </c>
      <c r="I210" s="2">
        <v>0.24348537703988801</v>
      </c>
      <c r="J210" s="2">
        <v>-0.121724740901985</v>
      </c>
      <c r="K210" s="2">
        <v>-0.50773318800272405</v>
      </c>
      <c r="L210" s="2">
        <v>8.1710143449708297E-2</v>
      </c>
      <c r="M210" s="2">
        <v>0.22726401873919599</v>
      </c>
      <c r="N210" s="2">
        <v>-0.13660243234119501</v>
      </c>
      <c r="O210" s="2">
        <v>-0.181068562913373</v>
      </c>
      <c r="P210" s="2">
        <v>-0.26679823055660601</v>
      </c>
    </row>
    <row r="211" spans="2:16" ht="15" customHeight="1" x14ac:dyDescent="0.25">
      <c r="B211" s="2">
        <v>-2.4736266620316298</v>
      </c>
      <c r="C211" s="2">
        <v>0.13902759055090999</v>
      </c>
      <c r="D211" s="2">
        <v>-0.32948064570574698</v>
      </c>
      <c r="E211" s="2">
        <v>8.3844622034601093E-2</v>
      </c>
      <c r="F211" s="2">
        <v>0.71334482633553498</v>
      </c>
      <c r="G211" s="2">
        <v>-0.58602526485671302</v>
      </c>
      <c r="H211" s="2">
        <v>-0.99807179780267397</v>
      </c>
      <c r="I211" s="2">
        <v>-0.16196219573894999</v>
      </c>
      <c r="J211" s="2">
        <v>0.55653303803826404</v>
      </c>
      <c r="K211" s="2">
        <v>0.16169728372258099</v>
      </c>
      <c r="L211" s="2">
        <v>0.45036974422706699</v>
      </c>
      <c r="M211" s="2">
        <v>-0.43276325932668303</v>
      </c>
      <c r="N211" s="2">
        <v>0.41386294641206101</v>
      </c>
      <c r="O211" s="2">
        <v>0.247520613718344</v>
      </c>
      <c r="P211" s="2">
        <v>-1.92100232443418E-2</v>
      </c>
    </row>
    <row r="212" spans="2:16" ht="15" customHeight="1" x14ac:dyDescent="0.25">
      <c r="B212" s="2">
        <v>-2.6881426080350899</v>
      </c>
      <c r="C212" s="2">
        <v>7.2020729019508706E-2</v>
      </c>
      <c r="D212" s="2">
        <v>-0.911161347714184</v>
      </c>
      <c r="E212" s="2">
        <v>-1.60859724963057</v>
      </c>
      <c r="F212" s="2">
        <v>7.6077655648162101E-2</v>
      </c>
      <c r="G212" s="2">
        <v>0.54311336055018</v>
      </c>
      <c r="H212" s="2">
        <v>1.0922037343854301</v>
      </c>
      <c r="I212" s="2">
        <v>0.58956982973320704</v>
      </c>
      <c r="J212" s="2">
        <v>-0.15443381807714199</v>
      </c>
      <c r="K212" s="2">
        <v>0.28184575174561399</v>
      </c>
      <c r="L212" s="2">
        <v>-0.45036687347684201</v>
      </c>
      <c r="M212" s="2">
        <v>-0.10938497122344901</v>
      </c>
      <c r="N212" s="2">
        <v>5.4130969300189499E-2</v>
      </c>
      <c r="O212" s="2">
        <v>0.76577067874995197</v>
      </c>
      <c r="P212" s="2">
        <v>0.575112726520976</v>
      </c>
    </row>
    <row r="213" spans="2:16" ht="15" customHeight="1" x14ac:dyDescent="0.25">
      <c r="B213" s="2">
        <v>1.00028671612326</v>
      </c>
      <c r="C213" s="2">
        <v>1.3434456550926099</v>
      </c>
      <c r="D213" s="2">
        <v>0.10353384557890399</v>
      </c>
      <c r="E213" s="2">
        <v>-0.57520538288919598</v>
      </c>
      <c r="F213" s="2">
        <v>9.6051420783221098E-2</v>
      </c>
      <c r="G213" s="2">
        <v>-0.16148802741837401</v>
      </c>
      <c r="H213" s="2">
        <v>0.72927918390342195</v>
      </c>
      <c r="I213" s="2">
        <v>-0.23448780514888001</v>
      </c>
      <c r="J213" s="2">
        <v>7.3174592613515096E-2</v>
      </c>
      <c r="K213" s="2">
        <v>0.36309453120489199</v>
      </c>
      <c r="L213" s="2">
        <v>0.416736482896645</v>
      </c>
      <c r="M213" s="2">
        <v>0.56444355499018495</v>
      </c>
      <c r="N213" s="2">
        <v>8.2632650280101194E-2</v>
      </c>
      <c r="O213" s="2">
        <v>6.9951012592952999E-2</v>
      </c>
      <c r="P213" s="2">
        <v>0.112932529293594</v>
      </c>
    </row>
    <row r="214" spans="2:16" ht="15" customHeight="1" x14ac:dyDescent="0.25">
      <c r="B214" s="2">
        <v>1.1457168657539001</v>
      </c>
      <c r="C214" s="2">
        <v>1.1122709529199</v>
      </c>
      <c r="D214" s="2">
        <v>0.47470738030165299</v>
      </c>
      <c r="E214" s="2">
        <v>-6.9484808832611003E-2</v>
      </c>
      <c r="F214" s="2">
        <v>1.2298445295405699E-3</v>
      </c>
      <c r="G214" s="2">
        <v>0.17897033197155501</v>
      </c>
      <c r="H214" s="2">
        <v>0.62955100719261803</v>
      </c>
      <c r="I214" s="2">
        <v>-1.6082622442136402E-2</v>
      </c>
      <c r="J214" s="2">
        <v>0.13651654617546599</v>
      </c>
      <c r="K214" s="2">
        <v>-5.12295742691041E-2</v>
      </c>
      <c r="L214" s="2">
        <v>0.113546766445213</v>
      </c>
      <c r="M214" s="2">
        <v>0.191774516239373</v>
      </c>
      <c r="N214" s="2">
        <v>-6.6836689175613001E-2</v>
      </c>
      <c r="O214" s="2">
        <v>9.58374208442642E-3</v>
      </c>
      <c r="P214" s="2">
        <v>-5.15634063427838E-2</v>
      </c>
    </row>
    <row r="215" spans="2:16" ht="15" customHeight="1" x14ac:dyDescent="0.25">
      <c r="B215" s="2">
        <v>0.66686946345351406</v>
      </c>
      <c r="C215" s="2">
        <v>0.72512432020367501</v>
      </c>
      <c r="D215" s="2">
        <v>-0.59647249239782696</v>
      </c>
      <c r="E215" s="2">
        <v>-0.18164031939734199</v>
      </c>
      <c r="F215" s="2">
        <v>0.12972521039055099</v>
      </c>
      <c r="G215" s="2">
        <v>0.53866529543692998</v>
      </c>
      <c r="H215" s="2">
        <v>0.69578270935068598</v>
      </c>
      <c r="I215" s="2">
        <v>0.23028890408965999</v>
      </c>
      <c r="J215" s="2">
        <v>7.00233624018992E-2</v>
      </c>
      <c r="K215" s="2">
        <v>0.16358093960612799</v>
      </c>
      <c r="L215" s="2">
        <v>0.22412809076006901</v>
      </c>
      <c r="M215" s="2">
        <v>2.9032506560546499E-3</v>
      </c>
      <c r="N215" s="2">
        <v>-5.7903768342639203E-2</v>
      </c>
      <c r="O215" s="2">
        <v>-4.8622275266012399E-2</v>
      </c>
      <c r="P215" s="2">
        <v>-8.1686611149683792E-3</v>
      </c>
    </row>
    <row r="216" spans="2:16" ht="15" customHeight="1" x14ac:dyDescent="0.25">
      <c r="B216" s="2">
        <v>-2.9330371521723899</v>
      </c>
      <c r="C216" s="2">
        <v>-9.4995791795240897E-2</v>
      </c>
      <c r="D216" s="2">
        <v>-5.5108767712935797E-2</v>
      </c>
      <c r="E216" s="2">
        <v>9.7778152859463105E-2</v>
      </c>
      <c r="F216" s="2">
        <v>0.166354526516276</v>
      </c>
      <c r="G216" s="2">
        <v>-0.45445827522476001</v>
      </c>
      <c r="H216" s="2">
        <v>-0.69678850645454904</v>
      </c>
      <c r="I216" s="2">
        <v>-0.31853787227062902</v>
      </c>
      <c r="J216" s="2">
        <v>0.84043862456646601</v>
      </c>
      <c r="K216" s="2">
        <v>-0.60740957071922497</v>
      </c>
      <c r="L216" s="2">
        <v>0.57541303940330302</v>
      </c>
      <c r="M216" s="2">
        <v>-0.39538430127482599</v>
      </c>
      <c r="N216" s="2">
        <v>0.52794552559994801</v>
      </c>
      <c r="O216" s="2">
        <v>0.135952800471595</v>
      </c>
      <c r="P216" s="2">
        <v>0.50670277192058699</v>
      </c>
    </row>
    <row r="217" spans="2:16" ht="15" customHeight="1" x14ac:dyDescent="0.25">
      <c r="B217" s="2">
        <v>-0.58600865799508095</v>
      </c>
      <c r="C217" s="2">
        <v>-6.9891455322422705E-2</v>
      </c>
      <c r="D217" s="2">
        <v>0.281114821529585</v>
      </c>
      <c r="E217" s="2">
        <v>-0.439501570356788</v>
      </c>
      <c r="F217" s="2">
        <v>0.61565023203268698</v>
      </c>
      <c r="G217" s="2">
        <v>0.332326257449369</v>
      </c>
      <c r="H217" s="2">
        <v>-0.126989731883318</v>
      </c>
      <c r="I217" s="2">
        <v>-0.470108636536608</v>
      </c>
      <c r="J217" s="2">
        <v>0.34844129741905699</v>
      </c>
      <c r="K217" s="2">
        <v>-2.7655383790274001E-2</v>
      </c>
      <c r="L217" s="2">
        <v>-1.8230577661550101E-2</v>
      </c>
      <c r="M217" s="2">
        <v>0.20716626080311901</v>
      </c>
      <c r="N217" s="2">
        <v>8.1584278881457598E-2</v>
      </c>
      <c r="O217" s="2">
        <v>5.6540689307106297E-2</v>
      </c>
      <c r="P217" s="2">
        <v>0.36242211483507297</v>
      </c>
    </row>
    <row r="218" spans="2:16" ht="15" customHeight="1" x14ac:dyDescent="0.25">
      <c r="B218" s="2">
        <v>-0.28492669374906998</v>
      </c>
      <c r="C218" s="2">
        <v>1.0722904058129801</v>
      </c>
      <c r="D218" s="2">
        <v>-0.34015560295791197</v>
      </c>
      <c r="E218" s="2">
        <v>-0.44038344958047698</v>
      </c>
      <c r="F218" s="2">
        <v>0.169270601606545</v>
      </c>
      <c r="G218" s="2">
        <v>0.386926951121842</v>
      </c>
      <c r="H218" s="2">
        <v>0.53722965139892698</v>
      </c>
      <c r="I218" s="2">
        <v>0.16334021980178301</v>
      </c>
      <c r="J218" s="2">
        <v>-0.33351209122667103</v>
      </c>
      <c r="K218" s="2">
        <v>9.8223327090441404E-2</v>
      </c>
      <c r="L218" s="2">
        <v>0.128798433211327</v>
      </c>
      <c r="M218" s="2">
        <v>0.31379782066600298</v>
      </c>
      <c r="N218" s="2">
        <v>-0.21972679871765899</v>
      </c>
      <c r="O218" s="2">
        <v>-0.145262477316978</v>
      </c>
      <c r="P218" s="2">
        <v>0.17237095239264799</v>
      </c>
    </row>
    <row r="219" spans="2:16" ht="15" customHeight="1" x14ac:dyDescent="0.25">
      <c r="B219" s="2">
        <v>-1.3660815046785599</v>
      </c>
      <c r="C219" s="2">
        <v>0.191684079293022</v>
      </c>
      <c r="D219" s="2">
        <v>2.4575886453716298</v>
      </c>
      <c r="E219" s="2">
        <v>1.8440536271354</v>
      </c>
      <c r="F219" s="2">
        <v>0.82050288796711301</v>
      </c>
      <c r="G219" s="2">
        <v>-0.36216541763943</v>
      </c>
      <c r="H219" s="2">
        <v>-0.50119886784351197</v>
      </c>
      <c r="I219" s="2">
        <v>0.45348881906396998</v>
      </c>
      <c r="J219" s="2">
        <v>-1.1240097082613201</v>
      </c>
      <c r="K219" s="2">
        <v>-7.1653174274756606E-2</v>
      </c>
      <c r="L219" s="2">
        <v>1.7416906989561101</v>
      </c>
      <c r="M219" s="2">
        <v>0.40908337983250798</v>
      </c>
      <c r="N219" s="2">
        <v>-0.22058065100028201</v>
      </c>
      <c r="O219" s="2">
        <v>0.183195334226428</v>
      </c>
      <c r="P219" s="2">
        <v>0.27706417297135699</v>
      </c>
    </row>
    <row r="220" spans="2:16" ht="15" customHeight="1" x14ac:dyDescent="0.25">
      <c r="B220" s="2">
        <v>-0.75879855075492697</v>
      </c>
      <c r="C220" s="2">
        <v>1.5123680117062701</v>
      </c>
      <c r="D220" s="2">
        <v>1.1859425996974999</v>
      </c>
      <c r="E220" s="2">
        <v>0.455151619256977</v>
      </c>
      <c r="F220" s="2">
        <v>0.81872917551594904</v>
      </c>
      <c r="G220" s="2">
        <v>-0.20716817389064099</v>
      </c>
      <c r="H220" s="2">
        <v>-0.482625249731159</v>
      </c>
      <c r="I220" s="2">
        <v>1.77733847125555E-2</v>
      </c>
      <c r="J220" s="2">
        <v>-0.65428193991699002</v>
      </c>
      <c r="K220" s="2">
        <v>-0.18949785940173899</v>
      </c>
      <c r="L220" s="2">
        <v>-0.21828921685222499</v>
      </c>
      <c r="M220" s="2">
        <v>-0.17339182556897301</v>
      </c>
      <c r="N220" s="2">
        <v>-0.43723029909005001</v>
      </c>
      <c r="O220" s="2">
        <v>-0.23367090479642899</v>
      </c>
      <c r="P220" s="2">
        <v>-0.53598642072828095</v>
      </c>
    </row>
    <row r="221" spans="2:16" ht="15" customHeight="1" x14ac:dyDescent="0.25">
      <c r="B221" s="2">
        <v>-1.2965187209867299</v>
      </c>
      <c r="C221" s="2">
        <v>-6.1851203086732296</v>
      </c>
      <c r="D221" s="2">
        <v>2.8271475328120901</v>
      </c>
      <c r="E221" s="2">
        <v>-8.6986078797277197E-2</v>
      </c>
      <c r="F221" s="2">
        <v>-1.60504976781054</v>
      </c>
      <c r="G221" s="2">
        <v>-2.8639668922968502</v>
      </c>
      <c r="H221" s="2">
        <v>0.15845937367005999</v>
      </c>
      <c r="I221" s="2">
        <v>-5.0857408796373105E-4</v>
      </c>
      <c r="J221" s="2">
        <v>-0.256106724056826</v>
      </c>
      <c r="K221" s="2">
        <v>1.1689061733174499</v>
      </c>
      <c r="L221" s="2">
        <v>-0.60863689753422701</v>
      </c>
      <c r="M221" s="2">
        <v>-0.449434748045835</v>
      </c>
      <c r="N221" s="2">
        <v>0.40255440551008997</v>
      </c>
      <c r="O221" s="2">
        <v>0.35124463271558798</v>
      </c>
      <c r="P221" s="2">
        <v>-7.5798537831927207E-2</v>
      </c>
    </row>
    <row r="222" spans="2:16" ht="15" customHeight="1" x14ac:dyDescent="0.25">
      <c r="B222" s="2">
        <v>-1.0208269401149801</v>
      </c>
      <c r="C222" s="2">
        <v>2.1612062405994998</v>
      </c>
      <c r="D222" s="2">
        <v>-0.35193424949695701</v>
      </c>
      <c r="E222" s="2">
        <v>-0.82366396297812405</v>
      </c>
      <c r="F222" s="2">
        <v>-1.3853587221362</v>
      </c>
      <c r="G222" s="2">
        <v>-0.242994499236933</v>
      </c>
      <c r="H222" s="2">
        <v>0.84446949138442795</v>
      </c>
      <c r="I222" s="2">
        <v>0.89580378847298703</v>
      </c>
      <c r="J222" s="2">
        <v>-2.08600765955602E-2</v>
      </c>
      <c r="K222" s="2">
        <v>0.53940840099745002</v>
      </c>
      <c r="L222" s="2">
        <v>-0.52725349749135697</v>
      </c>
      <c r="M222" s="2">
        <v>0.20050437616146</v>
      </c>
      <c r="N222" s="2">
        <v>0.29245925985163301</v>
      </c>
      <c r="O222" s="2">
        <v>-0.26198893987905397</v>
      </c>
      <c r="P222" s="2">
        <v>-0.10599803761908901</v>
      </c>
    </row>
    <row r="223" spans="2:16" ht="15" customHeight="1" x14ac:dyDescent="0.25">
      <c r="B223" s="2">
        <v>-4.2050379171255496</v>
      </c>
      <c r="C223" s="2">
        <v>-3.8658311623851702</v>
      </c>
      <c r="D223" s="2">
        <v>0.61394002994354402</v>
      </c>
      <c r="E223" s="2">
        <v>-1.12490288555291</v>
      </c>
      <c r="F223" s="2">
        <v>-2.8760519742930102</v>
      </c>
      <c r="G223" s="2">
        <v>-2.3536394707730102</v>
      </c>
      <c r="H223" s="2">
        <v>0.34010010727484802</v>
      </c>
      <c r="I223" s="2">
        <v>-0.18078450628860501</v>
      </c>
      <c r="J223" s="2">
        <v>-0.163943371067925</v>
      </c>
      <c r="K223" s="2">
        <v>0.18078682581236699</v>
      </c>
      <c r="L223" s="2">
        <v>0.342314665752252</v>
      </c>
      <c r="M223" s="2">
        <v>-8.3123429258953704E-2</v>
      </c>
      <c r="N223" s="2">
        <v>0.23570887754606101</v>
      </c>
      <c r="O223" s="2">
        <v>0.158248693409137</v>
      </c>
      <c r="P223" s="2">
        <v>-0.72142322540542902</v>
      </c>
    </row>
    <row r="224" spans="2:16" ht="15" customHeight="1" x14ac:dyDescent="0.25">
      <c r="B224" s="2">
        <v>4.5483924023177398</v>
      </c>
      <c r="C224" s="2">
        <v>-1.2592948891203899</v>
      </c>
      <c r="D224" s="2">
        <v>0.25458309107646099</v>
      </c>
      <c r="E224" s="2">
        <v>-0.73961620656777605</v>
      </c>
      <c r="F224" s="2">
        <v>0.89195925555727396</v>
      </c>
      <c r="G224" s="2">
        <v>-0.46048389574974702</v>
      </c>
      <c r="H224" s="2">
        <v>0.15468630419375301</v>
      </c>
      <c r="I224" s="2">
        <v>-0.62547282433754303</v>
      </c>
      <c r="J224" s="2">
        <v>1.0639304523384101</v>
      </c>
      <c r="K224" s="2">
        <v>0.67786596513138098</v>
      </c>
      <c r="L224" s="2">
        <v>0.29135339191813803</v>
      </c>
      <c r="M224" s="2">
        <v>0.100159450342895</v>
      </c>
      <c r="N224" s="2">
        <v>9.9928459660824503E-2</v>
      </c>
      <c r="O224" s="2">
        <v>-0.25194988798222101</v>
      </c>
      <c r="P224" s="2">
        <v>-0.44528864203072599</v>
      </c>
    </row>
    <row r="225" spans="2:16" ht="15" customHeight="1" x14ac:dyDescent="0.25">
      <c r="B225" s="2">
        <v>-0.41273691480240499</v>
      </c>
      <c r="C225" s="2">
        <v>-0.33015930079775702</v>
      </c>
      <c r="D225" s="2">
        <v>0.54655320671604102</v>
      </c>
      <c r="E225" s="2">
        <v>-9.3450169575997097E-2</v>
      </c>
      <c r="F225" s="2">
        <v>1.7165346533457</v>
      </c>
      <c r="G225" s="2">
        <v>0.49124422747596003</v>
      </c>
      <c r="H225" s="2">
        <v>-0.57858368196176702</v>
      </c>
      <c r="I225" s="2">
        <v>-0.51849375175851997</v>
      </c>
      <c r="J225" s="2">
        <v>-0.23293121968879099</v>
      </c>
      <c r="K225" s="2">
        <v>-0.61986563877755296</v>
      </c>
      <c r="L225" s="2">
        <v>0.25090577395778602</v>
      </c>
      <c r="M225" s="2">
        <v>0.74298845880644804</v>
      </c>
      <c r="N225" s="2">
        <v>-0.113028530113031</v>
      </c>
      <c r="O225" s="2">
        <v>-0.44425921914458699</v>
      </c>
      <c r="P225" s="2">
        <v>4.97111016616303E-2</v>
      </c>
    </row>
    <row r="226" spans="2:16" ht="15" customHeight="1" x14ac:dyDescent="0.25">
      <c r="B226" s="2">
        <v>3.7644374831183298</v>
      </c>
      <c r="C226" s="2">
        <v>-4.1446199147093098E-2</v>
      </c>
      <c r="D226" s="2">
        <v>0.62173003676052097</v>
      </c>
      <c r="E226" s="2">
        <v>0.28597954486517402</v>
      </c>
      <c r="F226" s="2">
        <v>1.24018162967845</v>
      </c>
      <c r="G226" s="2">
        <v>6.8070265990222298E-2</v>
      </c>
      <c r="H226" s="2">
        <v>0.17466751956993801</v>
      </c>
      <c r="I226" s="2">
        <v>-0.29951777856302197</v>
      </c>
      <c r="J226" s="2">
        <v>0.58104826314876001</v>
      </c>
      <c r="K226" s="2">
        <v>0.12398452177970801</v>
      </c>
      <c r="L226" s="2">
        <v>0.69083945275166303</v>
      </c>
      <c r="M226" s="2">
        <v>0.45607002206896402</v>
      </c>
      <c r="N226" s="2">
        <v>0.31998940840880402</v>
      </c>
      <c r="O226" s="2">
        <v>-3.9396106962566797E-2</v>
      </c>
      <c r="P226" s="2">
        <v>-0.39472503925277702</v>
      </c>
    </row>
    <row r="227" spans="2:16" ht="15" customHeight="1" x14ac:dyDescent="0.25">
      <c r="B227" s="2">
        <v>1.7190252584849</v>
      </c>
      <c r="C227" s="2">
        <v>-0.12696259346927399</v>
      </c>
      <c r="D227" s="2">
        <v>-0.55827787366984505</v>
      </c>
      <c r="E227" s="2">
        <v>-1.2295896442837599</v>
      </c>
      <c r="F227" s="2">
        <v>0.739126634884128</v>
      </c>
      <c r="G227" s="2">
        <v>0.72432629710457896</v>
      </c>
      <c r="H227" s="2">
        <v>0.78111438909647701</v>
      </c>
      <c r="I227" s="2">
        <v>0.204656736267086</v>
      </c>
      <c r="J227" s="2">
        <v>-2.2326178667707499E-2</v>
      </c>
      <c r="K227" s="2">
        <v>1.9696459358365701E-2</v>
      </c>
      <c r="L227" s="2">
        <v>0.34712470511170301</v>
      </c>
      <c r="M227" s="2">
        <v>-0.172971237976073</v>
      </c>
      <c r="N227" s="2">
        <v>-0.122391430512239</v>
      </c>
      <c r="O227" s="2">
        <v>-4.0325496915110101E-2</v>
      </c>
      <c r="P227" s="2">
        <v>4.9098850415010102E-2</v>
      </c>
    </row>
    <row r="228" spans="2:16" ht="15" customHeight="1" x14ac:dyDescent="0.25">
      <c r="B228" s="2">
        <v>2.0241600618766902</v>
      </c>
      <c r="C228" s="2">
        <v>1.55631135748257</v>
      </c>
      <c r="D228" s="2">
        <v>-8.9405868531549706E-2</v>
      </c>
      <c r="E228" s="2">
        <v>5.56162947453522E-2</v>
      </c>
      <c r="F228" s="2">
        <v>-0.103200264018041</v>
      </c>
      <c r="G228" s="2">
        <v>-0.72845339349540805</v>
      </c>
      <c r="H228" s="2">
        <v>0.24812017845247999</v>
      </c>
      <c r="I228" s="2">
        <v>-0.53171740077708496</v>
      </c>
      <c r="J228" s="2">
        <v>-0.75317371702369196</v>
      </c>
      <c r="K228" s="2">
        <v>-0.89950480608434602</v>
      </c>
      <c r="L228" s="2">
        <v>-0.29367067251324702</v>
      </c>
      <c r="M228" s="2">
        <v>9.6075893240483101E-2</v>
      </c>
      <c r="N228" s="2">
        <v>0.94341595710308201</v>
      </c>
      <c r="O228" s="2">
        <v>0.23006261037978201</v>
      </c>
      <c r="P228" s="2">
        <v>0.74350241208613399</v>
      </c>
    </row>
    <row r="229" spans="2:16" ht="15" customHeight="1" x14ac:dyDescent="0.25">
      <c r="B229" s="2">
        <v>4.6075763322886001E-2</v>
      </c>
      <c r="C229" s="2">
        <v>1.9974378864256199</v>
      </c>
      <c r="D229" s="2">
        <v>0.93689496827473795</v>
      </c>
      <c r="E229" s="2">
        <v>-0.257335629152384</v>
      </c>
      <c r="F229" s="2">
        <v>0.33543618856617902</v>
      </c>
      <c r="G229" s="2">
        <v>0.30178580326398802</v>
      </c>
      <c r="H229" s="2">
        <v>0.455104350138409</v>
      </c>
      <c r="I229" s="2">
        <v>-0.13481306467062401</v>
      </c>
      <c r="J229" s="2">
        <v>0.27681745126447199</v>
      </c>
      <c r="K229" s="2">
        <v>-0.88518814745681496</v>
      </c>
      <c r="L229" s="2">
        <v>-0.91587299480615303</v>
      </c>
      <c r="M229" s="2">
        <v>0.13400710349592301</v>
      </c>
      <c r="N229" s="2">
        <v>-9.91810982213292E-2</v>
      </c>
      <c r="O229" s="2">
        <v>2.5775355916333498E-2</v>
      </c>
      <c r="P229" s="2">
        <v>0.29152754013702598</v>
      </c>
    </row>
    <row r="230" spans="2:16" ht="15" customHeight="1" x14ac:dyDescent="0.25">
      <c r="B230" s="2">
        <v>0.76553276457642205</v>
      </c>
      <c r="C230" s="2">
        <v>-3.4771002178220098</v>
      </c>
      <c r="D230" s="2">
        <v>3.8662186800846099</v>
      </c>
      <c r="E230" s="2">
        <v>1.74400575509879</v>
      </c>
      <c r="F230" s="2">
        <v>-0.34503175488863203</v>
      </c>
      <c r="G230" s="2">
        <v>-1.1232211261904399</v>
      </c>
      <c r="H230" s="2">
        <v>0.15728786784465901</v>
      </c>
      <c r="I230" s="2">
        <v>0.77414403732543802</v>
      </c>
      <c r="J230" s="2">
        <v>-0.71835619498771797</v>
      </c>
      <c r="K230" s="2">
        <v>0.90097556928797395</v>
      </c>
      <c r="L230" s="2">
        <v>-0.58278781073738395</v>
      </c>
      <c r="M230" s="2">
        <v>-3.4006747509213002E-2</v>
      </c>
      <c r="N230" s="2">
        <v>0.103195099988723</v>
      </c>
      <c r="O230" s="2">
        <v>0.77407364339596996</v>
      </c>
      <c r="P230" s="2">
        <v>-4.7804964848802999E-2</v>
      </c>
    </row>
    <row r="231" spans="2:16" ht="15" customHeight="1" x14ac:dyDescent="0.25">
      <c r="B231" s="2">
        <v>-1.45318445192156</v>
      </c>
      <c r="C231" s="2">
        <v>-0.413320935190857</v>
      </c>
      <c r="D231" s="2">
        <v>-0.526035288787711</v>
      </c>
      <c r="E231" s="2">
        <v>-0.89028120252141596</v>
      </c>
      <c r="F231" s="2">
        <v>0.88160731983548002</v>
      </c>
      <c r="G231" s="2">
        <v>0.56531414834459404</v>
      </c>
      <c r="H231" s="2">
        <v>0.40982118362067399</v>
      </c>
      <c r="I231" s="2">
        <v>-7.0072831861042406E-2</v>
      </c>
      <c r="J231" s="2">
        <v>6.9895349852724803E-2</v>
      </c>
      <c r="K231" s="2">
        <v>-0.15117748620037699</v>
      </c>
      <c r="L231" s="2">
        <v>0.15329463558093301</v>
      </c>
      <c r="M231" s="2">
        <v>0.19117832651561101</v>
      </c>
      <c r="N231" s="2">
        <v>0.14892464994453899</v>
      </c>
      <c r="O231" s="2">
        <v>3.3621402165452403E-2</v>
      </c>
      <c r="P231" s="2">
        <v>3.5305812553545403E-2</v>
      </c>
    </row>
    <row r="232" spans="2:16" ht="15" customHeight="1" x14ac:dyDescent="0.25">
      <c r="B232" s="2">
        <v>-3.2063985143715499</v>
      </c>
      <c r="C232" s="2">
        <v>-2.6462847159537199</v>
      </c>
      <c r="D232" s="2">
        <v>-0.19726992880777</v>
      </c>
      <c r="E232" s="2">
        <v>0.31213496123281298</v>
      </c>
      <c r="F232" s="2">
        <v>1.87900594551849</v>
      </c>
      <c r="G232" s="2">
        <v>0.67212688992133096</v>
      </c>
      <c r="H232" s="2">
        <v>-0.62166522625893905</v>
      </c>
      <c r="I232" s="2">
        <v>0.71776828785992897</v>
      </c>
      <c r="J232" s="2">
        <v>0.88502467383260397</v>
      </c>
      <c r="K232" s="2">
        <v>0.85964881728656894</v>
      </c>
      <c r="L232" s="2">
        <v>0.37732269480264602</v>
      </c>
      <c r="M232" s="2">
        <v>-0.51661816159349105</v>
      </c>
      <c r="N232" s="2">
        <v>-0.110093785240684</v>
      </c>
      <c r="O232" s="2">
        <v>-1.0837267796163199</v>
      </c>
      <c r="P232" s="2">
        <v>0.25217075590769999</v>
      </c>
    </row>
    <row r="233" spans="2:16" ht="15" customHeight="1" x14ac:dyDescent="0.25">
      <c r="B233" s="2">
        <v>1.5910340411071699</v>
      </c>
      <c r="C233" s="2">
        <v>-5.1506078865508398E-2</v>
      </c>
      <c r="D233" s="2">
        <v>0.50580343460931698</v>
      </c>
      <c r="E233" s="2">
        <v>-0.20668778159770801</v>
      </c>
      <c r="F233" s="2">
        <v>1.1336200711778499</v>
      </c>
      <c r="G233" s="2">
        <v>0.71772225000280299</v>
      </c>
      <c r="H233" s="2">
        <v>0.24950663823341601</v>
      </c>
      <c r="I233" s="2">
        <v>0.310344592240131</v>
      </c>
      <c r="J233" s="2">
        <v>-1.7223053073055901</v>
      </c>
      <c r="K233" s="2">
        <v>-0.30959028939855798</v>
      </c>
      <c r="L233" s="2">
        <v>-0.84463044304925705</v>
      </c>
      <c r="M233" s="2">
        <v>0.52940892641568305</v>
      </c>
      <c r="N233" s="2">
        <v>0.186038308099852</v>
      </c>
      <c r="O233" s="2">
        <v>0.30399825571614603</v>
      </c>
      <c r="P233" s="2">
        <v>2.20491014852763E-2</v>
      </c>
    </row>
    <row r="234" spans="2:16" ht="15" customHeight="1" x14ac:dyDescent="0.25">
      <c r="B234" s="2">
        <v>-2.3554145555935699</v>
      </c>
      <c r="C234" s="2">
        <v>-1.73156957824222</v>
      </c>
      <c r="D234" s="2">
        <v>-1.1881117863733699</v>
      </c>
      <c r="E234" s="2">
        <v>-1.41566424273242</v>
      </c>
      <c r="F234" s="2">
        <v>2.1221683183397602</v>
      </c>
      <c r="G234" s="2">
        <v>0.71626153909841594</v>
      </c>
      <c r="H234" s="2">
        <v>-0.11876708553616901</v>
      </c>
      <c r="I234" s="2">
        <v>-5.7370957215224401E-3</v>
      </c>
      <c r="J234" s="2">
        <v>-0.58234543367882197</v>
      </c>
      <c r="K234" s="2">
        <v>-0.18114777598873799</v>
      </c>
      <c r="L234" s="2">
        <v>-0.12800633373911099</v>
      </c>
      <c r="M234" s="2">
        <v>-7.00135814601104E-2</v>
      </c>
      <c r="N234" s="2">
        <v>0.23355308760816099</v>
      </c>
      <c r="O234" s="2">
        <v>0.23535370374437301</v>
      </c>
      <c r="P234" s="2">
        <v>-0.62438401368905905</v>
      </c>
    </row>
    <row r="235" spans="2:16" ht="15" customHeight="1" x14ac:dyDescent="0.25">
      <c r="B235" s="2">
        <v>-2.7124983018605899</v>
      </c>
      <c r="C235" s="2">
        <v>1.86972519492504</v>
      </c>
      <c r="D235" s="2">
        <v>0.24958303850792499</v>
      </c>
      <c r="E235" s="2">
        <v>-6.1287822108415803E-2</v>
      </c>
      <c r="F235" s="2">
        <v>1.30655727845817</v>
      </c>
      <c r="G235" s="2">
        <v>-0.60694189092044004</v>
      </c>
      <c r="H235" s="2">
        <v>-1.52413933438535</v>
      </c>
      <c r="I235" s="2">
        <v>0.39433771274670598</v>
      </c>
      <c r="J235" s="2">
        <v>0.62679376790312702</v>
      </c>
      <c r="K235" s="2">
        <v>0.469280821148787</v>
      </c>
      <c r="L235" s="2">
        <v>-0.75221811592487597</v>
      </c>
      <c r="M235" s="2">
        <v>-0.49616202623622901</v>
      </c>
      <c r="N235" s="2">
        <v>0.275853322002238</v>
      </c>
      <c r="O235" s="2">
        <v>-0.46216235532078898</v>
      </c>
      <c r="P235" s="2">
        <v>-0.49695037615878102</v>
      </c>
    </row>
    <row r="236" spans="2:16" ht="15" customHeight="1" x14ac:dyDescent="0.25">
      <c r="B236" s="2">
        <v>0.71113249205621398</v>
      </c>
      <c r="C236" s="2">
        <v>1.6789652557767301</v>
      </c>
      <c r="D236" s="2">
        <v>0.52019612759771305</v>
      </c>
      <c r="E236" s="2">
        <v>0.80831447867310502</v>
      </c>
      <c r="F236" s="2">
        <v>0.504270968200068</v>
      </c>
      <c r="G236" s="2">
        <v>-0.63298597782159105</v>
      </c>
      <c r="H236" s="2">
        <v>-0.29687965902017499</v>
      </c>
      <c r="I236" s="2">
        <v>0.144536855348912</v>
      </c>
      <c r="J236" s="2">
        <v>-0.68450205888326898</v>
      </c>
      <c r="K236" s="2">
        <v>0.43368501089640799</v>
      </c>
      <c r="L236" s="2">
        <v>0.275116911999925</v>
      </c>
      <c r="M236" s="2">
        <v>0.40366298117739802</v>
      </c>
      <c r="N236" s="2">
        <v>-0.18969580341179901</v>
      </c>
      <c r="O236" s="2">
        <v>0.38073574568847401</v>
      </c>
      <c r="P236" s="2">
        <v>-2.6253690097426299E-2</v>
      </c>
    </row>
    <row r="237" spans="2:16" ht="15" customHeight="1" x14ac:dyDescent="0.25">
      <c r="B237" s="2">
        <v>0.69896285749032205</v>
      </c>
      <c r="C237" s="2">
        <v>2.10454576683424</v>
      </c>
      <c r="D237" s="2">
        <v>-0.63140152089658996</v>
      </c>
      <c r="E237" s="2">
        <v>0.29053642390346202</v>
      </c>
      <c r="F237" s="2">
        <v>-0.93668317063158002</v>
      </c>
      <c r="G237" s="2">
        <v>0.52178547490560101</v>
      </c>
      <c r="H237" s="2">
        <v>0.63600999308036799</v>
      </c>
      <c r="I237" s="2">
        <v>-0.599549598513336</v>
      </c>
      <c r="J237" s="2">
        <v>0.35620181231425002</v>
      </c>
      <c r="K237" s="2">
        <v>-0.54234266435195999</v>
      </c>
      <c r="L237" s="2">
        <v>-0.26283022681296297</v>
      </c>
      <c r="M237" s="2">
        <v>-0.16498535557814201</v>
      </c>
      <c r="N237" s="2">
        <v>-0.114022782665171</v>
      </c>
      <c r="O237" s="2">
        <v>0.27648935015924198</v>
      </c>
      <c r="P237" s="2">
        <v>3.14537188199552E-2</v>
      </c>
    </row>
    <row r="238" spans="2:16" ht="15" customHeight="1" x14ac:dyDescent="0.25">
      <c r="B238" s="2">
        <v>-0.29253636301257302</v>
      </c>
      <c r="C238" s="2">
        <v>-4.1472945773541303</v>
      </c>
      <c r="D238" s="2">
        <v>4.2406595482054001</v>
      </c>
      <c r="E238" s="2">
        <v>1.20235186150833</v>
      </c>
      <c r="F238" s="2">
        <v>-0.49742371140538899</v>
      </c>
      <c r="G238" s="2">
        <v>-1.26805827475638</v>
      </c>
      <c r="H238" s="2">
        <v>-1.1437533182423101</v>
      </c>
      <c r="I238" s="2">
        <v>2.3118640229588601</v>
      </c>
      <c r="J238" s="2">
        <v>-3.6290605731400097E-2</v>
      </c>
      <c r="K238" s="2">
        <v>1.0861756285813</v>
      </c>
      <c r="L238" s="2">
        <v>0.25979003342485002</v>
      </c>
      <c r="M238" s="2">
        <v>0.17187453811525</v>
      </c>
      <c r="N238" s="2">
        <v>-0.82930035031036597</v>
      </c>
      <c r="O238" s="2">
        <v>0.106171547871601</v>
      </c>
      <c r="P238" s="2">
        <v>0.81514697398514802</v>
      </c>
    </row>
    <row r="239" spans="2:16" ht="15" customHeight="1" x14ac:dyDescent="0.25">
      <c r="B239" s="2">
        <v>-1.0131007515943899</v>
      </c>
      <c r="C239" s="2">
        <v>1.2666239400735699</v>
      </c>
      <c r="D239" s="2">
        <v>0.81155041440653997</v>
      </c>
      <c r="E239" s="2">
        <v>-0.23762973279913299</v>
      </c>
      <c r="F239" s="2">
        <v>-6.8817288864694598E-2</v>
      </c>
      <c r="G239" s="2">
        <v>0.470642134338841</v>
      </c>
      <c r="H239" s="2">
        <v>-1.1656230268507399</v>
      </c>
      <c r="I239" s="2">
        <v>-0.52772622783826295</v>
      </c>
      <c r="J239" s="2">
        <v>-0.83268636942442498</v>
      </c>
      <c r="K239" s="2">
        <v>0.187164505739009</v>
      </c>
      <c r="L239" s="2">
        <v>-8.1407868155786295E-2</v>
      </c>
      <c r="M239" s="2">
        <v>0.111415034951427</v>
      </c>
      <c r="N239" s="2">
        <v>0.25929835374194299</v>
      </c>
      <c r="O239" s="2">
        <v>-0.11660884598926601</v>
      </c>
      <c r="P239" s="2">
        <v>-0.52912608078440404</v>
      </c>
    </row>
    <row r="240" spans="2:16" ht="15" customHeight="1" x14ac:dyDescent="0.25">
      <c r="B240" s="2">
        <v>0.32160574915817902</v>
      </c>
      <c r="C240" s="2">
        <v>-1.97864284224939</v>
      </c>
      <c r="D240" s="2">
        <v>0.85980338218184804</v>
      </c>
      <c r="E240" s="2">
        <v>0.94575260669405803</v>
      </c>
      <c r="F240" s="2">
        <v>0.82427374072005899</v>
      </c>
      <c r="G240" s="2">
        <v>1.56609455035705</v>
      </c>
      <c r="H240" s="2">
        <v>0.982677537136043</v>
      </c>
      <c r="I240" s="2">
        <v>-0.12017368731443499</v>
      </c>
      <c r="J240" s="2">
        <v>0.56008566925992798</v>
      </c>
      <c r="K240" s="2">
        <v>-0.59369624343412297</v>
      </c>
      <c r="L240" s="2">
        <v>0.13483892786093701</v>
      </c>
      <c r="M240" s="2">
        <v>1.18125249954503</v>
      </c>
      <c r="N240" s="2">
        <v>-0.10173019807902001</v>
      </c>
      <c r="O240" s="2">
        <v>3.5328191345960699E-2</v>
      </c>
      <c r="P240" s="2">
        <v>0.19766909102625499</v>
      </c>
    </row>
    <row r="241" spans="2:16" ht="15" customHeight="1" x14ac:dyDescent="0.25">
      <c r="B241" s="2">
        <v>3.66637445032522</v>
      </c>
      <c r="C241" s="2">
        <v>1.4369569052473701</v>
      </c>
      <c r="D241" s="2">
        <v>-0.463594392525987</v>
      </c>
      <c r="E241" s="2">
        <v>0.15888340067891599</v>
      </c>
      <c r="F241" s="2">
        <v>-0.57532317062248906</v>
      </c>
      <c r="G241" s="2">
        <v>-0.139906023957103</v>
      </c>
      <c r="H241" s="2">
        <v>0.45379039664840998</v>
      </c>
      <c r="I241" s="2">
        <v>-1.1898958565175799</v>
      </c>
      <c r="J241" s="2">
        <v>0.82982446433767298</v>
      </c>
      <c r="K241" s="2">
        <v>1.3969919424385899</v>
      </c>
      <c r="L241" s="2">
        <v>-0.31756143954152899</v>
      </c>
      <c r="M241" s="2">
        <v>0.154542424590733</v>
      </c>
      <c r="N241" s="2">
        <v>-0.97498973553755097</v>
      </c>
      <c r="O241" s="2">
        <v>0.50831536963163704</v>
      </c>
      <c r="P241" s="2">
        <v>0.26509142477062603</v>
      </c>
    </row>
    <row r="242" spans="2:16" ht="15" customHeight="1" x14ac:dyDescent="0.25">
      <c r="B242" s="2">
        <v>-1.3492793736250099</v>
      </c>
      <c r="C242" s="2">
        <v>-0.31897992485186699</v>
      </c>
      <c r="D242" s="2">
        <v>-0.60773247501594896</v>
      </c>
      <c r="E242" s="2">
        <v>0.58858974286844301</v>
      </c>
      <c r="F242" s="2">
        <v>-1.6098944156783299</v>
      </c>
      <c r="G242" s="2">
        <v>1.7658896797688399</v>
      </c>
      <c r="H242" s="2">
        <v>-1.8042469724413801</v>
      </c>
      <c r="I242" s="2">
        <v>-1.2694275429931801</v>
      </c>
      <c r="J242" s="2">
        <v>-6.2921096803622003E-3</v>
      </c>
      <c r="K242" s="2">
        <v>0.83587682353680803</v>
      </c>
      <c r="L242" s="2">
        <v>0.308196446352693</v>
      </c>
      <c r="M242" s="2">
        <v>0.43610814685405802</v>
      </c>
      <c r="N242" s="2">
        <v>0.46737429025414601</v>
      </c>
      <c r="O242" s="2">
        <v>-0.120612579420072</v>
      </c>
      <c r="P242" s="2">
        <v>-0.24942422672203499</v>
      </c>
    </row>
    <row r="243" spans="2:16" ht="15" customHeight="1" x14ac:dyDescent="0.25">
      <c r="B243" s="2">
        <v>3.18699999310825</v>
      </c>
      <c r="C243" s="2">
        <v>-1.8996977692157899</v>
      </c>
      <c r="D243" s="2">
        <v>-2.0289400133064701</v>
      </c>
      <c r="E243" s="2">
        <v>-0.71185515316884496</v>
      </c>
      <c r="F243" s="2">
        <v>1.09218808732674</v>
      </c>
      <c r="G243" s="2">
        <v>-0.38822559898096898</v>
      </c>
      <c r="H243" s="2">
        <v>0.123781865639502</v>
      </c>
      <c r="I243" s="2">
        <v>0.46709564906226902</v>
      </c>
      <c r="J243" s="2">
        <v>0.73686164683070798</v>
      </c>
      <c r="K243" s="2">
        <v>1.8934033741615199</v>
      </c>
      <c r="L243" s="2">
        <v>0.18884473183177899</v>
      </c>
      <c r="M243" s="2">
        <v>0.44100554875057202</v>
      </c>
      <c r="N243" s="2">
        <v>-1.29445313560471E-2</v>
      </c>
      <c r="O243" s="2">
        <v>0.31280818573627001</v>
      </c>
      <c r="P243" s="2">
        <v>-0.17168643464467501</v>
      </c>
    </row>
    <row r="244" spans="2:16" ht="15" customHeight="1" x14ac:dyDescent="0.25">
      <c r="B244" s="2">
        <v>-2.1666402228126702</v>
      </c>
      <c r="C244" s="2">
        <v>-0.29972878712796502</v>
      </c>
      <c r="D244" s="2">
        <v>-3.99395242273115E-2</v>
      </c>
      <c r="E244" s="2">
        <v>-0.33368834443435003</v>
      </c>
      <c r="F244" s="2">
        <v>1.1183551726486201</v>
      </c>
      <c r="G244" s="2">
        <v>-0.107042061859043</v>
      </c>
      <c r="H244" s="2">
        <v>-0.52508318620836703</v>
      </c>
      <c r="I244" s="2">
        <v>-0.148047456429481</v>
      </c>
      <c r="J244" s="2">
        <v>0.38733771684224999</v>
      </c>
      <c r="K244" s="2">
        <v>0.196437577468309</v>
      </c>
      <c r="L244" s="2">
        <v>0.70493358941357598</v>
      </c>
      <c r="M244" s="2">
        <v>0.47754362494595098</v>
      </c>
      <c r="N244" s="2">
        <v>-0.52959320736518001</v>
      </c>
      <c r="O244" s="2">
        <v>0.25284273456837097</v>
      </c>
      <c r="P244" s="2">
        <v>0.25843857285107003</v>
      </c>
    </row>
    <row r="245" spans="2:16" ht="15" customHeight="1" x14ac:dyDescent="0.25">
      <c r="B245" s="2">
        <v>-2.7951492910043401</v>
      </c>
      <c r="C245" s="2">
        <v>-8.7501021580583291</v>
      </c>
      <c r="D245" s="2">
        <v>2.6509956971282498</v>
      </c>
      <c r="E245" s="2">
        <v>-0.63617732406308303</v>
      </c>
      <c r="F245" s="2">
        <v>-2.37520487017325</v>
      </c>
      <c r="G245" s="2">
        <v>-3.2404398795802698</v>
      </c>
      <c r="H245" s="2">
        <v>0.27510550816879098</v>
      </c>
      <c r="I245" s="2">
        <v>-0.91818220570846898</v>
      </c>
      <c r="J245" s="2">
        <v>-0.27855933773929198</v>
      </c>
      <c r="K245" s="2">
        <v>0.19685235979843699</v>
      </c>
      <c r="L245" s="2">
        <v>0.26303443531582898</v>
      </c>
      <c r="M245" s="2">
        <v>-0.32737979398647499</v>
      </c>
      <c r="N245" s="2">
        <v>-0.28417630778601999</v>
      </c>
      <c r="O245" s="2">
        <v>0.89762240377282498</v>
      </c>
      <c r="P245" s="2">
        <v>-0.170176977706333</v>
      </c>
    </row>
    <row r="246" spans="2:16" ht="15" customHeight="1" x14ac:dyDescent="0.25">
      <c r="B246" s="2">
        <v>1.7956740751731199</v>
      </c>
      <c r="C246" s="2">
        <v>2.7866975283912399</v>
      </c>
      <c r="D246" s="2">
        <v>-0.84079883647760201</v>
      </c>
      <c r="E246" s="2">
        <v>-2.6489970596799899</v>
      </c>
      <c r="F246" s="2">
        <v>-0.61260395691101899</v>
      </c>
      <c r="G246" s="2">
        <v>-1.49916068099859</v>
      </c>
      <c r="H246" s="2">
        <v>0.79610677638383998</v>
      </c>
      <c r="I246" s="2">
        <v>-0.14305495033509899</v>
      </c>
      <c r="J246" s="2">
        <v>-1.6978593380836</v>
      </c>
      <c r="K246" s="2">
        <v>0.63620839408937102</v>
      </c>
      <c r="L246" s="2">
        <v>0.165114775335786</v>
      </c>
      <c r="M246" s="2">
        <v>0.86207788115739303</v>
      </c>
      <c r="N246" s="2">
        <v>0.71205551488011398</v>
      </c>
      <c r="O246" s="2">
        <v>-0.24433578181920701</v>
      </c>
      <c r="P246" s="2">
        <v>0.252995890677224</v>
      </c>
    </row>
    <row r="247" spans="2:16" ht="15" customHeight="1" x14ac:dyDescent="0.25">
      <c r="B247" s="2">
        <v>1.6258306085449299</v>
      </c>
      <c r="C247" s="2">
        <v>0.95841649949710495</v>
      </c>
      <c r="D247" s="2">
        <v>0.329655528966325</v>
      </c>
      <c r="E247" s="2">
        <v>-0.97464742863078502</v>
      </c>
      <c r="F247" s="2">
        <v>0.65032154942109699</v>
      </c>
      <c r="G247" s="2">
        <v>-0.159140371791202</v>
      </c>
      <c r="H247" s="2">
        <v>5.6271365712184697E-2</v>
      </c>
      <c r="I247" s="2">
        <v>-0.222270335905142</v>
      </c>
      <c r="J247" s="2">
        <v>-1.4159309256816801</v>
      </c>
      <c r="K247" s="2">
        <v>-0.35734790147751999</v>
      </c>
      <c r="L247" s="2">
        <v>-0.57807802301044398</v>
      </c>
      <c r="M247" s="2">
        <v>-0.33454097393873899</v>
      </c>
      <c r="N247" s="2">
        <v>-1.1470918485030399</v>
      </c>
      <c r="O247" s="2">
        <v>-0.140497039871152</v>
      </c>
      <c r="P247" s="2">
        <v>0.133519043280623</v>
      </c>
    </row>
    <row r="248" spans="2:16" ht="15" customHeight="1" x14ac:dyDescent="0.25">
      <c r="B248" s="2">
        <v>1.26217126034797</v>
      </c>
      <c r="C248" s="2">
        <v>1.08146570973532</v>
      </c>
      <c r="D248" s="2">
        <v>-0.45425910840482397</v>
      </c>
      <c r="E248" s="2">
        <v>1.09645414298375</v>
      </c>
      <c r="F248" s="2">
        <v>3.6779194574529703E-2</v>
      </c>
      <c r="G248" s="2">
        <v>-0.12501059956067201</v>
      </c>
      <c r="H248" s="2">
        <v>-3.7515162215058399E-2</v>
      </c>
      <c r="I248" s="2">
        <v>0.127809667609423</v>
      </c>
      <c r="J248" s="2">
        <v>0.28620957405784397</v>
      </c>
      <c r="K248" s="2">
        <v>-0.44174043332148799</v>
      </c>
      <c r="L248" s="2">
        <v>-1.1901200586363601E-2</v>
      </c>
      <c r="M248" s="2">
        <v>-0.14752930653973501</v>
      </c>
      <c r="N248" s="2">
        <v>9.0028725333063095E-2</v>
      </c>
      <c r="O248" s="2">
        <v>0.240454559777878</v>
      </c>
      <c r="P248" s="2">
        <v>2.7907434653763E-2</v>
      </c>
    </row>
    <row r="249" spans="2:16" ht="15" customHeight="1" x14ac:dyDescent="0.25">
      <c r="B249" s="2">
        <v>6.4052086482491104</v>
      </c>
      <c r="C249" s="2">
        <v>-2.5456569965873399</v>
      </c>
      <c r="D249" s="2">
        <v>0.695003943931221</v>
      </c>
      <c r="E249" s="2">
        <v>-0.41322900961465803</v>
      </c>
      <c r="F249" s="2">
        <v>2.7219781507128</v>
      </c>
      <c r="G249" s="2">
        <v>-1.75185211496627</v>
      </c>
      <c r="H249" s="2">
        <v>-0.43753954435051701</v>
      </c>
      <c r="I249" s="2">
        <v>-1.83787349227688</v>
      </c>
      <c r="J249" s="2">
        <v>2.2042053793070799</v>
      </c>
      <c r="K249" s="2">
        <v>1.9521238767590301</v>
      </c>
      <c r="L249" s="2">
        <v>-0.16428302768922101</v>
      </c>
      <c r="M249" s="2">
        <v>0.28178086802116398</v>
      </c>
      <c r="N249" s="2">
        <v>0.49075676370043902</v>
      </c>
      <c r="O249" s="2">
        <v>-0.115133783294687</v>
      </c>
      <c r="P249" s="2">
        <v>-0.214549508547172</v>
      </c>
    </row>
    <row r="250" spans="2:16" ht="15" customHeight="1" x14ac:dyDescent="0.25">
      <c r="B250" s="2">
        <v>0.52366256400250599</v>
      </c>
      <c r="C250" s="2">
        <v>1.8837772926393299</v>
      </c>
      <c r="D250" s="2">
        <v>1.2486881264102601</v>
      </c>
      <c r="E250" s="2">
        <v>0.62263116260398499</v>
      </c>
      <c r="F250" s="2">
        <v>0.30927295512964598</v>
      </c>
      <c r="G250" s="2">
        <v>1.9674390320680499E-2</v>
      </c>
      <c r="H250" s="2">
        <v>0.48660916203770199</v>
      </c>
      <c r="I250" s="2">
        <v>-2.0171332855521199E-2</v>
      </c>
      <c r="J250" s="2">
        <v>-0.23154541810455501</v>
      </c>
      <c r="K250" s="2">
        <v>-0.41255811625718602</v>
      </c>
      <c r="L250" s="2">
        <v>0.24411225371721301</v>
      </c>
      <c r="M250" s="2">
        <v>-0.56980795492734704</v>
      </c>
      <c r="N250" s="2">
        <v>0.46637738260873701</v>
      </c>
      <c r="O250" s="2">
        <v>0.14450410317579199</v>
      </c>
      <c r="P250" s="2">
        <v>9.5933675277317804E-3</v>
      </c>
    </row>
    <row r="251" spans="2:16" ht="15" customHeight="1" x14ac:dyDescent="0.25">
      <c r="B251" s="2">
        <v>-1.47458254699084</v>
      </c>
      <c r="C251" s="2">
        <v>-2.8475854051912401</v>
      </c>
      <c r="D251" s="2">
        <v>0.583599308055746</v>
      </c>
      <c r="E251" s="2">
        <v>-1.3747145522284501</v>
      </c>
      <c r="F251" s="2">
        <v>-0.15600433050698001</v>
      </c>
      <c r="G251" s="2">
        <v>-1.2437628128197</v>
      </c>
      <c r="H251" s="2">
        <v>0.29638587799521399</v>
      </c>
      <c r="I251" s="2">
        <v>-0.48375215101303898</v>
      </c>
      <c r="J251" s="2">
        <v>-0.75930944857383298</v>
      </c>
      <c r="K251" s="2">
        <v>-0.10425822476822399</v>
      </c>
      <c r="L251" s="2">
        <v>-6.7635214753523895E-2</v>
      </c>
      <c r="M251" s="2">
        <v>-0.59366724656659597</v>
      </c>
      <c r="N251" s="2">
        <v>0.25059368340626997</v>
      </c>
      <c r="O251" s="2">
        <v>0.16318179226809801</v>
      </c>
      <c r="P251" s="2">
        <v>-0.163344044801609</v>
      </c>
    </row>
    <row r="252" spans="2:16" ht="15" customHeight="1" x14ac:dyDescent="0.25">
      <c r="B252" s="2">
        <v>-0.16875247519304601</v>
      </c>
      <c r="C252" s="2">
        <v>-6.4071995706730798</v>
      </c>
      <c r="D252" s="2">
        <v>2.2423883775947799</v>
      </c>
      <c r="E252" s="2">
        <v>-0.74734762374139196</v>
      </c>
      <c r="F252" s="2">
        <v>-1.55986673274803</v>
      </c>
      <c r="G252" s="2">
        <v>-1.8533720915924401</v>
      </c>
      <c r="H252" s="2">
        <v>0.64400356692906302</v>
      </c>
      <c r="I252" s="2">
        <v>-0.78375795155950201</v>
      </c>
      <c r="J252" s="2">
        <v>-9.1449428472574396E-2</v>
      </c>
      <c r="K252" s="2">
        <v>-0.54637425754707003</v>
      </c>
      <c r="L252" s="2">
        <v>-1.1862005260715101</v>
      </c>
      <c r="M252" s="2">
        <v>-0.45733685112344802</v>
      </c>
      <c r="N252" s="2">
        <v>0.230869031297639</v>
      </c>
      <c r="O252" s="2">
        <v>4.9645242443636599E-2</v>
      </c>
      <c r="P252" s="2">
        <v>-0.36723055312550601</v>
      </c>
    </row>
    <row r="253" spans="2:16" ht="15" customHeight="1" x14ac:dyDescent="0.25">
      <c r="B253" s="2">
        <v>-1.7208096066249601</v>
      </c>
      <c r="C253" s="2">
        <v>-0.47237496071735602</v>
      </c>
      <c r="D253" s="2">
        <v>-0.66476287444231896</v>
      </c>
      <c r="E253" s="2">
        <v>-1.24041040891293</v>
      </c>
      <c r="F253" s="2">
        <v>1.0109571439215701</v>
      </c>
      <c r="G253" s="2">
        <v>1.12424119673123</v>
      </c>
      <c r="H253" s="2">
        <v>0.99120379556918103</v>
      </c>
      <c r="I253" s="2">
        <v>0.33956374507064102</v>
      </c>
      <c r="J253" s="2">
        <v>-0.48736671474253002</v>
      </c>
      <c r="K253" s="2">
        <v>0.12445002578989001</v>
      </c>
      <c r="L253" s="2">
        <v>-0.23751596989611601</v>
      </c>
      <c r="M253" s="2">
        <v>-0.73846526688568404</v>
      </c>
      <c r="N253" s="2">
        <v>0.38209596731365603</v>
      </c>
      <c r="O253" s="2">
        <v>8.99755457909414E-2</v>
      </c>
      <c r="P253" s="2">
        <v>-0.485706973764644</v>
      </c>
    </row>
    <row r="254" spans="2:16" ht="15" customHeight="1" x14ac:dyDescent="0.25">
      <c r="B254" s="2">
        <v>1.86217891498923E-2</v>
      </c>
      <c r="C254" s="2">
        <v>0.21747540594402101</v>
      </c>
      <c r="D254" s="2">
        <v>-0.20852582829770699</v>
      </c>
      <c r="E254" s="2">
        <v>-0.351807222721019</v>
      </c>
      <c r="F254" s="2">
        <v>0.57216140568315699</v>
      </c>
      <c r="G254" s="2">
        <v>1.03547357680701</v>
      </c>
      <c r="H254" s="2">
        <v>1.21862505980549</v>
      </c>
      <c r="I254" s="2">
        <v>0.88084088776562797</v>
      </c>
      <c r="J254" s="2">
        <v>-0.827829503533134</v>
      </c>
      <c r="K254" s="2">
        <v>0.60205389075471505</v>
      </c>
      <c r="L254" s="2">
        <v>-0.91049414795314798</v>
      </c>
      <c r="M254" s="2">
        <v>-0.54900987338309204</v>
      </c>
      <c r="N254" s="2">
        <v>0.51498100122078405</v>
      </c>
      <c r="O254" s="2">
        <v>0.37161993495330098</v>
      </c>
      <c r="P254" s="2">
        <v>0.101851723310426</v>
      </c>
    </row>
    <row r="255" spans="2:16" ht="15" customHeight="1" x14ac:dyDescent="0.25">
      <c r="B255" s="2">
        <v>0.52916030537976499</v>
      </c>
      <c r="C255" s="2">
        <v>3.5420495980491497E-2</v>
      </c>
      <c r="D255" s="2">
        <v>1.3060504168754199</v>
      </c>
      <c r="E255" s="2">
        <v>0.98488646709286998</v>
      </c>
      <c r="F255" s="2">
        <v>0.97837804545902596</v>
      </c>
      <c r="G255" s="2">
        <v>1.0193540092581901</v>
      </c>
      <c r="H255" s="2">
        <v>-7.7480375113234297E-4</v>
      </c>
      <c r="I255" s="2">
        <v>0.165432529756112</v>
      </c>
      <c r="J255" s="2">
        <v>0.25863252650551899</v>
      </c>
      <c r="K255" s="2">
        <v>-0.27956847753289399</v>
      </c>
      <c r="L255" s="2">
        <v>-0.116207104368591</v>
      </c>
      <c r="M255" s="2">
        <v>-0.146016563138779</v>
      </c>
      <c r="N255" s="2">
        <v>0.124046188742944</v>
      </c>
      <c r="O255" s="2">
        <v>0.12095421338459</v>
      </c>
      <c r="P255" s="2">
        <v>1.0477710483260299E-2</v>
      </c>
    </row>
    <row r="256" spans="2:16" ht="15" customHeight="1" x14ac:dyDescent="0.25">
      <c r="B256" s="2">
        <v>0.85792223090875197</v>
      </c>
      <c r="C256" s="2">
        <v>-0.43846814818436702</v>
      </c>
      <c r="D256" s="2">
        <v>0.95492820421503</v>
      </c>
      <c r="E256" s="2">
        <v>0.15674735791762201</v>
      </c>
      <c r="F256" s="2">
        <v>1.19931390269325</v>
      </c>
      <c r="G256" s="2">
        <v>0.21468304353686299</v>
      </c>
      <c r="H256" s="2">
        <v>-0.73899685016607397</v>
      </c>
      <c r="I256" s="2">
        <v>-0.854822111018256</v>
      </c>
      <c r="J256" s="2">
        <v>8.0324020115741697E-3</v>
      </c>
      <c r="K256" s="2">
        <v>-0.88097452531333598</v>
      </c>
      <c r="L256" s="2">
        <v>-0.80432926245741099</v>
      </c>
      <c r="M256" s="2">
        <v>0.51199690235071305</v>
      </c>
      <c r="N256" s="2">
        <v>0.68392741431134096</v>
      </c>
      <c r="O256" s="2">
        <v>-0.32674281192447002</v>
      </c>
      <c r="P256" s="2">
        <v>-5.6656011401282E-2</v>
      </c>
    </row>
    <row r="257" spans="2:16" ht="15" customHeight="1" x14ac:dyDescent="0.25">
      <c r="B257" s="2">
        <v>-0.47280997266112901</v>
      </c>
      <c r="C257" s="2">
        <v>-0.61495959982550097</v>
      </c>
      <c r="D257" s="2">
        <v>2.0566096195360899</v>
      </c>
      <c r="E257" s="2">
        <v>1.1942383310151801</v>
      </c>
      <c r="F257" s="2">
        <v>1.21522993880949</v>
      </c>
      <c r="G257" s="2">
        <v>-0.245149226368548</v>
      </c>
      <c r="H257" s="2">
        <v>-0.79337132433913204</v>
      </c>
      <c r="I257" s="2">
        <v>0.48021964162004199</v>
      </c>
      <c r="J257" s="2">
        <v>-0.46654509968592001</v>
      </c>
      <c r="K257" s="2">
        <v>0.72571504958595401</v>
      </c>
      <c r="L257" s="2">
        <v>0.447849357468528</v>
      </c>
      <c r="M257" s="2">
        <v>2.5267551877828798E-2</v>
      </c>
      <c r="N257" s="2">
        <v>-0.18367654130380801</v>
      </c>
      <c r="O257" s="2">
        <v>4.2459836190339897E-2</v>
      </c>
      <c r="P257" s="2">
        <v>-0.156662218613314</v>
      </c>
    </row>
    <row r="258" spans="2:16" ht="15" customHeight="1" x14ac:dyDescent="0.25">
      <c r="B258" s="2">
        <v>-3.0448173614909702</v>
      </c>
      <c r="C258" s="2">
        <v>1.36450098322019</v>
      </c>
      <c r="D258" s="2">
        <v>-0.74412984616192301</v>
      </c>
      <c r="E258" s="2">
        <v>-0.56488642472326001</v>
      </c>
      <c r="F258" s="2">
        <v>1.1873624932201099</v>
      </c>
      <c r="G258" s="2">
        <v>-1.4755209967274301</v>
      </c>
      <c r="H258" s="2">
        <v>-1.94540851000036</v>
      </c>
      <c r="I258" s="2">
        <v>-0.248870825312104</v>
      </c>
      <c r="J258" s="2">
        <v>0.65269759943026195</v>
      </c>
      <c r="K258" s="2">
        <v>0.54177414156609005</v>
      </c>
      <c r="L258" s="2">
        <v>-0.25911834273701401</v>
      </c>
      <c r="M258" s="2">
        <v>-6.6458834709871795E-2</v>
      </c>
      <c r="N258" s="2">
        <v>0.10425182249857499</v>
      </c>
      <c r="O258" s="2">
        <v>0.43343441097900598</v>
      </c>
      <c r="P258" s="2">
        <v>-0.33696400186778003</v>
      </c>
    </row>
    <row r="259" spans="2:16" ht="15" customHeight="1" x14ac:dyDescent="0.25">
      <c r="B259" s="2">
        <v>3.8659829954583498</v>
      </c>
      <c r="C259" s="2">
        <v>-0.58898362279517702</v>
      </c>
      <c r="D259" s="2">
        <v>2.5984751850149399</v>
      </c>
      <c r="E259" s="2">
        <v>-0.254670428249055</v>
      </c>
      <c r="F259" s="2">
        <v>0.54919643400766005</v>
      </c>
      <c r="G259" s="2">
        <v>0.75723421207370001</v>
      </c>
      <c r="H259" s="2">
        <v>0.468946845602282</v>
      </c>
      <c r="I259" s="2">
        <v>-1.7684098254282901</v>
      </c>
      <c r="J259" s="2">
        <v>-1.5083141956403701</v>
      </c>
      <c r="K259" s="2">
        <v>-2.1878101357970499</v>
      </c>
      <c r="L259" s="2">
        <v>-0.75713100815762802</v>
      </c>
      <c r="M259" s="2">
        <v>1.4244658969310601E-2</v>
      </c>
      <c r="N259" s="2">
        <v>-0.15113630593712701</v>
      </c>
      <c r="O259" s="2">
        <v>0.10551218361756599</v>
      </c>
      <c r="P259" s="2">
        <v>0.39495089297074698</v>
      </c>
    </row>
    <row r="260" spans="2:16" ht="15" customHeight="1" x14ac:dyDescent="0.25">
      <c r="B260" s="2">
        <v>0.85386038178217305</v>
      </c>
      <c r="C260" s="2">
        <v>0.21695753207545099</v>
      </c>
      <c r="D260" s="2">
        <v>-3.30515327637608</v>
      </c>
      <c r="E260" s="2">
        <v>1.98962913419122</v>
      </c>
      <c r="F260" s="2">
        <v>-1.36053610025224</v>
      </c>
      <c r="G260" s="2">
        <v>-0.81078549482108997</v>
      </c>
      <c r="H260" s="2">
        <v>-0.24030400376948899</v>
      </c>
      <c r="I260" s="2">
        <v>-0.46037787850609801</v>
      </c>
      <c r="J260" s="2">
        <v>-0.35915709145282998</v>
      </c>
      <c r="K260" s="2">
        <v>-0.69419704899685397</v>
      </c>
      <c r="L260" s="2">
        <v>-0.50681286463239295</v>
      </c>
      <c r="M260" s="2">
        <v>0.13679895641055301</v>
      </c>
      <c r="N260" s="2">
        <v>-0.53346979640066094</v>
      </c>
      <c r="O260" s="2">
        <v>0.122488207453051</v>
      </c>
      <c r="P260" s="2">
        <v>0.12840881513605801</v>
      </c>
    </row>
    <row r="261" spans="2:16" ht="15" customHeight="1" x14ac:dyDescent="0.25">
      <c r="B261" s="2">
        <v>-0.115579844786535</v>
      </c>
      <c r="C261" s="2">
        <v>1.3919078853376901</v>
      </c>
      <c r="D261" s="2">
        <v>-0.26640568821243998</v>
      </c>
      <c r="E261" s="2">
        <v>-0.43014845140034402</v>
      </c>
      <c r="F261" s="2">
        <v>0.27155173020861001</v>
      </c>
      <c r="G261" s="2">
        <v>0.23969841268712999</v>
      </c>
      <c r="H261" s="2">
        <v>5.60565692688186E-2</v>
      </c>
      <c r="I261" s="2">
        <v>-0.36491290316719499</v>
      </c>
      <c r="J261" s="2">
        <v>0.18572198803510301</v>
      </c>
      <c r="K261" s="2">
        <v>-0.52710191637763004</v>
      </c>
      <c r="L261" s="2">
        <v>9.0015375152101798E-2</v>
      </c>
      <c r="M261" s="2">
        <v>7.3686527121473097E-2</v>
      </c>
      <c r="N261" s="2">
        <v>-0.188820672725653</v>
      </c>
      <c r="O261" s="2">
        <v>-0.36350050358162</v>
      </c>
      <c r="P261" s="2">
        <v>-0.108541476733229</v>
      </c>
    </row>
    <row r="262" spans="2:16" ht="15" customHeight="1" x14ac:dyDescent="0.25">
      <c r="B262" s="2">
        <v>-0.32413484511469698</v>
      </c>
      <c r="C262" s="2">
        <v>-6.0272516048866001</v>
      </c>
      <c r="D262" s="2">
        <v>2.1687876805745399</v>
      </c>
      <c r="E262" s="2">
        <v>4.1934844339859702E-2</v>
      </c>
      <c r="F262" s="2">
        <v>-1.9114265607755601</v>
      </c>
      <c r="G262" s="2">
        <v>-1.8033639880698999</v>
      </c>
      <c r="H262" s="2">
        <v>0.99040653257304201</v>
      </c>
      <c r="I262" s="2">
        <v>-0.29777894236133301</v>
      </c>
      <c r="J262" s="2">
        <v>0.250717097122787</v>
      </c>
      <c r="K262" s="2">
        <v>0.60277880260522698</v>
      </c>
      <c r="L262" s="2">
        <v>-0.50688355535539198</v>
      </c>
      <c r="M262" s="2">
        <v>-0.26380107267167002</v>
      </c>
      <c r="N262" s="2">
        <v>-0.65124897979628205</v>
      </c>
      <c r="O262" s="2">
        <v>-0.29322206388100303</v>
      </c>
      <c r="P262" s="2">
        <v>-0.74852198503566802</v>
      </c>
    </row>
    <row r="263" spans="2:16" ht="15" customHeight="1" x14ac:dyDescent="0.25">
      <c r="B263" s="2">
        <v>-0.86888655822841399</v>
      </c>
      <c r="C263" s="2">
        <v>-0.78770347108037497</v>
      </c>
      <c r="D263" s="2">
        <v>-0.39055167302273303</v>
      </c>
      <c r="E263" s="2">
        <v>2.0589999049987702</v>
      </c>
      <c r="F263" s="2">
        <v>-1.1049247137470499</v>
      </c>
      <c r="G263" s="2">
        <v>-0.46806760799514902</v>
      </c>
      <c r="H263" s="2">
        <v>-0.117060218673154</v>
      </c>
      <c r="I263" s="2">
        <v>0.76551239568964902</v>
      </c>
      <c r="J263" s="2">
        <v>0.39798328512265002</v>
      </c>
      <c r="K263" s="2">
        <v>0.45057272059286702</v>
      </c>
      <c r="L263" s="2">
        <v>0.10331805483038201</v>
      </c>
      <c r="M263" s="2">
        <v>-7.2606373906351093E-2</v>
      </c>
      <c r="N263" s="2">
        <v>-0.76971920351706502</v>
      </c>
      <c r="O263" s="2">
        <v>0.14919403946920601</v>
      </c>
      <c r="P263" s="2">
        <v>-3.70650561937119E-2</v>
      </c>
    </row>
    <row r="264" spans="2:16" ht="15" customHeight="1" x14ac:dyDescent="0.25">
      <c r="B264" s="2">
        <v>-0.61002137879135099</v>
      </c>
      <c r="C264" s="2">
        <v>0.58752572929886904</v>
      </c>
      <c r="D264" s="2">
        <v>0.74569453680148801</v>
      </c>
      <c r="E264" s="2">
        <v>0.63015648096569998</v>
      </c>
      <c r="F264" s="2">
        <v>3.5587813820001798E-2</v>
      </c>
      <c r="G264" s="2">
        <v>0.356616168046477</v>
      </c>
      <c r="H264" s="2">
        <v>-0.83636444812829802</v>
      </c>
      <c r="I264" s="2">
        <v>-9.0562537346965802E-2</v>
      </c>
      <c r="J264" s="2">
        <v>-3.0496668422336101E-2</v>
      </c>
      <c r="K264" s="2">
        <v>0.62684064596677902</v>
      </c>
      <c r="L264" s="2">
        <v>0.27903322603538699</v>
      </c>
      <c r="M264" s="2">
        <v>0.70503361150876698</v>
      </c>
      <c r="N264" s="2">
        <v>-0.290451907225241</v>
      </c>
      <c r="O264" s="2">
        <v>-0.18669977573962299</v>
      </c>
      <c r="P264" s="2">
        <v>-0.39413043157910199</v>
      </c>
    </row>
    <row r="265" spans="2:16" ht="15" customHeight="1" x14ac:dyDescent="0.25">
      <c r="B265" s="2">
        <v>0.54244436061914003</v>
      </c>
      <c r="C265" s="2">
        <v>-0.97461085753814602</v>
      </c>
      <c r="D265" s="2">
        <v>-0.438397442268041</v>
      </c>
      <c r="E265" s="2">
        <v>-0.77934123419478596</v>
      </c>
      <c r="F265" s="2">
        <v>0.82180767150851397</v>
      </c>
      <c r="G265" s="2">
        <v>0.33839111681527301</v>
      </c>
      <c r="H265" s="2">
        <v>0.25628772470399902</v>
      </c>
      <c r="I265" s="2">
        <v>-0.76153909718531898</v>
      </c>
      <c r="J265" s="2">
        <v>0.15135122897102099</v>
      </c>
      <c r="K265" s="2">
        <v>-0.60805286196800801</v>
      </c>
      <c r="L265" s="2">
        <v>2.9614572681829598E-2</v>
      </c>
      <c r="M265" s="2">
        <v>0.77799900057228499</v>
      </c>
      <c r="N265" s="2">
        <v>0.73763067237011903</v>
      </c>
      <c r="O265" s="2">
        <v>0.47606615615123499</v>
      </c>
      <c r="P265" s="2">
        <v>-0.231337724761807</v>
      </c>
    </row>
    <row r="266" spans="2:16" ht="15" customHeight="1" x14ac:dyDescent="0.25">
      <c r="B266" s="2">
        <v>-0.43695563965740503</v>
      </c>
      <c r="C266" s="2">
        <v>0.91561911776941696</v>
      </c>
      <c r="D266" s="2">
        <v>-0.65772614778955896</v>
      </c>
      <c r="E266" s="2">
        <v>0.303833531507953</v>
      </c>
      <c r="F266" s="2">
        <v>0.85207631950948104</v>
      </c>
      <c r="G266" s="2">
        <v>-0.48234546256115501</v>
      </c>
      <c r="H266" s="2">
        <v>-0.81959101433275605</v>
      </c>
      <c r="I266" s="2">
        <v>-1.7786598763939902E-2</v>
      </c>
      <c r="J266" s="2">
        <v>-0.40776101735321202</v>
      </c>
      <c r="K266" s="2">
        <v>0.40526483161665899</v>
      </c>
      <c r="L266" s="2">
        <v>0.16866262114291899</v>
      </c>
      <c r="M266" s="2">
        <v>-0.216889283481835</v>
      </c>
      <c r="N266" s="2">
        <v>-0.35385012382544301</v>
      </c>
      <c r="O266" s="2">
        <v>-0.330623585411773</v>
      </c>
      <c r="P266" s="2">
        <v>-0.36540851689633103</v>
      </c>
    </row>
    <row r="267" spans="2:16" ht="15" customHeight="1" x14ac:dyDescent="0.25">
      <c r="B267" s="2">
        <v>-1.4897631957156099</v>
      </c>
      <c r="C267" s="2">
        <v>3.08289319465228</v>
      </c>
      <c r="D267" s="2">
        <v>0.20390152747608101</v>
      </c>
      <c r="E267" s="2">
        <v>-0.37786197568116597</v>
      </c>
      <c r="F267" s="2">
        <v>-1.0200843268113999</v>
      </c>
      <c r="G267" s="2">
        <v>0.43280318981715898</v>
      </c>
      <c r="H267" s="2">
        <v>0.29685999143862302</v>
      </c>
      <c r="I267" s="2">
        <v>-4.2923810893003497E-2</v>
      </c>
      <c r="J267" s="2">
        <v>6.1312748773473001E-2</v>
      </c>
      <c r="K267" s="2">
        <v>-3.5647789852999497E-2</v>
      </c>
      <c r="L267" s="2">
        <v>-0.17578249965524301</v>
      </c>
      <c r="M267" s="2">
        <v>-1.0664229983132401</v>
      </c>
      <c r="N267" s="2">
        <v>0.19615127041945701</v>
      </c>
      <c r="O267" s="2">
        <v>0.32525070629251801</v>
      </c>
      <c r="P267" s="2">
        <v>-0.51302255377626804</v>
      </c>
    </row>
    <row r="268" spans="2:16" ht="15" customHeight="1" x14ac:dyDescent="0.25">
      <c r="B268" s="2">
        <v>-1.0756521403341099</v>
      </c>
      <c r="C268" s="2">
        <v>-2.9323293781233901</v>
      </c>
      <c r="D268" s="2">
        <v>1.9678820665850101</v>
      </c>
      <c r="E268" s="2">
        <v>-1.29612070979834</v>
      </c>
      <c r="F268" s="2">
        <v>-3.3235792632966099</v>
      </c>
      <c r="G268" s="2">
        <v>0.35235336905034598</v>
      </c>
      <c r="H268" s="2">
        <v>-0.250394646430394</v>
      </c>
      <c r="I268" s="2">
        <v>-0.89823295900536104</v>
      </c>
      <c r="J268" s="2">
        <v>-2.96051611073672E-2</v>
      </c>
      <c r="K268" s="2">
        <v>1.5454003713145601</v>
      </c>
      <c r="L268" s="2">
        <v>-1.79119232897285</v>
      </c>
      <c r="M268" s="2">
        <v>-0.84516159965995796</v>
      </c>
      <c r="N268" s="2">
        <v>-1.0593982391705301</v>
      </c>
      <c r="O268" s="2">
        <v>-0.99925550387806705</v>
      </c>
      <c r="P268" s="2">
        <v>-0.62955181180586395</v>
      </c>
    </row>
    <row r="269" spans="2:16" ht="15" customHeight="1" x14ac:dyDescent="0.25">
      <c r="B269" s="2">
        <v>0.83364136416184897</v>
      </c>
      <c r="C269" s="2">
        <v>1.09966465694773</v>
      </c>
      <c r="D269" s="2">
        <v>-1.12778924237252</v>
      </c>
      <c r="E269" s="2">
        <v>0.47263075784981101</v>
      </c>
      <c r="F269" s="2">
        <v>-1.4629802867349699</v>
      </c>
      <c r="G269" s="2">
        <v>0.52730502311299299</v>
      </c>
      <c r="H269" s="2">
        <v>0.72756384367767002</v>
      </c>
      <c r="I269" s="2">
        <v>-0.26707581131904601</v>
      </c>
      <c r="J269" s="2">
        <v>1.35014244671474</v>
      </c>
      <c r="K269" s="2">
        <v>-0.43340915387375301</v>
      </c>
      <c r="L269" s="2">
        <v>-0.19876835123912501</v>
      </c>
      <c r="M269" s="2">
        <v>7.7425730576230201E-2</v>
      </c>
      <c r="N269" s="2">
        <v>-7.4958403029139503E-2</v>
      </c>
      <c r="O269" s="2">
        <v>0.169070469484561</v>
      </c>
      <c r="P269" s="2">
        <v>-9.3260190531630704E-2</v>
      </c>
    </row>
    <row r="270" spans="2:16" ht="15" customHeight="1" x14ac:dyDescent="0.25">
      <c r="B270" s="2">
        <v>0.60948342208258299</v>
      </c>
      <c r="C270" s="2">
        <v>0.50160011804480398</v>
      </c>
      <c r="D270" s="2">
        <v>-0.92642536156375699</v>
      </c>
      <c r="E270" s="2">
        <v>0.52916167669751002</v>
      </c>
      <c r="F270" s="2">
        <v>-1.6375998660286</v>
      </c>
      <c r="G270" s="2">
        <v>1.3987658071336999</v>
      </c>
      <c r="H270" s="2">
        <v>0.20800408296322501</v>
      </c>
      <c r="I270" s="2">
        <v>-0.59881970235276105</v>
      </c>
      <c r="J270" s="2">
        <v>1.8396035089279801</v>
      </c>
      <c r="K270" s="2">
        <v>8.9681305226820995E-2</v>
      </c>
      <c r="L270" s="2">
        <v>-0.39611528294922699</v>
      </c>
      <c r="M270" s="2">
        <v>-0.15715158009691599</v>
      </c>
      <c r="N270" s="2">
        <v>-0.26742688052181302</v>
      </c>
      <c r="O270" s="2">
        <v>-3.4387137645156002E-4</v>
      </c>
      <c r="P270" s="2">
        <v>-5.6846385339480401E-2</v>
      </c>
    </row>
    <row r="271" spans="2:16" ht="15" customHeight="1" x14ac:dyDescent="0.25">
      <c r="B271" s="2">
        <v>2.2925028892629</v>
      </c>
      <c r="C271" s="2">
        <v>0.16384082017267901</v>
      </c>
      <c r="D271" s="2">
        <v>1.89001001435889</v>
      </c>
      <c r="E271" s="2">
        <v>0.181886781790669</v>
      </c>
      <c r="F271" s="2">
        <v>1.5100349783111999</v>
      </c>
      <c r="G271" s="2">
        <v>0.73300518020793604</v>
      </c>
      <c r="H271" s="2">
        <v>0.41087153126520098</v>
      </c>
      <c r="I271" s="2">
        <v>-1.5671882304101601</v>
      </c>
      <c r="J271" s="2">
        <v>-0.68740383733243304</v>
      </c>
      <c r="K271" s="2">
        <v>-1.9466730815926401</v>
      </c>
      <c r="L271" s="2">
        <v>0.682874361600316</v>
      </c>
      <c r="M271" s="2">
        <v>-0.234034412763584</v>
      </c>
      <c r="N271" s="2">
        <v>-0.56249670453567402</v>
      </c>
      <c r="O271" s="2">
        <v>-0.31354923496843101</v>
      </c>
      <c r="P271" s="2">
        <v>-0.24358375873212401</v>
      </c>
    </row>
    <row r="272" spans="2:16" ht="15" customHeight="1" x14ac:dyDescent="0.25">
      <c r="B272" s="2">
        <v>0.33007564579607701</v>
      </c>
      <c r="C272" s="2">
        <v>1.19528200952702</v>
      </c>
      <c r="D272" s="2">
        <v>3.2977387813967599E-2</v>
      </c>
      <c r="E272" s="2">
        <v>0.19862425163806</v>
      </c>
      <c r="F272" s="2">
        <v>0.55745987535962405</v>
      </c>
      <c r="G272" s="2">
        <v>0.240053639096974</v>
      </c>
      <c r="H272" s="2">
        <v>0.10200457993416299</v>
      </c>
      <c r="I272" s="2">
        <v>-0.22421290206285999</v>
      </c>
      <c r="J272" s="2">
        <v>5.5957705004718201E-2</v>
      </c>
      <c r="K272" s="2">
        <v>-0.344310084397278</v>
      </c>
      <c r="L272" s="2">
        <v>3.4335813908157702E-2</v>
      </c>
      <c r="M272" s="2">
        <v>-1.82216534329935E-2</v>
      </c>
      <c r="N272" s="2">
        <v>-0.18390085711947199</v>
      </c>
      <c r="O272" s="2">
        <v>-6.2655362946600901E-2</v>
      </c>
      <c r="P272" s="2">
        <v>-7.9171570854051895E-2</v>
      </c>
    </row>
    <row r="273" spans="2:16" ht="15" customHeight="1" x14ac:dyDescent="0.25">
      <c r="B273" s="2">
        <v>5.43292515586608</v>
      </c>
      <c r="C273" s="2">
        <v>-0.66422808242161102</v>
      </c>
      <c r="D273" s="2">
        <v>0.47087426295028001</v>
      </c>
      <c r="E273" s="2">
        <v>0.56457865314658695</v>
      </c>
      <c r="F273" s="2">
        <v>0.28548714532051001</v>
      </c>
      <c r="G273" s="2">
        <v>2.1318766440411099</v>
      </c>
      <c r="H273" s="2">
        <v>-0.138397411087576</v>
      </c>
      <c r="I273" s="2">
        <v>-1.7560176532189</v>
      </c>
      <c r="J273" s="2">
        <v>6.2803035156936998E-2</v>
      </c>
      <c r="K273" s="2">
        <v>-0.98495405343833198</v>
      </c>
      <c r="L273" s="2">
        <v>-0.32186573904237398</v>
      </c>
      <c r="M273" s="2">
        <v>0.383022109445878</v>
      </c>
      <c r="N273" s="2">
        <v>4.6949776137386698E-2</v>
      </c>
      <c r="O273" s="2">
        <v>-0.47813116140689099</v>
      </c>
      <c r="P273" s="2">
        <v>0.76815716323578498</v>
      </c>
    </row>
    <row r="274" spans="2:16" ht="15" customHeight="1" x14ac:dyDescent="0.25">
      <c r="B274" s="2">
        <v>1.09507228471701</v>
      </c>
      <c r="C274" s="2">
        <v>2.3240676622229</v>
      </c>
      <c r="D274" s="2">
        <v>-1.56732740665229</v>
      </c>
      <c r="E274" s="2">
        <v>-1.29961603361973</v>
      </c>
      <c r="F274" s="2">
        <v>-0.84378006358266</v>
      </c>
      <c r="G274" s="2">
        <v>-0.35837311342614597</v>
      </c>
      <c r="H274" s="2">
        <v>-0.82885625613993597</v>
      </c>
      <c r="I274" s="2">
        <v>1.28901800874981</v>
      </c>
      <c r="J274" s="2">
        <v>0.74136985665611799</v>
      </c>
      <c r="K274" s="2">
        <v>-0.43818162865502203</v>
      </c>
      <c r="L274" s="2">
        <v>-0.35077611127788799</v>
      </c>
      <c r="M274" s="2">
        <v>-1.6028913884754501</v>
      </c>
      <c r="N274" s="2">
        <v>-0.97000920777004096</v>
      </c>
      <c r="O274" s="2">
        <v>1.10732011304046</v>
      </c>
      <c r="P274" s="2">
        <v>-0.59606148648620505</v>
      </c>
    </row>
    <row r="275" spans="2:16" ht="15" customHeight="1" x14ac:dyDescent="0.25">
      <c r="B275" s="2">
        <v>-1.23156930405253</v>
      </c>
      <c r="C275" s="2">
        <v>1.1567155569523999</v>
      </c>
      <c r="D275" s="2">
        <v>-1.0797078724376501</v>
      </c>
      <c r="E275" s="2">
        <v>-0.25789944955845001</v>
      </c>
      <c r="F275" s="2">
        <v>0.81726371528221997</v>
      </c>
      <c r="G275" s="2">
        <v>-0.63278740052126703</v>
      </c>
      <c r="H275" s="2">
        <v>-0.887195995334085</v>
      </c>
      <c r="I275" s="2">
        <v>-0.60913309704596097</v>
      </c>
      <c r="J275" s="2">
        <v>0.481523683246454</v>
      </c>
      <c r="K275" s="2">
        <v>-0.42945409421184</v>
      </c>
      <c r="L275" s="2">
        <v>-0.37816699192177</v>
      </c>
      <c r="M275" s="2">
        <v>0.285134136925697</v>
      </c>
      <c r="N275" s="2">
        <v>0.417019720596782</v>
      </c>
      <c r="O275" s="2">
        <v>-4.6708644933566003E-2</v>
      </c>
      <c r="P275" s="2">
        <v>-0.486787057974649</v>
      </c>
    </row>
    <row r="276" spans="2:16" ht="15" customHeight="1" x14ac:dyDescent="0.25">
      <c r="B276" s="2">
        <v>1.2781324688973801</v>
      </c>
      <c r="C276" s="2">
        <v>1.62961857493067</v>
      </c>
      <c r="D276" s="2">
        <v>2.4308164689757001</v>
      </c>
      <c r="E276" s="2">
        <v>0.58323912165594505</v>
      </c>
      <c r="F276" s="2">
        <v>-0.67509867316710803</v>
      </c>
      <c r="G276" s="2">
        <v>1.1399265586157701</v>
      </c>
      <c r="H276" s="2">
        <v>3.8225239225385697E-2</v>
      </c>
      <c r="I276" s="2">
        <v>0.77921844289087405</v>
      </c>
      <c r="J276" s="2">
        <v>-0.86195133090635101</v>
      </c>
      <c r="K276" s="2">
        <v>0.216160709030463</v>
      </c>
      <c r="L276" s="2">
        <v>-0.62407756155705796</v>
      </c>
      <c r="M276" s="2">
        <v>-0.89761647392712296</v>
      </c>
      <c r="N276" s="2">
        <v>0.54768715211073904</v>
      </c>
      <c r="O276" s="2">
        <v>-0.12317020203410101</v>
      </c>
      <c r="P276" s="2">
        <v>-0.204441952644521</v>
      </c>
    </row>
    <row r="277" spans="2:16" ht="15" customHeight="1" x14ac:dyDescent="0.25">
      <c r="B277" s="2">
        <v>3.1618556594187699</v>
      </c>
      <c r="C277" s="2">
        <v>5.9627927042652497E-2</v>
      </c>
      <c r="D277" s="2">
        <v>-1.00473252178362</v>
      </c>
      <c r="E277" s="2">
        <v>2.2838516608320099</v>
      </c>
      <c r="F277" s="2">
        <v>-5.5169800478829599E-2</v>
      </c>
      <c r="G277" s="2">
        <v>0.27793539500803</v>
      </c>
      <c r="H277" s="2">
        <v>0.55966762173094298</v>
      </c>
      <c r="I277" s="2">
        <v>-0.24572875485079401</v>
      </c>
      <c r="J277" s="2">
        <v>1.1043108647809201</v>
      </c>
      <c r="K277" s="2">
        <v>-5.4113399462006599E-2</v>
      </c>
      <c r="L277" s="2">
        <v>0.15313925618225999</v>
      </c>
      <c r="M277" s="2">
        <v>0.59449533261348397</v>
      </c>
      <c r="N277" s="2">
        <v>0.245435052401655</v>
      </c>
      <c r="O277" s="2">
        <v>0.13837171644322799</v>
      </c>
      <c r="P277" s="2">
        <v>0.12682590897879001</v>
      </c>
    </row>
    <row r="278" spans="2:16" ht="15" customHeight="1" x14ac:dyDescent="0.25">
      <c r="B278" s="2">
        <v>2.90830379052354</v>
      </c>
      <c r="C278" s="2">
        <v>0.68680588311187996</v>
      </c>
      <c r="D278" s="2">
        <v>-3.0871585297351501E-2</v>
      </c>
      <c r="E278" s="2">
        <v>0.79399487222416099</v>
      </c>
      <c r="F278" s="2">
        <v>0.65452028433694998</v>
      </c>
      <c r="G278" s="2">
        <v>-0.63839930132317602</v>
      </c>
      <c r="H278" s="2">
        <v>-0.17202934161539199</v>
      </c>
      <c r="I278" s="2">
        <v>-0.38138527313657999</v>
      </c>
      <c r="J278" s="2">
        <v>-1.33920605547278</v>
      </c>
      <c r="K278" s="2">
        <v>-0.72822001089033805</v>
      </c>
      <c r="L278" s="2">
        <v>-0.443467805762217</v>
      </c>
      <c r="M278" s="2">
        <v>0.27102803848010898</v>
      </c>
      <c r="N278" s="2">
        <v>-1.56025366749404E-3</v>
      </c>
      <c r="O278" s="2">
        <v>0.23248825076990901</v>
      </c>
      <c r="P278" s="2">
        <v>-4.3387527478585201E-2</v>
      </c>
    </row>
    <row r="279" spans="2:16" ht="15" customHeight="1" x14ac:dyDescent="0.25">
      <c r="B279" s="2">
        <v>-1.82137358030304</v>
      </c>
      <c r="C279" s="2">
        <v>1.9760826517821101E-2</v>
      </c>
      <c r="D279" s="2">
        <v>-0.42381135670342102</v>
      </c>
      <c r="E279" s="2">
        <v>0.40504233013739899</v>
      </c>
      <c r="F279" s="2">
        <v>0.761603071778574</v>
      </c>
      <c r="G279" s="2">
        <v>0.30132222755597798</v>
      </c>
      <c r="H279" s="2">
        <v>-0.282239931541441</v>
      </c>
      <c r="I279" s="2">
        <v>-0.56087853145770095</v>
      </c>
      <c r="J279" s="2">
        <v>1.8558161272737099</v>
      </c>
      <c r="K279" s="2">
        <v>-0.88675247079909703</v>
      </c>
      <c r="L279" s="2">
        <v>0.111968795086024</v>
      </c>
      <c r="M279" s="2">
        <v>0.50544537785426702</v>
      </c>
      <c r="N279" s="2">
        <v>0.32142474289744799</v>
      </c>
      <c r="O279" s="2">
        <v>-0.29749938926313502</v>
      </c>
      <c r="P279" s="2">
        <v>0.101141564516328</v>
      </c>
    </row>
    <row r="280" spans="2:16" ht="15" customHeight="1" x14ac:dyDescent="0.25">
      <c r="B280" s="2">
        <v>1.1138722291391101</v>
      </c>
      <c r="C280" s="2">
        <v>-2.0937405709605001</v>
      </c>
      <c r="D280" s="2">
        <v>1.7888199326558301</v>
      </c>
      <c r="E280" s="2">
        <v>-0.28616017503994901</v>
      </c>
      <c r="F280" s="2">
        <v>-2.5665060247887599</v>
      </c>
      <c r="G280" s="2">
        <v>4.2908388054662101</v>
      </c>
      <c r="H280" s="2">
        <v>-2.9013781563080001</v>
      </c>
      <c r="I280" s="2">
        <v>-3.0261668809745399</v>
      </c>
      <c r="J280" s="2">
        <v>-1.5888388895012899</v>
      </c>
      <c r="K280" s="2">
        <v>0.97407498089044797</v>
      </c>
      <c r="L280" s="2">
        <v>-0.27548577285738202</v>
      </c>
      <c r="M280" s="2">
        <v>0.11743978105823601</v>
      </c>
      <c r="N280" s="2">
        <v>0.37271066847677398</v>
      </c>
      <c r="O280" s="2">
        <v>-0.34787637883779499</v>
      </c>
      <c r="P280" s="2">
        <v>0.35302037944084003</v>
      </c>
    </row>
    <row r="281" spans="2:16" ht="15" customHeight="1" x14ac:dyDescent="0.25">
      <c r="B281" s="2">
        <v>1.26904266202856</v>
      </c>
      <c r="C281" s="2">
        <v>-2.2590442680959799</v>
      </c>
      <c r="D281" s="2">
        <v>0.50902239369217805</v>
      </c>
      <c r="E281" s="2">
        <v>1.27084277401648</v>
      </c>
      <c r="F281" s="2">
        <v>0.44584170133064999</v>
      </c>
      <c r="G281" s="2">
        <v>2.9529517976625099</v>
      </c>
      <c r="H281" s="2">
        <v>1.66694005354476</v>
      </c>
      <c r="I281" s="2">
        <v>0.98910530175064604</v>
      </c>
      <c r="J281" s="2">
        <v>0.34317833701755901</v>
      </c>
      <c r="K281" s="2">
        <v>0.68767937639030696</v>
      </c>
      <c r="L281" s="2">
        <v>-0.35802332289684002</v>
      </c>
      <c r="M281" s="2">
        <v>0.34547438638660499</v>
      </c>
      <c r="N281" s="2">
        <v>5.07921529533642E-2</v>
      </c>
      <c r="O281" s="2">
        <v>-0.26242227871836299</v>
      </c>
      <c r="P281" s="2">
        <v>0.15382651434362399</v>
      </c>
    </row>
    <row r="282" spans="2:16" ht="15" customHeight="1" x14ac:dyDescent="0.25">
      <c r="B282" s="2">
        <v>0.86937926065600302</v>
      </c>
      <c r="C282" s="2">
        <v>-1.74552615030267</v>
      </c>
      <c r="D282" s="2">
        <v>0.48102629500080102</v>
      </c>
      <c r="E282" s="2">
        <v>1.0942060732421599</v>
      </c>
      <c r="F282" s="2">
        <v>0.61547277474536499</v>
      </c>
      <c r="G282" s="2">
        <v>-0.290553586901654</v>
      </c>
      <c r="H282" s="2">
        <v>-0.96391704668400402</v>
      </c>
      <c r="I282" s="2">
        <v>-0.10273170426052999</v>
      </c>
      <c r="J282" s="2">
        <v>0.765564630091503</v>
      </c>
      <c r="K282" s="2">
        <v>0.67666491978160204</v>
      </c>
      <c r="L282" s="2">
        <v>0.917809247566022</v>
      </c>
      <c r="M282" s="2">
        <v>0.29432195708839498</v>
      </c>
      <c r="N282" s="2">
        <v>0.38625359501162798</v>
      </c>
      <c r="O282" s="2">
        <v>-0.34425406843391199</v>
      </c>
      <c r="P282" s="2">
        <v>-7.2946850097718105E-2</v>
      </c>
    </row>
    <row r="283" spans="2:16" ht="15" customHeight="1" x14ac:dyDescent="0.25">
      <c r="B283" s="2">
        <v>-0.457814189398079</v>
      </c>
      <c r="C283" s="2">
        <v>3.1969198497195199</v>
      </c>
      <c r="D283" s="2">
        <v>0.55327605096474797</v>
      </c>
      <c r="E283" s="2">
        <v>-0.66741363153913102</v>
      </c>
      <c r="F283" s="2">
        <v>-1.2519338727445699</v>
      </c>
      <c r="G283" s="2">
        <v>-0.50629632991650297</v>
      </c>
      <c r="H283" s="2">
        <v>0.95938276705762404</v>
      </c>
      <c r="I283" s="2">
        <v>0.110987155807833</v>
      </c>
      <c r="J283" s="2">
        <v>-0.53740500034830896</v>
      </c>
      <c r="K283" s="2">
        <v>-3.6777459028374898E-2</v>
      </c>
      <c r="L283" s="2">
        <v>0.32222952010004902</v>
      </c>
      <c r="M283" s="2">
        <v>-0.20697867494288599</v>
      </c>
      <c r="N283" s="2">
        <v>0.31354483542775102</v>
      </c>
      <c r="O283" s="2">
        <v>0.64538992748036905</v>
      </c>
      <c r="P283" s="2">
        <v>4.2003204790345298E-2</v>
      </c>
    </row>
    <row r="284" spans="2:16" ht="15" customHeight="1" x14ac:dyDescent="0.25">
      <c r="B284" s="2">
        <v>-0.39528282656908098</v>
      </c>
      <c r="C284" s="2">
        <v>1.7614191313196299</v>
      </c>
      <c r="D284" s="2">
        <v>2.6861316848952499</v>
      </c>
      <c r="E284" s="2">
        <v>0.70843043993197097</v>
      </c>
      <c r="F284" s="2">
        <v>-1.0070577689459801</v>
      </c>
      <c r="G284" s="2">
        <v>0.89979849572232995</v>
      </c>
      <c r="H284" s="2">
        <v>0.53058606968278499</v>
      </c>
      <c r="I284" s="2">
        <v>0.96739255468327501</v>
      </c>
      <c r="J284" s="2">
        <v>4.00636599798554E-2</v>
      </c>
      <c r="K284" s="2">
        <v>0.63986937601329297</v>
      </c>
      <c r="L284" s="2">
        <v>-0.47486883217724002</v>
      </c>
      <c r="M284" s="2">
        <v>-1.09450898005424</v>
      </c>
      <c r="N284" s="2">
        <v>0.14300420300830399</v>
      </c>
      <c r="O284" s="2">
        <v>0.258833391139562</v>
      </c>
      <c r="P284" s="2">
        <v>-9.37113450532987E-2</v>
      </c>
    </row>
    <row r="285" spans="2:16" ht="15" customHeight="1" x14ac:dyDescent="0.25">
      <c r="B285" s="2">
        <v>0.57639276297752395</v>
      </c>
      <c r="C285" s="2">
        <v>1.42696192928921</v>
      </c>
      <c r="D285" s="2">
        <v>0.27325525135567402</v>
      </c>
      <c r="E285" s="2">
        <v>0.54755498487275001</v>
      </c>
      <c r="F285" s="2">
        <v>0.60607116083990997</v>
      </c>
      <c r="G285" s="2">
        <v>-0.28476182490899499</v>
      </c>
      <c r="H285" s="2">
        <v>-0.41472579225845602</v>
      </c>
      <c r="I285" s="2">
        <v>0.13396227054172599</v>
      </c>
      <c r="J285" s="2">
        <v>-9.6252245403549E-2</v>
      </c>
      <c r="K285" s="2">
        <v>0.157329728921348</v>
      </c>
      <c r="L285" s="2">
        <v>0.25023294353055597</v>
      </c>
      <c r="M285" s="2">
        <v>-0.18579090933930201</v>
      </c>
      <c r="N285" s="2">
        <v>-0.28344951492333098</v>
      </c>
      <c r="O285" s="2">
        <v>-0.29254078272698403</v>
      </c>
      <c r="P285" s="2">
        <v>-0.33939868480241597</v>
      </c>
    </row>
    <row r="286" spans="2:16" ht="15" customHeight="1" x14ac:dyDescent="0.25">
      <c r="B286" s="2">
        <v>-3.9625524353875501</v>
      </c>
      <c r="C286" s="2">
        <v>-2.46651188905332</v>
      </c>
      <c r="D286" s="2">
        <v>-1.2914811142975899</v>
      </c>
      <c r="E286" s="2">
        <v>-0.97103444389669302</v>
      </c>
      <c r="F286" s="2">
        <v>0.97831078372289804</v>
      </c>
      <c r="G286" s="2">
        <v>1.3041732432284601</v>
      </c>
      <c r="H286" s="2">
        <v>0.60042408967824001</v>
      </c>
      <c r="I286" s="2">
        <v>0.15341490474108899</v>
      </c>
      <c r="J286" s="2">
        <v>0.28130024500114997</v>
      </c>
      <c r="K286" s="2">
        <v>-0.49724403237687498</v>
      </c>
      <c r="L286" s="2">
        <v>0.70903501863592</v>
      </c>
      <c r="M286" s="2">
        <v>-0.31993862063821898</v>
      </c>
      <c r="N286" s="2">
        <v>-6.9787885859453294E-2</v>
      </c>
      <c r="O286" s="2">
        <v>-0.20273746865280701</v>
      </c>
      <c r="P286" s="2">
        <v>-0.34625683204325702</v>
      </c>
    </row>
    <row r="287" spans="2:16" ht="15" customHeight="1" x14ac:dyDescent="0.25">
      <c r="B287" s="2">
        <v>2.45156516988034</v>
      </c>
      <c r="C287" s="2">
        <v>-1.4405362162495099</v>
      </c>
      <c r="D287" s="2">
        <v>-0.73248916036020795</v>
      </c>
      <c r="E287" s="2">
        <v>1.2113006202026799</v>
      </c>
      <c r="F287" s="2">
        <v>-2.75764881574319</v>
      </c>
      <c r="G287" s="2">
        <v>2.8947612719131</v>
      </c>
      <c r="H287" s="2">
        <v>-1.80864126696787</v>
      </c>
      <c r="I287" s="2">
        <v>-2.1082738369994098</v>
      </c>
      <c r="J287" s="2">
        <v>-0.50008637531774502</v>
      </c>
      <c r="K287" s="2">
        <v>1.4501523843028901</v>
      </c>
      <c r="L287" s="2">
        <v>-0.43332391444801999</v>
      </c>
      <c r="M287" s="2">
        <v>-0.35407018114966499</v>
      </c>
      <c r="N287" s="2">
        <v>-9.8782769157751693E-2</v>
      </c>
      <c r="O287" s="2">
        <v>0.111535149371223</v>
      </c>
      <c r="P287" s="2">
        <v>0.64156609672452702</v>
      </c>
    </row>
    <row r="288" spans="2:16" ht="15" customHeight="1" x14ac:dyDescent="0.25">
      <c r="B288" s="2">
        <v>-0.43591314804150699</v>
      </c>
      <c r="C288" s="2">
        <v>0.20745647802765299</v>
      </c>
      <c r="D288" s="2">
        <v>4.4316424644607298E-2</v>
      </c>
      <c r="E288" s="2">
        <v>-1.85995659090401E-3</v>
      </c>
      <c r="F288" s="2">
        <v>0.280583647680753</v>
      </c>
      <c r="G288" s="2">
        <v>1.47578200572778</v>
      </c>
      <c r="H288" s="2">
        <v>1.17476446376177</v>
      </c>
      <c r="I288" s="2">
        <v>0.26390521489164898</v>
      </c>
      <c r="J288" s="2">
        <v>0.23799428128524</v>
      </c>
      <c r="K288" s="2">
        <v>-6.9958000982430102E-2</v>
      </c>
      <c r="L288" s="2">
        <v>0.27558616090127902</v>
      </c>
      <c r="M288" s="2">
        <v>-0.34510729716205502</v>
      </c>
      <c r="N288" s="2">
        <v>-0.19500057413382199</v>
      </c>
      <c r="O288" s="2">
        <v>-0.29544987215859098</v>
      </c>
      <c r="P288" s="2">
        <v>-2.62928261059849E-2</v>
      </c>
    </row>
    <row r="289" spans="2:16" ht="15" customHeight="1" x14ac:dyDescent="0.25">
      <c r="B289" s="2">
        <v>-1.4789631648014101</v>
      </c>
      <c r="C289" s="2">
        <v>-1.23056000543037</v>
      </c>
      <c r="D289" s="2">
        <v>-0.82966352544933197</v>
      </c>
      <c r="E289" s="2">
        <v>-0.97197067414528104</v>
      </c>
      <c r="F289" s="2">
        <v>1.4986102395766401</v>
      </c>
      <c r="G289" s="2">
        <v>1.05002404370966</v>
      </c>
      <c r="H289" s="2">
        <v>0.80986561226869402</v>
      </c>
      <c r="I289" s="2">
        <v>0.84130993512774999</v>
      </c>
      <c r="J289" s="2">
        <v>-0.45214293401765998</v>
      </c>
      <c r="K289" s="2">
        <v>1.0145602505895901</v>
      </c>
      <c r="L289" s="2">
        <v>-9.7282313436139203E-2</v>
      </c>
      <c r="M289" s="2">
        <v>-0.30562050063275298</v>
      </c>
      <c r="N289" s="2">
        <v>-0.20215815290980199</v>
      </c>
      <c r="O289" s="2">
        <v>0.12498400070495</v>
      </c>
      <c r="P289" s="2">
        <v>0.295738612901012</v>
      </c>
    </row>
    <row r="290" spans="2:16" ht="15" customHeight="1" x14ac:dyDescent="0.25">
      <c r="B290" s="2">
        <v>-1.1656147252672799</v>
      </c>
      <c r="C290" s="2">
        <v>0.59458005169628403</v>
      </c>
      <c r="D290" s="2">
        <v>-1.0297903888329101</v>
      </c>
      <c r="E290" s="2">
        <v>-0.53536496438851799</v>
      </c>
      <c r="F290" s="2">
        <v>0.19765009549950299</v>
      </c>
      <c r="G290" s="2">
        <v>-0.169293555450444</v>
      </c>
      <c r="H290" s="2">
        <v>0.14467006545949099</v>
      </c>
      <c r="I290" s="2">
        <v>-0.366417248018648</v>
      </c>
      <c r="J290" s="2">
        <v>-1.46125602573448E-2</v>
      </c>
      <c r="K290" s="2">
        <v>-0.44548249873129497</v>
      </c>
      <c r="L290" s="2">
        <v>4.3819054619847898E-2</v>
      </c>
      <c r="M290" s="2">
        <v>0.287517960705788</v>
      </c>
      <c r="N290" s="2">
        <v>0.26333538337256701</v>
      </c>
      <c r="O290" s="2">
        <v>0.29672524464185501</v>
      </c>
      <c r="P290" s="2">
        <v>-0.15071557432772101</v>
      </c>
    </row>
    <row r="291" spans="2:16" ht="15" customHeight="1" x14ac:dyDescent="0.25">
      <c r="B291" s="2">
        <v>0.83833818291155504</v>
      </c>
      <c r="C291" s="2">
        <v>2.0782103470740698</v>
      </c>
      <c r="D291" s="2">
        <v>1.2677220288542801</v>
      </c>
      <c r="E291" s="2">
        <v>0.378358809705091</v>
      </c>
      <c r="F291" s="2">
        <v>0.78521114295128802</v>
      </c>
      <c r="G291" s="2">
        <v>-0.17317205803899699</v>
      </c>
      <c r="H291" s="2">
        <v>-0.24017787963662099</v>
      </c>
      <c r="I291" s="2">
        <v>1.11024357498699E-2</v>
      </c>
      <c r="J291" s="2">
        <v>-0.48342423457321398</v>
      </c>
      <c r="K291" s="2">
        <v>-0.479832511463126</v>
      </c>
      <c r="L291" s="2">
        <v>-0.81878346375558198</v>
      </c>
      <c r="M291" s="2">
        <v>0.236117940117479</v>
      </c>
      <c r="N291" s="2">
        <v>-5.5363856769666597E-2</v>
      </c>
      <c r="O291" s="2">
        <v>0.40995162067897201</v>
      </c>
      <c r="P291" s="2">
        <v>-0.12312631867196699</v>
      </c>
    </row>
    <row r="292" spans="2:16" ht="15" customHeight="1" x14ac:dyDescent="0.25">
      <c r="B292" s="2">
        <v>-2.3715742805582698</v>
      </c>
      <c r="C292" s="2">
        <v>0.793786666333129</v>
      </c>
      <c r="D292" s="2">
        <v>-0.13375350726403801</v>
      </c>
      <c r="E292" s="2">
        <v>-0.28781370173759602</v>
      </c>
      <c r="F292" s="2">
        <v>-0.50674802595190604</v>
      </c>
      <c r="G292" s="2">
        <v>0.39814055704384799</v>
      </c>
      <c r="H292" s="2">
        <v>0.67861023955447797</v>
      </c>
      <c r="I292" s="2">
        <v>0.163726598099315</v>
      </c>
      <c r="J292" s="2">
        <v>0.957923103082994</v>
      </c>
      <c r="K292" s="2">
        <v>-2.1200514250238701E-2</v>
      </c>
      <c r="L292" s="2">
        <v>0.28541945617884401</v>
      </c>
      <c r="M292" s="2">
        <v>-0.64534378489625899</v>
      </c>
      <c r="N292" s="2">
        <v>0.43595252414989999</v>
      </c>
      <c r="O292" s="2">
        <v>0.41450173602734403</v>
      </c>
      <c r="P292" s="2">
        <v>-1.3066942454391399E-2</v>
      </c>
    </row>
    <row r="293" spans="2:16" ht="15" customHeight="1" x14ac:dyDescent="0.25">
      <c r="B293" s="2">
        <v>-3.34092233061327</v>
      </c>
      <c r="C293" s="2">
        <v>-3.1713049486702798</v>
      </c>
      <c r="D293" s="2">
        <v>-1.8012740825665099</v>
      </c>
      <c r="E293" s="2">
        <v>-1.6197586452071</v>
      </c>
      <c r="F293" s="2">
        <v>2.0729490851689301</v>
      </c>
      <c r="G293" s="2">
        <v>2.0924523206760202</v>
      </c>
      <c r="H293" s="2">
        <v>0.984930721447555</v>
      </c>
      <c r="I293" s="2">
        <v>0.27189056529376499</v>
      </c>
      <c r="J293" s="2">
        <v>1.0724246581841499</v>
      </c>
      <c r="K293" s="2">
        <v>5.5450392952041502E-2</v>
      </c>
      <c r="L293" s="2">
        <v>-0.59485253610522304</v>
      </c>
      <c r="M293" s="2">
        <v>0.220723541859463</v>
      </c>
      <c r="N293" s="2">
        <v>-0.1138713124268</v>
      </c>
      <c r="O293" s="2">
        <v>-0.145423154438554</v>
      </c>
      <c r="P293" s="2">
        <v>1.98194142751124E-3</v>
      </c>
    </row>
    <row r="294" spans="2:16" ht="15" customHeight="1" x14ac:dyDescent="0.25">
      <c r="B294" s="2">
        <v>4.1962337928165097</v>
      </c>
      <c r="C294" s="2">
        <v>0.55191391776779097</v>
      </c>
      <c r="D294" s="2">
        <v>-1.3290209126475501</v>
      </c>
      <c r="E294" s="2">
        <v>0.49525247046112397</v>
      </c>
      <c r="F294" s="2">
        <v>-0.164529359987521</v>
      </c>
      <c r="G294" s="2">
        <v>-0.82920221525881499</v>
      </c>
      <c r="H294" s="2">
        <v>0.62102810317311796</v>
      </c>
      <c r="I294" s="2">
        <v>-0.839303594426834</v>
      </c>
      <c r="J294" s="2">
        <v>0.53940131530791702</v>
      </c>
      <c r="K294" s="2">
        <v>0.62550403133404298</v>
      </c>
      <c r="L294" s="2">
        <v>0.20163359555818</v>
      </c>
      <c r="M294" s="2">
        <v>-0.123841979932571</v>
      </c>
      <c r="N294" s="2">
        <v>5.8641531731429997E-2</v>
      </c>
      <c r="O294" s="2">
        <v>0.34940272210546303</v>
      </c>
      <c r="P294" s="2">
        <v>-0.29110088227479902</v>
      </c>
    </row>
    <row r="295" spans="2:16" ht="15" customHeight="1" x14ac:dyDescent="0.25">
      <c r="B295" s="2">
        <v>-1.2254399645248399</v>
      </c>
      <c r="C295" s="2">
        <v>1.4795354768026101</v>
      </c>
      <c r="D295" s="2">
        <v>-0.16033947302670101</v>
      </c>
      <c r="E295" s="2">
        <v>0.69404180697106699</v>
      </c>
      <c r="F295" s="2">
        <v>-0.95147897818840199</v>
      </c>
      <c r="G295" s="2">
        <v>0.14309492358089099</v>
      </c>
      <c r="H295" s="2">
        <v>0.68466933661240104</v>
      </c>
      <c r="I295" s="2">
        <v>0.44415712068944502</v>
      </c>
      <c r="J295" s="2">
        <v>0.56577148232447305</v>
      </c>
      <c r="K295" s="2">
        <v>0.10716106982912001</v>
      </c>
      <c r="L295" s="2">
        <v>0.492360722257984</v>
      </c>
      <c r="M295" s="2">
        <v>-0.62335262910736999</v>
      </c>
      <c r="N295" s="2">
        <v>0.11085759810586</v>
      </c>
      <c r="O295" s="2">
        <v>-0.56288769767468305</v>
      </c>
      <c r="P295" s="2">
        <v>0.53083114579124702</v>
      </c>
    </row>
    <row r="296" spans="2:16" ht="15" customHeight="1" x14ac:dyDescent="0.25">
      <c r="B296" s="2">
        <v>2.0418391260261202</v>
      </c>
      <c r="C296" s="2">
        <v>-1.5578641912534701</v>
      </c>
      <c r="D296" s="2">
        <v>8.7530438974313396E-2</v>
      </c>
      <c r="E296" s="2">
        <v>4.5237197570143302</v>
      </c>
      <c r="F296" s="2">
        <v>0.37721423813767102</v>
      </c>
      <c r="G296" s="2">
        <v>1.4814539202699499</v>
      </c>
      <c r="H296" s="2">
        <v>-0.13226773557643901</v>
      </c>
      <c r="I296" s="2">
        <v>0.92403179069778396</v>
      </c>
      <c r="J296" s="2">
        <v>-0.29606659791628198</v>
      </c>
      <c r="K296" s="2">
        <v>-0.65019883082055396</v>
      </c>
      <c r="L296" s="2">
        <v>-1.5555341037903101</v>
      </c>
      <c r="M296" s="2">
        <v>1.13770910676668</v>
      </c>
      <c r="N296" s="2">
        <v>0.16469189326392999</v>
      </c>
      <c r="O296" s="2">
        <v>-0.13523661448407501</v>
      </c>
      <c r="P296" s="2">
        <v>0.16135522749751</v>
      </c>
    </row>
    <row r="297" spans="2:16" ht="15" customHeight="1" x14ac:dyDescent="0.25">
      <c r="B297" s="2">
        <v>-1.76837998366339</v>
      </c>
      <c r="C297" s="2">
        <v>2.33100980719624</v>
      </c>
      <c r="D297" s="2">
        <v>0.60264522569960799</v>
      </c>
      <c r="E297" s="2">
        <v>4.2913048373088999E-2</v>
      </c>
      <c r="F297" s="2">
        <v>-0.17804235987144401</v>
      </c>
      <c r="G297" s="2">
        <v>6.7562317408863301E-2</v>
      </c>
      <c r="H297" s="2">
        <v>0.102288008254994</v>
      </c>
      <c r="I297" s="2">
        <v>0.12937061779369299</v>
      </c>
      <c r="J297" s="2">
        <v>0.248278900019375</v>
      </c>
      <c r="K297" s="2">
        <v>-0.36002451709592898</v>
      </c>
      <c r="L297" s="2">
        <v>8.11908588952239E-2</v>
      </c>
      <c r="M297" s="2">
        <v>0.223304187151004</v>
      </c>
      <c r="N297" s="2">
        <v>-0.41080764631744299</v>
      </c>
      <c r="O297" s="2">
        <v>-1.14378077868145E-2</v>
      </c>
      <c r="P297" s="2">
        <v>-6.6591062164685605E-2</v>
      </c>
    </row>
    <row r="298" spans="2:16" ht="15" customHeight="1" x14ac:dyDescent="0.25">
      <c r="B298" s="2">
        <v>-1.3177671001243001</v>
      </c>
      <c r="C298" s="2">
        <v>-1.507836906673</v>
      </c>
      <c r="D298" s="2">
        <v>2.5448829593349398</v>
      </c>
      <c r="E298" s="2">
        <v>0.97750429780798698</v>
      </c>
      <c r="F298" s="2">
        <v>-1.0152282269281101</v>
      </c>
      <c r="G298" s="2">
        <v>-0.53670582038063197</v>
      </c>
      <c r="H298" s="2">
        <v>0.69740393672840895</v>
      </c>
      <c r="I298" s="2">
        <v>0.644816393064363</v>
      </c>
      <c r="J298" s="2">
        <v>0.212119172504252</v>
      </c>
      <c r="K298" s="2">
        <v>0.57286083555891998</v>
      </c>
      <c r="L298" s="2">
        <v>0.22741812400729</v>
      </c>
      <c r="M298" s="2">
        <v>-0.15705193231858799</v>
      </c>
      <c r="N298" s="2">
        <v>-4.4156965527257203E-2</v>
      </c>
      <c r="O298" s="2">
        <v>0.22844177426171799</v>
      </c>
      <c r="P298" s="2">
        <v>0.352911180010267</v>
      </c>
    </row>
    <row r="299" spans="2:16" ht="15" customHeight="1" x14ac:dyDescent="0.25">
      <c r="B299" s="2">
        <v>0.56189727605640505</v>
      </c>
      <c r="C299" s="2">
        <v>-1.6325515963063599</v>
      </c>
      <c r="D299" s="2">
        <v>1.3531072159298101</v>
      </c>
      <c r="E299" s="2">
        <v>2.6917714084596698</v>
      </c>
      <c r="F299" s="2">
        <v>1.5439812616584101</v>
      </c>
      <c r="G299" s="2">
        <v>1.33114025595485</v>
      </c>
      <c r="H299" s="2">
        <v>-0.64056019704521305</v>
      </c>
      <c r="I299" s="2">
        <v>0.81092857921463002</v>
      </c>
      <c r="J299" s="2">
        <v>3.3086815885998801E-2</v>
      </c>
      <c r="K299" s="2">
        <v>0.443852771528639</v>
      </c>
      <c r="L299" s="2">
        <v>-0.14247963636521699</v>
      </c>
      <c r="M299" s="2">
        <v>0.77835233554494299</v>
      </c>
      <c r="N299" s="2">
        <v>0.37646015135738098</v>
      </c>
      <c r="O299" s="2">
        <v>-0.55386498348121604</v>
      </c>
      <c r="P299" s="2">
        <v>-0.120954793106667</v>
      </c>
    </row>
    <row r="300" spans="2:16" ht="15" customHeight="1" x14ac:dyDescent="0.25">
      <c r="B300" s="2">
        <v>-1.3781769409181901</v>
      </c>
      <c r="C300" s="2">
        <v>-0.616870584724588</v>
      </c>
      <c r="D300" s="2">
        <v>0.51296610106401097</v>
      </c>
      <c r="E300" s="2">
        <v>0.17678855249924799</v>
      </c>
      <c r="F300" s="2">
        <v>-0.65358996487594301</v>
      </c>
      <c r="G300" s="2">
        <v>1.2628478816578199</v>
      </c>
      <c r="H300" s="2">
        <v>-1.04905832602571</v>
      </c>
      <c r="I300" s="2">
        <v>-0.32159460586043498</v>
      </c>
      <c r="J300" s="2">
        <v>0.58109090096968796</v>
      </c>
      <c r="K300" s="2">
        <v>-5.9326780784366297E-2</v>
      </c>
      <c r="L300" s="2">
        <v>0.53856191717329704</v>
      </c>
      <c r="M300" s="2">
        <v>-4.6506805485703101E-2</v>
      </c>
      <c r="N300" s="2">
        <v>4.0053701803536004E-3</v>
      </c>
      <c r="O300" s="2">
        <v>-4.5510272819412903E-2</v>
      </c>
      <c r="P300" s="2">
        <v>3.8119428927096098E-2</v>
      </c>
    </row>
    <row r="301" spans="2:16" ht="15" customHeight="1" x14ac:dyDescent="0.25">
      <c r="B301" s="2">
        <v>1.1060063860743901</v>
      </c>
      <c r="C301" s="2">
        <v>0.32733165075173998</v>
      </c>
      <c r="D301" s="2">
        <v>1.12681593781056</v>
      </c>
      <c r="E301" s="2">
        <v>0.80954957098231495</v>
      </c>
      <c r="F301" s="2">
        <v>0.62230228635072704</v>
      </c>
      <c r="G301" s="2">
        <v>0.59941057906766004</v>
      </c>
      <c r="H301" s="2">
        <v>0.25544859019760602</v>
      </c>
      <c r="I301" s="2">
        <v>0.57451611896989097</v>
      </c>
      <c r="J301" s="2">
        <v>-4.4872722144590399E-2</v>
      </c>
      <c r="K301" s="2">
        <v>0.37962455064260098</v>
      </c>
      <c r="L301" s="2">
        <v>0.51912760520606005</v>
      </c>
      <c r="M301" s="2">
        <v>2.81801792904425E-2</v>
      </c>
      <c r="N301" s="2">
        <v>-0.31793564759028398</v>
      </c>
      <c r="O301" s="2">
        <v>0.239269093712597</v>
      </c>
      <c r="P301" s="2">
        <v>-0.16358063403181899</v>
      </c>
    </row>
    <row r="302" spans="2:16" ht="15" customHeight="1" x14ac:dyDescent="0.25">
      <c r="B302" s="2">
        <v>-0.88890098631141301</v>
      </c>
      <c r="C302" s="2">
        <v>0.29847691060243697</v>
      </c>
      <c r="D302" s="2">
        <v>1.85582158941814</v>
      </c>
      <c r="E302" s="2">
        <v>0.41865361559513498</v>
      </c>
      <c r="F302" s="2">
        <v>1.2692431364307399</v>
      </c>
      <c r="G302" s="2">
        <v>-0.88439815736189897</v>
      </c>
      <c r="H302" s="2">
        <v>-1.00495452291536</v>
      </c>
      <c r="I302" s="2">
        <v>-0.20499819740367001</v>
      </c>
      <c r="J302" s="2">
        <v>-0.98795451757994202</v>
      </c>
      <c r="K302" s="2">
        <v>-0.43852672440866303</v>
      </c>
      <c r="L302" s="2">
        <v>-1.8572973506437999E-2</v>
      </c>
      <c r="M302" s="2">
        <v>0.39182361843296798</v>
      </c>
      <c r="N302" s="2">
        <v>-0.16781774244594</v>
      </c>
      <c r="O302" s="2">
        <v>4.8210683466339999E-2</v>
      </c>
      <c r="P302" s="2">
        <v>-0.101734476928085</v>
      </c>
    </row>
    <row r="303" spans="2:16" ht="15" customHeight="1" x14ac:dyDescent="0.25">
      <c r="B303" s="2">
        <v>0.58050306213863601</v>
      </c>
      <c r="C303" s="2">
        <v>0.80611850649263295</v>
      </c>
      <c r="D303" s="2">
        <v>0.14052550526209101</v>
      </c>
      <c r="E303" s="2">
        <v>-0.17312673092428901</v>
      </c>
      <c r="F303" s="2">
        <v>1.20968292694279</v>
      </c>
      <c r="G303" s="2">
        <v>-0.32179917554416898</v>
      </c>
      <c r="H303" s="2">
        <v>-0.45165346362831399</v>
      </c>
      <c r="I303" s="2">
        <v>-0.34437628040708002</v>
      </c>
      <c r="J303" s="2">
        <v>0.37520019837832502</v>
      </c>
      <c r="K303" s="2">
        <v>0.26881895468178502</v>
      </c>
      <c r="L303" s="2">
        <v>-6.3604068913271194E-2</v>
      </c>
      <c r="M303" s="2">
        <v>0.36929717731618</v>
      </c>
      <c r="N303" s="2">
        <v>-0.33729227969508502</v>
      </c>
      <c r="O303" s="2">
        <v>0.45323673710017098</v>
      </c>
      <c r="P303" s="2">
        <v>0.16461938974554399</v>
      </c>
    </row>
    <row r="304" spans="2:16" ht="15" customHeight="1" x14ac:dyDescent="0.25">
      <c r="B304" s="2">
        <v>-0.1654419344394</v>
      </c>
      <c r="C304" s="2">
        <v>3.0011520863310701</v>
      </c>
      <c r="D304" s="2">
        <v>0.61176895737524195</v>
      </c>
      <c r="E304" s="2">
        <v>-1.7558153206104401</v>
      </c>
      <c r="F304" s="2">
        <v>-2.1248096144750601</v>
      </c>
      <c r="G304" s="2">
        <v>-2.3157604755652499</v>
      </c>
      <c r="H304" s="2">
        <v>0.83949865630708198</v>
      </c>
      <c r="I304" s="2">
        <v>0.32400621752677899</v>
      </c>
      <c r="J304" s="2">
        <v>-1.71839587876135</v>
      </c>
      <c r="K304" s="2">
        <v>0.99003753227299796</v>
      </c>
      <c r="L304" s="2">
        <v>1.6666294764353599E-2</v>
      </c>
      <c r="M304" s="2">
        <v>0.89418289021736297</v>
      </c>
      <c r="N304" s="2">
        <v>0.62561248938013503</v>
      </c>
      <c r="O304" s="2">
        <v>0.61087583993979</v>
      </c>
      <c r="P304" s="2">
        <v>-0.15472531328328001</v>
      </c>
    </row>
    <row r="305" spans="2:16" ht="15" customHeight="1" x14ac:dyDescent="0.25">
      <c r="B305" s="2">
        <v>-1.00847619948778</v>
      </c>
      <c r="C305" s="2">
        <v>2.0721589057916101</v>
      </c>
      <c r="D305" s="2">
        <v>0.354806674687969</v>
      </c>
      <c r="E305" s="2">
        <v>-0.203661498774723</v>
      </c>
      <c r="F305" s="2">
        <v>-0.599649513407433</v>
      </c>
      <c r="G305" s="2">
        <v>0.40884591485085098</v>
      </c>
      <c r="H305" s="2">
        <v>0.77774463601476695</v>
      </c>
      <c r="I305" s="2">
        <v>0.35522078393627998</v>
      </c>
      <c r="J305" s="2">
        <v>-0.30623325479173602</v>
      </c>
      <c r="K305" s="2">
        <v>-7.9519621059212398E-2</v>
      </c>
      <c r="L305" s="2">
        <v>0.101647637096289</v>
      </c>
      <c r="M305" s="2">
        <v>3.2101241890745501E-2</v>
      </c>
      <c r="N305" s="2">
        <v>7.6254143109911798E-2</v>
      </c>
      <c r="O305" s="2">
        <v>-4.0291761589579998E-2</v>
      </c>
      <c r="P305" s="2">
        <v>-0.115707743980612</v>
      </c>
    </row>
    <row r="306" spans="2:16" ht="15" customHeight="1" x14ac:dyDescent="0.25">
      <c r="B306" s="2">
        <v>-1.21813138070567</v>
      </c>
      <c r="C306" s="2">
        <v>1.57424323912182</v>
      </c>
      <c r="D306" s="2">
        <v>1.3243449844639099</v>
      </c>
      <c r="E306" s="2">
        <v>0.78273753991899997</v>
      </c>
      <c r="F306" s="2">
        <v>-0.212211943891147</v>
      </c>
      <c r="G306" s="2">
        <v>-0.49342052292104399</v>
      </c>
      <c r="H306" s="2">
        <v>-0.124661613925833</v>
      </c>
      <c r="I306" s="2">
        <v>0.75436460183312304</v>
      </c>
      <c r="J306" s="2">
        <v>-0.32929775450882698</v>
      </c>
      <c r="K306" s="2">
        <v>0.59264243777632897</v>
      </c>
      <c r="L306" s="2">
        <v>0.18067633833528099</v>
      </c>
      <c r="M306" s="2">
        <v>5.9029829630908602E-2</v>
      </c>
      <c r="N306" s="2">
        <v>0.38957789706357099</v>
      </c>
      <c r="O306" s="2">
        <v>-0.37201214462843601</v>
      </c>
      <c r="P306" s="2">
        <v>-0.20808151871196801</v>
      </c>
    </row>
    <row r="307" spans="2:16" ht="15" customHeight="1" x14ac:dyDescent="0.25">
      <c r="B307" s="2">
        <v>-0.85771826764991899</v>
      </c>
      <c r="C307" s="2">
        <v>1.484476504836</v>
      </c>
      <c r="D307" s="2">
        <v>1.53033943604254</v>
      </c>
      <c r="E307" s="2">
        <v>0.21005631233479999</v>
      </c>
      <c r="F307" s="2">
        <v>0.23996342441743901</v>
      </c>
      <c r="G307" s="2">
        <v>0.258587160857771</v>
      </c>
      <c r="H307" s="2">
        <v>0.14060216712500001</v>
      </c>
      <c r="I307" s="2">
        <v>-3.1506888662716199E-4</v>
      </c>
      <c r="J307" s="2">
        <v>-3.3089018062205197E-2</v>
      </c>
      <c r="K307" s="2">
        <v>-0.52901323370965303</v>
      </c>
      <c r="L307" s="2">
        <v>-0.18019673032362099</v>
      </c>
      <c r="M307" s="2">
        <v>0.17762937671785101</v>
      </c>
      <c r="N307" s="2">
        <v>-0.51187305559962903</v>
      </c>
      <c r="O307" s="2">
        <v>-0.27012925767886398</v>
      </c>
      <c r="P307" s="2">
        <v>0.18571904360699901</v>
      </c>
    </row>
    <row r="308" spans="2:16" ht="15" customHeight="1" x14ac:dyDescent="0.25">
      <c r="B308" s="2">
        <v>1.4385417484246401</v>
      </c>
      <c r="C308" s="2">
        <v>-5.0295338253880697</v>
      </c>
      <c r="D308" s="2">
        <v>1.4957130452760199</v>
      </c>
      <c r="E308" s="2">
        <v>-0.44955872580145301</v>
      </c>
      <c r="F308" s="2">
        <v>-1.50445155161873</v>
      </c>
      <c r="G308" s="2">
        <v>-0.76241290876012702</v>
      </c>
      <c r="H308" s="2">
        <v>-0.42869883591074798</v>
      </c>
      <c r="I308" s="2">
        <v>1.46016528397653</v>
      </c>
      <c r="J308" s="2">
        <v>0.27437791111833998</v>
      </c>
      <c r="K308" s="2">
        <v>-0.96356279063352801</v>
      </c>
      <c r="L308" s="2">
        <v>0.49057651746831399</v>
      </c>
      <c r="M308" s="2">
        <v>-5.0456004359293198E-2</v>
      </c>
      <c r="N308" s="2">
        <v>-0.14582046701811099</v>
      </c>
      <c r="O308" s="2">
        <v>0.28966456341665497</v>
      </c>
      <c r="P308" s="2">
        <v>0.146395289113709</v>
      </c>
    </row>
    <row r="309" spans="2:16" ht="15" customHeight="1" x14ac:dyDescent="0.25">
      <c r="B309" s="2">
        <v>-1.7884686293166301</v>
      </c>
      <c r="C309" s="2">
        <v>0.11495707950508501</v>
      </c>
      <c r="D309" s="2">
        <v>-0.34837371062975703</v>
      </c>
      <c r="E309" s="2">
        <v>-0.30296381609636602</v>
      </c>
      <c r="F309" s="2">
        <v>1.31890433967231E-2</v>
      </c>
      <c r="G309" s="2">
        <v>0.743636418818857</v>
      </c>
      <c r="H309" s="2">
        <v>0.77756226830436304</v>
      </c>
      <c r="I309" s="2">
        <v>-1.94642384633082E-3</v>
      </c>
      <c r="J309" s="2">
        <v>0.98038389827746597</v>
      </c>
      <c r="K309" s="2">
        <v>-0.51225399134553395</v>
      </c>
      <c r="L309" s="2">
        <v>0.23859584121008801</v>
      </c>
      <c r="M309" s="2">
        <v>0.16358352162130799</v>
      </c>
      <c r="N309" s="2">
        <v>0.137986566414463</v>
      </c>
      <c r="O309" s="2">
        <v>-0.13783449532768899</v>
      </c>
      <c r="P309" s="2">
        <v>0.286664835155022</v>
      </c>
    </row>
    <row r="310" spans="2:16" ht="15" customHeight="1" x14ac:dyDescent="0.25">
      <c r="B310" s="2">
        <v>-3.1351177061792699</v>
      </c>
      <c r="C310" s="2">
        <v>-1.3032128812807799</v>
      </c>
      <c r="D310" s="2">
        <v>-0.46803863838580301</v>
      </c>
      <c r="E310" s="2">
        <v>-0.134782110789118</v>
      </c>
      <c r="F310" s="2">
        <v>1.20270197570215</v>
      </c>
      <c r="G310" s="2">
        <v>0.34139451274833099</v>
      </c>
      <c r="H310" s="2">
        <v>-0.43750446016946898</v>
      </c>
      <c r="I310" s="2">
        <v>0.20034758856687401</v>
      </c>
      <c r="J310" s="2">
        <v>0.56149507536855903</v>
      </c>
      <c r="K310" s="2">
        <v>0.17553177211224</v>
      </c>
      <c r="L310" s="2">
        <v>0.30882069848688298</v>
      </c>
      <c r="M310" s="2">
        <v>-0.63800111090466305</v>
      </c>
      <c r="N310" s="2">
        <v>0.18978566337007999</v>
      </c>
      <c r="O310" s="2">
        <v>0.158717315015248</v>
      </c>
      <c r="P310" s="2">
        <v>7.5999682926613701E-2</v>
      </c>
    </row>
    <row r="311" spans="2:16" ht="15" customHeight="1" x14ac:dyDescent="0.25">
      <c r="B311" s="2">
        <v>1.92378681104954</v>
      </c>
      <c r="C311" s="2">
        <v>-1.5112891563161901</v>
      </c>
      <c r="D311" s="2">
        <v>-4.1994168429849603</v>
      </c>
      <c r="E311" s="2">
        <v>1.1365251556696201</v>
      </c>
      <c r="F311" s="2">
        <v>-0.66655693321184195</v>
      </c>
      <c r="G311" s="2">
        <v>-0.32023257448606801</v>
      </c>
      <c r="H311" s="2">
        <v>5.2600855029353202E-2</v>
      </c>
      <c r="I311" s="2">
        <v>0.72397153595498498</v>
      </c>
      <c r="J311" s="2">
        <v>0.467229624489784</v>
      </c>
      <c r="K311" s="2">
        <v>0.52846552994972196</v>
      </c>
      <c r="L311" s="2">
        <v>-0.36628454441959102</v>
      </c>
      <c r="M311" s="2">
        <v>-0.311942255400181</v>
      </c>
      <c r="N311" s="2">
        <v>-6.3243662277588E-2</v>
      </c>
      <c r="O311" s="2">
        <v>-5.3964439332073101E-2</v>
      </c>
      <c r="P311" s="2">
        <v>-1.6747795018213898E-2</v>
      </c>
    </row>
    <row r="312" spans="2:16" ht="15" customHeight="1" x14ac:dyDescent="0.25">
      <c r="B312" s="2">
        <v>1.17298078872013</v>
      </c>
      <c r="C312" s="2">
        <v>-2.0771240884496098</v>
      </c>
      <c r="D312" s="2">
        <v>1.7562763016707601</v>
      </c>
      <c r="E312" s="2">
        <v>0.27741653104875302</v>
      </c>
      <c r="F312" s="2">
        <v>0.98502380857314398</v>
      </c>
      <c r="G312" s="2">
        <v>-0.84813669321003105</v>
      </c>
      <c r="H312" s="2">
        <v>-0.33705173922051201</v>
      </c>
      <c r="I312" s="2">
        <v>5.0742403101675403E-2</v>
      </c>
      <c r="J312" s="2">
        <v>-0.10605229190502</v>
      </c>
      <c r="K312" s="2">
        <v>0.47100912056417898</v>
      </c>
      <c r="L312" s="2">
        <v>0.209380217245905</v>
      </c>
      <c r="M312" s="2">
        <v>0.254361976352875</v>
      </c>
      <c r="N312" s="2">
        <v>0.16607993562551801</v>
      </c>
      <c r="O312" s="2">
        <v>-3.4939385384514299E-2</v>
      </c>
      <c r="P312" s="2">
        <v>0.26380471610193601</v>
      </c>
    </row>
    <row r="313" spans="2:16" ht="15" customHeight="1" x14ac:dyDescent="0.25">
      <c r="B313" s="2">
        <v>0.10863258031723801</v>
      </c>
      <c r="C313" s="2">
        <v>0.66123802427688805</v>
      </c>
      <c r="D313" s="2">
        <v>1.2900613857211101</v>
      </c>
      <c r="E313" s="2">
        <v>-9.0082220239548205E-2</v>
      </c>
      <c r="F313" s="2">
        <v>-0.43110521338077801</v>
      </c>
      <c r="G313" s="2">
        <v>-0.28088769126954699</v>
      </c>
      <c r="H313" s="2">
        <v>0.47122130498064602</v>
      </c>
      <c r="I313" s="2">
        <v>-0.115337260763355</v>
      </c>
      <c r="J313" s="2">
        <v>-1.00165137599598</v>
      </c>
      <c r="K313" s="2">
        <v>-0.43373377875860197</v>
      </c>
      <c r="L313" s="2">
        <v>-7.8178649014138497E-4</v>
      </c>
      <c r="M313" s="2">
        <v>-0.82105321468550696</v>
      </c>
      <c r="N313" s="2">
        <v>0.52304639556284604</v>
      </c>
      <c r="O313" s="2">
        <v>0.258985991937837</v>
      </c>
      <c r="P313" s="2">
        <v>-0.172966570952273</v>
      </c>
    </row>
    <row r="314" spans="2:16" ht="15" customHeight="1" x14ac:dyDescent="0.25">
      <c r="B314" s="2">
        <v>-1.56353938482262</v>
      </c>
      <c r="C314" s="2">
        <v>1.41931033228498</v>
      </c>
      <c r="D314" s="2">
        <v>-0.53315791293663595</v>
      </c>
      <c r="E314" s="2">
        <v>-0.106121008231852</v>
      </c>
      <c r="F314" s="2">
        <v>-0.32663261693449802</v>
      </c>
      <c r="G314" s="2">
        <v>2.33464866134825E-3</v>
      </c>
      <c r="H314" s="2">
        <v>0.125619018166896</v>
      </c>
      <c r="I314" s="2">
        <v>1.7310645894671201E-2</v>
      </c>
      <c r="J314" s="2">
        <v>-1.8916562216680099E-2</v>
      </c>
      <c r="K314" s="2">
        <v>-0.47607991049833698</v>
      </c>
      <c r="L314" s="2">
        <v>-0.54860809101301</v>
      </c>
      <c r="M314" s="2">
        <v>2.0125056994151201E-2</v>
      </c>
      <c r="N314" s="2">
        <v>0.45615050205787699</v>
      </c>
      <c r="O314" s="2">
        <v>0.12418513067993101</v>
      </c>
      <c r="P314" s="2">
        <v>-0.480193443117157</v>
      </c>
    </row>
    <row r="315" spans="2:16" ht="15" customHeight="1" x14ac:dyDescent="0.25">
      <c r="B315" s="2">
        <v>-1.4141322462291199</v>
      </c>
      <c r="C315" s="2">
        <v>-5.1527725235037503</v>
      </c>
      <c r="D315" s="2">
        <v>0.52882675734433304</v>
      </c>
      <c r="E315" s="2">
        <v>-0.91013299620810195</v>
      </c>
      <c r="F315" s="2">
        <v>-5.8761077064614096</v>
      </c>
      <c r="G315" s="2">
        <v>8.5352720298025897</v>
      </c>
      <c r="H315" s="2">
        <v>-7.1362774943603302</v>
      </c>
      <c r="I315" s="2">
        <v>-5.5766472768240503</v>
      </c>
      <c r="J315" s="2">
        <v>-2.2077043337644402</v>
      </c>
      <c r="K315" s="2">
        <v>2.8561816870099199</v>
      </c>
      <c r="L315" s="2">
        <v>0.49081688537114199</v>
      </c>
      <c r="M315" s="2">
        <v>0.24148732142927101</v>
      </c>
      <c r="N315" s="2">
        <v>0.62741963447252302</v>
      </c>
      <c r="O315" s="2">
        <v>0.111829941016755</v>
      </c>
      <c r="P315" s="2">
        <v>0.704112999885524</v>
      </c>
    </row>
    <row r="316" spans="2:16" ht="15" customHeight="1" x14ac:dyDescent="0.25">
      <c r="B316" s="2">
        <v>0.46658994387529001</v>
      </c>
      <c r="C316" s="2">
        <v>-3.35978942570762</v>
      </c>
      <c r="D316" s="2">
        <v>3.3939216396757801</v>
      </c>
      <c r="E316" s="2">
        <v>1.2257730655519301</v>
      </c>
      <c r="F316" s="2">
        <v>-0.47783356271057498</v>
      </c>
      <c r="G316" s="2">
        <v>-1.14540338528235</v>
      </c>
      <c r="H316" s="2">
        <v>-0.171041307823672</v>
      </c>
      <c r="I316" s="2">
        <v>0.87312775786402497</v>
      </c>
      <c r="J316" s="2">
        <v>-0.37780388828096401</v>
      </c>
      <c r="K316" s="2">
        <v>0.69586661188652599</v>
      </c>
      <c r="L316" s="2">
        <v>0.56413161073612805</v>
      </c>
      <c r="M316" s="2">
        <v>0.25670348285009897</v>
      </c>
      <c r="N316" s="2">
        <v>-1.1228776498333699</v>
      </c>
      <c r="O316" s="2">
        <v>0.50708165816433803</v>
      </c>
      <c r="P316" s="2">
        <v>0.86326992607101005</v>
      </c>
    </row>
    <row r="317" spans="2:16" ht="15" customHeight="1" x14ac:dyDescent="0.25">
      <c r="B317" s="2">
        <v>2.27651153879905</v>
      </c>
      <c r="C317" s="2">
        <v>3.8299270119408102</v>
      </c>
      <c r="D317" s="2">
        <v>0.83506294890616095</v>
      </c>
      <c r="E317" s="2">
        <v>-1.84494554360629</v>
      </c>
      <c r="F317" s="2">
        <v>-1.9373406509845901</v>
      </c>
      <c r="G317" s="2">
        <v>-0.104107998876788</v>
      </c>
      <c r="H317" s="2">
        <v>1.59842391018522</v>
      </c>
      <c r="I317" s="2">
        <v>-0.14866895297874699</v>
      </c>
      <c r="J317" s="2">
        <v>-0.81574401838666899</v>
      </c>
      <c r="K317" s="2">
        <v>-9.2794157043685405E-2</v>
      </c>
      <c r="L317" s="2">
        <v>-0.45423667593029698</v>
      </c>
      <c r="M317" s="2">
        <v>-0.92688879731056095</v>
      </c>
      <c r="N317" s="2">
        <v>0.17801061976871899</v>
      </c>
      <c r="O317" s="2">
        <v>-7.4035425819015094E-2</v>
      </c>
      <c r="P317" s="2">
        <v>0.49380487228936298</v>
      </c>
    </row>
    <row r="318" spans="2:16" ht="15" customHeight="1" x14ac:dyDescent="0.25">
      <c r="B318" s="2">
        <v>-1.3952955154564299</v>
      </c>
      <c r="C318" s="2">
        <v>0.61573731181059799</v>
      </c>
      <c r="D318" s="2">
        <v>-1.61374541680419</v>
      </c>
      <c r="E318" s="2">
        <v>-2.6692525374071199</v>
      </c>
      <c r="F318" s="2">
        <v>4.1075954338422101E-2</v>
      </c>
      <c r="G318" s="2">
        <v>8.6536882712733396E-2</v>
      </c>
      <c r="H318" s="2">
        <v>1.4030873330022</v>
      </c>
      <c r="I318" s="2">
        <v>3.0841834302653401E-2</v>
      </c>
      <c r="J318" s="2">
        <v>-0.920405915241294</v>
      </c>
      <c r="K318" s="2">
        <v>0.27337225850309799</v>
      </c>
      <c r="L318" s="2">
        <v>0.20391656717014101</v>
      </c>
      <c r="M318" s="2">
        <v>0.44606631770919702</v>
      </c>
      <c r="N318" s="2">
        <v>-0.28143420652339701</v>
      </c>
      <c r="O318" s="2">
        <v>0.169593606375984</v>
      </c>
      <c r="P318" s="2">
        <v>0.24960680419478701</v>
      </c>
    </row>
    <row r="319" spans="2:16" ht="15" customHeight="1" x14ac:dyDescent="0.25">
      <c r="B319" s="2">
        <v>0.71553771843445901</v>
      </c>
      <c r="C319" s="2">
        <v>1.8196348785677099</v>
      </c>
      <c r="D319" s="2">
        <v>0.77373501095458697</v>
      </c>
      <c r="E319" s="2">
        <v>-0.54807689750830801</v>
      </c>
      <c r="F319" s="2">
        <v>1.30930957650277</v>
      </c>
      <c r="G319" s="2">
        <v>-1.36377172301522</v>
      </c>
      <c r="H319" s="2">
        <v>-1.1567852507618199</v>
      </c>
      <c r="I319" s="2">
        <v>-0.40459443188295902</v>
      </c>
      <c r="J319" s="2">
        <v>-1.37101926510526</v>
      </c>
      <c r="K319" s="2">
        <v>-0.28723942510568501</v>
      </c>
      <c r="L319" s="2">
        <v>-0.696432158426734</v>
      </c>
      <c r="M319" s="2">
        <v>0.31268718251501998</v>
      </c>
      <c r="N319" s="2">
        <v>-0.143879623480651</v>
      </c>
      <c r="O319" s="2">
        <v>-2.05019629102219E-2</v>
      </c>
      <c r="P319" s="2">
        <v>0.44044257750789301</v>
      </c>
    </row>
    <row r="320" spans="2:16" ht="15" customHeight="1" x14ac:dyDescent="0.25">
      <c r="B320" s="2">
        <v>5.5201582940274196</v>
      </c>
      <c r="C320" s="2">
        <v>0.286025204283407</v>
      </c>
      <c r="D320" s="2">
        <v>2.5156709067789902</v>
      </c>
      <c r="E320" s="2">
        <v>0.26017051768854899</v>
      </c>
      <c r="F320" s="2">
        <v>2.65075050105066</v>
      </c>
      <c r="G320" s="2">
        <v>0.75977113541900299</v>
      </c>
      <c r="H320" s="2">
        <v>0.26414858557063797</v>
      </c>
      <c r="I320" s="2">
        <v>-1.72727612657198</v>
      </c>
      <c r="J320" s="2">
        <v>-0.97102036125025404</v>
      </c>
      <c r="K320" s="2">
        <v>-2.0987251749598399</v>
      </c>
      <c r="L320" s="2">
        <v>-0.84673446735467295</v>
      </c>
      <c r="M320" s="2">
        <v>-1.0487429426799</v>
      </c>
      <c r="N320" s="2">
        <v>0.62585032247759198</v>
      </c>
      <c r="O320" s="2">
        <v>-0.65084209896761103</v>
      </c>
      <c r="P320" s="2">
        <v>0.45954843350223901</v>
      </c>
    </row>
    <row r="321" spans="2:16" ht="15" customHeight="1" x14ac:dyDescent="0.25">
      <c r="B321" s="2">
        <v>-2.6687077287276901</v>
      </c>
      <c r="C321" s="2">
        <v>-0.35930446908493702</v>
      </c>
      <c r="D321" s="2">
        <v>2.0584800769301501E-2</v>
      </c>
      <c r="E321" s="2">
        <v>-0.47308658666556702</v>
      </c>
      <c r="F321" s="2">
        <v>1.08107343825617</v>
      </c>
      <c r="G321" s="2">
        <v>-0.84526516660817397</v>
      </c>
      <c r="H321" s="2">
        <v>-1.2237024781125301</v>
      </c>
      <c r="I321" s="2">
        <v>-0.83212360880994096</v>
      </c>
      <c r="J321" s="2">
        <v>0.30684860475748399</v>
      </c>
      <c r="K321" s="2">
        <v>-0.95108884375231095</v>
      </c>
      <c r="L321" s="2">
        <v>0.39997639208310198</v>
      </c>
      <c r="M321" s="2">
        <v>0.173141709313406</v>
      </c>
      <c r="N321" s="2">
        <v>0.55000715423976099</v>
      </c>
      <c r="O321" s="2">
        <v>0.95545682531901699</v>
      </c>
      <c r="P321" s="2">
        <v>2.1438046493414499E-2</v>
      </c>
    </row>
    <row r="322" spans="2:16" ht="15" customHeight="1" x14ac:dyDescent="0.25">
      <c r="B322" s="2">
        <v>0.42583472245952497</v>
      </c>
      <c r="C322" s="2">
        <v>2.4813720453155401</v>
      </c>
      <c r="D322" s="2">
        <v>0.44617855384188798</v>
      </c>
      <c r="E322" s="2">
        <v>-0.497061305582152</v>
      </c>
      <c r="F322" s="2">
        <v>0.85584768774870201</v>
      </c>
      <c r="G322" s="2">
        <v>-0.67507222747958295</v>
      </c>
      <c r="H322" s="2">
        <v>-0.44105209905409898</v>
      </c>
      <c r="I322" s="2">
        <v>-0.36611149833023598</v>
      </c>
      <c r="J322" s="2">
        <v>-0.192234343486204</v>
      </c>
      <c r="K322" s="2">
        <v>-3.3161069010205997E-2</v>
      </c>
      <c r="L322" s="2">
        <v>-0.61665859975636095</v>
      </c>
      <c r="M322" s="2">
        <v>0.157704489300803</v>
      </c>
      <c r="N322" s="2">
        <v>-0.23970458469370801</v>
      </c>
      <c r="O322" s="2">
        <v>0.31395852124250501</v>
      </c>
      <c r="P322" s="2">
        <v>5.3101583100833702E-3</v>
      </c>
    </row>
    <row r="323" spans="2:16" ht="15" customHeight="1" x14ac:dyDescent="0.25">
      <c r="B323" s="2">
        <v>4.2292264992452102</v>
      </c>
      <c r="C323" s="2">
        <v>-0.16171390449506201</v>
      </c>
      <c r="D323" s="2">
        <v>1.8086972522660101</v>
      </c>
      <c r="E323" s="2">
        <v>8.0734285175697196E-2</v>
      </c>
      <c r="F323" s="2">
        <v>1.01469822423192</v>
      </c>
      <c r="G323" s="2">
        <v>-0.32586887746316101</v>
      </c>
      <c r="H323" s="2">
        <v>0.72397389720234195</v>
      </c>
      <c r="I323" s="2">
        <v>-0.79999060755838203</v>
      </c>
      <c r="J323" s="2">
        <v>1.16952969173329</v>
      </c>
      <c r="K323" s="2">
        <v>0.90143137804776097</v>
      </c>
      <c r="L323" s="2">
        <v>-0.53558541003438898</v>
      </c>
      <c r="M323" s="2">
        <v>-0.55952884819831294</v>
      </c>
      <c r="N323" s="2">
        <v>6.1245520249282703E-2</v>
      </c>
      <c r="O323" s="2">
        <v>4.6449209744565803E-2</v>
      </c>
      <c r="P323" s="2">
        <v>-7.7260351507353997E-2</v>
      </c>
    </row>
    <row r="324" spans="2:16" ht="15" customHeight="1" x14ac:dyDescent="0.25">
      <c r="B324" s="2">
        <v>-1.14773567414522</v>
      </c>
      <c r="C324" s="2">
        <v>1.8676782351605199</v>
      </c>
      <c r="D324" s="2">
        <v>0.76537742262154596</v>
      </c>
      <c r="E324" s="2">
        <v>2.4890977430107802E-2</v>
      </c>
      <c r="F324" s="2">
        <v>0.57294763358060496</v>
      </c>
      <c r="G324" s="2">
        <v>-2.8242209143032001E-3</v>
      </c>
      <c r="H324" s="2">
        <v>-0.352663723893609</v>
      </c>
      <c r="I324" s="2">
        <v>-6.1861203156600699E-3</v>
      </c>
      <c r="J324" s="2">
        <v>0.401930816894363</v>
      </c>
      <c r="K324" s="2">
        <v>-0.37302678398289502</v>
      </c>
      <c r="L324" s="2">
        <v>-0.27559181465175597</v>
      </c>
      <c r="M324" s="2">
        <v>-0.10652898607833799</v>
      </c>
      <c r="N324" s="2">
        <v>-7.8568076706187803E-2</v>
      </c>
      <c r="O324" s="2">
        <v>-0.195302126514486</v>
      </c>
      <c r="P324" s="2">
        <v>0.10592019642896799</v>
      </c>
    </row>
    <row r="325" spans="2:16" ht="15" customHeight="1" x14ac:dyDescent="0.25">
      <c r="B325" s="2">
        <v>-0.697073982037831</v>
      </c>
      <c r="C325" s="2">
        <v>-1.3416909578632099</v>
      </c>
      <c r="D325" s="2">
        <v>2.9451202531424699E-2</v>
      </c>
      <c r="E325" s="2">
        <v>-0.19412369301092999</v>
      </c>
      <c r="F325" s="2">
        <v>0.32912467188467598</v>
      </c>
      <c r="G325" s="2">
        <v>1.51602857517339</v>
      </c>
      <c r="H325" s="2">
        <v>1.5464637993300401</v>
      </c>
      <c r="I325" s="2">
        <v>0.48721447887853198</v>
      </c>
      <c r="J325" s="2">
        <v>7.6796890099064902E-2</v>
      </c>
      <c r="K325" s="2">
        <v>-0.32393889668817299</v>
      </c>
      <c r="L325" s="2">
        <v>-0.52986778180625804</v>
      </c>
      <c r="M325" s="2">
        <v>0.365385343321045</v>
      </c>
      <c r="N325" s="2">
        <v>-7.2108394733987502E-2</v>
      </c>
      <c r="O325" s="2">
        <v>0.39645960896435001</v>
      </c>
      <c r="P325" s="2">
        <v>0.27036961474728799</v>
      </c>
    </row>
    <row r="326" spans="2:16" ht="15" customHeight="1" x14ac:dyDescent="0.25">
      <c r="B326" s="2">
        <v>1.75126916269068</v>
      </c>
      <c r="C326" s="2">
        <v>0.41639895977836799</v>
      </c>
      <c r="D326" s="2">
        <v>-1.4967144867909099</v>
      </c>
      <c r="E326" s="2">
        <v>1.82853692668252</v>
      </c>
      <c r="F326" s="2">
        <v>-0.890439096759709</v>
      </c>
      <c r="G326" s="2">
        <v>2.6731795090756901E-2</v>
      </c>
      <c r="H326" s="2">
        <v>0.42851142766773398</v>
      </c>
      <c r="I326" s="2">
        <v>-0.45537019975931903</v>
      </c>
      <c r="J326" s="2">
        <v>0.124356410748909</v>
      </c>
      <c r="K326" s="2">
        <v>-0.57726415908831996</v>
      </c>
      <c r="L326" s="2">
        <v>-8.2772157303386995E-2</v>
      </c>
      <c r="M326" s="2">
        <v>0.157492301378137</v>
      </c>
      <c r="N326" s="2">
        <v>7.7663376158901898E-2</v>
      </c>
      <c r="O326" s="2">
        <v>0.29944627612388702</v>
      </c>
      <c r="P326" s="2">
        <v>0.33178402736992502</v>
      </c>
    </row>
    <row r="327" spans="2:16" ht="15" customHeight="1" x14ac:dyDescent="0.25">
      <c r="B327" s="2">
        <v>-2.04224041270976E-4</v>
      </c>
      <c r="C327" s="2">
        <v>0.61068753049839297</v>
      </c>
      <c r="D327" s="2">
        <v>2.5267846210885301</v>
      </c>
      <c r="E327" s="2">
        <v>1.00381924571605</v>
      </c>
      <c r="F327" s="2">
        <v>-0.17520925629589101</v>
      </c>
      <c r="G327" s="2">
        <v>-1.7565604212235499E-2</v>
      </c>
      <c r="H327" s="2">
        <v>0.52345896952531901</v>
      </c>
      <c r="I327" s="2">
        <v>0.66320887461424605</v>
      </c>
      <c r="J327" s="2">
        <v>-5.4867769815840399E-2</v>
      </c>
      <c r="K327" s="2">
        <v>0.36968311702939599</v>
      </c>
      <c r="L327" s="2">
        <v>7.3843571502200001E-2</v>
      </c>
      <c r="M327" s="2">
        <v>-0.247677379202355</v>
      </c>
      <c r="N327" s="2">
        <v>0.125239883795282</v>
      </c>
      <c r="O327" s="2">
        <v>0.13956409622589899</v>
      </c>
      <c r="P327" s="2">
        <v>5.2912472513909597E-2</v>
      </c>
    </row>
    <row r="328" spans="2:16" ht="15" customHeight="1" x14ac:dyDescent="0.25">
      <c r="B328" s="2">
        <v>1.28493668620697</v>
      </c>
      <c r="C328" s="2">
        <v>0.926658451730347</v>
      </c>
      <c r="D328" s="2">
        <v>0.32548370689486</v>
      </c>
      <c r="E328" s="2">
        <v>0.11204867225993199</v>
      </c>
      <c r="F328" s="2">
        <v>-0.33411571023064102</v>
      </c>
      <c r="G328" s="2">
        <v>-0.218612021046689</v>
      </c>
      <c r="H328" s="2">
        <v>0.627306963330449</v>
      </c>
      <c r="I328" s="2">
        <v>-0.57860478099315305</v>
      </c>
      <c r="J328" s="2">
        <v>6.5491001346739103E-2</v>
      </c>
      <c r="K328" s="2">
        <v>-0.38105951646148301</v>
      </c>
      <c r="L328" s="2">
        <v>0.116545767340234</v>
      </c>
      <c r="M328" s="2">
        <v>0.20543445935955801</v>
      </c>
      <c r="N328" s="2">
        <v>-6.9619468584733599E-2</v>
      </c>
      <c r="O328" s="2">
        <v>-0.32144105929133399</v>
      </c>
      <c r="P328" s="2">
        <v>-0.105605460217521</v>
      </c>
    </row>
    <row r="329" spans="2:16" ht="15" customHeight="1" x14ac:dyDescent="0.25">
      <c r="B329" s="2">
        <v>1.84868211249458</v>
      </c>
      <c r="C329" s="2">
        <v>0.11547338741485599</v>
      </c>
      <c r="D329" s="2">
        <v>0.54704369894016702</v>
      </c>
      <c r="E329" s="2">
        <v>0.81746286835508297</v>
      </c>
      <c r="F329" s="2">
        <v>0.52280529349365901</v>
      </c>
      <c r="G329" s="2">
        <v>0.12177481377581099</v>
      </c>
      <c r="H329" s="2">
        <v>0.216613341173366</v>
      </c>
      <c r="I329" s="2">
        <v>4.9794077851081697E-2</v>
      </c>
      <c r="J329" s="2">
        <v>-7.5348078171424596E-2</v>
      </c>
      <c r="K329" s="2">
        <v>0.178832147966933</v>
      </c>
      <c r="L329" s="2">
        <v>0.47994483256797899</v>
      </c>
      <c r="M329" s="2">
        <v>-1.0438090504107199E-2</v>
      </c>
      <c r="N329" s="2">
        <v>-0.23408548684007499</v>
      </c>
      <c r="O329" s="2">
        <v>0.187777941429596</v>
      </c>
      <c r="P329" s="2">
        <v>-0.23164907398712001</v>
      </c>
    </row>
    <row r="330" spans="2:16" ht="15" customHeight="1" x14ac:dyDescent="0.25">
      <c r="B330" s="2">
        <v>-2.3451048499259799</v>
      </c>
      <c r="C330" s="2">
        <v>-2.8586859990387001</v>
      </c>
      <c r="D330" s="2">
        <v>1.4328567990399399</v>
      </c>
      <c r="E330" s="2">
        <v>-0.51597182941264397</v>
      </c>
      <c r="F330" s="2">
        <v>-3.3199540858957901</v>
      </c>
      <c r="G330" s="2">
        <v>4.3118911371312603</v>
      </c>
      <c r="H330" s="2">
        <v>-4.1075440774092398</v>
      </c>
      <c r="I330" s="2">
        <v>-2.3289394949828299</v>
      </c>
      <c r="J330" s="2">
        <v>-0.29479357639058301</v>
      </c>
      <c r="K330" s="2">
        <v>2.4348159901256299</v>
      </c>
      <c r="L330" s="2">
        <v>-1.53448629988906</v>
      </c>
      <c r="M330" s="2">
        <v>3.1854605282662998E-2</v>
      </c>
      <c r="N330" s="2">
        <v>-0.29658270438235401</v>
      </c>
      <c r="O330" s="2">
        <v>-0.79107336305888598</v>
      </c>
      <c r="P330" s="2">
        <v>-0.50885063418001797</v>
      </c>
    </row>
    <row r="331" spans="2:16" ht="15" customHeight="1" x14ac:dyDescent="0.25">
      <c r="B331" s="2">
        <v>-2.2744397976636401</v>
      </c>
      <c r="C331" s="2">
        <v>2.6964005199913799</v>
      </c>
      <c r="D331" s="2">
        <v>-0.45998403736904803</v>
      </c>
      <c r="E331" s="2">
        <v>-0.796244448282178</v>
      </c>
      <c r="F331" s="2">
        <v>-2.54529197577178</v>
      </c>
      <c r="G331" s="2">
        <v>0.57297872564488594</v>
      </c>
      <c r="H331" s="2">
        <v>1.3389518218379199</v>
      </c>
      <c r="I331" s="2">
        <v>-5.9506852598258601E-2</v>
      </c>
      <c r="J331" s="2">
        <v>0.629391331593393</v>
      </c>
      <c r="K331" s="2">
        <v>-0.87408462202465098</v>
      </c>
      <c r="L331" s="2">
        <v>0.39728592144167602</v>
      </c>
      <c r="M331" s="2">
        <v>-1.1242514532809301E-3</v>
      </c>
      <c r="N331" s="2">
        <v>8.9649076389850396E-2</v>
      </c>
      <c r="O331" s="2">
        <v>-0.18855931072912899</v>
      </c>
      <c r="P331" s="2">
        <v>-0.30303686311898698</v>
      </c>
    </row>
    <row r="332" spans="2:16" ht="15" customHeight="1" x14ac:dyDescent="0.25">
      <c r="B332" s="2">
        <v>-0.44804242149780799</v>
      </c>
      <c r="C332" s="2">
        <v>1.3791072842015399</v>
      </c>
      <c r="D332" s="2">
        <v>1.41451381868413</v>
      </c>
      <c r="E332" s="2">
        <v>0.63284655821882396</v>
      </c>
      <c r="F332" s="2">
        <v>-1.0738604386987201</v>
      </c>
      <c r="G332" s="2">
        <v>-0.18260188564900801</v>
      </c>
      <c r="H332" s="2">
        <v>0.96509027243188605</v>
      </c>
      <c r="I332" s="2">
        <v>0.36243060497507101</v>
      </c>
      <c r="J332" s="2">
        <v>-0.28610089769157099</v>
      </c>
      <c r="K332" s="2">
        <v>9.1281697081430704E-2</v>
      </c>
      <c r="L332" s="2">
        <v>0.22915720946437201</v>
      </c>
      <c r="M332" s="2">
        <v>-0.19506036003553001</v>
      </c>
      <c r="N332" s="2">
        <v>5.40695571324794E-2</v>
      </c>
      <c r="O332" s="2">
        <v>0.109408709192655</v>
      </c>
      <c r="P332" s="2">
        <v>0.36790385256553199</v>
      </c>
    </row>
    <row r="333" spans="2:16" ht="15" customHeight="1" x14ac:dyDescent="0.25">
      <c r="B333" s="2">
        <v>0.197990254521796</v>
      </c>
      <c r="C333" s="2">
        <v>1.4406465812839799</v>
      </c>
      <c r="D333" s="2">
        <v>0.123914865025506</v>
      </c>
      <c r="E333" s="2">
        <v>0.69986132920156596</v>
      </c>
      <c r="F333" s="2">
        <v>-1.13042766722471</v>
      </c>
      <c r="G333" s="2">
        <v>1.03155201281021</v>
      </c>
      <c r="H333" s="2">
        <v>0.44752190360988198</v>
      </c>
      <c r="I333" s="2">
        <v>-0.38518580549255699</v>
      </c>
      <c r="J333" s="2">
        <v>0.53393359174543598</v>
      </c>
      <c r="K333" s="2">
        <v>-7.6446543734369807E-2</v>
      </c>
      <c r="L333" s="2">
        <v>0.28126343549008098</v>
      </c>
      <c r="M333" s="2">
        <v>0.17977854324942499</v>
      </c>
      <c r="N333" s="2">
        <v>7.0709265332035203E-3</v>
      </c>
      <c r="O333" s="2">
        <v>2.9514997144955099E-3</v>
      </c>
      <c r="P333" s="2">
        <v>-1.0616913930433999E-2</v>
      </c>
    </row>
    <row r="334" spans="2:16" ht="15" customHeight="1" x14ac:dyDescent="0.25">
      <c r="B334" s="2">
        <v>2.8569245488600199</v>
      </c>
      <c r="C334" s="2">
        <v>-1.5623166911380899</v>
      </c>
      <c r="D334" s="2">
        <v>1.5024646480482899</v>
      </c>
      <c r="E334" s="2">
        <v>0.70173698908544102</v>
      </c>
      <c r="F334" s="2">
        <v>0.38412738282091102</v>
      </c>
      <c r="G334" s="2">
        <v>-0.34525185782545598</v>
      </c>
      <c r="H334" s="2">
        <v>0.526027182661151</v>
      </c>
      <c r="I334" s="2">
        <v>-0.75625336620641403</v>
      </c>
      <c r="J334" s="2">
        <v>-0.13705158083468799</v>
      </c>
      <c r="K334" s="2">
        <v>-0.34825813519820897</v>
      </c>
      <c r="L334" s="2">
        <v>9.7485870432146293E-3</v>
      </c>
      <c r="M334" s="2">
        <v>-0.202628410766269</v>
      </c>
      <c r="N334" s="2">
        <v>0.15501988047943499</v>
      </c>
      <c r="O334" s="2">
        <v>-0.19696422849895601</v>
      </c>
      <c r="P334" s="2">
        <v>-0.22939950929722699</v>
      </c>
    </row>
    <row r="335" spans="2:16" ht="15" customHeight="1" x14ac:dyDescent="0.25">
      <c r="B335" s="2">
        <v>1.5122812373679599</v>
      </c>
      <c r="C335" s="2">
        <v>0.87138760497267698</v>
      </c>
      <c r="D335" s="2">
        <v>1.0789521126002599</v>
      </c>
      <c r="E335" s="2">
        <v>0.421872084036018</v>
      </c>
      <c r="F335" s="2">
        <v>0.68112590333598899</v>
      </c>
      <c r="G335" s="2">
        <v>0.222321318894559</v>
      </c>
      <c r="H335" s="2">
        <v>-0.39557353869018602</v>
      </c>
      <c r="I335" s="2">
        <v>-8.2355090346491105E-2</v>
      </c>
      <c r="J335" s="2">
        <v>0.16327766484890499</v>
      </c>
      <c r="K335" s="2">
        <v>-9.0210293211526696E-2</v>
      </c>
      <c r="L335" s="2">
        <v>-4.6970771881013097E-2</v>
      </c>
      <c r="M335" s="2">
        <v>5.6575147513799898E-2</v>
      </c>
      <c r="N335" s="2">
        <v>-0.17155574063125301</v>
      </c>
      <c r="O335" s="2">
        <v>0.16127572351840599</v>
      </c>
      <c r="P335" s="2">
        <v>1.804517747998E-3</v>
      </c>
    </row>
    <row r="336" spans="2:16" ht="15" customHeight="1" x14ac:dyDescent="0.25">
      <c r="B336" s="2">
        <v>-3.2955997903088998</v>
      </c>
      <c r="C336" s="2">
        <v>0.95125954196316498</v>
      </c>
      <c r="D336" s="2">
        <v>-0.33681180145313899</v>
      </c>
      <c r="E336" s="2">
        <v>-0.214606519449873</v>
      </c>
      <c r="F336" s="2">
        <v>0.401984369400951</v>
      </c>
      <c r="G336" s="2">
        <v>-0.84490381579979801</v>
      </c>
      <c r="H336" s="2">
        <v>-1.0948475117378</v>
      </c>
      <c r="I336" s="2">
        <v>-3.8002895797561102E-2</v>
      </c>
      <c r="J336" s="2">
        <v>1.0278396784375901</v>
      </c>
      <c r="K336" s="2">
        <v>0.31846705071577103</v>
      </c>
      <c r="L336" s="2">
        <v>0.278204421135197</v>
      </c>
      <c r="M336" s="2">
        <v>-0.17513288087447501</v>
      </c>
      <c r="N336" s="2">
        <v>7.2152088075274706E-2</v>
      </c>
      <c r="O336" s="2">
        <v>0.26276812324273702</v>
      </c>
      <c r="P336" s="2">
        <v>2.4122526734010101E-2</v>
      </c>
    </row>
    <row r="337" spans="2:16" ht="15" customHeight="1" x14ac:dyDescent="0.25">
      <c r="B337" s="2">
        <v>1.7378358026807601</v>
      </c>
      <c r="C337" s="2">
        <v>3.0233854280373502</v>
      </c>
      <c r="D337" s="2">
        <v>-0.25226786829543102</v>
      </c>
      <c r="E337" s="2">
        <v>-0.97189367474025701</v>
      </c>
      <c r="F337" s="2">
        <v>5.3589142571899499E-2</v>
      </c>
      <c r="G337" s="2">
        <v>-0.65856808050781601</v>
      </c>
      <c r="H337" s="2">
        <v>0.18067002019303899</v>
      </c>
      <c r="I337" s="2">
        <v>-0.60984976813283698</v>
      </c>
      <c r="J337" s="2">
        <v>0.17908060598727599</v>
      </c>
      <c r="K337" s="2">
        <v>0.49296435117807502</v>
      </c>
      <c r="L337" s="2">
        <v>-0.449686854514461</v>
      </c>
      <c r="M337" s="2">
        <v>-0.50103555689486701</v>
      </c>
      <c r="N337" s="2">
        <v>-0.86051716243558396</v>
      </c>
      <c r="O337" s="2">
        <v>1.0386276339762699</v>
      </c>
      <c r="P337" s="2">
        <v>-0.18539167810628299</v>
      </c>
    </row>
    <row r="338" spans="2:16" ht="15" customHeight="1" x14ac:dyDescent="0.25">
      <c r="B338" s="2">
        <v>0.29169951503708402</v>
      </c>
      <c r="C338" s="2">
        <v>-0.92439598673693801</v>
      </c>
      <c r="D338" s="2">
        <v>-0.70833356581171503</v>
      </c>
      <c r="E338" s="2">
        <v>-0.378662388892059</v>
      </c>
      <c r="F338" s="2">
        <v>0.65676468441481395</v>
      </c>
      <c r="G338" s="2">
        <v>0.54627529530083996</v>
      </c>
      <c r="H338" s="2">
        <v>0.42299042293972899</v>
      </c>
      <c r="I338" s="2">
        <v>0.71768517671381704</v>
      </c>
      <c r="J338" s="2">
        <v>0.43917039752654202</v>
      </c>
      <c r="K338" s="2">
        <v>0.75895881722266401</v>
      </c>
      <c r="L338" s="2">
        <v>5.6975886912793899E-2</v>
      </c>
      <c r="M338" s="2">
        <v>0.38812338126824902</v>
      </c>
      <c r="N338" s="2">
        <v>-0.33523431553701599</v>
      </c>
      <c r="O338" s="2">
        <v>0.14189944660416301</v>
      </c>
      <c r="P338" s="2">
        <v>0.12053976475957601</v>
      </c>
    </row>
    <row r="339" spans="2:16" ht="15" customHeight="1" x14ac:dyDescent="0.25">
      <c r="B339" s="2">
        <v>-1.22299028815507</v>
      </c>
      <c r="C339" s="2">
        <v>1.6404203924479399</v>
      </c>
      <c r="D339" s="2">
        <v>2.07587372704725</v>
      </c>
      <c r="E339" s="2">
        <v>1.0485384481943101</v>
      </c>
      <c r="F339" s="2">
        <v>1.6880079379049999</v>
      </c>
      <c r="G339" s="2">
        <v>-0.30874259737437298</v>
      </c>
      <c r="H339" s="2">
        <v>-1.35722426257193</v>
      </c>
      <c r="I339" s="2">
        <v>0.73238225833096904</v>
      </c>
      <c r="J339" s="2">
        <v>-0.39731023755073203</v>
      </c>
      <c r="K339" s="2">
        <v>0.60303970126519901</v>
      </c>
      <c r="L339" s="2">
        <v>3.83290934544981E-2</v>
      </c>
      <c r="M339" s="2">
        <v>-0.55531125378323298</v>
      </c>
      <c r="N339" s="2">
        <v>5.5055016777532398E-2</v>
      </c>
      <c r="O339" s="2">
        <v>-0.26215016752779002</v>
      </c>
      <c r="P339" s="2">
        <v>-0.17288697948437901</v>
      </c>
    </row>
    <row r="340" spans="2:16" ht="15" customHeight="1" x14ac:dyDescent="0.25">
      <c r="B340" s="2">
        <v>-3.2460851142084199</v>
      </c>
      <c r="C340" s="2">
        <v>-4.3651256607183901</v>
      </c>
      <c r="D340" s="2">
        <v>-3.00578688173528</v>
      </c>
      <c r="E340" s="2">
        <v>-2.3690469249933801</v>
      </c>
      <c r="F340" s="2">
        <v>1.4974607409260099</v>
      </c>
      <c r="G340" s="2">
        <v>2.2814202382219801</v>
      </c>
      <c r="H340" s="2">
        <v>2.4729513580007798</v>
      </c>
      <c r="I340" s="2">
        <v>0.39418992067035902</v>
      </c>
      <c r="J340" s="2">
        <v>-0.80270462476791704</v>
      </c>
      <c r="K340" s="2">
        <v>0.17036274800939</v>
      </c>
      <c r="L340" s="2">
        <v>0.965538251571332</v>
      </c>
      <c r="M340" s="2">
        <v>2.9636277184667902E-2</v>
      </c>
      <c r="N340" s="2">
        <v>-0.61632914725270205</v>
      </c>
      <c r="O340" s="2">
        <v>0.62198705106904995</v>
      </c>
      <c r="P340" s="2">
        <v>0.105269354595734</v>
      </c>
    </row>
    <row r="341" spans="2:16" ht="15" customHeight="1" x14ac:dyDescent="0.25">
      <c r="B341" s="2">
        <v>0.52468465712166501</v>
      </c>
      <c r="C341" s="2">
        <v>-2.3054943218088901</v>
      </c>
      <c r="D341" s="2">
        <v>-2.4055015775136699</v>
      </c>
      <c r="E341" s="2">
        <v>1.3095689737896701</v>
      </c>
      <c r="F341" s="2">
        <v>0.48780106878068802</v>
      </c>
      <c r="G341" s="2">
        <v>1.1065308409316501</v>
      </c>
      <c r="H341" s="2">
        <v>1.1963959527435799</v>
      </c>
      <c r="I341" s="2">
        <v>0.64679947955529304</v>
      </c>
      <c r="J341" s="2">
        <v>0.23799319875060801</v>
      </c>
      <c r="K341" s="2">
        <v>0.63563515216057898</v>
      </c>
      <c r="L341" s="2">
        <v>-0.42775039890070199</v>
      </c>
      <c r="M341" s="2">
        <v>-0.44669001722284501</v>
      </c>
      <c r="N341" s="2">
        <v>0.33809131382423002</v>
      </c>
      <c r="O341" s="2">
        <v>-8.0839527426849703E-2</v>
      </c>
      <c r="P341" s="2">
        <v>0.236549272772445</v>
      </c>
    </row>
    <row r="342" spans="2:16" ht="15" customHeight="1" x14ac:dyDescent="0.25">
      <c r="B342" s="2">
        <v>-2.1632397376043202</v>
      </c>
      <c r="C342" s="2">
        <v>1.99361054224235</v>
      </c>
      <c r="D342" s="2">
        <v>1.50289419961033</v>
      </c>
      <c r="E342" s="2">
        <v>0.60603747938126296</v>
      </c>
      <c r="F342" s="2">
        <v>1.06764295414402</v>
      </c>
      <c r="G342" s="2">
        <v>-0.28377614824532099</v>
      </c>
      <c r="H342" s="2">
        <v>-1.07213392703813</v>
      </c>
      <c r="I342" s="2">
        <v>0.48240421189766303</v>
      </c>
      <c r="J342" s="2">
        <v>-0.58859442305753296</v>
      </c>
      <c r="K342" s="2">
        <v>-1.2622999152757001E-2</v>
      </c>
      <c r="L342" s="2">
        <v>0.31648545932370897</v>
      </c>
      <c r="M342" s="2">
        <v>3.9734088054523997E-2</v>
      </c>
      <c r="N342" s="2">
        <v>-0.25496279250784998</v>
      </c>
      <c r="O342" s="2">
        <v>-0.59878251788496295</v>
      </c>
      <c r="P342" s="2">
        <v>-0.17363597493482899</v>
      </c>
    </row>
    <row r="343" spans="2:16" ht="15" customHeight="1" x14ac:dyDescent="0.25">
      <c r="B343" s="2">
        <v>0.265181722883987</v>
      </c>
      <c r="C343" s="2">
        <v>-0.45745539190443002</v>
      </c>
      <c r="D343" s="2">
        <v>-0.62599219873196399</v>
      </c>
      <c r="E343" s="2">
        <v>-0.13859133750873301</v>
      </c>
      <c r="F343" s="2">
        <v>0.70491310896147596</v>
      </c>
      <c r="G343" s="2">
        <v>1.9186762994382999E-3</v>
      </c>
      <c r="H343" s="2">
        <v>0.24607432472752</v>
      </c>
      <c r="I343" s="2">
        <v>2.2609861790349999E-2</v>
      </c>
      <c r="J343" s="2">
        <v>0.321779048480545</v>
      </c>
      <c r="K343" s="2">
        <v>0.373569498949963</v>
      </c>
      <c r="L343" s="2">
        <v>0.25553903636499298</v>
      </c>
      <c r="M343" s="2">
        <v>0.11941520925981899</v>
      </c>
      <c r="N343" s="2">
        <v>8.4371726374639799E-2</v>
      </c>
      <c r="O343" s="2">
        <v>0.124035964375849</v>
      </c>
      <c r="P343" s="2">
        <v>0.101609814958627</v>
      </c>
    </row>
    <row r="344" spans="2:16" ht="15" customHeight="1" x14ac:dyDescent="0.25">
      <c r="B344" s="2">
        <v>-3.9900564906617499</v>
      </c>
      <c r="C344" s="2">
        <v>-4.4105609507363699</v>
      </c>
      <c r="D344" s="2">
        <v>-3.1656363560633598</v>
      </c>
      <c r="E344" s="2">
        <v>-1.8538051616218201</v>
      </c>
      <c r="F344" s="2">
        <v>1.53584683020267</v>
      </c>
      <c r="G344" s="2">
        <v>1.52665560926155</v>
      </c>
      <c r="H344" s="2">
        <v>1.45086542845282</v>
      </c>
      <c r="I344" s="2">
        <v>0.44169225773460702</v>
      </c>
      <c r="J344" s="2">
        <v>-0.329475198368883</v>
      </c>
      <c r="K344" s="2">
        <v>0.45614663550244</v>
      </c>
      <c r="L344" s="2">
        <v>0.447106077553448</v>
      </c>
      <c r="M344" s="2">
        <v>-0.55904011864663905</v>
      </c>
      <c r="N344" s="2">
        <v>0.41135617984621198</v>
      </c>
      <c r="O344" s="2">
        <v>0.76792017123203304</v>
      </c>
      <c r="P344" s="2">
        <v>-0.11045292147767</v>
      </c>
    </row>
    <row r="345" spans="2:16" ht="15" customHeight="1" x14ac:dyDescent="0.25">
      <c r="B345" s="2">
        <v>-1.7710057160861301</v>
      </c>
      <c r="C345" s="2">
        <v>-1.1398533552065999</v>
      </c>
      <c r="D345" s="2">
        <v>-1.4586327031795301</v>
      </c>
      <c r="E345" s="2">
        <v>-0.871801053503793</v>
      </c>
      <c r="F345" s="2">
        <v>0.67719104696205601</v>
      </c>
      <c r="G345" s="2">
        <v>0.41381972420119101</v>
      </c>
      <c r="H345" s="2">
        <v>0.69586578717810998</v>
      </c>
      <c r="I345" s="2">
        <v>-5.9701063291101801E-2</v>
      </c>
      <c r="J345" s="2">
        <v>-0.32854241129346901</v>
      </c>
      <c r="K345" s="2">
        <v>-0.335835781983847</v>
      </c>
      <c r="L345" s="2">
        <v>3.4937063658709099E-2</v>
      </c>
      <c r="M345" s="2">
        <v>0.966987047862923</v>
      </c>
      <c r="N345" s="2">
        <v>-0.252332334129025</v>
      </c>
      <c r="O345" s="2">
        <v>0.48634332599632302</v>
      </c>
      <c r="P345" s="2">
        <v>6.2361126862894002E-2</v>
      </c>
    </row>
    <row r="346" spans="2:16" ht="15" customHeight="1" x14ac:dyDescent="0.25">
      <c r="B346" s="2">
        <v>-2.2496558416704699</v>
      </c>
      <c r="C346" s="2">
        <v>-1.6389477361040401</v>
      </c>
      <c r="D346" s="2">
        <v>-1.1184928345334699</v>
      </c>
      <c r="E346" s="2">
        <v>-1.18777806122795</v>
      </c>
      <c r="F346" s="2">
        <v>0.88198975548208902</v>
      </c>
      <c r="G346" s="2">
        <v>1.21077364050759</v>
      </c>
      <c r="H346" s="2">
        <v>1.52385522973263</v>
      </c>
      <c r="I346" s="2">
        <v>0.443953439942253</v>
      </c>
      <c r="J346" s="2">
        <v>-0.26391818320344701</v>
      </c>
      <c r="K346" s="2">
        <v>0.19220142072371099</v>
      </c>
      <c r="L346" s="2">
        <v>-8.9232363075914308E-3</v>
      </c>
      <c r="M346" s="2">
        <v>-0.57918583019508096</v>
      </c>
      <c r="N346" s="2">
        <v>0.67924139310668097</v>
      </c>
      <c r="O346" s="2">
        <v>0.888689969524882</v>
      </c>
      <c r="P346" s="2">
        <v>0.10533857531337899</v>
      </c>
    </row>
    <row r="347" spans="2:16" ht="15" customHeight="1" x14ac:dyDescent="0.25">
      <c r="B347" s="2">
        <v>0.500317311899381</v>
      </c>
      <c r="C347" s="2">
        <v>-0.35242625094932001</v>
      </c>
      <c r="D347" s="2">
        <v>0.13344176007035399</v>
      </c>
      <c r="E347" s="2">
        <v>1.14956967695048E-2</v>
      </c>
      <c r="F347" s="2">
        <v>0.56976949499882401</v>
      </c>
      <c r="G347" s="2">
        <v>1.2124316989019399</v>
      </c>
      <c r="H347" s="2">
        <v>0.83116001753751301</v>
      </c>
      <c r="I347" s="2">
        <v>0.392319422571272</v>
      </c>
      <c r="J347" s="2">
        <v>0.42737372798894002</v>
      </c>
      <c r="K347" s="2">
        <v>-0.285017970787662</v>
      </c>
      <c r="L347" s="2">
        <v>2.2365328266326499E-2</v>
      </c>
      <c r="M347" s="2">
        <v>0.13139608472134101</v>
      </c>
      <c r="N347" s="2">
        <v>-0.18238423981678301</v>
      </c>
      <c r="O347" s="2">
        <v>2.7323174549107099E-2</v>
      </c>
      <c r="P347" s="2">
        <v>0.15761351278368901</v>
      </c>
    </row>
    <row r="348" spans="2:16" ht="15" customHeight="1" x14ac:dyDescent="0.25">
      <c r="B348" s="2">
        <v>0.43885304929674901</v>
      </c>
      <c r="C348" s="2">
        <v>-3.5669449338177901</v>
      </c>
      <c r="D348" s="2">
        <v>2.0983679751558499</v>
      </c>
      <c r="E348" s="2">
        <v>0.924167536683279</v>
      </c>
      <c r="F348" s="2">
        <v>-9.7181546792639004E-2</v>
      </c>
      <c r="G348" s="2">
        <v>-1.5861469108714901</v>
      </c>
      <c r="H348" s="2">
        <v>-0.52311090356222001</v>
      </c>
      <c r="I348" s="2">
        <v>-0.20440121897062899</v>
      </c>
      <c r="J348" s="2">
        <v>-0.389807425409745</v>
      </c>
      <c r="K348" s="2">
        <v>0.14715991914584001</v>
      </c>
      <c r="L348" s="2">
        <v>-0.150641556217227</v>
      </c>
      <c r="M348" s="2">
        <v>0.80628270919275502</v>
      </c>
      <c r="N348" s="2">
        <v>-0.25290744933167097</v>
      </c>
      <c r="O348" s="2">
        <v>0.84414203484190198</v>
      </c>
      <c r="P348" s="2">
        <v>0.45681194605713599</v>
      </c>
    </row>
    <row r="349" spans="2:16" ht="15" customHeight="1" x14ac:dyDescent="0.25">
      <c r="B349" s="2">
        <v>1.06943378801644</v>
      </c>
      <c r="C349" s="2">
        <v>0.68104279218711405</v>
      </c>
      <c r="D349" s="2">
        <v>0.87664890276824003</v>
      </c>
      <c r="E349" s="2">
        <v>-0.32922633950087299</v>
      </c>
      <c r="F349" s="2">
        <v>1.7830447833304199</v>
      </c>
      <c r="G349" s="2">
        <v>0.15353149750921</v>
      </c>
      <c r="H349" s="2">
        <v>-0.59091598201090301</v>
      </c>
      <c r="I349" s="2">
        <v>-0.394196582406379</v>
      </c>
      <c r="J349" s="2">
        <v>-0.104123712685032</v>
      </c>
      <c r="K349" s="2">
        <v>-0.33077731000637001</v>
      </c>
      <c r="L349" s="2">
        <v>-0.47248336553294901</v>
      </c>
      <c r="M349" s="2">
        <v>0.194422279690388</v>
      </c>
      <c r="N349" s="2">
        <v>0.231239684827522</v>
      </c>
      <c r="O349" s="2">
        <v>-0.30967112444127998</v>
      </c>
      <c r="P349" s="2">
        <v>4.3251195098326298E-2</v>
      </c>
    </row>
    <row r="350" spans="2:16" ht="15" customHeight="1" x14ac:dyDescent="0.25">
      <c r="B350" s="2">
        <v>2.8066571437946499</v>
      </c>
      <c r="C350" s="2">
        <v>0.29800250260958899</v>
      </c>
      <c r="D350" s="2">
        <v>1.4024981145259801</v>
      </c>
      <c r="E350" s="2">
        <v>-0.50897271572656999</v>
      </c>
      <c r="F350" s="2">
        <v>-7.95396074095156E-3</v>
      </c>
      <c r="G350" s="2">
        <v>-1.1517608517900999</v>
      </c>
      <c r="H350" s="2">
        <v>0.87110385219632003</v>
      </c>
      <c r="I350" s="2">
        <v>-0.68436588570263401</v>
      </c>
      <c r="J350" s="2">
        <v>0.91078583342230002</v>
      </c>
      <c r="K350" s="2">
        <v>1.55813809147249</v>
      </c>
      <c r="L350" s="2">
        <v>0.90171601991314299</v>
      </c>
      <c r="M350" s="2">
        <v>-0.241949937085112</v>
      </c>
      <c r="N350" s="2">
        <v>-0.881320998703775</v>
      </c>
      <c r="O350" s="2">
        <v>0.90126900216363104</v>
      </c>
      <c r="P350" s="2">
        <v>0.43319070718334102</v>
      </c>
    </row>
    <row r="351" spans="2:16" ht="15" customHeight="1" x14ac:dyDescent="0.25">
      <c r="B351" s="2">
        <v>-0.67656806545436099</v>
      </c>
      <c r="C351" s="2">
        <v>-1.73292708979777</v>
      </c>
      <c r="D351" s="2">
        <v>-1.4316537062459</v>
      </c>
      <c r="E351" s="2">
        <v>-0.22813597958602899</v>
      </c>
      <c r="F351" s="2">
        <v>1.76736906491532</v>
      </c>
      <c r="G351" s="2">
        <v>0.67138793488909598</v>
      </c>
      <c r="H351" s="2">
        <v>0.19220195110896601</v>
      </c>
      <c r="I351" s="2">
        <v>-0.38356753499285301</v>
      </c>
      <c r="J351" s="2">
        <v>-0.86353641582437402</v>
      </c>
      <c r="K351" s="2">
        <v>-0.59587438638862</v>
      </c>
      <c r="L351" s="2">
        <v>-0.17958648056717999</v>
      </c>
      <c r="M351" s="2">
        <v>0.13122628997960001</v>
      </c>
      <c r="N351" s="2">
        <v>-0.167632854778133</v>
      </c>
      <c r="O351" s="2">
        <v>9.7823804947410706E-2</v>
      </c>
      <c r="P351" s="2">
        <v>-0.28425992945260597</v>
      </c>
    </row>
    <row r="352" spans="2:16" ht="15" customHeight="1" x14ac:dyDescent="0.25">
      <c r="B352" s="2">
        <v>1.16672193682044</v>
      </c>
      <c r="C352" s="2">
        <v>-4.7385120196782502</v>
      </c>
      <c r="D352" s="2">
        <v>2.6623293236945398</v>
      </c>
      <c r="E352" s="2">
        <v>0.641746328598642</v>
      </c>
      <c r="F352" s="2">
        <v>-0.112625810921717</v>
      </c>
      <c r="G352" s="2">
        <v>-0.120947429477022</v>
      </c>
      <c r="H352" s="2">
        <v>-7.6719952124839397E-2</v>
      </c>
      <c r="I352" s="2">
        <v>0.46043440710904399</v>
      </c>
      <c r="J352" s="2">
        <v>1.07669904234054</v>
      </c>
      <c r="K352" s="2">
        <v>-0.16745831510206599</v>
      </c>
      <c r="L352" s="2">
        <v>-1.1705739036528899</v>
      </c>
      <c r="M352" s="2">
        <v>0.11597605712641</v>
      </c>
      <c r="N352" s="2">
        <v>0.32533515700243099</v>
      </c>
      <c r="O352" s="2">
        <v>-0.53410594992953897</v>
      </c>
      <c r="P352" s="2">
        <v>0.70692566811669899</v>
      </c>
    </row>
    <row r="353" spans="2:16" ht="15" customHeight="1" x14ac:dyDescent="0.25">
      <c r="B353" s="2">
        <v>-1.42698180739025</v>
      </c>
      <c r="C353" s="2">
        <v>1.6635321586768801</v>
      </c>
      <c r="D353" s="2">
        <v>0.77473097669998503</v>
      </c>
      <c r="E353" s="2">
        <v>0.45375434492997901</v>
      </c>
      <c r="F353" s="2">
        <v>0.888264618850101</v>
      </c>
      <c r="G353" s="2">
        <v>-0.161087861889746</v>
      </c>
      <c r="H353" s="2">
        <v>-0.76824295951529997</v>
      </c>
      <c r="I353" s="2">
        <v>0.22960583906079399</v>
      </c>
      <c r="J353" s="2">
        <v>-0.301253782404863</v>
      </c>
      <c r="K353" s="2">
        <v>0.27119106129477799</v>
      </c>
      <c r="L353" s="2">
        <v>6.9937580695426799E-2</v>
      </c>
      <c r="M353" s="2">
        <v>-0.12595294170618099</v>
      </c>
      <c r="N353" s="2">
        <v>-0.210617571994615</v>
      </c>
      <c r="O353" s="2">
        <v>4.0051055111973703E-2</v>
      </c>
      <c r="P353" s="2">
        <v>-0.34780669241930401</v>
      </c>
    </row>
    <row r="354" spans="2:16" ht="15" customHeight="1" x14ac:dyDescent="0.25">
      <c r="B354" s="2">
        <v>1.87147420845476</v>
      </c>
      <c r="C354" s="2">
        <v>1.21162239397354</v>
      </c>
      <c r="D354" s="2">
        <v>-1.4700876922882E-2</v>
      </c>
      <c r="E354" s="2">
        <v>-0.79324001009173395</v>
      </c>
      <c r="F354" s="2">
        <v>1.3325250222305201</v>
      </c>
      <c r="G354" s="2">
        <v>-0.65822113692657802</v>
      </c>
      <c r="H354" s="2">
        <v>-0.81980995047249905</v>
      </c>
      <c r="I354" s="2">
        <v>0.16115034154986099</v>
      </c>
      <c r="J354" s="2">
        <v>-0.65575728300791902</v>
      </c>
      <c r="K354" s="2">
        <v>0.53981058335241205</v>
      </c>
      <c r="L354" s="2">
        <v>-0.36113410936889501</v>
      </c>
      <c r="M354" s="2">
        <v>0.13558913452389501</v>
      </c>
      <c r="N354" s="2">
        <v>-0.173983605828506</v>
      </c>
      <c r="O354" s="2">
        <v>2.3948516956839101E-2</v>
      </c>
      <c r="P354" s="2">
        <v>-0.14773887008673101</v>
      </c>
    </row>
    <row r="355" spans="2:16" ht="15" customHeight="1" x14ac:dyDescent="0.25">
      <c r="B355" s="2">
        <v>-2.7617274811614099</v>
      </c>
      <c r="C355" s="2">
        <v>1.1837117752283099</v>
      </c>
      <c r="D355" s="2">
        <v>-0.14154846312549199</v>
      </c>
      <c r="E355" s="2">
        <v>-0.101670791791929</v>
      </c>
      <c r="F355" s="2">
        <v>-0.50819970539963799</v>
      </c>
      <c r="G355" s="2">
        <v>-0.128522647662488</v>
      </c>
      <c r="H355" s="2">
        <v>-0.20079172785522101</v>
      </c>
      <c r="I355" s="2">
        <v>-0.20325015831881099</v>
      </c>
      <c r="J355" s="2">
        <v>0.90617154751857498</v>
      </c>
      <c r="K355" s="2">
        <v>-0.40093173774366098</v>
      </c>
      <c r="L355" s="2">
        <v>0.93496063444068001</v>
      </c>
      <c r="M355" s="2">
        <v>0.15434207005240799</v>
      </c>
      <c r="N355" s="2">
        <v>0.212533631710284</v>
      </c>
      <c r="O355" s="2">
        <v>-0.300619702755346</v>
      </c>
      <c r="P355" s="2">
        <v>0.111456932080276</v>
      </c>
    </row>
    <row r="356" spans="2:16" ht="15" customHeight="1" x14ac:dyDescent="0.25">
      <c r="B356" s="2">
        <v>0.24111525154404401</v>
      </c>
      <c r="C356" s="2">
        <v>-0.55648197968359403</v>
      </c>
      <c r="D356" s="2">
        <v>-1.79360460770315</v>
      </c>
      <c r="E356" s="2">
        <v>2.0111047089263701</v>
      </c>
      <c r="F356" s="2">
        <v>0.14054683101450699</v>
      </c>
      <c r="G356" s="2">
        <v>-2.0385503814977302</v>
      </c>
      <c r="H356" s="2">
        <v>-1.5505014168362501</v>
      </c>
      <c r="I356" s="2">
        <v>0.26127712635775602</v>
      </c>
      <c r="J356" s="2">
        <v>-1.3293735434672</v>
      </c>
      <c r="K356" s="2">
        <v>0.380752231369132</v>
      </c>
      <c r="L356" s="2">
        <v>-0.650097373829301</v>
      </c>
      <c r="M356" s="2">
        <v>-2.93054529033125E-2</v>
      </c>
      <c r="N356" s="2">
        <v>0.18113352805022101</v>
      </c>
      <c r="O356" s="2">
        <v>0.45295643443875699</v>
      </c>
      <c r="P356" s="2">
        <v>0.65629441014433199</v>
      </c>
    </row>
    <row r="357" spans="2:16" ht="15" customHeight="1" x14ac:dyDescent="0.25">
      <c r="B357" s="2">
        <v>3.8378025671501699</v>
      </c>
      <c r="C357" s="2">
        <v>0.188655516403789</v>
      </c>
      <c r="D357" s="2">
        <v>-1.0665767842134199</v>
      </c>
      <c r="E357" s="2">
        <v>-2.2633182796904001</v>
      </c>
      <c r="F357" s="2">
        <v>0.69621610641665699</v>
      </c>
      <c r="G357" s="2">
        <v>-1.18061238122053</v>
      </c>
      <c r="H357" s="2">
        <v>-0.12714438940078901</v>
      </c>
      <c r="I357" s="2">
        <v>-0.68867007451372597</v>
      </c>
      <c r="J357" s="2">
        <v>-0.69311441148355801</v>
      </c>
      <c r="K357" s="2">
        <v>-0.104853271728181</v>
      </c>
      <c r="L357" s="2">
        <v>0.22686804725300799</v>
      </c>
      <c r="M357" s="2">
        <v>-6.1918691178123299E-2</v>
      </c>
      <c r="N357" s="2">
        <v>0.138668280520577</v>
      </c>
      <c r="O357" s="2">
        <v>-0.43067642829110298</v>
      </c>
      <c r="P357" s="2">
        <v>0.147630929460287</v>
      </c>
    </row>
    <row r="358" spans="2:16" ht="15" customHeight="1" x14ac:dyDescent="0.25">
      <c r="B358" s="2">
        <v>0.77139605044824</v>
      </c>
      <c r="C358" s="2">
        <v>1.3637428023110001</v>
      </c>
      <c r="D358" s="2">
        <v>0.358510189581568</v>
      </c>
      <c r="E358" s="2">
        <v>0.810164508403031</v>
      </c>
      <c r="F358" s="2">
        <v>-0.67255895180133696</v>
      </c>
      <c r="G358" s="2">
        <v>-0.11742671032058501</v>
      </c>
      <c r="H358" s="2">
        <v>0.73972534446190197</v>
      </c>
      <c r="I358" s="2">
        <v>-0.32166737459185901</v>
      </c>
      <c r="J358" s="2">
        <v>-0.89924243423430905</v>
      </c>
      <c r="K358" s="2">
        <v>-1.62175143745026</v>
      </c>
      <c r="L358" s="2">
        <v>-0.160387821412565</v>
      </c>
      <c r="M358" s="2">
        <v>0.98828455623853795</v>
      </c>
      <c r="N358" s="2">
        <v>-0.474510660167627</v>
      </c>
      <c r="O358" s="2">
        <v>0.80944154234866605</v>
      </c>
      <c r="P358" s="2">
        <v>-0.17412492647545599</v>
      </c>
    </row>
    <row r="359" spans="2:16" ht="15" customHeight="1" x14ac:dyDescent="0.25">
      <c r="B359" s="2">
        <v>0.46993491379563002</v>
      </c>
      <c r="C359" s="2">
        <v>-1.8467939785469301</v>
      </c>
      <c r="D359" s="2">
        <v>-1.6758942392854399</v>
      </c>
      <c r="E359" s="2">
        <v>0.66599341262619405</v>
      </c>
      <c r="F359" s="2">
        <v>1.1122848437177799</v>
      </c>
      <c r="G359" s="2">
        <v>1.0183023246613501</v>
      </c>
      <c r="H359" s="2">
        <v>1.1030529220512</v>
      </c>
      <c r="I359" s="2">
        <v>-0.13937244452582301</v>
      </c>
      <c r="J359" s="2">
        <v>0.227303822358496</v>
      </c>
      <c r="K359" s="2">
        <v>-7.5263302592716796E-2</v>
      </c>
      <c r="L359" s="2">
        <v>0.23496704538799601</v>
      </c>
      <c r="M359" s="2">
        <v>0.26746102251180698</v>
      </c>
      <c r="N359" s="2">
        <v>0.50120844232834405</v>
      </c>
      <c r="O359" s="2">
        <v>0.12069317379014</v>
      </c>
      <c r="P359" s="2">
        <v>-0.55670128372310002</v>
      </c>
    </row>
    <row r="360" spans="2:16" ht="15" customHeight="1" x14ac:dyDescent="0.25">
      <c r="B360" s="2">
        <v>1.1046367776577499</v>
      </c>
      <c r="C360" s="2">
        <v>0.42144462492930701</v>
      </c>
      <c r="D360" s="2">
        <v>-1.9792311856285401</v>
      </c>
      <c r="E360" s="2">
        <v>1.99221030454746</v>
      </c>
      <c r="F360" s="2">
        <v>-0.64453669196198005</v>
      </c>
      <c r="G360" s="2">
        <v>-0.71042784775256895</v>
      </c>
      <c r="H360" s="2">
        <v>0.185001155725984</v>
      </c>
      <c r="I360" s="2">
        <v>-0.21810828324523801</v>
      </c>
      <c r="J360" s="2">
        <v>-2.8740291865163099E-2</v>
      </c>
      <c r="K360" s="2">
        <v>-0.23628920022849001</v>
      </c>
      <c r="L360" s="2">
        <v>0.15801093453114801</v>
      </c>
      <c r="M360" s="2">
        <v>9.2284973255718397E-2</v>
      </c>
      <c r="N360" s="2">
        <v>0.14062681552978901</v>
      </c>
      <c r="O360" s="2">
        <v>0.25270494655623199</v>
      </c>
      <c r="P360" s="2">
        <v>-0.19620669384735201</v>
      </c>
    </row>
    <row r="361" spans="2:16" ht="15" customHeight="1" x14ac:dyDescent="0.25">
      <c r="B361" s="2">
        <v>5.0794105932240496</v>
      </c>
      <c r="C361" s="2">
        <v>-0.31521812405400101</v>
      </c>
      <c r="D361" s="2">
        <v>3.5361504280098601</v>
      </c>
      <c r="E361" s="2">
        <v>2.0484683691829999</v>
      </c>
      <c r="F361" s="2">
        <v>1.30689018914635</v>
      </c>
      <c r="G361" s="2">
        <v>0.57355234981601999</v>
      </c>
      <c r="H361" s="2">
        <v>1.33458516133739</v>
      </c>
      <c r="I361" s="2">
        <v>-2.68544915209992E-2</v>
      </c>
      <c r="J361" s="2">
        <v>-1.0926696512794001</v>
      </c>
      <c r="K361" s="2">
        <v>0.59176919499412495</v>
      </c>
      <c r="L361" s="2">
        <v>1.33936119588167</v>
      </c>
      <c r="M361" s="2">
        <v>-1.6126591680454101</v>
      </c>
      <c r="N361" s="2">
        <v>1.5151761264613599</v>
      </c>
      <c r="O361" s="2">
        <v>1.32739422232595E-2</v>
      </c>
      <c r="P361" s="2">
        <v>-0.94617019294819604</v>
      </c>
    </row>
    <row r="362" spans="2:16" ht="15" customHeight="1" x14ac:dyDescent="0.25">
      <c r="B362" s="2">
        <v>2.6498680821324601</v>
      </c>
      <c r="C362" s="2">
        <v>2.7470914883011499</v>
      </c>
      <c r="D362" s="2">
        <v>0.217809359300878</v>
      </c>
      <c r="E362" s="2">
        <v>-0.30837231587207198</v>
      </c>
      <c r="F362" s="2">
        <v>-0.23461499439389699</v>
      </c>
      <c r="G362" s="2">
        <v>-0.16501787571578699</v>
      </c>
      <c r="H362" s="2">
        <v>0.69244534104440303</v>
      </c>
      <c r="I362" s="2">
        <v>-1.0621911464223099</v>
      </c>
      <c r="J362" s="2">
        <v>-0.17825344588570299</v>
      </c>
      <c r="K362" s="2">
        <v>0.443001057194712</v>
      </c>
      <c r="L362" s="2">
        <v>0.19924234793266901</v>
      </c>
      <c r="M362" s="2">
        <v>7.5097059042511599E-2</v>
      </c>
      <c r="N362" s="2">
        <v>-1.1486096862891799</v>
      </c>
      <c r="O362" s="2">
        <v>1.47237533472932</v>
      </c>
      <c r="P362" s="2">
        <v>-0.26853050744549301</v>
      </c>
    </row>
    <row r="363" spans="2:16" ht="15" customHeight="1" x14ac:dyDescent="0.25">
      <c r="B363" s="2">
        <v>-4.21713699222998</v>
      </c>
      <c r="C363" s="2">
        <v>-3.1336816121315199</v>
      </c>
      <c r="D363" s="2">
        <v>-1.85867965615404</v>
      </c>
      <c r="E363" s="2">
        <v>-1.6627217428344601</v>
      </c>
      <c r="F363" s="2">
        <v>0.68660253396138804</v>
      </c>
      <c r="G363" s="2">
        <v>2.10149951298698</v>
      </c>
      <c r="H363" s="2">
        <v>2.2718458978274501</v>
      </c>
      <c r="I363" s="2">
        <v>1.4080225620627</v>
      </c>
      <c r="J363" s="2">
        <v>-1.15606327813076</v>
      </c>
      <c r="K363" s="2">
        <v>1.09063563242716</v>
      </c>
      <c r="L363" s="2">
        <v>1.09239738633594</v>
      </c>
      <c r="M363" s="2">
        <v>-1.5805338204509201</v>
      </c>
      <c r="N363" s="2">
        <v>0.32091730399318502</v>
      </c>
      <c r="O363" s="2">
        <v>6.9384245905546094E-2</v>
      </c>
      <c r="P363" s="2">
        <v>0.23025274455033601</v>
      </c>
    </row>
    <row r="364" spans="2:16" ht="15" customHeight="1" x14ac:dyDescent="0.25">
      <c r="B364" s="2">
        <v>-2.7682708176372</v>
      </c>
      <c r="C364" s="2">
        <v>-2.3912481084933099</v>
      </c>
      <c r="D364" s="2">
        <v>-1.2086236954699701</v>
      </c>
      <c r="E364" s="2">
        <v>-1.7205426669492501</v>
      </c>
      <c r="F364" s="2">
        <v>1.44483675655637</v>
      </c>
      <c r="G364" s="2">
        <v>1.4650483239873899</v>
      </c>
      <c r="H364" s="2">
        <v>1.18269880228087</v>
      </c>
      <c r="I364" s="2">
        <v>0.32107491549753903</v>
      </c>
      <c r="J364" s="2">
        <v>-1.12723672859249</v>
      </c>
      <c r="K364" s="2">
        <v>-0.425627811074268</v>
      </c>
      <c r="L364" s="2">
        <v>-0.54330959664598999</v>
      </c>
      <c r="M364" s="2">
        <v>0.29147196851426199</v>
      </c>
      <c r="N364" s="2">
        <v>-0.295290479655958</v>
      </c>
      <c r="O364" s="2">
        <v>0.44401183430577101</v>
      </c>
      <c r="P364" s="2">
        <v>-1.9519875787360801E-2</v>
      </c>
    </row>
    <row r="365" spans="2:16" ht="15" customHeight="1" x14ac:dyDescent="0.25">
      <c r="B365" s="2">
        <v>-1.66928060959714</v>
      </c>
      <c r="C365" s="2">
        <v>-4.9876188635205398</v>
      </c>
      <c r="D365" s="2">
        <v>3.6293177596158102</v>
      </c>
      <c r="E365" s="2">
        <v>0.78202092733127804</v>
      </c>
      <c r="F365" s="2">
        <v>-0.88946336891141697</v>
      </c>
      <c r="G365" s="2">
        <v>-2.3521022116772001</v>
      </c>
      <c r="H365" s="2">
        <v>-0.27066149510688903</v>
      </c>
      <c r="I365" s="2">
        <v>0.42127423972057298</v>
      </c>
      <c r="J365" s="2">
        <v>-0.55820604684338204</v>
      </c>
      <c r="K365" s="2">
        <v>1.39080731208941</v>
      </c>
      <c r="L365" s="2">
        <v>0.29118568080443202</v>
      </c>
      <c r="M365" s="2">
        <v>0.46206544378564202</v>
      </c>
      <c r="N365" s="2">
        <v>-0.83213342951837299</v>
      </c>
      <c r="O365" s="2">
        <v>8.9251912221916304E-3</v>
      </c>
      <c r="P365" s="2">
        <v>0.39084082084758598</v>
      </c>
    </row>
    <row r="366" spans="2:16" ht="15" customHeight="1" x14ac:dyDescent="0.25">
      <c r="B366" s="2">
        <v>0.31669349811626102</v>
      </c>
      <c r="C366" s="2">
        <v>-0.61438109551850195</v>
      </c>
      <c r="D366" s="2">
        <v>2.2577515195373099</v>
      </c>
      <c r="E366" s="2">
        <v>0.78477447256315203</v>
      </c>
      <c r="F366" s="2">
        <v>-0.61692276997288098</v>
      </c>
      <c r="G366" s="2">
        <v>0.55189079149727505</v>
      </c>
      <c r="H366" s="2">
        <v>0.483914946076973</v>
      </c>
      <c r="I366" s="2">
        <v>-0.21326850812578901</v>
      </c>
      <c r="J366" s="2">
        <v>3.1485198421724203E-2</v>
      </c>
      <c r="K366" s="2">
        <v>-0.56764832016004996</v>
      </c>
      <c r="L366" s="2">
        <v>-0.39731540786783798</v>
      </c>
      <c r="M366" s="2">
        <v>4.4747962920390197E-2</v>
      </c>
      <c r="N366" s="2">
        <v>2.5314815811474701E-2</v>
      </c>
      <c r="O366" s="2">
        <v>9.4059322929337899E-2</v>
      </c>
      <c r="P366" s="2">
        <v>5.72076127021885E-2</v>
      </c>
    </row>
    <row r="367" spans="2:16" ht="15" customHeight="1" x14ac:dyDescent="0.25">
      <c r="B367" s="2">
        <v>-1.3838326351493999</v>
      </c>
      <c r="C367" s="2">
        <v>0.27366903883835197</v>
      </c>
      <c r="D367" s="2">
        <v>0.38228430676753</v>
      </c>
      <c r="E367" s="2">
        <v>-0.16178927266335</v>
      </c>
      <c r="F367" s="2">
        <v>0.152475507999874</v>
      </c>
      <c r="G367" s="2">
        <v>4.15925676874302E-2</v>
      </c>
      <c r="H367" s="2">
        <v>-0.27258904763207098</v>
      </c>
      <c r="I367" s="2">
        <v>0.45124998944172601</v>
      </c>
      <c r="J367" s="2">
        <v>1.06948728803235</v>
      </c>
      <c r="K367" s="2">
        <v>-0.19998007798589601</v>
      </c>
      <c r="L367" s="2">
        <v>0.13317655612269499</v>
      </c>
      <c r="M367" s="2">
        <v>2.0830217294875299E-2</v>
      </c>
      <c r="N367" s="2">
        <v>-8.3930016940633595E-2</v>
      </c>
      <c r="O367" s="2">
        <v>0.40949083416003901</v>
      </c>
      <c r="P367" s="2">
        <v>0.24972458974757</v>
      </c>
    </row>
    <row r="368" spans="2:16" ht="15" customHeight="1" x14ac:dyDescent="0.25">
      <c r="B368" s="2">
        <v>-1.83455866939783</v>
      </c>
      <c r="C368" s="2">
        <v>1.8811122080978899</v>
      </c>
      <c r="D368" s="2">
        <v>0.72553947706879496</v>
      </c>
      <c r="E368" s="2">
        <v>0.76544695549189601</v>
      </c>
      <c r="F368" s="2">
        <v>-3.2904867736456801E-3</v>
      </c>
      <c r="G368" s="2">
        <v>-0.12643876947493399</v>
      </c>
      <c r="H368" s="2">
        <v>-0.28595561165182598</v>
      </c>
      <c r="I368" s="2">
        <v>0.27324533190320699</v>
      </c>
      <c r="J368" s="2">
        <v>-0.15014708462922599</v>
      </c>
      <c r="K368" s="2">
        <v>-0.19932296816371201</v>
      </c>
      <c r="L368" s="2">
        <v>0.33523467611505797</v>
      </c>
      <c r="M368" s="2">
        <v>-0.36612578006583801</v>
      </c>
      <c r="N368" s="2">
        <v>-0.54352037426414301</v>
      </c>
      <c r="O368" s="2">
        <v>-2.8580279340319599E-2</v>
      </c>
      <c r="P368" s="2">
        <v>0.26827747479375702</v>
      </c>
    </row>
    <row r="369" spans="2:16" ht="15" customHeight="1" x14ac:dyDescent="0.25">
      <c r="B369" s="2">
        <v>3.50159726628962</v>
      </c>
      <c r="C369" s="2">
        <v>-0.73818303983958999</v>
      </c>
      <c r="D369" s="2">
        <v>-0.366030216596055</v>
      </c>
      <c r="E369" s="2">
        <v>-3.6989334608880302</v>
      </c>
      <c r="F369" s="2">
        <v>-4.3896933186798801</v>
      </c>
      <c r="G369" s="2">
        <v>4.2673205082627899</v>
      </c>
      <c r="H369" s="2">
        <v>-5.1868543619361596</v>
      </c>
      <c r="I369" s="2">
        <v>2.0272850081553901</v>
      </c>
      <c r="J369" s="2">
        <v>-0.22996614136645199</v>
      </c>
      <c r="K369" s="2">
        <v>-0.61524368840300903</v>
      </c>
      <c r="L369" s="2">
        <v>-1.5010269239554E-2</v>
      </c>
      <c r="M369" s="2">
        <v>-5.06408522259418E-2</v>
      </c>
      <c r="N369" s="2">
        <v>-1.00810485083243</v>
      </c>
      <c r="O369" s="2">
        <v>0.74689048889865695</v>
      </c>
      <c r="P369" s="2">
        <v>-0.56241805080041496</v>
      </c>
    </row>
    <row r="370" spans="2:16" ht="15" customHeight="1" x14ac:dyDescent="0.25">
      <c r="B370" s="2">
        <v>1.5444252215804799</v>
      </c>
      <c r="C370" s="2">
        <v>0.51318240072021903</v>
      </c>
      <c r="D370" s="2">
        <v>-0.703776192705454</v>
      </c>
      <c r="E370" s="2">
        <v>-0.67208238377301999</v>
      </c>
      <c r="F370" s="2">
        <v>-0.121115827387427</v>
      </c>
      <c r="G370" s="2">
        <v>-0.64573083875125004</v>
      </c>
      <c r="H370" s="2">
        <v>1.0337513863543</v>
      </c>
      <c r="I370" s="2">
        <v>0.70158222504748302</v>
      </c>
      <c r="J370" s="2">
        <v>-0.99406357503807297</v>
      </c>
      <c r="K370" s="2">
        <v>1.7128308601725799</v>
      </c>
      <c r="L370" s="2">
        <v>-6.4379540154366893E-2</v>
      </c>
      <c r="M370" s="2">
        <v>0.94877689114630004</v>
      </c>
      <c r="N370" s="2">
        <v>0.59148201506692999</v>
      </c>
      <c r="O370" s="2">
        <v>-0.42092607156650202</v>
      </c>
      <c r="P370" s="2">
        <v>-8.4370278012832894E-2</v>
      </c>
    </row>
    <row r="371" spans="2:16" ht="15" customHeight="1" x14ac:dyDescent="0.25">
      <c r="B371" s="2">
        <v>0.39694132482919497</v>
      </c>
      <c r="C371" s="2">
        <v>-2.7903488514536998</v>
      </c>
      <c r="D371" s="2">
        <v>1.2322208363760501</v>
      </c>
      <c r="E371" s="2">
        <v>2.2830366338475998</v>
      </c>
      <c r="F371" s="2">
        <v>1.4229291287674</v>
      </c>
      <c r="G371" s="2">
        <v>3.1385599001349198</v>
      </c>
      <c r="H371" s="2">
        <v>1.3098790048968501</v>
      </c>
      <c r="I371" s="2">
        <v>1.3871496727264401</v>
      </c>
      <c r="J371" s="2">
        <v>-0.25506213883148798</v>
      </c>
      <c r="K371" s="2">
        <v>0.50781658581130895</v>
      </c>
      <c r="L371" s="2">
        <v>-0.27527368783088102</v>
      </c>
      <c r="M371" s="2">
        <v>0.37883596554563398</v>
      </c>
      <c r="N371" s="2">
        <v>-0.70510035422453099</v>
      </c>
      <c r="O371" s="2">
        <v>-0.39076800707301701</v>
      </c>
      <c r="P371" s="2">
        <v>-5.2815443671781599E-2</v>
      </c>
    </row>
    <row r="372" spans="2:16" ht="15" customHeight="1" x14ac:dyDescent="0.25">
      <c r="B372" s="2">
        <v>0.34274835681478799</v>
      </c>
      <c r="C372" s="2">
        <v>-3.7663594326531502</v>
      </c>
      <c r="D372" s="2">
        <v>2.1842525478941202</v>
      </c>
      <c r="E372" s="2">
        <v>-0.13958979439869801</v>
      </c>
      <c r="F372" s="2">
        <v>2.26063678627474E-2</v>
      </c>
      <c r="G372" s="2">
        <v>-1.1382527055301399</v>
      </c>
      <c r="H372" s="2">
        <v>0.108641102474007</v>
      </c>
      <c r="I372" s="2">
        <v>-0.90231592678252404</v>
      </c>
      <c r="J372" s="2">
        <v>-0.66628813206238502</v>
      </c>
      <c r="K372" s="2">
        <v>-0.88043485902379903</v>
      </c>
      <c r="L372" s="2">
        <v>-0.48962326432813202</v>
      </c>
      <c r="M372" s="2">
        <v>0.76572661145726395</v>
      </c>
      <c r="N372" s="2">
        <v>-0.42036438274259802</v>
      </c>
      <c r="O372" s="2">
        <v>-0.43384093074779401</v>
      </c>
      <c r="P372" s="2">
        <v>-2.70901163122383E-3</v>
      </c>
    </row>
    <row r="373" spans="2:16" ht="15" customHeight="1" x14ac:dyDescent="0.25">
      <c r="B373" s="2">
        <v>0.43240397100686101</v>
      </c>
      <c r="C373" s="2">
        <v>1.61947696821874</v>
      </c>
      <c r="D373" s="2">
        <v>1.8600885497166699</v>
      </c>
      <c r="E373" s="2">
        <v>0.58235675290828004</v>
      </c>
      <c r="F373" s="2">
        <v>0.82875524811205203</v>
      </c>
      <c r="G373" s="2">
        <v>0.116744802407426</v>
      </c>
      <c r="H373" s="2">
        <v>-9.6912750754202498E-2</v>
      </c>
      <c r="I373" s="2">
        <v>-1.3206263787962301E-2</v>
      </c>
      <c r="J373" s="2">
        <v>-0.48049723771933101</v>
      </c>
      <c r="K373" s="2">
        <v>9.1550899271990699E-2</v>
      </c>
      <c r="L373" s="2">
        <v>0.12991693532524101</v>
      </c>
      <c r="M373" s="2">
        <v>-0.56526725402003897</v>
      </c>
      <c r="N373" s="2">
        <v>-0.569350149239787</v>
      </c>
      <c r="O373" s="2">
        <v>0.23938663049706599</v>
      </c>
      <c r="P373" s="2">
        <v>-0.24334036982207199</v>
      </c>
    </row>
    <row r="374" spans="2:16" ht="15" customHeight="1" x14ac:dyDescent="0.25">
      <c r="B374" s="2">
        <v>-3.9733851379037</v>
      </c>
      <c r="C374" s="2">
        <v>4.33607688479852</v>
      </c>
      <c r="D374" s="2">
        <v>-0.93273985716913199</v>
      </c>
      <c r="E374" s="2">
        <v>-1.9184447920226499</v>
      </c>
      <c r="F374" s="2">
        <v>-2.8065348161100099</v>
      </c>
      <c r="G374" s="2">
        <v>-1.4182514685181</v>
      </c>
      <c r="H374" s="2">
        <v>0.283741431174037</v>
      </c>
      <c r="I374" s="2">
        <v>1.33360865822828</v>
      </c>
      <c r="J374" s="2">
        <v>-0.63178716255947898</v>
      </c>
      <c r="K374" s="2">
        <v>0.51047018418950496</v>
      </c>
      <c r="L374" s="2">
        <v>0.16219999190860801</v>
      </c>
      <c r="M374" s="2">
        <v>1.1130499305560599</v>
      </c>
      <c r="N374" s="2">
        <v>0.78623489195303897</v>
      </c>
      <c r="O374" s="2">
        <v>-0.68042616570028802</v>
      </c>
      <c r="P374" s="2">
        <v>-4.3640450950774699E-2</v>
      </c>
    </row>
    <row r="375" spans="2:16" ht="15" customHeight="1" x14ac:dyDescent="0.25">
      <c r="B375" s="2">
        <v>2.05787118809228</v>
      </c>
      <c r="C375" s="2">
        <v>-0.41825409693877502</v>
      </c>
      <c r="D375" s="2">
        <v>2.75450223572193</v>
      </c>
      <c r="E375" s="2">
        <v>0.112734732677348</v>
      </c>
      <c r="F375" s="2">
        <v>7.0351780425147406E-2</v>
      </c>
      <c r="G375" s="2">
        <v>-1.1588933196389199</v>
      </c>
      <c r="H375" s="2">
        <v>-5.3275001076044499E-2</v>
      </c>
      <c r="I375" s="2">
        <v>-8.0526308738182797E-2</v>
      </c>
      <c r="J375" s="2">
        <v>-0.337535804301901</v>
      </c>
      <c r="K375" s="2">
        <v>0.94570026624774794</v>
      </c>
      <c r="L375" s="2">
        <v>-0.68219482921896701</v>
      </c>
      <c r="M375" s="2">
        <v>0.44792140848755901</v>
      </c>
      <c r="N375" s="2">
        <v>-0.282624705912425</v>
      </c>
      <c r="O375" s="2">
        <v>1.5102636433985399</v>
      </c>
      <c r="P375" s="2">
        <v>0.23540850909049399</v>
      </c>
    </row>
    <row r="376" spans="2:16" ht="15" customHeight="1" x14ac:dyDescent="0.25">
      <c r="B376" s="2">
        <v>-2.09030422031804</v>
      </c>
      <c r="C376" s="2">
        <v>1.5420560141692301</v>
      </c>
      <c r="D376" s="2">
        <v>-0.61454865842247297</v>
      </c>
      <c r="E376" s="2">
        <v>-0.56069277472111101</v>
      </c>
      <c r="F376" s="2">
        <v>-1.27375680094523</v>
      </c>
      <c r="G376" s="2">
        <v>-1.7506409036333E-2</v>
      </c>
      <c r="H376" s="2">
        <v>0.69765012483562605</v>
      </c>
      <c r="I376" s="2">
        <v>0.43258175649275199</v>
      </c>
      <c r="J376" s="2">
        <v>0.79506610939866196</v>
      </c>
      <c r="K376" s="2">
        <v>0.54328862274692802</v>
      </c>
      <c r="L376" s="2">
        <v>0.70093659220541704</v>
      </c>
      <c r="M376" s="2">
        <v>0.12665236067753199</v>
      </c>
      <c r="N376" s="2">
        <v>0.44792617849514899</v>
      </c>
      <c r="O376" s="2">
        <v>-0.56367548532690204</v>
      </c>
      <c r="P376" s="2">
        <v>0.121083136519857</v>
      </c>
    </row>
    <row r="377" spans="2:16" ht="15" customHeight="1" x14ac:dyDescent="0.25">
      <c r="B377" s="2">
        <v>-1.34884602036075</v>
      </c>
      <c r="C377" s="2">
        <v>0.54957506018175495</v>
      </c>
      <c r="D377" s="2">
        <v>-3.1417449302934299</v>
      </c>
      <c r="E377" s="2">
        <v>1.74962016313763</v>
      </c>
      <c r="F377" s="2">
        <v>-1.37827542648602</v>
      </c>
      <c r="G377" s="2">
        <v>-0.77608966271861501</v>
      </c>
      <c r="H377" s="2">
        <v>-0.48511498380504398</v>
      </c>
      <c r="I377" s="2">
        <v>0.28976464744485197</v>
      </c>
      <c r="J377" s="2">
        <v>-0.114243777008111</v>
      </c>
      <c r="K377" s="2">
        <v>-0.56052478394471505</v>
      </c>
      <c r="L377" s="2">
        <v>0.92497861846549001</v>
      </c>
      <c r="M377" s="2">
        <v>-8.6941653518239195E-2</v>
      </c>
      <c r="N377" s="2">
        <v>-0.53605387855777598</v>
      </c>
      <c r="O377" s="2">
        <v>-0.34719365161174598</v>
      </c>
      <c r="P377" s="2">
        <v>-0.12154437638604799</v>
      </c>
    </row>
    <row r="378" spans="2:16" ht="15" customHeight="1" x14ac:dyDescent="0.25">
      <c r="B378" s="2">
        <v>-0.357876161488903</v>
      </c>
      <c r="C378" s="2">
        <v>-1.4680970304492</v>
      </c>
      <c r="D378" s="2">
        <v>0.36602079299887702</v>
      </c>
      <c r="E378" s="2">
        <v>-0.69050343597377195</v>
      </c>
      <c r="F378" s="2">
        <v>2.0701829102150699</v>
      </c>
      <c r="G378" s="2">
        <v>-0.20580978355058999</v>
      </c>
      <c r="H378" s="2">
        <v>-1.78855013900197</v>
      </c>
      <c r="I378" s="2">
        <v>-0.70367702046787295</v>
      </c>
      <c r="J378" s="2">
        <v>-0.986490662986518</v>
      </c>
      <c r="K378" s="2">
        <v>-4.50282630377248E-3</v>
      </c>
      <c r="L378" s="2">
        <v>-0.23657165297312999</v>
      </c>
      <c r="M378" s="2">
        <v>1.24552569718157E-2</v>
      </c>
      <c r="N378" s="2">
        <v>0.55984854010048901</v>
      </c>
      <c r="O378" s="2">
        <v>0.157800375278663</v>
      </c>
      <c r="P378" s="2">
        <v>0.92164099857690696</v>
      </c>
    </row>
    <row r="379" spans="2:16" ht="15" customHeight="1" x14ac:dyDescent="0.25">
      <c r="B379" s="2">
        <v>3.3765377067217899</v>
      </c>
      <c r="C379" s="2">
        <v>-3.7375131166898798</v>
      </c>
      <c r="D379" s="2">
        <v>0.81171223421270899</v>
      </c>
      <c r="E379" s="2">
        <v>-1.15696037457762</v>
      </c>
      <c r="F379" s="2">
        <v>0.76356445425501396</v>
      </c>
      <c r="G379" s="2">
        <v>-0.32994073811989799</v>
      </c>
      <c r="H379" s="2">
        <v>-3.8065970720468599E-3</v>
      </c>
      <c r="I379" s="2">
        <v>0.61349776346970897</v>
      </c>
      <c r="J379" s="2">
        <v>0.43977799243694199</v>
      </c>
      <c r="K379" s="2">
        <v>0.16263187025423101</v>
      </c>
      <c r="L379" s="2">
        <v>0.19554817537247501</v>
      </c>
      <c r="M379" s="2">
        <v>5.2809914772651297E-2</v>
      </c>
      <c r="N379" s="2">
        <v>-0.22506485236387699</v>
      </c>
      <c r="O379" s="2">
        <v>-0.35310719293603199</v>
      </c>
      <c r="P379" s="2">
        <v>4.3635847894472897E-2</v>
      </c>
    </row>
    <row r="380" spans="2:16" ht="15" customHeight="1" x14ac:dyDescent="0.25">
      <c r="B380" s="2">
        <v>1.30468525747097</v>
      </c>
      <c r="C380" s="2">
        <v>2.6994652961429302</v>
      </c>
      <c r="D380" s="2">
        <v>-0.41268730343700399</v>
      </c>
      <c r="E380" s="2">
        <v>-1.95558693990682</v>
      </c>
      <c r="F380" s="2">
        <v>-5.1458996477832197E-2</v>
      </c>
      <c r="G380" s="2">
        <v>-0.97847403124263799</v>
      </c>
      <c r="H380" s="2">
        <v>6.9606913854914201E-2</v>
      </c>
      <c r="I380" s="2">
        <v>-0.43254313387780702</v>
      </c>
      <c r="J380" s="2">
        <v>-0.56813343781796299</v>
      </c>
      <c r="K380" s="2">
        <v>0.21475140032537901</v>
      </c>
      <c r="L380" s="2">
        <v>8.1785957478723997E-2</v>
      </c>
      <c r="M380" s="2">
        <v>-0.48916762520600399</v>
      </c>
      <c r="N380" s="2">
        <v>-0.159951526637158</v>
      </c>
      <c r="O380" s="2">
        <v>-0.20315913472396899</v>
      </c>
      <c r="P380" s="2">
        <v>0.36894145077510798</v>
      </c>
    </row>
    <row r="381" spans="2:16" ht="15" customHeight="1" x14ac:dyDescent="0.25">
      <c r="B381" s="2">
        <v>-2.0739415932457201</v>
      </c>
      <c r="C381" s="2">
        <v>1.6869127232055701</v>
      </c>
      <c r="D381" s="2">
        <v>0.23992524058495099</v>
      </c>
      <c r="E381" s="2">
        <v>0.19170185588455399</v>
      </c>
      <c r="F381" s="2">
        <v>1.7875578332925499</v>
      </c>
      <c r="G381" s="2">
        <v>-0.71348427508360102</v>
      </c>
      <c r="H381" s="2">
        <v>-1.7735830454322801</v>
      </c>
      <c r="I381" s="2">
        <v>0.360311547744742</v>
      </c>
      <c r="J381" s="2">
        <v>-8.5681295985594701E-3</v>
      </c>
      <c r="K381" s="2">
        <v>0.43605526990256599</v>
      </c>
      <c r="L381" s="2">
        <v>-1.03708620859597</v>
      </c>
      <c r="M381" s="2">
        <v>5.2916159464801701E-2</v>
      </c>
      <c r="N381" s="2">
        <v>-6.7562728613276501E-2</v>
      </c>
      <c r="O381" s="2">
        <v>-0.48027431957101901</v>
      </c>
      <c r="P381" s="2">
        <v>-0.18447467093481601</v>
      </c>
    </row>
    <row r="382" spans="2:16" ht="15" customHeight="1" x14ac:dyDescent="0.25">
      <c r="B382" s="2">
        <v>-0.74579663385105299</v>
      </c>
      <c r="C382" s="2">
        <v>1.85324980290247</v>
      </c>
      <c r="D382" s="2">
        <v>0.92710439693495605</v>
      </c>
      <c r="E382" s="2">
        <v>0.93648503256569704</v>
      </c>
      <c r="F382" s="2">
        <v>0.72405718591152501</v>
      </c>
      <c r="G382" s="2">
        <v>-4.4700952373265497E-2</v>
      </c>
      <c r="H382" s="2">
        <v>-0.45322059604860299</v>
      </c>
      <c r="I382" s="2">
        <v>-7.3040011094251496E-3</v>
      </c>
      <c r="J382" s="2">
        <v>-0.34500015175751902</v>
      </c>
      <c r="K382" s="2">
        <v>-0.62183345858251404</v>
      </c>
      <c r="L382" s="2">
        <v>-0.219996114974396</v>
      </c>
      <c r="M382" s="2">
        <v>0.30735420869714603</v>
      </c>
      <c r="N382" s="2">
        <v>-0.51068368953071197</v>
      </c>
      <c r="O382" s="2">
        <v>8.6922181711192398E-2</v>
      </c>
      <c r="P382" s="2">
        <v>-0.110661703604284</v>
      </c>
    </row>
    <row r="383" spans="2:16" ht="15" customHeight="1" x14ac:dyDescent="0.25">
      <c r="B383" s="2">
        <v>-1.2814461080508199</v>
      </c>
      <c r="C383" s="2">
        <v>0.88825203913189499</v>
      </c>
      <c r="D383" s="2">
        <v>-0.40243579222203402</v>
      </c>
      <c r="E383" s="2">
        <v>-0.168417388800991</v>
      </c>
      <c r="F383" s="2">
        <v>0.71580165816650199</v>
      </c>
      <c r="G383" s="2">
        <v>-0.34713805542054399</v>
      </c>
      <c r="H383" s="2">
        <v>-0.58069983027944905</v>
      </c>
      <c r="I383" s="2">
        <v>-0.50623241584429202</v>
      </c>
      <c r="J383" s="2">
        <v>0.83593045759889295</v>
      </c>
      <c r="K383" s="2">
        <v>-0.36026898142998498</v>
      </c>
      <c r="L383" s="2">
        <v>0.20099487577067399</v>
      </c>
      <c r="M383" s="2">
        <v>-0.195032741965142</v>
      </c>
      <c r="N383" s="2">
        <v>0.47190102998474898</v>
      </c>
      <c r="O383" s="2">
        <v>-3.16385351094969E-2</v>
      </c>
      <c r="P383" s="2">
        <v>-0.22925000994231501</v>
      </c>
    </row>
    <row r="384" spans="2:16" ht="15" customHeight="1" x14ac:dyDescent="0.25">
      <c r="B384" s="2">
        <v>2.6896071760402398</v>
      </c>
      <c r="C384" s="2">
        <v>-0.50347624999630403</v>
      </c>
      <c r="D384" s="2">
        <v>-1.01820930299353</v>
      </c>
      <c r="E384" s="2">
        <v>-1.0632475931538601</v>
      </c>
      <c r="F384" s="2">
        <v>0.94632223273199201</v>
      </c>
      <c r="G384" s="2">
        <v>0.21359040100464399</v>
      </c>
      <c r="H384" s="2">
        <v>0.70103986089294101</v>
      </c>
      <c r="I384" s="2">
        <v>-0.35749243903766598</v>
      </c>
      <c r="J384" s="2">
        <v>0.19371832703327899</v>
      </c>
      <c r="K384" s="2">
        <v>0.71705134526618597</v>
      </c>
      <c r="L384" s="2">
        <v>0.55910186498040404</v>
      </c>
      <c r="M384" s="2">
        <v>9.0678903477150005E-2</v>
      </c>
      <c r="N384" s="2">
        <v>-3.7082790530004399E-2</v>
      </c>
      <c r="O384" s="2">
        <v>-0.187869450886016</v>
      </c>
      <c r="P384" s="2">
        <v>0.343478974403017</v>
      </c>
    </row>
    <row r="385" spans="2:16" ht="15" customHeight="1" x14ac:dyDescent="0.25">
      <c r="B385" s="2">
        <v>-1.1327989599380699</v>
      </c>
      <c r="C385" s="2">
        <v>-1.19583187570023</v>
      </c>
      <c r="D385" s="2">
        <v>-2.1201077067634202</v>
      </c>
      <c r="E385" s="2">
        <v>0.36371805885619002</v>
      </c>
      <c r="F385" s="2">
        <v>0.32144080201011599</v>
      </c>
      <c r="G385" s="2">
        <v>-2.81517188093118E-3</v>
      </c>
      <c r="H385" s="2">
        <v>3.8975114788567999E-3</v>
      </c>
      <c r="I385" s="2">
        <v>-6.4672700099727198E-2</v>
      </c>
      <c r="J385" s="2">
        <v>0.73889879062016495</v>
      </c>
      <c r="K385" s="2">
        <v>-0.49390967159878901</v>
      </c>
      <c r="L385" s="2">
        <v>-2.0368996228588201</v>
      </c>
      <c r="M385" s="2">
        <v>0.406480849148112</v>
      </c>
      <c r="N385" s="2">
        <v>-0.35998341059934402</v>
      </c>
      <c r="O385" s="2">
        <v>-0.44355452757929398</v>
      </c>
      <c r="P385" s="2">
        <v>0.61456185128424101</v>
      </c>
    </row>
    <row r="386" spans="2:16" ht="15" customHeight="1" x14ac:dyDescent="0.25">
      <c r="B386" s="2">
        <v>-1.13257868385472</v>
      </c>
      <c r="C386" s="2">
        <v>0.94236858028119297</v>
      </c>
      <c r="D386" s="2">
        <v>0.969526816760792</v>
      </c>
      <c r="E386" s="2">
        <v>-0.14210361811384201</v>
      </c>
      <c r="F386" s="2">
        <v>-1.0253805668168801</v>
      </c>
      <c r="G386" s="2">
        <v>-0.81947851405156102</v>
      </c>
      <c r="H386" s="2">
        <v>-0.34160877381114801</v>
      </c>
      <c r="I386" s="2">
        <v>0.88018437432382601</v>
      </c>
      <c r="J386" s="2">
        <v>0.35077556280380101</v>
      </c>
      <c r="K386" s="2">
        <v>6.0686358575039498E-2</v>
      </c>
      <c r="L386" s="2">
        <v>1.0689177117263899</v>
      </c>
      <c r="M386" s="2">
        <v>1.0325970387088499</v>
      </c>
      <c r="N386" s="2">
        <v>-0.84220358698212805</v>
      </c>
      <c r="O386" s="2">
        <v>0.848078402296639</v>
      </c>
      <c r="P386" s="2">
        <v>1.1061967412218201</v>
      </c>
    </row>
    <row r="387" spans="2:16" ht="15" customHeight="1" x14ac:dyDescent="0.25">
      <c r="B387" s="2">
        <v>-0.65379429827197899</v>
      </c>
      <c r="C387" s="2">
        <v>1.63470176137076</v>
      </c>
      <c r="D387" s="2">
        <v>0.88863749515578705</v>
      </c>
      <c r="E387" s="2">
        <v>0.991216695364599</v>
      </c>
      <c r="F387" s="2">
        <v>-1.3387098463709499</v>
      </c>
      <c r="G387" s="2">
        <v>0.68139739325313797</v>
      </c>
      <c r="H387" s="2">
        <v>1.3522517495750099</v>
      </c>
      <c r="I387" s="2">
        <v>0.50516252383454596</v>
      </c>
      <c r="J387" s="2">
        <v>0.57921870396602704</v>
      </c>
      <c r="K387" s="2">
        <v>4.8577136683060802E-2</v>
      </c>
      <c r="L387" s="2">
        <v>0.33745263550917298</v>
      </c>
      <c r="M387" s="2">
        <v>-9.5192488524513202E-2</v>
      </c>
      <c r="N387" s="2">
        <v>9.2303419075641699E-2</v>
      </c>
      <c r="O387" s="2">
        <v>-0.11046626574511401</v>
      </c>
      <c r="P387" s="2">
        <v>6.5322391489288104E-2</v>
      </c>
    </row>
    <row r="388" spans="2:16" ht="15" customHeight="1" x14ac:dyDescent="0.25">
      <c r="B388" s="2">
        <v>1.5495686734749801</v>
      </c>
      <c r="C388" s="2">
        <v>1.60640530083184</v>
      </c>
      <c r="D388" s="2">
        <v>1.7894368732055499</v>
      </c>
      <c r="E388" s="2">
        <v>0.30950967152876901</v>
      </c>
      <c r="F388" s="2">
        <v>0.52186415336769698</v>
      </c>
      <c r="G388" s="2">
        <v>0.19501257914970599</v>
      </c>
      <c r="H388" s="2">
        <v>0.67361893360536895</v>
      </c>
      <c r="I388" s="2">
        <v>-0.30794798544562901</v>
      </c>
      <c r="J388" s="2">
        <v>-0.406347609538943</v>
      </c>
      <c r="K388" s="2">
        <v>-1.12461043105164</v>
      </c>
      <c r="L388" s="2">
        <v>-6.9394126594477301E-2</v>
      </c>
      <c r="M388" s="2">
        <v>0.35247615079550998</v>
      </c>
      <c r="N388" s="2">
        <v>0.62730222245007194</v>
      </c>
      <c r="O388" s="2">
        <v>3.5550004716710597E-2</v>
      </c>
      <c r="P388" s="2">
        <v>3.1146866018686402E-3</v>
      </c>
    </row>
    <row r="389" spans="2:16" ht="15" customHeight="1" x14ac:dyDescent="0.25">
      <c r="B389" s="2">
        <v>1.8462459895816301</v>
      </c>
      <c r="C389" s="2">
        <v>-0.25911298456099902</v>
      </c>
      <c r="D389" s="2">
        <v>2.43968244284653</v>
      </c>
      <c r="E389" s="2">
        <v>2.04310127593949</v>
      </c>
      <c r="F389" s="2">
        <v>0.21622592496761101</v>
      </c>
      <c r="G389" s="2">
        <v>0.80200456878064397</v>
      </c>
      <c r="H389" s="2">
        <v>1.17812250718155</v>
      </c>
      <c r="I389" s="2">
        <v>6.51158441208054E-2</v>
      </c>
      <c r="J389" s="2">
        <v>-8.5794406491476793E-2</v>
      </c>
      <c r="K389" s="2">
        <v>5.3131791644290403E-2</v>
      </c>
      <c r="L389" s="2">
        <v>1.8849303432353599</v>
      </c>
      <c r="M389" s="2">
        <v>-0.19985672757834699</v>
      </c>
      <c r="N389" s="2">
        <v>7.9492802639364299E-2</v>
      </c>
      <c r="O389" s="2">
        <v>-0.26673745878080601</v>
      </c>
      <c r="P389" s="2">
        <v>-0.36749305684285599</v>
      </c>
    </row>
    <row r="390" spans="2:16" ht="15" customHeight="1" x14ac:dyDescent="0.25">
      <c r="B390" s="2">
        <v>-1.29841765957269</v>
      </c>
      <c r="C390" s="2">
        <v>1.40474837796453</v>
      </c>
      <c r="D390" s="2">
        <v>-1.7151495282306399</v>
      </c>
      <c r="E390" s="2">
        <v>1.0792473842455299</v>
      </c>
      <c r="F390" s="2">
        <v>0.398682797851238</v>
      </c>
      <c r="G390" s="2">
        <v>-1.49588585432532</v>
      </c>
      <c r="H390" s="2">
        <v>-1.4918902114936401</v>
      </c>
      <c r="I390" s="2">
        <v>0.15618351775744199</v>
      </c>
      <c r="J390" s="2">
        <v>-1.1108442631353299</v>
      </c>
      <c r="K390" s="2">
        <v>5.9141456822093897E-3</v>
      </c>
      <c r="L390" s="2">
        <v>-0.68974673825654798</v>
      </c>
      <c r="M390" s="2">
        <v>-0.28554314594983998</v>
      </c>
      <c r="N390" s="2">
        <v>-0.19601756992911401</v>
      </c>
      <c r="O390" s="2">
        <v>-3.4891441919405103E-2</v>
      </c>
      <c r="P390" s="2">
        <v>0.18306839851916301</v>
      </c>
    </row>
    <row r="391" spans="2:16" ht="15" customHeight="1" x14ac:dyDescent="0.25">
      <c r="B391" s="2">
        <v>2.01157853869063</v>
      </c>
      <c r="C391" s="2">
        <v>-0.54059806607888605</v>
      </c>
      <c r="D391" s="2">
        <v>0.183686860044008</v>
      </c>
      <c r="E391" s="2">
        <v>-1.1866665458713101E-2</v>
      </c>
      <c r="F391" s="2">
        <v>1.5833617780582201</v>
      </c>
      <c r="G391" s="2">
        <v>0.25961084503822901</v>
      </c>
      <c r="H391" s="2">
        <v>1.43660447968284E-2</v>
      </c>
      <c r="I391" s="2">
        <v>-0.122502267670713</v>
      </c>
      <c r="J391" s="2">
        <v>0.35391508985554698</v>
      </c>
      <c r="K391" s="2">
        <v>0.57873416544381695</v>
      </c>
      <c r="L391" s="2">
        <v>0.61275694044545104</v>
      </c>
      <c r="M391" s="2">
        <v>0.356406367944818</v>
      </c>
      <c r="N391" s="2">
        <v>-0.15967670646875001</v>
      </c>
      <c r="O391" s="2">
        <v>-0.167997740432933</v>
      </c>
      <c r="P391" s="2">
        <v>-0.23741049301408201</v>
      </c>
    </row>
    <row r="392" spans="2:16" ht="15" customHeight="1" x14ac:dyDescent="0.25">
      <c r="B392" s="2">
        <v>-3.5182025683155702</v>
      </c>
      <c r="C392" s="2">
        <v>-5.1761267421910899</v>
      </c>
      <c r="D392" s="2">
        <v>-2.9327157220145099</v>
      </c>
      <c r="E392" s="2">
        <v>-1.3835174831644199</v>
      </c>
      <c r="F392" s="2">
        <v>2.2447197882972398</v>
      </c>
      <c r="G392" s="2">
        <v>2.6518802275465898</v>
      </c>
      <c r="H392" s="2">
        <v>2.0292472384098899</v>
      </c>
      <c r="I392" s="2">
        <v>0.74542182729272599</v>
      </c>
      <c r="J392" s="2">
        <v>0.958852797693588</v>
      </c>
      <c r="K392" s="2">
        <v>0.489043488328054</v>
      </c>
      <c r="L392" s="2">
        <v>-0.54074551722308395</v>
      </c>
      <c r="M392" s="2">
        <v>0.28554527854772199</v>
      </c>
      <c r="N392" s="2">
        <v>0.12799307383942299</v>
      </c>
      <c r="O392" s="2">
        <v>0.338775989051259</v>
      </c>
      <c r="P392" s="2">
        <v>0.65949914536277698</v>
      </c>
    </row>
    <row r="393" spans="2:16" ht="15" customHeight="1" x14ac:dyDescent="0.25">
      <c r="B393" s="2">
        <v>3.5951431878873098E-2</v>
      </c>
      <c r="C393" s="2">
        <v>0.650402522029085</v>
      </c>
      <c r="D393" s="2">
        <v>1.45068546425085</v>
      </c>
      <c r="E393" s="2">
        <v>1.13208547367799</v>
      </c>
      <c r="F393" s="2">
        <v>1.2306146670884599</v>
      </c>
      <c r="G393" s="2">
        <v>0.92493830791216503</v>
      </c>
      <c r="H393" s="2">
        <v>0.15547379004645701</v>
      </c>
      <c r="I393" s="2">
        <v>-0.14681777929237599</v>
      </c>
      <c r="J393" s="2">
        <v>0.82339935903526096</v>
      </c>
      <c r="K393" s="2">
        <v>-0.78535835416960897</v>
      </c>
      <c r="L393" s="2">
        <v>-0.63778884161780303</v>
      </c>
      <c r="M393" s="2">
        <v>-0.13461199890856501</v>
      </c>
      <c r="N393" s="2">
        <v>3.4650622320447001E-2</v>
      </c>
      <c r="O393" s="2">
        <v>3.4575947220125497E-2</v>
      </c>
      <c r="P393" s="2">
        <v>-6.8768537315894093E-2</v>
      </c>
    </row>
    <row r="394" spans="2:16" ht="15" customHeight="1" x14ac:dyDescent="0.25">
      <c r="B394" s="2">
        <v>4.3289533736141301</v>
      </c>
      <c r="C394" s="2">
        <v>-0.64638532710184105</v>
      </c>
      <c r="D394" s="2">
        <v>-2.59109704059308</v>
      </c>
      <c r="E394" s="2">
        <v>1.75555599272637</v>
      </c>
      <c r="F394" s="2">
        <v>0.33033326737269197</v>
      </c>
      <c r="G394" s="2">
        <v>-0.880170740194545</v>
      </c>
      <c r="H394" s="2">
        <v>-0.38865728289547502</v>
      </c>
      <c r="I394" s="2">
        <v>-3.6611449014013801E-2</v>
      </c>
      <c r="J394" s="2">
        <v>0.57307024724731304</v>
      </c>
      <c r="K394" s="2">
        <v>0.518005830880787</v>
      </c>
      <c r="L394" s="2">
        <v>5.1404494601752497E-2</v>
      </c>
      <c r="M394" s="2">
        <v>0.23701797547512801</v>
      </c>
      <c r="N394" s="2">
        <v>0.34133264521721901</v>
      </c>
      <c r="O394" s="2">
        <v>0.66583940462681701</v>
      </c>
      <c r="P394" s="2">
        <v>-0.56418485126282303</v>
      </c>
    </row>
    <row r="395" spans="2:16" ht="15" customHeight="1" x14ac:dyDescent="0.25">
      <c r="B395" s="2">
        <v>-1.62394676728537</v>
      </c>
      <c r="C395" s="2">
        <v>3.5469244773268702</v>
      </c>
      <c r="D395" s="2">
        <v>0.57582394476387</v>
      </c>
      <c r="E395" s="2">
        <v>-0.39295175916078101</v>
      </c>
      <c r="F395" s="2">
        <v>-0.45368559330286801</v>
      </c>
      <c r="G395" s="2">
        <v>-0.11208810695447</v>
      </c>
      <c r="H395" s="2">
        <v>0.119043995327168</v>
      </c>
      <c r="I395" s="2">
        <v>0.48884214478820398</v>
      </c>
      <c r="J395" s="2">
        <v>6.7189542092554802E-2</v>
      </c>
      <c r="K395" s="2">
        <v>0.55462763708791196</v>
      </c>
      <c r="L395" s="2">
        <v>-4.2926273612973499E-2</v>
      </c>
      <c r="M395" s="2">
        <v>-1.18281263366919</v>
      </c>
      <c r="N395" s="2">
        <v>-0.15068508094135499</v>
      </c>
      <c r="O395" s="2">
        <v>-0.10020810447751</v>
      </c>
      <c r="P395" s="2">
        <v>-0.31758869266614698</v>
      </c>
    </row>
    <row r="396" spans="2:16" ht="15" customHeight="1" x14ac:dyDescent="0.25">
      <c r="B396" s="2">
        <v>4.0484791105637798</v>
      </c>
      <c r="C396" s="2">
        <v>-0.34590961443980001</v>
      </c>
      <c r="D396" s="2">
        <v>-4.7875476563631096</v>
      </c>
      <c r="E396" s="2">
        <v>1.70205618219304</v>
      </c>
      <c r="F396" s="2">
        <v>-0.92263592736112099</v>
      </c>
      <c r="G396" s="2">
        <v>-1.5906872030842001</v>
      </c>
      <c r="H396" s="2">
        <v>-1.55945325580565</v>
      </c>
      <c r="I396" s="2">
        <v>1.18683315087902</v>
      </c>
      <c r="J396" s="2">
        <v>-0.102780298168861</v>
      </c>
      <c r="K396" s="2">
        <v>0.76072310171206703</v>
      </c>
      <c r="L396" s="2">
        <v>-0.126084303893511</v>
      </c>
      <c r="M396" s="2">
        <v>-0.52706856994659002</v>
      </c>
      <c r="N396" s="2">
        <v>-0.26420989011071699</v>
      </c>
      <c r="O396" s="2">
        <v>0.27941397829384201</v>
      </c>
      <c r="P396" s="2">
        <v>-0.19536748902336901</v>
      </c>
    </row>
    <row r="397" spans="2:16" ht="15" customHeight="1" x14ac:dyDescent="0.25">
      <c r="B397" s="2">
        <v>0.101753359456905</v>
      </c>
      <c r="C397" s="2">
        <v>1.304389230263</v>
      </c>
      <c r="D397" s="2">
        <v>0.38577883996478002</v>
      </c>
      <c r="E397" s="2">
        <v>0.23691568880792699</v>
      </c>
      <c r="F397" s="2">
        <v>0.252506925329466</v>
      </c>
      <c r="G397" s="2">
        <v>0.83095317507800903</v>
      </c>
      <c r="H397" s="2">
        <v>0.60705035791893303</v>
      </c>
      <c r="I397" s="2">
        <v>-0.23926873756283601</v>
      </c>
      <c r="J397" s="2">
        <v>0.31985109113226501</v>
      </c>
      <c r="K397" s="2">
        <v>-0.69184120579278896</v>
      </c>
      <c r="L397" s="2">
        <v>-0.24100410152542001</v>
      </c>
      <c r="M397" s="2">
        <v>0.108394677212886</v>
      </c>
      <c r="N397" s="2">
        <v>-0.30344527617769301</v>
      </c>
      <c r="O397" s="2">
        <v>-7.4660596985959102E-2</v>
      </c>
      <c r="P397" s="2">
        <v>-8.0899093563147999E-3</v>
      </c>
    </row>
    <row r="398" spans="2:16" ht="15" customHeight="1" x14ac:dyDescent="0.25">
      <c r="B398" s="2">
        <v>0.81052054437484</v>
      </c>
      <c r="C398" s="2">
        <v>-2.0695727288153498</v>
      </c>
      <c r="D398" s="2">
        <v>-1.2095552569716499</v>
      </c>
      <c r="E398" s="2">
        <v>-0.77019660029431602</v>
      </c>
      <c r="F398" s="2">
        <v>1.75998745932691</v>
      </c>
      <c r="G398" s="2">
        <v>1.59989541476438</v>
      </c>
      <c r="H398" s="2">
        <v>1.89905789846328</v>
      </c>
      <c r="I398" s="2">
        <v>0.47876868221921998</v>
      </c>
      <c r="J398" s="2">
        <v>-0.25814158808112903</v>
      </c>
      <c r="K398" s="2">
        <v>0.94535067038806297</v>
      </c>
      <c r="L398" s="2">
        <v>0.25683440185074302</v>
      </c>
      <c r="M398" s="2">
        <v>0.46755093415132498</v>
      </c>
      <c r="N398" s="2">
        <v>-0.25127557129387001</v>
      </c>
      <c r="O398" s="2">
        <v>0.165790218995922</v>
      </c>
      <c r="P398" s="2">
        <v>5.9170296792968702E-2</v>
      </c>
    </row>
    <row r="399" spans="2:16" ht="15" customHeight="1" x14ac:dyDescent="0.25">
      <c r="B399" s="2">
        <v>-2.6883931609205902</v>
      </c>
      <c r="C399" s="2">
        <v>0.31878225840352797</v>
      </c>
      <c r="D399" s="2">
        <v>6.6149829112983505E-2</v>
      </c>
      <c r="E399" s="2">
        <v>0.27203486554219702</v>
      </c>
      <c r="F399" s="2">
        <v>1.29499886997347</v>
      </c>
      <c r="G399" s="2">
        <v>-0.308176436561931</v>
      </c>
      <c r="H399" s="2">
        <v>-1.38720509145704</v>
      </c>
      <c r="I399" s="2">
        <v>-0.47148066231131902</v>
      </c>
      <c r="J399" s="2">
        <v>0.64915585981948898</v>
      </c>
      <c r="K399" s="2">
        <v>-0.31342776870967698</v>
      </c>
      <c r="L399" s="2">
        <v>0.62750933547468402</v>
      </c>
      <c r="M399" s="2">
        <v>-0.64571044565939795</v>
      </c>
      <c r="N399" s="2">
        <v>8.47196023526018E-2</v>
      </c>
      <c r="O399" s="2">
        <v>5.4781875969773797E-3</v>
      </c>
      <c r="P399" s="2">
        <v>-0.49107742366414903</v>
      </c>
    </row>
    <row r="400" spans="2:16" ht="15" customHeight="1" x14ac:dyDescent="0.25">
      <c r="B400" s="2">
        <v>-0.86370230139861004</v>
      </c>
      <c r="C400" s="2">
        <v>-0.72277365602245602</v>
      </c>
      <c r="D400" s="2">
        <v>-0.90755632439191203</v>
      </c>
      <c r="E400" s="2">
        <v>-0.18453202715189099</v>
      </c>
      <c r="F400" s="2">
        <v>1.13606260954773</v>
      </c>
      <c r="G400" s="2">
        <v>0.62024705944266001</v>
      </c>
      <c r="H400" s="2">
        <v>0.49836196654190601</v>
      </c>
      <c r="I400" s="2">
        <v>0.447263884517133</v>
      </c>
      <c r="J400" s="2">
        <v>-0.68119448799895599</v>
      </c>
      <c r="K400" s="2">
        <v>0.53563274286843299</v>
      </c>
      <c r="L400" s="2">
        <v>-0.22824866126340301</v>
      </c>
      <c r="M400" s="2">
        <v>-0.17583304650106299</v>
      </c>
      <c r="N400" s="2">
        <v>-4.83372197137013E-2</v>
      </c>
      <c r="O400" s="2">
        <v>0.18828501653646099</v>
      </c>
      <c r="P400" s="2">
        <v>-0.20160078537922299</v>
      </c>
    </row>
    <row r="401" spans="2:16" ht="15" customHeight="1" x14ac:dyDescent="0.25">
      <c r="B401" s="2">
        <v>5.1962081937748099</v>
      </c>
      <c r="C401" s="2">
        <v>-0.32746785390841698</v>
      </c>
      <c r="D401" s="2">
        <v>0.86268571037844699</v>
      </c>
      <c r="E401" s="2">
        <v>0.42837269638209902</v>
      </c>
      <c r="F401" s="2">
        <v>2.3730937790348601</v>
      </c>
      <c r="G401" s="2">
        <v>-0.81338297681010696</v>
      </c>
      <c r="H401" s="2">
        <v>-0.17413766350153501</v>
      </c>
      <c r="I401" s="2">
        <v>-1.1107886865935299</v>
      </c>
      <c r="J401" s="2">
        <v>2.51418349053613</v>
      </c>
      <c r="K401" s="2">
        <v>1.7964460631497201</v>
      </c>
      <c r="L401" s="2">
        <v>-0.36551569934434602</v>
      </c>
      <c r="M401" s="2">
        <v>1.2806152915129201</v>
      </c>
      <c r="N401" s="2">
        <v>0.104996358253083</v>
      </c>
      <c r="O401" s="2">
        <v>0.15176368463614701</v>
      </c>
      <c r="P401" s="2">
        <v>-0.45293419792997602</v>
      </c>
    </row>
    <row r="402" spans="2:16" ht="15" customHeight="1" x14ac:dyDescent="0.25">
      <c r="B402" s="2">
        <v>2.0330432167785402</v>
      </c>
      <c r="C402" s="2">
        <v>-0.201082347052468</v>
      </c>
      <c r="D402" s="2">
        <v>-6.4193851107777394E-2</v>
      </c>
      <c r="E402" s="2">
        <v>-0.51743605793727299</v>
      </c>
      <c r="F402" s="2">
        <v>0.86002278257700504</v>
      </c>
      <c r="G402" s="2">
        <v>0.88330884213350702</v>
      </c>
      <c r="H402" s="2">
        <v>0.62994371071730704</v>
      </c>
      <c r="I402" s="2">
        <v>0.49557987862074399</v>
      </c>
      <c r="J402" s="2">
        <v>0.21951853705549099</v>
      </c>
      <c r="K402" s="2">
        <v>0.25033423793326798</v>
      </c>
      <c r="L402" s="2">
        <v>-0.24958674384360299</v>
      </c>
      <c r="M402" s="2">
        <v>6.7959065785517997E-2</v>
      </c>
      <c r="N402" s="2">
        <v>-0.19413167680891599</v>
      </c>
      <c r="O402" s="2">
        <v>-2.71029158556646E-2</v>
      </c>
      <c r="P402" s="2">
        <v>9.3293619622242807E-3</v>
      </c>
    </row>
    <row r="403" spans="2:16" ht="15" customHeight="1" x14ac:dyDescent="0.25">
      <c r="B403" s="2">
        <v>-0.56277642250252002</v>
      </c>
      <c r="C403" s="2">
        <v>1.9333184570895099</v>
      </c>
      <c r="D403" s="2">
        <v>0.208718559345071</v>
      </c>
      <c r="E403" s="2">
        <v>0.13568352430650199</v>
      </c>
      <c r="F403" s="2">
        <v>0.478783613154385</v>
      </c>
      <c r="G403" s="2">
        <v>-0.49048849578541398</v>
      </c>
      <c r="H403" s="2">
        <v>-0.37118631533466201</v>
      </c>
      <c r="I403" s="2">
        <v>0.12529241228153001</v>
      </c>
      <c r="J403" s="2">
        <v>-0.36733388844152098</v>
      </c>
      <c r="K403" s="2">
        <v>0.224137635309205</v>
      </c>
      <c r="L403" s="2">
        <v>-0.20708176479347601</v>
      </c>
      <c r="M403" s="2">
        <v>0.29941794345093797</v>
      </c>
      <c r="N403" s="2">
        <v>-0.15768061179464599</v>
      </c>
      <c r="O403" s="2">
        <v>-0.13762422395249399</v>
      </c>
      <c r="P403" s="2">
        <v>0.21209205930903699</v>
      </c>
    </row>
    <row r="404" spans="2:16" ht="15" customHeight="1" x14ac:dyDescent="0.25">
      <c r="B404" s="2">
        <v>1.1919772963061299</v>
      </c>
      <c r="C404" s="2">
        <v>-1.6212098782766899</v>
      </c>
      <c r="D404" s="2">
        <v>0.26373813348939401</v>
      </c>
      <c r="E404" s="2">
        <v>4.8848598502072198</v>
      </c>
      <c r="F404" s="2">
        <v>-0.51622362842029001</v>
      </c>
      <c r="G404" s="2">
        <v>1.86134545710148</v>
      </c>
      <c r="H404" s="2">
        <v>0.95743432757680302</v>
      </c>
      <c r="I404" s="2">
        <v>1.6515960940585901</v>
      </c>
      <c r="J404" s="2">
        <v>-6.89177664786607E-2</v>
      </c>
      <c r="K404" s="2">
        <v>0.10251467388480499</v>
      </c>
      <c r="L404" s="2">
        <v>-0.76545515401596398</v>
      </c>
      <c r="M404" s="2">
        <v>-2.5389797834018901E-2</v>
      </c>
      <c r="N404" s="2">
        <v>0.22941533000841299</v>
      </c>
      <c r="O404" s="2">
        <v>-0.863382750358617</v>
      </c>
      <c r="P404" s="2">
        <v>0.84698355446820905</v>
      </c>
    </row>
    <row r="405" spans="2:16" ht="15" customHeight="1" x14ac:dyDescent="0.25">
      <c r="B405" s="2">
        <v>-2.2382009496005701</v>
      </c>
      <c r="C405" s="2">
        <v>-1.7278759013778999</v>
      </c>
      <c r="D405" s="2">
        <v>0.16432385654553999</v>
      </c>
      <c r="E405" s="2">
        <v>-0.52931109512597496</v>
      </c>
      <c r="F405" s="2">
        <v>0.16553372680324899</v>
      </c>
      <c r="G405" s="2">
        <v>-0.268252306113962</v>
      </c>
      <c r="H405" s="2">
        <v>7.9641179329160094E-2</v>
      </c>
      <c r="I405" s="2">
        <v>-0.217785009293885</v>
      </c>
      <c r="J405" s="2">
        <v>-0.34647521022480998</v>
      </c>
      <c r="K405" s="2">
        <v>-0.47774942749454702</v>
      </c>
      <c r="L405" s="2">
        <v>0.13226071588601601</v>
      </c>
      <c r="M405" s="2">
        <v>-3.5020620314788503E-2</v>
      </c>
      <c r="N405" s="2">
        <v>9.9664615145727095E-2</v>
      </c>
      <c r="O405" s="2">
        <v>-5.8980187424941898E-2</v>
      </c>
      <c r="P405" s="2">
        <v>-0.12324739971175</v>
      </c>
    </row>
    <row r="406" spans="2:16" ht="15" customHeight="1" x14ac:dyDescent="0.25">
      <c r="B406" s="2">
        <v>-0.24144911403039501</v>
      </c>
      <c r="C406" s="2">
        <v>2.0358486387010499</v>
      </c>
      <c r="D406" s="2">
        <v>-5.8387272117434302E-2</v>
      </c>
      <c r="E406" s="2">
        <v>-8.7848625133842603E-2</v>
      </c>
      <c r="F406" s="2">
        <v>-5.6589450632475301E-2</v>
      </c>
      <c r="G406" s="2">
        <v>-1.0172605528255501</v>
      </c>
      <c r="H406" s="2">
        <v>-0.45262004739108103</v>
      </c>
      <c r="I406" s="2">
        <v>-0.19543740725665501</v>
      </c>
      <c r="J406" s="2">
        <v>-7.6449618124987906E-2</v>
      </c>
      <c r="K406" s="2">
        <v>0.44012666845126402</v>
      </c>
      <c r="L406" s="2">
        <v>-8.6059715670663298E-2</v>
      </c>
      <c r="M406" s="2">
        <v>7.5079860333172502E-2</v>
      </c>
      <c r="N406" s="2">
        <v>3.4653763742373597E-2</v>
      </c>
      <c r="O406" s="2">
        <v>0.49516448919120398</v>
      </c>
      <c r="P406" s="2">
        <v>0.58552733642654198</v>
      </c>
    </row>
    <row r="407" spans="2:16" ht="15" customHeight="1" x14ac:dyDescent="0.25">
      <c r="B407" s="2">
        <v>-1.1693473669047201</v>
      </c>
      <c r="C407" s="2">
        <v>1.53389109175549</v>
      </c>
      <c r="D407" s="2">
        <v>-0.41611391598561498</v>
      </c>
      <c r="E407" s="2">
        <v>0.41748625291875202</v>
      </c>
      <c r="F407" s="2">
        <v>-0.589969580670623</v>
      </c>
      <c r="G407" s="2">
        <v>-0.28779183721378798</v>
      </c>
      <c r="H407" s="2">
        <v>0.104624629932333</v>
      </c>
      <c r="I407" s="2">
        <v>2.8884665672573698E-2</v>
      </c>
      <c r="J407" s="2">
        <v>-7.9367815637613803E-2</v>
      </c>
      <c r="K407" s="2">
        <v>1.9149793176508601E-3</v>
      </c>
      <c r="L407" s="2">
        <v>6.4584125504321299E-2</v>
      </c>
      <c r="M407" s="2">
        <v>-0.77595910674555801</v>
      </c>
      <c r="N407" s="2">
        <v>1.6178277318180698E-2</v>
      </c>
      <c r="O407" s="2">
        <v>-3.0993873247041899E-2</v>
      </c>
      <c r="P407" s="2">
        <v>-0.22046742442049999</v>
      </c>
    </row>
    <row r="408" spans="2:16" ht="15" customHeight="1" x14ac:dyDescent="0.25">
      <c r="B408" s="2">
        <v>0.61274128275229101</v>
      </c>
      <c r="C408" s="2">
        <v>0.89304243320045396</v>
      </c>
      <c r="D408" s="2">
        <v>1.3315766712933399</v>
      </c>
      <c r="E408" s="2">
        <v>0.57612288320757699</v>
      </c>
      <c r="F408" s="2">
        <v>0.93728094576138998</v>
      </c>
      <c r="G408" s="2">
        <v>0.26752009804743598</v>
      </c>
      <c r="H408" s="2">
        <v>-7.7421020533194093E-2</v>
      </c>
      <c r="I408" s="2">
        <v>3.5270680566308402E-2</v>
      </c>
      <c r="J408" s="2">
        <v>-0.18830249029804</v>
      </c>
      <c r="K408" s="2">
        <v>-0.15659644285385599</v>
      </c>
      <c r="L408" s="2">
        <v>-0.24262105286691399</v>
      </c>
      <c r="M408" s="2">
        <v>3.3069496149215998E-2</v>
      </c>
      <c r="N408" s="2">
        <v>3.92793113027263E-2</v>
      </c>
      <c r="O408" s="2">
        <v>8.99417290673191E-3</v>
      </c>
      <c r="P408" s="2">
        <v>-0.37919331616297303</v>
      </c>
    </row>
    <row r="409" spans="2:16" ht="15" customHeight="1" x14ac:dyDescent="0.25">
      <c r="B409" s="2">
        <v>-0.52958928403945704</v>
      </c>
      <c r="C409" s="2">
        <v>1.5268385927653501</v>
      </c>
      <c r="D409" s="2">
        <v>1.5103635411071401</v>
      </c>
      <c r="E409" s="2">
        <v>-2.6891012199641701E-2</v>
      </c>
      <c r="F409" s="2">
        <v>1.3658526824495201</v>
      </c>
      <c r="G409" s="2">
        <v>-0.81014568234334094</v>
      </c>
      <c r="H409" s="2">
        <v>-0.92560667927597895</v>
      </c>
      <c r="I409" s="2">
        <v>-0.27395025407894003</v>
      </c>
      <c r="J409" s="2">
        <v>-0.57720084060630195</v>
      </c>
      <c r="K409" s="2">
        <v>-0.25003938654574598</v>
      </c>
      <c r="L409" s="2">
        <v>-2.25236991171433E-2</v>
      </c>
      <c r="M409" s="2">
        <v>0.42109705647353601</v>
      </c>
      <c r="N409" s="2">
        <v>-0.42396997803854097</v>
      </c>
      <c r="O409" s="2">
        <v>0.43788860056839801</v>
      </c>
      <c r="P409" s="2">
        <v>-2.7825905002477901E-2</v>
      </c>
    </row>
    <row r="410" spans="2:16" ht="15" customHeight="1" x14ac:dyDescent="0.25">
      <c r="B410" s="2">
        <v>0.79886130283243195</v>
      </c>
      <c r="C410" s="2">
        <v>-0.29893266391832501</v>
      </c>
      <c r="D410" s="2">
        <v>1.8350647619193801</v>
      </c>
      <c r="E410" s="2">
        <v>0.41989680246136302</v>
      </c>
      <c r="F410" s="2">
        <v>1.9886162855251499</v>
      </c>
      <c r="G410" s="2">
        <v>-0.26244217956503402</v>
      </c>
      <c r="H410" s="2">
        <v>-0.91705608261647897</v>
      </c>
      <c r="I410" s="2">
        <v>0.18352589450075901</v>
      </c>
      <c r="J410" s="2">
        <v>-0.16467373717377501</v>
      </c>
      <c r="K410" s="2">
        <v>0.248038326399521</v>
      </c>
      <c r="L410" s="2">
        <v>-9.2201733221797297E-2</v>
      </c>
      <c r="M410" s="2">
        <v>-0.331153111248776</v>
      </c>
      <c r="N410" s="2">
        <v>0.79684399139330497</v>
      </c>
      <c r="O410" s="2">
        <v>0.53828379478401001</v>
      </c>
      <c r="P410" s="2">
        <v>-2.85041995101257E-2</v>
      </c>
    </row>
    <row r="411" spans="2:16" ht="15" customHeight="1" x14ac:dyDescent="0.25">
      <c r="B411" s="2">
        <v>1.3302074062235201</v>
      </c>
      <c r="C411" s="2">
        <v>1.00986816699697</v>
      </c>
      <c r="D411" s="2">
        <v>0.60724963847686397</v>
      </c>
      <c r="E411" s="2">
        <v>0.41419396761938099</v>
      </c>
      <c r="F411" s="2">
        <v>1.4817323285861601</v>
      </c>
      <c r="G411" s="2">
        <v>-0.19721070167751301</v>
      </c>
      <c r="H411" s="2">
        <v>-0.39437452922168398</v>
      </c>
      <c r="I411" s="2">
        <v>-0.25345814630468799</v>
      </c>
      <c r="J411" s="2">
        <v>-0.24507478103453501</v>
      </c>
      <c r="K411" s="2">
        <v>0.29044049549315099</v>
      </c>
      <c r="L411" s="2">
        <v>-0.39578963874948703</v>
      </c>
      <c r="M411" s="2">
        <v>0.160983831710271</v>
      </c>
      <c r="N411" s="2">
        <v>-5.3329175832907999E-2</v>
      </c>
      <c r="O411" s="2">
        <v>0.64342946393738398</v>
      </c>
      <c r="P411" s="2">
        <v>-0.18704258212326599</v>
      </c>
    </row>
    <row r="412" spans="2:16" ht="15" customHeight="1" x14ac:dyDescent="0.25">
      <c r="B412" s="2">
        <v>-2.0362424854027701</v>
      </c>
      <c r="C412" s="2">
        <v>-1.3222307408549001</v>
      </c>
      <c r="D412" s="2">
        <v>3.4405218782903599E-3</v>
      </c>
      <c r="E412" s="2">
        <v>-0.25130031643717099</v>
      </c>
      <c r="F412" s="2">
        <v>1.5253255793889899</v>
      </c>
      <c r="G412" s="2">
        <v>0.83890630770887797</v>
      </c>
      <c r="H412" s="2">
        <v>-0.126081918911465</v>
      </c>
      <c r="I412" s="2">
        <v>-0.217151873300062</v>
      </c>
      <c r="J412" s="2">
        <v>0.84974916795252797</v>
      </c>
      <c r="K412" s="2">
        <v>-0.62333343829013899</v>
      </c>
      <c r="L412" s="2">
        <v>-9.97681935406797E-2</v>
      </c>
      <c r="M412" s="2">
        <v>0.39089626695933499</v>
      </c>
      <c r="N412" s="2">
        <v>6.9350326821866107E-2</v>
      </c>
      <c r="O412" s="2">
        <v>-0.25878815742379302</v>
      </c>
      <c r="P412" s="2">
        <v>4.2649097120247198E-2</v>
      </c>
    </row>
    <row r="413" spans="2:16" ht="15" customHeight="1" x14ac:dyDescent="0.25">
      <c r="B413" s="2">
        <v>-1.3152865915490199</v>
      </c>
      <c r="C413" s="2">
        <v>0.67025979370127697</v>
      </c>
      <c r="D413" s="2">
        <v>-1.11212017192553</v>
      </c>
      <c r="E413" s="2">
        <v>3.43788666950385E-2</v>
      </c>
      <c r="F413" s="2">
        <v>0.122245705251127</v>
      </c>
      <c r="G413" s="2">
        <v>-0.73685188646782596</v>
      </c>
      <c r="H413" s="2">
        <v>-0.50462113889868299</v>
      </c>
      <c r="I413" s="2">
        <v>-0.229708028803323</v>
      </c>
      <c r="J413" s="2">
        <v>1.24083431608831</v>
      </c>
      <c r="K413" s="2">
        <v>0.37815294572949398</v>
      </c>
      <c r="L413" s="2">
        <v>0.18259254094451499</v>
      </c>
      <c r="M413" s="2">
        <v>-0.37849387823305403</v>
      </c>
      <c r="N413" s="2">
        <v>0.55437171051372303</v>
      </c>
      <c r="O413" s="2">
        <v>0.206354104897645</v>
      </c>
      <c r="P413" s="2">
        <v>-8.8621623705694205E-3</v>
      </c>
    </row>
    <row r="414" spans="2:16" ht="15" customHeight="1" x14ac:dyDescent="0.25">
      <c r="B414" s="2">
        <v>-2.22787659527682</v>
      </c>
      <c r="C414" s="2">
        <v>2.1584080807461499</v>
      </c>
      <c r="D414" s="2">
        <v>-0.61428484422185303</v>
      </c>
      <c r="E414" s="2">
        <v>-0.427242186354372</v>
      </c>
      <c r="F414" s="2">
        <v>0.55232223325952801</v>
      </c>
      <c r="G414" s="2">
        <v>-0.92972011774102503</v>
      </c>
      <c r="H414" s="2">
        <v>-1.11970731273653</v>
      </c>
      <c r="I414" s="2">
        <v>4.4474964668503099E-2</v>
      </c>
      <c r="J414" s="2">
        <v>-0.17273834321823101</v>
      </c>
      <c r="K414" s="2">
        <v>0.16480939431559299</v>
      </c>
      <c r="L414" s="2">
        <v>-0.379055128450212</v>
      </c>
      <c r="M414" s="2">
        <v>0.15088016247897601</v>
      </c>
      <c r="N414" s="2">
        <v>-0.19965527466852001</v>
      </c>
      <c r="O414" s="2">
        <v>-0.151859908266744</v>
      </c>
      <c r="P414" s="2">
        <v>-0.31958982015926402</v>
      </c>
    </row>
    <row r="415" spans="2:16" ht="15" customHeight="1" x14ac:dyDescent="0.25">
      <c r="B415" s="2">
        <v>-1.08768218360049</v>
      </c>
      <c r="C415" s="2">
        <v>-1.1821184761308701</v>
      </c>
      <c r="D415" s="2">
        <v>-0.82205073500647197</v>
      </c>
      <c r="E415" s="2">
        <v>0.75382526146987305</v>
      </c>
      <c r="F415" s="2">
        <v>1.09209692616494</v>
      </c>
      <c r="G415" s="2">
        <v>-4.53841999295495E-2</v>
      </c>
      <c r="H415" s="2">
        <v>-0.53061478326813305</v>
      </c>
      <c r="I415" s="2">
        <v>-0.21215793219944001</v>
      </c>
      <c r="J415" s="2">
        <v>0.31629458874900601</v>
      </c>
      <c r="K415" s="2">
        <v>-0.150193405260518</v>
      </c>
      <c r="L415" s="2">
        <v>0.59173677005181802</v>
      </c>
      <c r="M415" s="2">
        <v>0.141769398331345</v>
      </c>
      <c r="N415" s="2">
        <v>0.39236663052120802</v>
      </c>
      <c r="O415" s="2">
        <v>-0.156953101053419</v>
      </c>
      <c r="P415" s="2">
        <v>-0.27209719411392302</v>
      </c>
    </row>
    <row r="416" spans="2:16" ht="15" customHeight="1" x14ac:dyDescent="0.25">
      <c r="B416" s="2">
        <v>-1.0285297205605901</v>
      </c>
      <c r="C416" s="2">
        <v>4.5939908907551702E-2</v>
      </c>
      <c r="D416" s="2">
        <v>0.575904962985199</v>
      </c>
      <c r="E416" s="2">
        <v>1.1352905929498001</v>
      </c>
      <c r="F416" s="2">
        <v>-6.1086060406841197E-2</v>
      </c>
      <c r="G416" s="2">
        <v>0.46850965208913498</v>
      </c>
      <c r="H416" s="2">
        <v>-0.42256582356473399</v>
      </c>
      <c r="I416" s="2">
        <v>-3.1404925094453903E-2</v>
      </c>
      <c r="J416" s="2">
        <v>0.57904384970548195</v>
      </c>
      <c r="K416" s="2">
        <v>7.6799362599112297E-2</v>
      </c>
      <c r="L416" s="2">
        <v>0.78374153185181905</v>
      </c>
      <c r="M416" s="2">
        <v>0.102079723908419</v>
      </c>
      <c r="N416" s="2">
        <v>6.6607504964261502E-2</v>
      </c>
      <c r="O416" s="2">
        <v>-8.8925382173750206E-2</v>
      </c>
      <c r="P416" s="2">
        <v>-0.18422392640670501</v>
      </c>
    </row>
    <row r="417" spans="2:16" ht="15" customHeight="1" x14ac:dyDescent="0.25">
      <c r="B417" s="2">
        <v>1.96166575571704</v>
      </c>
      <c r="C417" s="2">
        <v>-1.66046146471336</v>
      </c>
      <c r="D417" s="2">
        <v>3.2420657758025602</v>
      </c>
      <c r="E417" s="2">
        <v>4.33926253557566</v>
      </c>
      <c r="F417" s="2">
        <v>0.15518618606210599</v>
      </c>
      <c r="G417" s="2">
        <v>3.0296650346459999</v>
      </c>
      <c r="H417" s="2">
        <v>0.94111941738877103</v>
      </c>
      <c r="I417" s="2">
        <v>2.4578065031641501</v>
      </c>
      <c r="J417" s="2">
        <v>0.23881178573583201</v>
      </c>
      <c r="K417" s="2">
        <v>1.5393269439633499</v>
      </c>
      <c r="L417" s="2">
        <v>-0.104067007270047</v>
      </c>
      <c r="M417" s="2">
        <v>-0.145023748266459</v>
      </c>
      <c r="N417" s="2">
        <v>0.64194232951443597</v>
      </c>
      <c r="O417" s="2">
        <v>-0.229775013867939</v>
      </c>
      <c r="P417" s="2">
        <v>-0.19648964239577901</v>
      </c>
    </row>
    <row r="418" spans="2:16" ht="15" customHeight="1" x14ac:dyDescent="0.25">
      <c r="B418" s="2">
        <v>7.4247003730032004</v>
      </c>
      <c r="C418" s="2">
        <v>0.99813520972337699</v>
      </c>
      <c r="D418" s="2">
        <v>0.65868884741599598</v>
      </c>
      <c r="E418" s="2">
        <v>-2.0398896600957901</v>
      </c>
      <c r="F418" s="2">
        <v>-0.52151375788411802</v>
      </c>
      <c r="G418" s="2">
        <v>2.39927881301888</v>
      </c>
      <c r="H418" s="2">
        <v>-1.1727868955515299</v>
      </c>
      <c r="I418" s="2">
        <v>-2.0282166668850401</v>
      </c>
      <c r="J418" s="2">
        <v>-0.58419965994755096</v>
      </c>
      <c r="K418" s="2">
        <v>-0.52770333587400997</v>
      </c>
      <c r="L418" s="2">
        <v>-0.81505036288647703</v>
      </c>
      <c r="M418" s="2">
        <v>-0.21758944335856201</v>
      </c>
      <c r="N418" s="2">
        <v>-0.36294199297347202</v>
      </c>
      <c r="O418" s="2">
        <v>0.55292894353859601</v>
      </c>
      <c r="P418" s="2">
        <v>0.47546949985412501</v>
      </c>
    </row>
    <row r="419" spans="2:16" ht="15" customHeight="1" x14ac:dyDescent="0.25">
      <c r="B419" s="2">
        <v>5.9531963771939402</v>
      </c>
      <c r="C419" s="2">
        <v>-1.0639184548225</v>
      </c>
      <c r="D419" s="2">
        <v>0.64976925165302002</v>
      </c>
      <c r="E419" s="2">
        <v>-4.00962504672649</v>
      </c>
      <c r="F419" s="2">
        <v>-3.27489864288331</v>
      </c>
      <c r="G419" s="2">
        <v>3.79217284761171</v>
      </c>
      <c r="H419" s="2">
        <v>-5.74525107763922</v>
      </c>
      <c r="I419" s="2">
        <v>4.1532643533502096</v>
      </c>
      <c r="J419" s="2">
        <v>0.30732450491242402</v>
      </c>
      <c r="K419" s="2">
        <v>-1.2303458381155199</v>
      </c>
      <c r="L419" s="2">
        <v>-0.207927165827931</v>
      </c>
      <c r="M419" s="2">
        <v>-0.35015914934311199</v>
      </c>
      <c r="N419" s="2">
        <v>-0.31867050790273599</v>
      </c>
      <c r="O419" s="2">
        <v>0.70429309860454004</v>
      </c>
      <c r="P419" s="2">
        <v>-0.23911742768632499</v>
      </c>
    </row>
    <row r="420" spans="2:16" ht="15" customHeight="1" x14ac:dyDescent="0.25">
      <c r="B420" s="2">
        <v>1.1611473931966301</v>
      </c>
      <c r="C420" s="2">
        <v>8.6330341710326802E-2</v>
      </c>
      <c r="D420" s="2">
        <v>-1.0260809730832501</v>
      </c>
      <c r="E420" s="2">
        <v>0.80226324779977798</v>
      </c>
      <c r="F420" s="2">
        <v>-0.27636767301077397</v>
      </c>
      <c r="G420" s="2">
        <v>0.365257721920414</v>
      </c>
      <c r="H420" s="2">
        <v>0.61330973442320103</v>
      </c>
      <c r="I420" s="2">
        <v>-0.149698287718598</v>
      </c>
      <c r="J420" s="2">
        <v>0.37524402553832797</v>
      </c>
      <c r="K420" s="2">
        <v>0.15640720816200901</v>
      </c>
      <c r="L420" s="2">
        <v>0.47983944675356099</v>
      </c>
      <c r="M420" s="2">
        <v>-0.265560749833326</v>
      </c>
      <c r="N420" s="2">
        <v>-8.4090299567523799E-2</v>
      </c>
      <c r="O420" s="2">
        <v>7.4127525396151103E-3</v>
      </c>
      <c r="P420" s="2">
        <v>-0.13548436627767399</v>
      </c>
    </row>
    <row r="421" spans="2:16" ht="15" customHeight="1" x14ac:dyDescent="0.25">
      <c r="B421" s="2">
        <v>0.136200032646873</v>
      </c>
      <c r="C421" s="2">
        <v>2.3069984699617798</v>
      </c>
      <c r="D421" s="2">
        <v>0.60639017229829495</v>
      </c>
      <c r="E421" s="2">
        <v>0.44359285140536803</v>
      </c>
      <c r="F421" s="2">
        <v>-0.239365549594793</v>
      </c>
      <c r="G421" s="2">
        <v>0.26520379140021599</v>
      </c>
      <c r="H421" s="2">
        <v>0.42268672135549501</v>
      </c>
      <c r="I421" s="2">
        <v>6.3863427411231397E-2</v>
      </c>
      <c r="J421" s="2">
        <v>1.0407066678635299</v>
      </c>
      <c r="K421" s="2">
        <v>1.21535835951024</v>
      </c>
      <c r="L421" s="2">
        <v>0.75177908807865501</v>
      </c>
      <c r="M421" s="2">
        <v>-0.83931652963201897</v>
      </c>
      <c r="N421" s="2">
        <v>-0.73183969168233198</v>
      </c>
      <c r="O421" s="2">
        <v>0.246966226306541</v>
      </c>
      <c r="P421" s="2">
        <v>-0.18142456497676701</v>
      </c>
    </row>
    <row r="422" spans="2:16" ht="15" customHeight="1" x14ac:dyDescent="0.25">
      <c r="B422" s="2">
        <v>0.651337273570058</v>
      </c>
      <c r="C422" s="2">
        <v>7.5294037839392994E-2</v>
      </c>
      <c r="D422" s="2">
        <v>0.78880115029400499</v>
      </c>
      <c r="E422" s="2">
        <v>0.18348513847210199</v>
      </c>
      <c r="F422" s="2">
        <v>0.72127951355017395</v>
      </c>
      <c r="G422" s="2">
        <v>0.61402280170892198</v>
      </c>
      <c r="H422" s="2">
        <v>0.65851214133338198</v>
      </c>
      <c r="I422" s="2">
        <v>0.113157276052718</v>
      </c>
      <c r="J422" s="2">
        <v>-0.76201917048199197</v>
      </c>
      <c r="K422" s="2">
        <v>-0.54658488979638598</v>
      </c>
      <c r="L422" s="2">
        <v>-0.35322192555785997</v>
      </c>
      <c r="M422" s="2">
        <v>-0.16502296354277099</v>
      </c>
      <c r="N422" s="2">
        <v>0.26496507758534599</v>
      </c>
      <c r="O422" s="2">
        <v>-0.31450816034649198</v>
      </c>
      <c r="P422" s="2">
        <v>7.7070567436427401E-2</v>
      </c>
    </row>
    <row r="423" spans="2:16" ht="15" customHeight="1" x14ac:dyDescent="0.25">
      <c r="B423" s="2">
        <v>2.9673904987534998</v>
      </c>
      <c r="C423" s="2">
        <v>-0.18739038053972801</v>
      </c>
      <c r="D423" s="2">
        <v>0.23949197504217301</v>
      </c>
      <c r="E423" s="2">
        <v>-0.41090225527075802</v>
      </c>
      <c r="F423" s="2">
        <v>1.07793202171522</v>
      </c>
      <c r="G423" s="2">
        <v>0.24836933114857401</v>
      </c>
      <c r="H423" s="2">
        <v>0.43251365627753402</v>
      </c>
      <c r="I423" s="2">
        <v>-0.33717334569507401</v>
      </c>
      <c r="J423" s="2">
        <v>0.19949563665016701</v>
      </c>
      <c r="K423" s="2">
        <v>0.48034087889104798</v>
      </c>
      <c r="L423" s="2">
        <v>0.55532361881876802</v>
      </c>
      <c r="M423" s="2">
        <v>0.21257552225310999</v>
      </c>
      <c r="N423" s="2">
        <v>4.4457836571093999E-2</v>
      </c>
      <c r="O423" s="2">
        <v>-7.3988051664967497E-2</v>
      </c>
      <c r="P423" s="2">
        <v>-0.30554527308427698</v>
      </c>
    </row>
    <row r="424" spans="2:16" ht="15" customHeight="1" x14ac:dyDescent="0.25">
      <c r="B424" s="2">
        <v>6.09778161466771</v>
      </c>
      <c r="C424" s="2">
        <v>-0.60560394959934705</v>
      </c>
      <c r="D424" s="2">
        <v>0.41262369120117898</v>
      </c>
      <c r="E424" s="2">
        <v>-4.59982474557349</v>
      </c>
      <c r="F424" s="2">
        <v>-4.1868229051000396</v>
      </c>
      <c r="G424" s="2">
        <v>3.7506949849850701</v>
      </c>
      <c r="H424" s="2">
        <v>-5.4788589188137502</v>
      </c>
      <c r="I424" s="2">
        <v>4.5381254891107998</v>
      </c>
      <c r="J424" s="2">
        <v>-0.27006754189542898</v>
      </c>
      <c r="K424" s="2">
        <v>-2.15080530732721</v>
      </c>
      <c r="L424" s="2">
        <v>-0.25896359789597101</v>
      </c>
      <c r="M424" s="2">
        <v>-0.173755243647851</v>
      </c>
      <c r="N424" s="2">
        <v>-0.36509278808062201</v>
      </c>
      <c r="O424" s="2">
        <v>1.6038143126851401</v>
      </c>
      <c r="P424" s="2">
        <v>-0.46412614392892898</v>
      </c>
    </row>
    <row r="425" spans="2:16" ht="15" customHeight="1" x14ac:dyDescent="0.25">
      <c r="B425" s="2">
        <v>1.7817182179036499</v>
      </c>
      <c r="C425" s="2">
        <v>0.64721142989598901</v>
      </c>
      <c r="D425" s="2">
        <v>-0.315076210655656</v>
      </c>
      <c r="E425" s="2">
        <v>1.79194753409218</v>
      </c>
      <c r="F425" s="2">
        <v>-0.207389632761217</v>
      </c>
      <c r="G425" s="2">
        <v>-0.404785187975095</v>
      </c>
      <c r="H425" s="2">
        <v>0.49740143429668898</v>
      </c>
      <c r="I425" s="2">
        <v>-0.116812582544267</v>
      </c>
      <c r="J425" s="2">
        <v>-0.122474379062086</v>
      </c>
      <c r="K425" s="2">
        <v>-5.0097267061099501E-2</v>
      </c>
      <c r="L425" s="2">
        <v>0.51728829173425706</v>
      </c>
      <c r="M425" s="2">
        <v>0.47493300634332902</v>
      </c>
      <c r="N425" s="2">
        <v>-0.238813075439199</v>
      </c>
      <c r="O425" s="2">
        <v>4.0656293277577603E-2</v>
      </c>
      <c r="P425" s="2">
        <v>-2.5447437188417701E-2</v>
      </c>
    </row>
    <row r="426" spans="2:16" ht="15" customHeight="1" x14ac:dyDescent="0.25">
      <c r="B426" s="2">
        <v>1.54283143994231</v>
      </c>
      <c r="C426" s="2">
        <v>2.4155522976530102</v>
      </c>
      <c r="D426" s="2">
        <v>-0.91090824834969597</v>
      </c>
      <c r="E426" s="2">
        <v>0.127868578719079</v>
      </c>
      <c r="F426" s="2">
        <v>0.26940589539656301</v>
      </c>
      <c r="G426" s="2">
        <v>-1.2631331788107101</v>
      </c>
      <c r="H426" s="2">
        <v>-0.52981775289475697</v>
      </c>
      <c r="I426" s="2">
        <v>-0.33014986972841498</v>
      </c>
      <c r="J426" s="2">
        <v>-0.73097645773848297</v>
      </c>
      <c r="K426" s="2">
        <v>0.26587774127582903</v>
      </c>
      <c r="L426" s="2">
        <v>-0.35943206054217902</v>
      </c>
      <c r="M426" s="2">
        <v>-0.20917855463062199</v>
      </c>
      <c r="N426" s="2">
        <v>-0.64237397616510294</v>
      </c>
      <c r="O426" s="2">
        <v>9.2853001718184197E-2</v>
      </c>
      <c r="P426" s="2">
        <v>0.52072779489489696</v>
      </c>
    </row>
    <row r="427" spans="2:16" ht="15" customHeight="1" x14ac:dyDescent="0.25">
      <c r="B427" s="2">
        <v>-1.0478317306442799</v>
      </c>
      <c r="C427" s="2">
        <v>0.74640954722142905</v>
      </c>
      <c r="D427" s="2">
        <v>2.5745567588280398</v>
      </c>
      <c r="E427" s="2">
        <v>1.3192919248007999</v>
      </c>
      <c r="F427" s="2">
        <v>1.1527905375952301</v>
      </c>
      <c r="G427" s="2">
        <v>-0.15658995535673401</v>
      </c>
      <c r="H427" s="2">
        <v>-0.71548019709266497</v>
      </c>
      <c r="I427" s="2">
        <v>0.425545474276115</v>
      </c>
      <c r="J427" s="2">
        <v>-0.22926609896900901</v>
      </c>
      <c r="K427" s="2">
        <v>9.9855040598456707E-2</v>
      </c>
      <c r="L427" s="2">
        <v>3.4391910127015701E-4</v>
      </c>
      <c r="M427" s="2">
        <v>2.6564449065650399E-2</v>
      </c>
      <c r="N427" s="2">
        <v>-0.618936329196074</v>
      </c>
      <c r="O427" s="2">
        <v>0.218939159487583</v>
      </c>
      <c r="P427" s="2">
        <v>0.239544252157075</v>
      </c>
    </row>
    <row r="428" spans="2:16" ht="15" customHeight="1" x14ac:dyDescent="0.25">
      <c r="B428" s="2">
        <v>-4.59818374769144</v>
      </c>
      <c r="C428" s="2">
        <v>-1.6359413524970601</v>
      </c>
      <c r="D428" s="2">
        <v>-0.82838315433965204</v>
      </c>
      <c r="E428" s="2">
        <v>-0.75404063074524896</v>
      </c>
      <c r="F428" s="2">
        <v>0.572287525108095</v>
      </c>
      <c r="G428" s="2">
        <v>-0.84720114358209997</v>
      </c>
      <c r="H428" s="2">
        <v>-1.20152622353052</v>
      </c>
      <c r="I428" s="2">
        <v>-0.47504754965435497</v>
      </c>
      <c r="J428" s="2">
        <v>0.56953552033148602</v>
      </c>
      <c r="K428" s="2">
        <v>-0.36911807527156298</v>
      </c>
      <c r="L428" s="2">
        <v>1.4310766821084799</v>
      </c>
      <c r="M428" s="2">
        <v>-0.18238361606668499</v>
      </c>
      <c r="N428" s="2">
        <v>0.48663090708344298</v>
      </c>
      <c r="O428" s="2">
        <v>5.8406406207705999E-2</v>
      </c>
      <c r="P428" s="2">
        <v>0.321905199918472</v>
      </c>
    </row>
    <row r="429" spans="2:16" ht="15" customHeight="1" x14ac:dyDescent="0.25">
      <c r="B429" s="2">
        <v>2.8328387428408499</v>
      </c>
      <c r="C429" s="2">
        <v>-1.8892489081611801</v>
      </c>
      <c r="D429" s="2">
        <v>1.81755134452083</v>
      </c>
      <c r="E429" s="2">
        <v>0.143905508352832</v>
      </c>
      <c r="F429" s="2">
        <v>-0.13412714906340201</v>
      </c>
      <c r="G429" s="2">
        <v>-0.28638018950863797</v>
      </c>
      <c r="H429" s="2">
        <v>0.67777791740096405</v>
      </c>
      <c r="I429" s="2">
        <v>-0.59076787772020001</v>
      </c>
      <c r="J429" s="2">
        <v>-0.20398816117583601</v>
      </c>
      <c r="K429" s="2">
        <v>-0.65181122760382904</v>
      </c>
      <c r="L429" s="2">
        <v>0.62819678754890595</v>
      </c>
      <c r="M429" s="2">
        <v>1.39925793003874E-2</v>
      </c>
      <c r="N429" s="2">
        <v>0.14927817146622199</v>
      </c>
      <c r="O429" s="2">
        <v>3.3673821450019098E-2</v>
      </c>
      <c r="P429" s="2">
        <v>0.16190114446849599</v>
      </c>
    </row>
    <row r="430" spans="2:16" ht="15" customHeight="1" x14ac:dyDescent="0.25">
      <c r="B430" s="2">
        <v>-0.80477695311011099</v>
      </c>
      <c r="C430" s="2">
        <v>1.6836729852230801</v>
      </c>
      <c r="D430" s="2">
        <v>-0.98048320201693195</v>
      </c>
      <c r="E430" s="2">
        <v>-1.6436470740185001</v>
      </c>
      <c r="F430" s="2">
        <v>-2.41506697532812</v>
      </c>
      <c r="G430" s="2">
        <v>-1.82001445367838</v>
      </c>
      <c r="H430" s="2">
        <v>0.92967909845477004</v>
      </c>
      <c r="I430" s="2">
        <v>-0.20385835913087699</v>
      </c>
      <c r="J430" s="2">
        <v>-0.74569101779994196</v>
      </c>
      <c r="K430" s="2">
        <v>0.32417709128437999</v>
      </c>
      <c r="L430" s="2">
        <v>0.48600685804798199</v>
      </c>
      <c r="M430" s="2">
        <v>1.3491317792989701</v>
      </c>
      <c r="N430" s="2">
        <v>-4.5880868149117598E-2</v>
      </c>
      <c r="O430" s="2">
        <v>-0.31175183174550503</v>
      </c>
      <c r="P430" s="2">
        <v>-0.58049397483982901</v>
      </c>
    </row>
    <row r="431" spans="2:16" ht="15" customHeight="1" x14ac:dyDescent="0.25">
      <c r="B431" s="2">
        <v>3.4056375643363901</v>
      </c>
      <c r="C431" s="2">
        <v>0.820778148986679</v>
      </c>
      <c r="D431" s="2">
        <v>0.93043130867930401</v>
      </c>
      <c r="E431" s="2">
        <v>-1.2946899355560899</v>
      </c>
      <c r="F431" s="2">
        <v>-1.39370503053289</v>
      </c>
      <c r="G431" s="2">
        <v>3.1292888600805799</v>
      </c>
      <c r="H431" s="2">
        <v>-1.9545368065612401</v>
      </c>
      <c r="I431" s="2">
        <v>-0.44678505298474003</v>
      </c>
      <c r="J431" s="2">
        <v>0.44696850755998602</v>
      </c>
      <c r="K431" s="2">
        <v>0.33162045887026698</v>
      </c>
      <c r="L431" s="2">
        <v>2.38834373926292E-2</v>
      </c>
      <c r="M431" s="2">
        <v>-0.859765669347059</v>
      </c>
      <c r="N431" s="2">
        <v>-0.76498430957885799</v>
      </c>
      <c r="O431" s="2">
        <v>-0.88559896648217795</v>
      </c>
      <c r="P431" s="2">
        <v>1.0329324966112701</v>
      </c>
    </row>
    <row r="432" spans="2:16" ht="15" customHeight="1" x14ac:dyDescent="0.25">
      <c r="B432" s="2">
        <v>1.3903132737708901</v>
      </c>
      <c r="C432" s="2">
        <v>2.34874823168213</v>
      </c>
      <c r="D432" s="2">
        <v>-0.27044524370697598</v>
      </c>
      <c r="E432" s="2">
        <v>-2.3863865938918098</v>
      </c>
      <c r="F432" s="2">
        <v>-0.41310970607536901</v>
      </c>
      <c r="G432" s="2">
        <v>-0.909433862863543</v>
      </c>
      <c r="H432" s="2">
        <v>0.59155524256115499</v>
      </c>
      <c r="I432" s="2">
        <v>-0.42854850597732802</v>
      </c>
      <c r="J432" s="2">
        <v>1.5503991163291799</v>
      </c>
      <c r="K432" s="2">
        <v>0.97607210941924105</v>
      </c>
      <c r="L432" s="2">
        <v>-1.9169681154165601</v>
      </c>
      <c r="M432" s="2">
        <v>-0.33925076241327101</v>
      </c>
      <c r="N432" s="2">
        <v>-0.61444794599868202</v>
      </c>
      <c r="O432" s="2">
        <v>-0.116893935598787</v>
      </c>
      <c r="P432" s="2">
        <v>0.46029437712189403</v>
      </c>
    </row>
    <row r="433" spans="2:16" ht="15" customHeight="1" x14ac:dyDescent="0.25">
      <c r="B433" s="2">
        <v>1.6456758367194699</v>
      </c>
      <c r="C433" s="2">
        <v>2.5630220823719898</v>
      </c>
      <c r="D433" s="2">
        <v>0.78569184528325597</v>
      </c>
      <c r="E433" s="2">
        <v>-0.65723045194809304</v>
      </c>
      <c r="F433" s="2">
        <v>0.13358304265759599</v>
      </c>
      <c r="G433" s="2">
        <v>2.2075166986774298E-3</v>
      </c>
      <c r="H433" s="2">
        <v>0.882810777826186</v>
      </c>
      <c r="I433" s="2">
        <v>2.8007080697624601E-2</v>
      </c>
      <c r="J433" s="2">
        <v>0.93094439242641103</v>
      </c>
      <c r="K433" s="2">
        <v>0.951411807233011</v>
      </c>
      <c r="L433" s="2">
        <v>-0.920249565420448</v>
      </c>
      <c r="M433" s="2">
        <v>-0.36366723560674902</v>
      </c>
      <c r="N433" s="2">
        <v>-0.20483912717915401</v>
      </c>
      <c r="O433" s="2">
        <v>0.63445386226552003</v>
      </c>
      <c r="P433" s="2">
        <v>0.20282863396759199</v>
      </c>
    </row>
    <row r="434" spans="2:16" ht="15" customHeight="1" x14ac:dyDescent="0.25">
      <c r="B434" s="2">
        <v>1.98823205783325</v>
      </c>
      <c r="C434" s="2">
        <v>-2.2525949785678998</v>
      </c>
      <c r="D434" s="2">
        <v>1.62614957175901</v>
      </c>
      <c r="E434" s="2">
        <v>1.93118521124653</v>
      </c>
      <c r="F434" s="2">
        <v>0.46057678835326799</v>
      </c>
      <c r="G434" s="2">
        <v>1.92392971493478</v>
      </c>
      <c r="H434" s="2">
        <v>1.0418240226411799</v>
      </c>
      <c r="I434" s="2">
        <v>0.81244534032770199</v>
      </c>
      <c r="J434" s="2">
        <v>0.39204882836959798</v>
      </c>
      <c r="K434" s="2">
        <v>5.7841247740912198E-2</v>
      </c>
      <c r="L434" s="2">
        <v>-0.47530730893883899</v>
      </c>
      <c r="M434" s="2">
        <v>0.59263041088172397</v>
      </c>
      <c r="N434" s="2">
        <v>0.2070703546015</v>
      </c>
      <c r="O434" s="2">
        <v>-0.55533498420451399</v>
      </c>
      <c r="P434" s="2">
        <v>-0.15379938472038299</v>
      </c>
    </row>
    <row r="435" spans="2:16" ht="15" customHeight="1" x14ac:dyDescent="0.25">
      <c r="B435" s="2">
        <v>-2.0754134254370702</v>
      </c>
      <c r="C435" s="2">
        <v>1.2453042235746099</v>
      </c>
      <c r="D435" s="2">
        <v>-0.43173860383121598</v>
      </c>
      <c r="E435" s="2">
        <v>-0.593866804227837</v>
      </c>
      <c r="F435" s="2">
        <v>-3.4833514230468703E-2</v>
      </c>
      <c r="G435" s="2">
        <v>-0.76269304048350395</v>
      </c>
      <c r="H435" s="2">
        <v>-0.35903160048487198</v>
      </c>
      <c r="I435" s="2">
        <v>-0.31588845150469202</v>
      </c>
      <c r="J435" s="2">
        <v>1.1588418949645101</v>
      </c>
      <c r="K435" s="2">
        <v>-5.2773392254184398E-2</v>
      </c>
      <c r="L435" s="2">
        <v>0.37039334898763598</v>
      </c>
      <c r="M435" s="2">
        <v>0.216217150786084</v>
      </c>
      <c r="N435" s="2">
        <v>0.30678139359707601</v>
      </c>
      <c r="O435" s="2">
        <v>0.33000186490229599</v>
      </c>
      <c r="P435" s="2">
        <v>0.35935067921617803</v>
      </c>
    </row>
    <row r="436" spans="2:16" ht="15" customHeight="1" x14ac:dyDescent="0.25">
      <c r="B436" s="2">
        <v>2.3015023825031502</v>
      </c>
      <c r="C436" s="2">
        <v>1.6351455150317</v>
      </c>
      <c r="D436" s="2">
        <v>-0.478753876128031</v>
      </c>
      <c r="E436" s="2">
        <v>-1.2746356844770601</v>
      </c>
      <c r="F436" s="2">
        <v>0.26783554912891699</v>
      </c>
      <c r="G436" s="2">
        <v>-0.76073980265350405</v>
      </c>
      <c r="H436" s="2">
        <v>8.6460481540186401E-2</v>
      </c>
      <c r="I436" s="2">
        <v>-0.61592425978656395</v>
      </c>
      <c r="J436" s="2">
        <v>-0.21961857058202899</v>
      </c>
      <c r="K436" s="2">
        <v>0.13627231321185801</v>
      </c>
      <c r="L436" s="2">
        <v>-0.56644245008490601</v>
      </c>
      <c r="M436" s="2">
        <v>-0.43809238799797701</v>
      </c>
      <c r="N436" s="2">
        <v>-0.152940681175599</v>
      </c>
      <c r="O436" s="2">
        <v>-1.73898946471399E-2</v>
      </c>
      <c r="P436" s="2">
        <v>0.33034588690834199</v>
      </c>
    </row>
    <row r="437" spans="2:16" ht="15" customHeight="1" x14ac:dyDescent="0.25">
      <c r="B437" s="2">
        <v>0.267367300443906</v>
      </c>
      <c r="C437" s="2">
        <v>-5.35023142347658</v>
      </c>
      <c r="D437" s="2">
        <v>-0.35518491529761298</v>
      </c>
      <c r="E437" s="2">
        <v>0.29980665528047301</v>
      </c>
      <c r="F437" s="2">
        <v>-2.3603820043399502</v>
      </c>
      <c r="G437" s="2">
        <v>-2.1288218059231001</v>
      </c>
      <c r="H437" s="2">
        <v>0.74000919903047302</v>
      </c>
      <c r="I437" s="2">
        <v>-0.63801052961911597</v>
      </c>
      <c r="J437" s="2">
        <v>-0.55367189480749601</v>
      </c>
      <c r="K437" s="2">
        <v>-1.04643306920822</v>
      </c>
      <c r="L437" s="2">
        <v>-1.3552653707513</v>
      </c>
      <c r="M437" s="2">
        <v>0.53143196568358597</v>
      </c>
      <c r="N437" s="2">
        <v>-0.47122844874115899</v>
      </c>
      <c r="O437" s="2">
        <v>0.35988472770089303</v>
      </c>
      <c r="P437" s="2">
        <v>-0.63784766065853604</v>
      </c>
    </row>
    <row r="438" spans="2:16" ht="15" customHeight="1" x14ac:dyDescent="0.25">
      <c r="B438" s="2">
        <v>-2.8878899604140398</v>
      </c>
      <c r="C438" s="2">
        <v>-1.2129740049209601</v>
      </c>
      <c r="D438" s="2">
        <v>-1.03925808455244</v>
      </c>
      <c r="E438" s="2">
        <v>-1.6606129065982</v>
      </c>
      <c r="F438" s="2">
        <v>6.4124130151253997E-2</v>
      </c>
      <c r="G438" s="2">
        <v>1.3037382404646201</v>
      </c>
      <c r="H438" s="2">
        <v>1.76870274863138</v>
      </c>
      <c r="I438" s="2">
        <v>0.50125294091639705</v>
      </c>
      <c r="J438" s="2">
        <v>-5.8458866189616598E-2</v>
      </c>
      <c r="K438" s="2">
        <v>6.6894556522990797E-2</v>
      </c>
      <c r="L438" s="2">
        <v>0.100301611187009</v>
      </c>
      <c r="M438" s="2">
        <v>-3.4307360336884099E-2</v>
      </c>
      <c r="N438" s="2">
        <v>-0.43469283005214099</v>
      </c>
      <c r="O438" s="2">
        <v>0.27979307506690898</v>
      </c>
      <c r="P438" s="2">
        <v>0.52051125189765302</v>
      </c>
    </row>
    <row r="439" spans="2:16" ht="15" customHeight="1" x14ac:dyDescent="0.25">
      <c r="B439" s="2">
        <v>-2.0615508454430702</v>
      </c>
      <c r="C439" s="2">
        <v>-0.60969522651281305</v>
      </c>
      <c r="D439" s="2">
        <v>-3.9411403654478598</v>
      </c>
      <c r="E439" s="2">
        <v>2.1786760875804001</v>
      </c>
      <c r="F439" s="2">
        <v>-1.00156767918742</v>
      </c>
      <c r="G439" s="2">
        <v>-1.18551292004735</v>
      </c>
      <c r="H439" s="2">
        <v>-1.01599700672266</v>
      </c>
      <c r="I439" s="2">
        <v>-0.23977013518828499</v>
      </c>
      <c r="J439" s="2">
        <v>-0.59908020109050197</v>
      </c>
      <c r="K439" s="2">
        <v>-0.99827966202172602</v>
      </c>
      <c r="L439" s="2">
        <v>0.69308349989483298</v>
      </c>
      <c r="M439" s="2">
        <v>-0.62634637652979397</v>
      </c>
      <c r="N439" s="2">
        <v>-0.16803199803152999</v>
      </c>
      <c r="O439" s="2">
        <v>-0.57534862223624395</v>
      </c>
      <c r="P439" s="2">
        <v>0.25411418981561101</v>
      </c>
    </row>
    <row r="440" spans="2:16" ht="15" customHeight="1" x14ac:dyDescent="0.25">
      <c r="B440" s="2">
        <v>-1.0164636279643</v>
      </c>
      <c r="C440" s="2">
        <v>1.45335865873808</v>
      </c>
      <c r="D440" s="2">
        <v>0.106369838051909</v>
      </c>
      <c r="E440" s="2">
        <v>7.0232874732150993E-2</v>
      </c>
      <c r="F440" s="2">
        <v>-1.6599991585271501</v>
      </c>
      <c r="G440" s="2">
        <v>0.74459967488997303</v>
      </c>
      <c r="H440" s="2">
        <v>0.363793968053432</v>
      </c>
      <c r="I440" s="2">
        <v>-0.23285625821508599</v>
      </c>
      <c r="J440" s="2">
        <v>0.32431391746134902</v>
      </c>
      <c r="K440" s="2">
        <v>-7.0859325108505497E-2</v>
      </c>
      <c r="L440" s="2">
        <v>7.4537531028028596E-3</v>
      </c>
      <c r="M440" s="2">
        <v>-0.45088862298392901</v>
      </c>
      <c r="N440" s="2">
        <v>-0.117799348263833</v>
      </c>
      <c r="O440" s="2">
        <v>4.8577865691422001E-2</v>
      </c>
      <c r="P440" s="2">
        <v>-0.2889712091578</v>
      </c>
    </row>
    <row r="441" spans="2:16" ht="15" customHeight="1" x14ac:dyDescent="0.25">
      <c r="B441" s="2">
        <v>3.62341203837801E-2</v>
      </c>
      <c r="C441" s="2">
        <v>0.63809597459031897</v>
      </c>
      <c r="D441" s="2">
        <v>-0.63551640008530497</v>
      </c>
      <c r="E441" s="2">
        <v>-0.16470559789290901</v>
      </c>
      <c r="F441" s="2">
        <v>0.42774723159356498</v>
      </c>
      <c r="G441" s="2">
        <v>-0.473322092802619</v>
      </c>
      <c r="H441" s="2">
        <v>-0.20251157842985401</v>
      </c>
      <c r="I441" s="2">
        <v>-0.35071154049979902</v>
      </c>
      <c r="J441" s="2">
        <v>0.83606085354934301</v>
      </c>
      <c r="K441" s="2">
        <v>0.200802326085669</v>
      </c>
      <c r="L441" s="2">
        <v>0.32687108966765899</v>
      </c>
      <c r="M441" s="2">
        <v>0.285144955152216</v>
      </c>
      <c r="N441" s="2">
        <v>6.6769700986353098E-2</v>
      </c>
      <c r="O441" s="2">
        <v>0.20130437999131701</v>
      </c>
      <c r="P441" s="2">
        <v>9.7031666980801998E-2</v>
      </c>
    </row>
    <row r="442" spans="2:16" ht="15" customHeight="1" x14ac:dyDescent="0.25">
      <c r="B442" s="2">
        <v>-0.57286541108378897</v>
      </c>
      <c r="C442" s="2">
        <v>1.2924037016830201</v>
      </c>
      <c r="D442" s="2">
        <v>0.113898269486608</v>
      </c>
      <c r="E442" s="2">
        <v>-0.333977236269969</v>
      </c>
      <c r="F442" s="2">
        <v>0.30087533310889297</v>
      </c>
      <c r="G442" s="2">
        <v>0.25370618201387102</v>
      </c>
      <c r="H442" s="2">
        <v>7.3291077740100297E-2</v>
      </c>
      <c r="I442" s="2">
        <v>-0.24372743155482399</v>
      </c>
      <c r="J442" s="2">
        <v>-8.6515595421589797E-4</v>
      </c>
      <c r="K442" s="2">
        <v>-0.364901972276367</v>
      </c>
      <c r="L442" s="2">
        <v>0.35995134639259202</v>
      </c>
      <c r="M442" s="2">
        <v>0.122023798533684</v>
      </c>
      <c r="N442" s="2">
        <v>-0.110748680070688</v>
      </c>
      <c r="O442" s="2">
        <v>-0.21419220063737501</v>
      </c>
      <c r="P442" s="2">
        <v>-0.272382734415068</v>
      </c>
    </row>
    <row r="443" spans="2:16" ht="15" customHeight="1" x14ac:dyDescent="0.25">
      <c r="B443" s="2">
        <v>1.70311177024982</v>
      </c>
      <c r="C443" s="2">
        <v>3.1043678994961801</v>
      </c>
      <c r="D443" s="2">
        <v>0.36975032067075497</v>
      </c>
      <c r="E443" s="2">
        <v>-1.2582185409659601</v>
      </c>
      <c r="F443" s="2">
        <v>0.22533755842706499</v>
      </c>
      <c r="G443" s="2">
        <v>-0.77607965705217397</v>
      </c>
      <c r="H443" s="2">
        <v>0.22552786421002999</v>
      </c>
      <c r="I443" s="2">
        <v>-0.39535580900828898</v>
      </c>
      <c r="J443" s="2">
        <v>-9.4356916925903395E-2</v>
      </c>
      <c r="K443" s="2">
        <v>0.36147719579501297</v>
      </c>
      <c r="L443" s="2">
        <v>-8.2546897116496806E-2</v>
      </c>
      <c r="M443" s="2">
        <v>-0.80417091963311804</v>
      </c>
      <c r="N443" s="2">
        <v>-3.5197703369756498E-3</v>
      </c>
      <c r="O443" s="2">
        <v>0.41406333761633501</v>
      </c>
      <c r="P443" s="2">
        <v>0.231656507418184</v>
      </c>
    </row>
    <row r="444" spans="2:16" ht="15" customHeight="1" x14ac:dyDescent="0.25">
      <c r="B444" s="2">
        <v>1.9467677864235799</v>
      </c>
      <c r="C444" s="2">
        <v>1.4570301494652</v>
      </c>
      <c r="D444" s="2">
        <v>-0.64529435882504904</v>
      </c>
      <c r="E444" s="2">
        <v>1.08562768446431</v>
      </c>
      <c r="F444" s="2">
        <v>-0.41221381009957198</v>
      </c>
      <c r="G444" s="2">
        <v>-5.5220234060005299E-2</v>
      </c>
      <c r="H444" s="2">
        <v>0.18783425568286499</v>
      </c>
      <c r="I444" s="2">
        <v>0.40429313066682399</v>
      </c>
      <c r="J444" s="2">
        <v>-4.6454570201126998E-2</v>
      </c>
      <c r="K444" s="2">
        <v>-0.633260172607361</v>
      </c>
      <c r="L444" s="2">
        <v>-0.117693555375742</v>
      </c>
      <c r="M444" s="2">
        <v>-7.9562072723509694E-2</v>
      </c>
      <c r="N444" s="2">
        <v>3.0010089296415601E-2</v>
      </c>
      <c r="O444" s="2">
        <v>0.42942307543688402</v>
      </c>
      <c r="P444" s="2">
        <v>-0.108309111544626</v>
      </c>
    </row>
    <row r="445" spans="2:16" ht="15" customHeight="1" x14ac:dyDescent="0.25">
      <c r="B445" s="2">
        <v>-0.16591115162767001</v>
      </c>
      <c r="C445" s="2">
        <v>-1.69385657552069</v>
      </c>
      <c r="D445" s="2">
        <v>-0.53542769469745299</v>
      </c>
      <c r="E445" s="2">
        <v>-0.532212208009888</v>
      </c>
      <c r="F445" s="2">
        <v>1.9744625391077599</v>
      </c>
      <c r="G445" s="2">
        <v>0.16384105813727601</v>
      </c>
      <c r="H445" s="2">
        <v>-0.37470197747706901</v>
      </c>
      <c r="I445" s="2">
        <v>-0.16015875159566301</v>
      </c>
      <c r="J445" s="2">
        <v>-0.48467154972062598</v>
      </c>
      <c r="K445" s="2">
        <v>-9.2250798956140106E-2</v>
      </c>
      <c r="L445" s="2">
        <v>0.24036289566362801</v>
      </c>
      <c r="M445" s="2">
        <v>-0.13107200443263201</v>
      </c>
      <c r="N445" s="2">
        <v>0.25104374369205601</v>
      </c>
      <c r="O445" s="2">
        <v>3.2110237944776202E-2</v>
      </c>
      <c r="P445" s="2">
        <v>0.375455408470589</v>
      </c>
    </row>
    <row r="446" spans="2:16" ht="15" customHeight="1" x14ac:dyDescent="0.25">
      <c r="B446" s="2">
        <v>1.6552388587212099</v>
      </c>
      <c r="C446" s="2">
        <v>-0.93559726759128103</v>
      </c>
      <c r="D446" s="2">
        <v>-2.482274347308</v>
      </c>
      <c r="E446" s="2">
        <v>2.39911442114802</v>
      </c>
      <c r="F446" s="2">
        <v>-0.12928456922211701</v>
      </c>
      <c r="G446" s="2">
        <v>-0.72660370700675203</v>
      </c>
      <c r="H446" s="2">
        <v>-1.1155329476787601</v>
      </c>
      <c r="I446" s="2">
        <v>0.78613410602464995</v>
      </c>
      <c r="J446" s="2">
        <v>-0.12832743137274799</v>
      </c>
      <c r="K446" s="2">
        <v>-0.36967415071899901</v>
      </c>
      <c r="L446" s="2">
        <v>-2.8023187636637598E-2</v>
      </c>
      <c r="M446" s="2">
        <v>0.121020848956042</v>
      </c>
      <c r="N446" s="2">
        <v>-0.23944497831963299</v>
      </c>
      <c r="O446" s="2">
        <v>-9.7879238509002001E-2</v>
      </c>
      <c r="P446" s="2">
        <v>-0.20257466362184501</v>
      </c>
    </row>
    <row r="447" spans="2:16" ht="15" customHeight="1" x14ac:dyDescent="0.25">
      <c r="B447" s="2">
        <v>-0.82545629321999303</v>
      </c>
      <c r="C447" s="2">
        <v>1.6707026404945999</v>
      </c>
      <c r="D447" s="2">
        <v>-0.30952615306870501</v>
      </c>
      <c r="E447" s="2">
        <v>0.60714179970472004</v>
      </c>
      <c r="F447" s="2">
        <v>-1.16416189638106</v>
      </c>
      <c r="G447" s="2">
        <v>0.227179485202786</v>
      </c>
      <c r="H447" s="2">
        <v>0.40066383577969999</v>
      </c>
      <c r="I447" s="2">
        <v>-3.07370610127129E-2</v>
      </c>
      <c r="J447" s="2">
        <v>-3.5423005286264998E-2</v>
      </c>
      <c r="K447" s="2">
        <v>-0.115241087583693</v>
      </c>
      <c r="L447" s="2">
        <v>0.32219190558690203</v>
      </c>
      <c r="M447" s="2">
        <v>-0.95297315543890604</v>
      </c>
      <c r="N447" s="2">
        <v>0.28206159253221802</v>
      </c>
      <c r="O447" s="2">
        <v>0.241700846802369</v>
      </c>
      <c r="P447" s="2">
        <v>-0.33313284040602198</v>
      </c>
    </row>
    <row r="448" spans="2:16" ht="15" customHeight="1" x14ac:dyDescent="0.25">
      <c r="B448" s="2">
        <v>-0.86358844876910301</v>
      </c>
      <c r="C448" s="2">
        <v>-1.7149378522780101</v>
      </c>
      <c r="D448" s="2">
        <v>-0.83683119343193701</v>
      </c>
      <c r="E448" s="2">
        <v>-0.8003263888212</v>
      </c>
      <c r="F448" s="2">
        <v>1.6968539139530301</v>
      </c>
      <c r="G448" s="2">
        <v>0.93808226105458203</v>
      </c>
      <c r="H448" s="2">
        <v>0.36907765473119503</v>
      </c>
      <c r="I448" s="2">
        <v>5.6866017070446001E-2</v>
      </c>
      <c r="J448" s="2">
        <v>-0.68066766432237502</v>
      </c>
      <c r="K448" s="2">
        <v>-0.28920636054096499</v>
      </c>
      <c r="L448" s="2">
        <v>0.29889607483153702</v>
      </c>
      <c r="M448" s="2">
        <v>0.36463044568390102</v>
      </c>
      <c r="N448" s="2">
        <v>-0.33116202431806202</v>
      </c>
      <c r="O448" s="2">
        <v>0.31642064510113999</v>
      </c>
      <c r="P448" s="2">
        <v>-0.33671533782729302</v>
      </c>
    </row>
    <row r="449" spans="2:16" ht="15" customHeight="1" x14ac:dyDescent="0.25">
      <c r="B449" s="2">
        <v>-0.28619540643476499</v>
      </c>
      <c r="C449" s="2">
        <v>-0.80892173356004404</v>
      </c>
      <c r="D449" s="2">
        <v>-0.44304843174577502</v>
      </c>
      <c r="E449" s="2">
        <v>-0.45433379722269002</v>
      </c>
      <c r="F449" s="2">
        <v>1.40608093076547</v>
      </c>
      <c r="G449" s="2">
        <v>0.62537018056520299</v>
      </c>
      <c r="H449" s="2">
        <v>0.14188048481638499</v>
      </c>
      <c r="I449" s="2">
        <v>-7.9942793569007506E-2</v>
      </c>
      <c r="J449" s="2">
        <v>-0.40926674138817598</v>
      </c>
      <c r="K449" s="2">
        <v>-6.6802558840582005E-2</v>
      </c>
      <c r="L449" s="2">
        <v>0.30774913851698199</v>
      </c>
      <c r="M449" s="2">
        <v>5.8172116218668503E-2</v>
      </c>
      <c r="N449" s="2">
        <v>-0.13728467838771799</v>
      </c>
      <c r="O449" s="2">
        <v>-0.33251635631849402</v>
      </c>
      <c r="P449" s="2">
        <v>0.26247164531608602</v>
      </c>
    </row>
    <row r="450" spans="2:16" ht="15" customHeight="1" x14ac:dyDescent="0.25">
      <c r="B450" s="2">
        <v>-2.4231388105536098</v>
      </c>
      <c r="C450" s="2">
        <v>0.196074455987751</v>
      </c>
      <c r="D450" s="2">
        <v>-0.27426799655414902</v>
      </c>
      <c r="E450" s="2">
        <v>-1.2668953324424401E-2</v>
      </c>
      <c r="F450" s="2">
        <v>-0.182138714230729</v>
      </c>
      <c r="G450" s="2">
        <v>0.86571062321399395</v>
      </c>
      <c r="H450" s="2">
        <v>0.58336514394317796</v>
      </c>
      <c r="I450" s="2">
        <v>0.51937971242346204</v>
      </c>
      <c r="J450" s="2">
        <v>0.93971211871518401</v>
      </c>
      <c r="K450" s="2">
        <v>-0.12918184675851299</v>
      </c>
      <c r="L450" s="2">
        <v>6.7382432499940303E-2</v>
      </c>
      <c r="M450" s="2">
        <v>0.30964288985387101</v>
      </c>
      <c r="N450" s="2">
        <v>-0.59706953849095701</v>
      </c>
      <c r="O450" s="2">
        <v>-0.48354837549088098</v>
      </c>
      <c r="P450" s="2">
        <v>0.74416596621424502</v>
      </c>
    </row>
    <row r="451" spans="2:16" ht="15" customHeight="1" x14ac:dyDescent="0.25">
      <c r="B451" s="2">
        <v>-2.8145342424756499</v>
      </c>
      <c r="C451" s="2">
        <v>2.5841793018092898</v>
      </c>
      <c r="D451" s="2">
        <v>0.538657698635989</v>
      </c>
      <c r="E451" s="2">
        <v>-0.72818273685351498</v>
      </c>
      <c r="F451" s="2">
        <v>-2.5788589094983601</v>
      </c>
      <c r="G451" s="2">
        <v>0.13669246515998301</v>
      </c>
      <c r="H451" s="2">
        <v>0.90388948794882995</v>
      </c>
      <c r="I451" s="2">
        <v>0.716643144843363</v>
      </c>
      <c r="J451" s="2">
        <v>2.52627139761116E-2</v>
      </c>
      <c r="K451" s="2">
        <v>-0.20513880223535999</v>
      </c>
      <c r="L451" s="2">
        <v>-0.101422739526393</v>
      </c>
      <c r="M451" s="2">
        <v>-4.96559242669221E-2</v>
      </c>
      <c r="N451" s="2">
        <v>6.7307585705238607E-2</v>
      </c>
      <c r="O451" s="2">
        <v>-0.51599363556234201</v>
      </c>
      <c r="P451" s="2">
        <v>-6.1743076968771203E-2</v>
      </c>
    </row>
    <row r="452" spans="2:16" ht="15" customHeight="1" x14ac:dyDescent="0.25">
      <c r="B452" s="2">
        <v>-1.31203403726211</v>
      </c>
      <c r="C452" s="2">
        <v>-0.10421263422027401</v>
      </c>
      <c r="D452" s="2">
        <v>0.59995663357107498</v>
      </c>
      <c r="E452" s="2">
        <v>-0.188058233872234</v>
      </c>
      <c r="F452" s="2">
        <v>-7.7390924685245097E-2</v>
      </c>
      <c r="G452" s="2">
        <v>-0.33615527476720303</v>
      </c>
      <c r="H452" s="2">
        <v>-2.1871910926465399E-2</v>
      </c>
      <c r="I452" s="2">
        <v>0.94808888438321703</v>
      </c>
      <c r="J452" s="2">
        <v>-0.43034445144725603</v>
      </c>
      <c r="K452" s="2">
        <v>0.73350348818980105</v>
      </c>
      <c r="L452" s="2">
        <v>-0.27289350075042201</v>
      </c>
      <c r="M452" s="2">
        <v>0.62952138568988303</v>
      </c>
      <c r="N452" s="2">
        <v>0.17000355276170601</v>
      </c>
      <c r="O452" s="2">
        <v>-0.29072618717246801</v>
      </c>
      <c r="P452" s="2">
        <v>-0.228014816303861</v>
      </c>
    </row>
    <row r="453" spans="2:16" ht="15" customHeight="1" x14ac:dyDescent="0.25">
      <c r="B453" s="2">
        <v>-1.3611697184607301</v>
      </c>
      <c r="C453" s="2">
        <v>-4.1303433933356297</v>
      </c>
      <c r="D453" s="2">
        <v>1.7089673147107201</v>
      </c>
      <c r="E453" s="2">
        <v>-0.20192968213991699</v>
      </c>
      <c r="F453" s="2">
        <v>-0.137203120036096</v>
      </c>
      <c r="G453" s="2">
        <v>-1.33919227837566</v>
      </c>
      <c r="H453" s="2">
        <v>-0.114526793593062</v>
      </c>
      <c r="I453" s="2">
        <v>-0.40525845593186499</v>
      </c>
      <c r="J453" s="2">
        <v>0.35656254764870499</v>
      </c>
      <c r="K453" s="2">
        <v>-0.68544918995540405</v>
      </c>
      <c r="L453" s="2">
        <v>-1.8973978615403999</v>
      </c>
      <c r="M453" s="2">
        <v>0.81495758812566998</v>
      </c>
      <c r="N453" s="2">
        <v>0.967533022249363</v>
      </c>
      <c r="O453" s="2">
        <v>2.1968196430524601E-2</v>
      </c>
      <c r="P453" s="2">
        <v>-0.31811578145151698</v>
      </c>
    </row>
    <row r="454" spans="2:16" ht="15" customHeight="1" x14ac:dyDescent="0.25">
      <c r="B454" s="2">
        <v>0.90392915851462297</v>
      </c>
      <c r="C454" s="2">
        <v>0.70099244283643802</v>
      </c>
      <c r="D454" s="2">
        <v>0.94263923860365695</v>
      </c>
      <c r="E454" s="2">
        <v>-0.10907751319061799</v>
      </c>
      <c r="F454" s="2">
        <v>1.3266759179887899</v>
      </c>
      <c r="G454" s="2">
        <v>-1.46435172977411</v>
      </c>
      <c r="H454" s="2">
        <v>-1.35836233837239</v>
      </c>
      <c r="I454" s="2">
        <v>0.100964404945558</v>
      </c>
      <c r="J454" s="2">
        <v>-1.4877490709760099</v>
      </c>
      <c r="K454" s="2">
        <v>0.37962394200386401</v>
      </c>
      <c r="L454" s="2">
        <v>7.3145711786255702E-2</v>
      </c>
      <c r="M454" s="2">
        <v>0.21114020628958799</v>
      </c>
      <c r="N454" s="2">
        <v>0.11509077068234599</v>
      </c>
      <c r="O454" s="2">
        <v>0.21620986704127701</v>
      </c>
      <c r="P454" s="2">
        <v>5.3314423618216797E-2</v>
      </c>
    </row>
    <row r="455" spans="2:16" ht="15" customHeight="1" x14ac:dyDescent="0.25">
      <c r="B455" s="2">
        <v>2.34511818384608</v>
      </c>
      <c r="C455" s="2">
        <v>0.33354207766814198</v>
      </c>
      <c r="D455" s="2">
        <v>-1.1051995097267799</v>
      </c>
      <c r="E455" s="2">
        <v>1.0510984064681801</v>
      </c>
      <c r="F455" s="2">
        <v>-0.53579674476865502</v>
      </c>
      <c r="G455" s="2">
        <v>0.37462218515427798</v>
      </c>
      <c r="H455" s="2">
        <v>0.51998540256760095</v>
      </c>
      <c r="I455" s="2">
        <v>0.46221936501160099</v>
      </c>
      <c r="J455" s="2">
        <v>0.16208681927306601</v>
      </c>
      <c r="K455" s="2">
        <v>-1.5989626197590302E-2</v>
      </c>
      <c r="L455" s="2">
        <v>-0.121546272984875</v>
      </c>
      <c r="M455" s="2">
        <v>-0.47166900793580102</v>
      </c>
      <c r="N455" s="2">
        <v>-0.17870047667177799</v>
      </c>
      <c r="O455" s="2">
        <v>0.25407333385245101</v>
      </c>
      <c r="P455" s="2">
        <v>-1.4395702056748699E-2</v>
      </c>
    </row>
    <row r="456" spans="2:16" ht="15" customHeight="1" x14ac:dyDescent="0.25">
      <c r="B456" s="2">
        <v>3.32649092746375</v>
      </c>
      <c r="C456" s="2">
        <v>-1.1226434687107301</v>
      </c>
      <c r="D456" s="2">
        <v>-4.9724159063905899</v>
      </c>
      <c r="E456" s="2">
        <v>3.66956152811278</v>
      </c>
      <c r="F456" s="2">
        <v>-1.4120793458594201</v>
      </c>
      <c r="G456" s="2">
        <v>-0.88996629753624501</v>
      </c>
      <c r="H456" s="2">
        <v>0.29886457900362701</v>
      </c>
      <c r="I456" s="2">
        <v>-0.272983660300326</v>
      </c>
      <c r="J456" s="2">
        <v>1.02746167160168</v>
      </c>
      <c r="K456" s="2">
        <v>0.414714656617239</v>
      </c>
      <c r="L456" s="2">
        <v>-0.42739075808952298</v>
      </c>
      <c r="M456" s="2">
        <v>-0.50708094375750601</v>
      </c>
      <c r="N456" s="2">
        <v>0.28695450005568901</v>
      </c>
      <c r="O456" s="2">
        <v>0.179019446304781</v>
      </c>
      <c r="P456" s="2">
        <v>-0.42154707988922901</v>
      </c>
    </row>
    <row r="457" spans="2:16" ht="15" customHeight="1" x14ac:dyDescent="0.25">
      <c r="B457" s="2">
        <v>-0.58761880042463899</v>
      </c>
      <c r="C457" s="2">
        <v>-8.4299378448191504</v>
      </c>
      <c r="D457" s="2">
        <v>3.2798570113476102</v>
      </c>
      <c r="E457" s="2">
        <v>0.57897407946424695</v>
      </c>
      <c r="F457" s="2">
        <v>-1.5497317166059601</v>
      </c>
      <c r="G457" s="2">
        <v>-2.2805269364078899</v>
      </c>
      <c r="H457" s="2">
        <v>0.78020451694648796</v>
      </c>
      <c r="I457" s="2">
        <v>-0.50779767608128901</v>
      </c>
      <c r="J457" s="2">
        <v>-3.9673695158733098E-2</v>
      </c>
      <c r="K457" s="2">
        <v>0.457743553477511</v>
      </c>
      <c r="L457" s="2">
        <v>0.123438800030611</v>
      </c>
      <c r="M457" s="2">
        <v>-0.38566014371363999</v>
      </c>
      <c r="N457" s="2">
        <v>-0.25974275864721602</v>
      </c>
      <c r="O457" s="2">
        <v>-0.323843793792082</v>
      </c>
      <c r="P457" s="2">
        <v>-0.93701622254811201</v>
      </c>
    </row>
    <row r="458" spans="2:16" ht="15" customHeight="1" x14ac:dyDescent="0.25">
      <c r="B458" s="2">
        <v>-7.6143497044899894E-2</v>
      </c>
      <c r="C458" s="2">
        <v>-4.3769008473736299</v>
      </c>
      <c r="D458" s="2">
        <v>0.42851931871653498</v>
      </c>
      <c r="E458" s="2">
        <v>-6.3836796156296199E-2</v>
      </c>
      <c r="F458" s="2">
        <v>-2.25278892381563</v>
      </c>
      <c r="G458" s="2">
        <v>-1.83267361437133</v>
      </c>
      <c r="H458" s="2">
        <v>0.95698976024170501</v>
      </c>
      <c r="I458" s="2">
        <v>-0.71215703388965401</v>
      </c>
      <c r="J458" s="2">
        <v>0.13495901433034699</v>
      </c>
      <c r="K458" s="2">
        <v>0.21608937947732601</v>
      </c>
      <c r="L458" s="2">
        <v>-0.29751536424971697</v>
      </c>
      <c r="M458" s="2">
        <v>0.124738146821815</v>
      </c>
      <c r="N458" s="2">
        <v>-0.71875596773059902</v>
      </c>
      <c r="O458" s="2">
        <v>9.8879376759068799E-2</v>
      </c>
      <c r="P458" s="2">
        <v>-0.69542236063776297</v>
      </c>
    </row>
    <row r="459" spans="2:16" ht="15" customHeight="1" x14ac:dyDescent="0.25">
      <c r="B459" s="2">
        <v>-2.1726967819351799</v>
      </c>
      <c r="C459" s="2">
        <v>-2.92857130688212</v>
      </c>
      <c r="D459" s="2">
        <v>-0.52468541253318302</v>
      </c>
      <c r="E459" s="2">
        <v>-1.80514901462883</v>
      </c>
      <c r="F459" s="2">
        <v>-3.1547672950696302</v>
      </c>
      <c r="G459" s="2">
        <v>-1.4977869168045199</v>
      </c>
      <c r="H459" s="2">
        <v>1.22275568929245</v>
      </c>
      <c r="I459" s="2">
        <v>-0.91644222203453496</v>
      </c>
      <c r="J459" s="2">
        <v>0.69436485956366301</v>
      </c>
      <c r="K459" s="2">
        <v>-2.4608137052100101E-2</v>
      </c>
      <c r="L459" s="2">
        <v>-1.54973311037402</v>
      </c>
      <c r="M459" s="2">
        <v>-0.86640022071445799</v>
      </c>
      <c r="N459" s="2">
        <v>-1.94116497034505</v>
      </c>
      <c r="O459" s="2">
        <v>-0.63797091591061195</v>
      </c>
      <c r="P459" s="2">
        <v>-1.8324925258906499</v>
      </c>
    </row>
    <row r="460" spans="2:16" ht="15" customHeight="1" x14ac:dyDescent="0.25">
      <c r="B460" s="2">
        <v>2.7299088898980401</v>
      </c>
      <c r="C460" s="2">
        <v>-1.9692939077077101</v>
      </c>
      <c r="D460" s="2">
        <v>1.5102999289543799</v>
      </c>
      <c r="E460" s="2">
        <v>-0.479567581833998</v>
      </c>
      <c r="F460" s="2">
        <v>0.144870195898709</v>
      </c>
      <c r="G460" s="2">
        <v>0.58539602380656597</v>
      </c>
      <c r="H460" s="2">
        <v>-0.69241206945507305</v>
      </c>
      <c r="I460" s="2">
        <v>1.6346451632235099</v>
      </c>
      <c r="J460" s="2">
        <v>0.81496453074157305</v>
      </c>
      <c r="K460" s="2">
        <v>-0.18567262795107101</v>
      </c>
      <c r="L460" s="2">
        <v>-0.833739550081803</v>
      </c>
      <c r="M460" s="2">
        <v>0.43895208891998599</v>
      </c>
      <c r="N460" s="2">
        <v>2.8211247084564701E-2</v>
      </c>
      <c r="O460" s="2">
        <v>-0.31349959993727899</v>
      </c>
      <c r="P460" s="2">
        <v>-0.33861340067400802</v>
      </c>
    </row>
    <row r="461" spans="2:16" ht="15" customHeight="1" x14ac:dyDescent="0.25">
      <c r="B461" s="2">
        <v>-2.1880033391809501</v>
      </c>
      <c r="C461" s="2">
        <v>-1.4260600844401199</v>
      </c>
      <c r="D461" s="2">
        <v>-0.81648776140955803</v>
      </c>
      <c r="E461" s="2">
        <v>-0.41152983379628</v>
      </c>
      <c r="F461" s="2">
        <v>0.39743734497542199</v>
      </c>
      <c r="G461" s="2">
        <v>1.17115563589581</v>
      </c>
      <c r="H461" s="2">
        <v>1.4451207762599301</v>
      </c>
      <c r="I461" s="2">
        <v>0.56067932881947902</v>
      </c>
      <c r="J461" s="2">
        <v>0.16679518656151299</v>
      </c>
      <c r="K461" s="2">
        <v>0.202083213345536</v>
      </c>
      <c r="L461" s="2">
        <v>0.537643466695367</v>
      </c>
      <c r="M461" s="2">
        <v>-0.37336250573146001</v>
      </c>
      <c r="N461" s="2">
        <v>0.34359054504209302</v>
      </c>
      <c r="O461" s="2">
        <v>-7.00048595968943E-2</v>
      </c>
      <c r="P461" s="2">
        <v>0.274891977743903</v>
      </c>
    </row>
    <row r="462" spans="2:16" ht="15" customHeight="1" x14ac:dyDescent="0.25">
      <c r="B462" s="2">
        <v>-3.1867172419871301</v>
      </c>
      <c r="C462" s="2">
        <v>-2.5172801564835798</v>
      </c>
      <c r="D462" s="2">
        <v>-1.8944947636612199</v>
      </c>
      <c r="E462" s="2">
        <v>-1.77206904473869</v>
      </c>
      <c r="F462" s="2">
        <v>-4.1614896928070397E-2</v>
      </c>
      <c r="G462" s="2">
        <v>2.5945247818651498</v>
      </c>
      <c r="H462" s="2">
        <v>-0.158757611292345</v>
      </c>
      <c r="I462" s="2">
        <v>-0.65084611315244401</v>
      </c>
      <c r="J462" s="2">
        <v>-3.3780758912687198E-2</v>
      </c>
      <c r="K462" s="2">
        <v>0.51461231774363303</v>
      </c>
      <c r="L462" s="2">
        <v>0.46799880934192101</v>
      </c>
      <c r="M462" s="2">
        <v>-0.45884756950319799</v>
      </c>
      <c r="N462" s="2">
        <v>-0.13993270177021799</v>
      </c>
      <c r="O462" s="2">
        <v>-5.5359161835914002E-2</v>
      </c>
      <c r="P462" s="2">
        <v>0.21755119227488101</v>
      </c>
    </row>
    <row r="463" spans="2:16" ht="15" customHeight="1" x14ac:dyDescent="0.25">
      <c r="B463" s="2">
        <v>3.6290188465986102</v>
      </c>
      <c r="C463" s="2">
        <v>-0.92794896085628897</v>
      </c>
      <c r="D463" s="2">
        <v>-3.6432304980655501</v>
      </c>
      <c r="E463" s="2">
        <v>3.00372573163428</v>
      </c>
      <c r="F463" s="2">
        <v>-0.40269754132805502</v>
      </c>
      <c r="G463" s="2">
        <v>-0.67508339673576301</v>
      </c>
      <c r="H463" s="2">
        <v>-0.88737801938451999</v>
      </c>
      <c r="I463" s="2">
        <v>7.9950117777759205E-2</v>
      </c>
      <c r="J463" s="2">
        <v>0.45399829825265398</v>
      </c>
      <c r="K463" s="2">
        <v>1.4603818633013099</v>
      </c>
      <c r="L463" s="2">
        <v>-6.3526857656728303E-2</v>
      </c>
      <c r="M463" s="2">
        <v>-0.12677336453584301</v>
      </c>
      <c r="N463" s="2">
        <v>0.112097236004116</v>
      </c>
      <c r="O463" s="2">
        <v>0.176762541279531</v>
      </c>
      <c r="P463" s="2">
        <v>-0.40177490027580798</v>
      </c>
    </row>
    <row r="464" spans="2:16" ht="15" customHeight="1" x14ac:dyDescent="0.25">
      <c r="B464" s="2">
        <v>-3.2362360095266101</v>
      </c>
      <c r="C464" s="2">
        <v>3.5146389572911302E-2</v>
      </c>
      <c r="D464" s="2">
        <v>0.50624723694781304</v>
      </c>
      <c r="E464" s="2">
        <v>0.318688681242983</v>
      </c>
      <c r="F464" s="2">
        <v>0.69013093879166199</v>
      </c>
      <c r="G464" s="2">
        <v>-0.64986863046440002</v>
      </c>
      <c r="H464" s="2">
        <v>-1.17998966547662</v>
      </c>
      <c r="I464" s="2">
        <v>-0.33660872273004999</v>
      </c>
      <c r="J464" s="2">
        <v>0.41888934434504099</v>
      </c>
      <c r="K464" s="2">
        <v>-0.60885516352461599</v>
      </c>
      <c r="L464" s="2">
        <v>0.90663149663666598</v>
      </c>
      <c r="M464" s="2">
        <v>0.954727194015769</v>
      </c>
      <c r="N464" s="2">
        <v>-0.15532070086170199</v>
      </c>
      <c r="O464" s="2">
        <v>0.50661976019082</v>
      </c>
      <c r="P464" s="2">
        <v>0.35218734940757201</v>
      </c>
    </row>
    <row r="465" spans="2:16" ht="15" customHeight="1" x14ac:dyDescent="0.25">
      <c r="B465" s="2">
        <v>1.06957383954421</v>
      </c>
      <c r="C465" s="2">
        <v>-1.2998892409951399</v>
      </c>
      <c r="D465" s="2">
        <v>0.61933294880809098</v>
      </c>
      <c r="E465" s="2">
        <v>1.5777089862434599</v>
      </c>
      <c r="F465" s="2">
        <v>0.206077735584309</v>
      </c>
      <c r="G465" s="2">
        <v>2.22715376773998</v>
      </c>
      <c r="H465" s="2">
        <v>-0.40096783580027001</v>
      </c>
      <c r="I465" s="2">
        <v>0.25049426237556599</v>
      </c>
      <c r="J465" s="2">
        <v>2.48784103593679E-2</v>
      </c>
      <c r="K465" s="2">
        <v>0.522751982929339</v>
      </c>
      <c r="L465" s="2">
        <v>-0.890766187131808</v>
      </c>
      <c r="M465" s="2">
        <v>0.37769946218282902</v>
      </c>
      <c r="N465" s="2">
        <v>0.35293778758368499</v>
      </c>
      <c r="O465" s="2">
        <v>-0.37747875778385598</v>
      </c>
      <c r="P465" s="2">
        <v>-0.29330259653313001</v>
      </c>
    </row>
    <row r="466" spans="2:16" ht="15" customHeight="1" x14ac:dyDescent="0.25">
      <c r="B466" s="2">
        <v>-3.3282405185764499</v>
      </c>
      <c r="C466" s="2">
        <v>0.95126524844833904</v>
      </c>
      <c r="D466" s="2">
        <v>0.99668293900260396</v>
      </c>
      <c r="E466" s="2">
        <v>1.0303018801516901</v>
      </c>
      <c r="F466" s="2">
        <v>0.74032348384384605</v>
      </c>
      <c r="G466" s="2">
        <v>-0.16818777194611201</v>
      </c>
      <c r="H466" s="2">
        <v>-1.3943849838559199</v>
      </c>
      <c r="I466" s="2">
        <v>0.83012197255559605</v>
      </c>
      <c r="J466" s="2">
        <v>0.73912099864540004</v>
      </c>
      <c r="K466" s="2">
        <v>1.2533235833683201</v>
      </c>
      <c r="L466" s="2">
        <v>1.07846696536708</v>
      </c>
      <c r="M466" s="2">
        <v>-0.77856236915564203</v>
      </c>
      <c r="N466" s="2">
        <v>-0.120089576346756</v>
      </c>
      <c r="O466" s="2">
        <v>-1.0057798011227499</v>
      </c>
      <c r="P466" s="2">
        <v>0.120791134560675</v>
      </c>
    </row>
    <row r="467" spans="2:16" ht="15" customHeight="1" x14ac:dyDescent="0.25">
      <c r="B467" s="2">
        <v>7.0181294445268702E-2</v>
      </c>
      <c r="C467" s="2">
        <v>1.5937091232866101</v>
      </c>
      <c r="D467" s="2">
        <v>1.1349277148813299</v>
      </c>
      <c r="E467" s="2">
        <v>-0.41268521771709998</v>
      </c>
      <c r="F467" s="2">
        <v>1.40892593193473</v>
      </c>
      <c r="G467" s="2">
        <v>-1.41186028337525</v>
      </c>
      <c r="H467" s="2">
        <v>-1.46251641219789</v>
      </c>
      <c r="I467" s="2">
        <v>7.7958789295424102E-2</v>
      </c>
      <c r="J467" s="2">
        <v>-1.44056678228124</v>
      </c>
      <c r="K467" s="2">
        <v>0.19685647688038099</v>
      </c>
      <c r="L467" s="2">
        <v>-0.59675768230955295</v>
      </c>
      <c r="M467" s="2">
        <v>0.35825843077451702</v>
      </c>
      <c r="N467" s="2">
        <v>0.109713309119745</v>
      </c>
      <c r="O467" s="2">
        <v>-6.4245037459776097E-2</v>
      </c>
      <c r="P467" s="2">
        <v>-0.28358721523009101</v>
      </c>
    </row>
    <row r="468" spans="2:16" ht="15" customHeight="1" x14ac:dyDescent="0.25">
      <c r="B468" s="2">
        <v>0.47364348302940201</v>
      </c>
      <c r="C468" s="2">
        <v>-2.0645860701324299</v>
      </c>
      <c r="D468" s="2">
        <v>1.44999155738019</v>
      </c>
      <c r="E468" s="2">
        <v>0.103037861956822</v>
      </c>
      <c r="F468" s="2">
        <v>-1.06550156026577</v>
      </c>
      <c r="G468" s="2">
        <v>-1.2875489314916899</v>
      </c>
      <c r="H468" s="2">
        <v>0.825055638742201</v>
      </c>
      <c r="I468" s="2">
        <v>-0.52791818521418898</v>
      </c>
      <c r="J468" s="2">
        <v>-1.1400448886908701</v>
      </c>
      <c r="K468" s="2">
        <v>-0.511528584723277</v>
      </c>
      <c r="L468" s="2">
        <v>-0.39202543691163899</v>
      </c>
      <c r="M468" s="2">
        <v>0.235765790948047</v>
      </c>
      <c r="N468" s="2">
        <v>-0.65985907384230602</v>
      </c>
      <c r="O468" s="2">
        <v>5.4758747744309701E-2</v>
      </c>
      <c r="P468" s="2">
        <v>0.33309601840254699</v>
      </c>
    </row>
    <row r="469" spans="2:16" ht="15" customHeight="1" x14ac:dyDescent="0.25">
      <c r="B469" s="2">
        <v>-0.63868591230838501</v>
      </c>
      <c r="C469" s="2">
        <v>0.568141916886717</v>
      </c>
      <c r="D469" s="2">
        <v>-0.63441725300947804</v>
      </c>
      <c r="E469" s="2">
        <v>0.95021684108125504</v>
      </c>
      <c r="F469" s="2">
        <v>1.27222491195382</v>
      </c>
      <c r="G469" s="2">
        <v>-1.0853507822225199</v>
      </c>
      <c r="H469" s="2">
        <v>-1.5919733682231301</v>
      </c>
      <c r="I469" s="2">
        <v>0.61691687460951405</v>
      </c>
      <c r="J469" s="2">
        <v>0.696014300827416</v>
      </c>
      <c r="K469" s="2">
        <v>1.22901607332683</v>
      </c>
      <c r="L469" s="2">
        <v>-0.98673884104760701</v>
      </c>
      <c r="M469" s="2">
        <v>0.69449608426862097</v>
      </c>
      <c r="N469" s="2">
        <v>0.101185876617904</v>
      </c>
      <c r="O469" s="2">
        <v>-0.71600281301160495</v>
      </c>
      <c r="P469" s="2">
        <v>0.62168002015437696</v>
      </c>
    </row>
    <row r="470" spans="2:16" ht="15" customHeight="1" x14ac:dyDescent="0.25">
      <c r="B470" s="2">
        <v>-2.0601020860063302</v>
      </c>
      <c r="C470" s="2">
        <v>-0.126805904019235</v>
      </c>
      <c r="D470" s="2">
        <v>0.63673489992484</v>
      </c>
      <c r="E470" s="2">
        <v>-9.9091323978341306E-2</v>
      </c>
      <c r="F470" s="2">
        <v>1.31583624227708</v>
      </c>
      <c r="G470" s="2">
        <v>-0.182910062996642</v>
      </c>
      <c r="H470" s="2">
        <v>-0.95236596013022801</v>
      </c>
      <c r="I470" s="2">
        <v>-0.31064537848738399</v>
      </c>
      <c r="J470" s="2">
        <v>0.87368433780552801</v>
      </c>
      <c r="K470" s="2">
        <v>-0.14139305211307901</v>
      </c>
      <c r="L470" s="2">
        <v>0.45028918561317999</v>
      </c>
      <c r="M470" s="2">
        <v>0.223051318982812</v>
      </c>
      <c r="N470" s="2">
        <v>-0.523323985933563</v>
      </c>
      <c r="O470" s="2">
        <v>-0.23800939666245599</v>
      </c>
      <c r="P470" s="2">
        <v>0.66564466774150499</v>
      </c>
    </row>
    <row r="471" spans="2:16" ht="15" customHeight="1" x14ac:dyDescent="0.25">
      <c r="B471" s="2">
        <v>-0.62945274651507799</v>
      </c>
      <c r="C471" s="2">
        <v>2.0281086618927899</v>
      </c>
      <c r="D471" s="2">
        <v>0.16666139355381401</v>
      </c>
      <c r="E471" s="2">
        <v>0.30332715305462099</v>
      </c>
      <c r="F471" s="2">
        <v>-1.22021470613018</v>
      </c>
      <c r="G471" s="2">
        <v>0.59303941958404105</v>
      </c>
      <c r="H471" s="2">
        <v>0.311438826369765</v>
      </c>
      <c r="I471" s="2">
        <v>-0.26156189536771901</v>
      </c>
      <c r="J471" s="2">
        <v>0.19990603349931099</v>
      </c>
      <c r="K471" s="2">
        <v>-0.43610938991939802</v>
      </c>
      <c r="L471" s="2">
        <v>5.3032531802501698E-2</v>
      </c>
      <c r="M471" s="2">
        <v>0.729189521251291</v>
      </c>
      <c r="N471" s="2">
        <v>9.8618651334688098E-2</v>
      </c>
      <c r="O471" s="2">
        <v>-6.2323760620144601E-2</v>
      </c>
      <c r="P471" s="2">
        <v>6.9783760395262906E-2</v>
      </c>
    </row>
    <row r="472" spans="2:16" ht="15" customHeight="1" x14ac:dyDescent="0.25">
      <c r="B472" s="2">
        <v>-0.34511649324969201</v>
      </c>
      <c r="C472" s="2">
        <v>1.10481558558547</v>
      </c>
      <c r="D472" s="2">
        <v>0.29344083697333201</v>
      </c>
      <c r="E472" s="2">
        <v>0.186638179431308</v>
      </c>
      <c r="F472" s="2">
        <v>0.71445447838334097</v>
      </c>
      <c r="G472" s="2">
        <v>5.5336664535717901E-2</v>
      </c>
      <c r="H472" s="2">
        <v>-0.313676233229708</v>
      </c>
      <c r="I472" s="2">
        <v>-0.373776133028489</v>
      </c>
      <c r="J472" s="2">
        <v>0.50218305799310903</v>
      </c>
      <c r="K472" s="2">
        <v>-0.40432731036334002</v>
      </c>
      <c r="L472" s="2">
        <v>-0.203303467572964</v>
      </c>
      <c r="M472" s="2">
        <v>-8.28208310549578E-2</v>
      </c>
      <c r="N472" s="2">
        <v>1.91222534044211E-2</v>
      </c>
      <c r="O472" s="2">
        <v>0.254409459261141</v>
      </c>
      <c r="P472" s="2">
        <v>0.103941932431732</v>
      </c>
    </row>
    <row r="473" spans="2:16" ht="15" customHeight="1" x14ac:dyDescent="0.25">
      <c r="B473" s="2">
        <v>-3.68238348767427</v>
      </c>
      <c r="C473" s="2">
        <v>1.35315739607539</v>
      </c>
      <c r="D473" s="2">
        <v>0.576669503475987</v>
      </c>
      <c r="E473" s="2">
        <v>-7.4400023720232996E-3</v>
      </c>
      <c r="F473" s="2">
        <v>1.17705169313372</v>
      </c>
      <c r="G473" s="2">
        <v>-1.1426868262101699</v>
      </c>
      <c r="H473" s="2">
        <v>-1.96978562879244</v>
      </c>
      <c r="I473" s="2">
        <v>0.225716472619054</v>
      </c>
      <c r="J473" s="2">
        <v>-0.261558325928194</v>
      </c>
      <c r="K473" s="2">
        <v>0.13036472537454899</v>
      </c>
      <c r="L473" s="2">
        <v>0.29157886985387399</v>
      </c>
      <c r="M473" s="2">
        <v>0.49611487860987402</v>
      </c>
      <c r="N473" s="2">
        <v>-0.105948051782162</v>
      </c>
      <c r="O473" s="2">
        <v>-4.9807548389135797E-3</v>
      </c>
      <c r="P473" s="2">
        <v>-0.19930891650368401</v>
      </c>
    </row>
    <row r="474" spans="2:16" ht="15" customHeight="1" x14ac:dyDescent="0.25">
      <c r="B474" s="2">
        <v>-1.3185652681836599</v>
      </c>
      <c r="C474" s="2">
        <v>-0.77233660920254699</v>
      </c>
      <c r="D474" s="2">
        <v>3.12083289458677</v>
      </c>
      <c r="E474" s="2">
        <v>0.93733143620910098</v>
      </c>
      <c r="F474" s="2">
        <v>-0.100842532880607</v>
      </c>
      <c r="G474" s="2">
        <v>-1.1169465327480099</v>
      </c>
      <c r="H474" s="2">
        <v>-0.25404412338038701</v>
      </c>
      <c r="I474" s="2">
        <v>0.88692508313666496</v>
      </c>
      <c r="J474" s="2">
        <v>-0.658647007421858</v>
      </c>
      <c r="K474" s="2">
        <v>1.1104483463407899</v>
      </c>
      <c r="L474" s="2">
        <v>-3.1018102812284901E-2</v>
      </c>
      <c r="M474" s="2">
        <v>0.18567333492656299</v>
      </c>
      <c r="N474" s="2">
        <v>-0.38683774845698199</v>
      </c>
      <c r="O474" s="2">
        <v>0.80240162526689696</v>
      </c>
      <c r="P474" s="2">
        <v>0.28605978396165399</v>
      </c>
    </row>
    <row r="475" spans="2:16" ht="15" customHeight="1" x14ac:dyDescent="0.25">
      <c r="B475" s="2">
        <v>2.2382906740759698</v>
      </c>
      <c r="C475" s="2">
        <v>-0.82286546718915998</v>
      </c>
      <c r="D475" s="2">
        <v>-1.11988638897718</v>
      </c>
      <c r="E475" s="2">
        <v>0.24785749276149699</v>
      </c>
      <c r="F475" s="2">
        <v>1.0291716539556099</v>
      </c>
      <c r="G475" s="2">
        <v>-0.192846361972423</v>
      </c>
      <c r="H475" s="2">
        <v>-3.1534760115714301E-2</v>
      </c>
      <c r="I475" s="2">
        <v>-0.450078856510993</v>
      </c>
      <c r="J475" s="2">
        <v>1.1279361385439399</v>
      </c>
      <c r="K475" s="2">
        <v>0.46897632196557798</v>
      </c>
      <c r="L475" s="2">
        <v>0.24594981106128699</v>
      </c>
      <c r="M475" s="2">
        <v>0.22735101874229799</v>
      </c>
      <c r="N475" s="2">
        <v>0.303326742038521</v>
      </c>
      <c r="O475" s="2">
        <v>0.181012330086495</v>
      </c>
      <c r="P475" s="2">
        <v>-0.11640378413522701</v>
      </c>
    </row>
    <row r="476" spans="2:16" ht="15" customHeight="1" x14ac:dyDescent="0.25">
      <c r="B476" s="2">
        <v>-0.39855720840820502</v>
      </c>
      <c r="C476" s="2">
        <v>-5.0865764165020497</v>
      </c>
      <c r="D476" s="2">
        <v>4.5095286294106103</v>
      </c>
      <c r="E476" s="2">
        <v>1.95977171402137</v>
      </c>
      <c r="F476" s="2">
        <v>-0.119136293331286</v>
      </c>
      <c r="G476" s="2">
        <v>-1.9162070309491199</v>
      </c>
      <c r="H476" s="2">
        <v>-1.0073015781883301</v>
      </c>
      <c r="I476" s="2">
        <v>1.6848967347589301</v>
      </c>
      <c r="J476" s="2">
        <v>-0.64672145655364299</v>
      </c>
      <c r="K476" s="2">
        <v>1.9035104953787001</v>
      </c>
      <c r="L476" s="2">
        <v>-0.47712818843948102</v>
      </c>
      <c r="M476" s="2">
        <v>-0.77928139939179597</v>
      </c>
      <c r="N476" s="2">
        <v>0.455542038531833</v>
      </c>
      <c r="O476" s="2">
        <v>0.95697183373228201</v>
      </c>
      <c r="P476" s="2">
        <v>0.97129143422821895</v>
      </c>
    </row>
    <row r="477" spans="2:16" ht="15" customHeight="1" x14ac:dyDescent="0.25">
      <c r="B477" s="2">
        <v>-1.01774512226197</v>
      </c>
      <c r="C477" s="2">
        <v>0.786873212410514</v>
      </c>
      <c r="D477" s="2">
        <v>-0.20023216647230499</v>
      </c>
      <c r="E477" s="2">
        <v>0.24637710590480499</v>
      </c>
      <c r="F477" s="2">
        <v>0.534323858841108</v>
      </c>
      <c r="G477" s="2">
        <v>0.57517225964059304</v>
      </c>
      <c r="H477" s="2">
        <v>-3.0190761839284999E-2</v>
      </c>
      <c r="I477" s="2">
        <v>-4.8013839531540398E-2</v>
      </c>
      <c r="J477" s="2">
        <v>-0.52182778799636897</v>
      </c>
      <c r="K477" s="2">
        <v>-0.55098990100142198</v>
      </c>
      <c r="L477" s="2">
        <v>1.31423616684653E-2</v>
      </c>
      <c r="M477" s="2">
        <v>-2.27387771901944E-2</v>
      </c>
      <c r="N477" s="2">
        <v>-0.31297327932413599</v>
      </c>
      <c r="O477" s="2">
        <v>-0.43394281481797498</v>
      </c>
      <c r="P477" s="2">
        <v>-0.20767423235042101</v>
      </c>
    </row>
    <row r="478" spans="2:16" ht="15" customHeight="1" x14ac:dyDescent="0.25">
      <c r="B478" s="2">
        <v>-1.5345689649196701E-2</v>
      </c>
      <c r="C478" s="2">
        <v>0.93300176951651703</v>
      </c>
      <c r="D478" s="2">
        <v>-0.66286360216824702</v>
      </c>
      <c r="E478" s="2">
        <v>-0.10162935762592799</v>
      </c>
      <c r="F478" s="2">
        <v>0.76623028643334101</v>
      </c>
      <c r="G478" s="2">
        <v>0.109529533349542</v>
      </c>
      <c r="H478" s="2">
        <v>3.5025941384264798E-2</v>
      </c>
      <c r="I478" s="2">
        <v>-0.64717961958439496</v>
      </c>
      <c r="J478" s="2">
        <v>0.51379345051236003</v>
      </c>
      <c r="K478" s="2">
        <v>-1.3146761526388799</v>
      </c>
      <c r="L478" s="2">
        <v>-0.95547414373291695</v>
      </c>
      <c r="M478" s="2">
        <v>0.96242701176225498</v>
      </c>
      <c r="N478" s="2">
        <v>0.36220479635978298</v>
      </c>
      <c r="O478" s="2">
        <v>-0.32967545600209103</v>
      </c>
      <c r="P478" s="2">
        <v>-7.7398637369276393E-2</v>
      </c>
    </row>
    <row r="479" spans="2:16" ht="15" customHeight="1" x14ac:dyDescent="0.25">
      <c r="B479" s="2">
        <v>3.1173309026443698</v>
      </c>
      <c r="C479" s="2">
        <v>9.6896496794940501E-2</v>
      </c>
      <c r="D479" s="2">
        <v>-0.73248374539039496</v>
      </c>
      <c r="E479" s="2">
        <v>1.55655796684221</v>
      </c>
      <c r="F479" s="2">
        <v>-0.12806270025446201</v>
      </c>
      <c r="G479" s="2">
        <v>0.216329515043795</v>
      </c>
      <c r="H479" s="2">
        <v>0.44139857222872497</v>
      </c>
      <c r="I479" s="2">
        <v>4.5700302925309501E-2</v>
      </c>
      <c r="J479" s="2">
        <v>0.78427274207840103</v>
      </c>
      <c r="K479" s="2">
        <v>-1.34513144642307E-2</v>
      </c>
      <c r="L479" s="2">
        <v>0.31411430259232498</v>
      </c>
      <c r="M479" s="2">
        <v>0.43935766560536299</v>
      </c>
      <c r="N479" s="2">
        <v>1.61018384740996E-3</v>
      </c>
      <c r="O479" s="2">
        <v>0.233477436282923</v>
      </c>
      <c r="P479" s="2">
        <v>-0.202749718894184</v>
      </c>
    </row>
    <row r="480" spans="2:16" ht="15" customHeight="1" x14ac:dyDescent="0.25">
      <c r="B480" s="2">
        <v>1.17977575626919</v>
      </c>
      <c r="C480" s="2">
        <v>-0.56513059055409398</v>
      </c>
      <c r="D480" s="2">
        <v>-0.20021919608536301</v>
      </c>
      <c r="E480" s="2">
        <v>0.111929553216783</v>
      </c>
      <c r="F480" s="2">
        <v>1.27902855486385</v>
      </c>
      <c r="G480" s="2">
        <v>0.74597335886833704</v>
      </c>
      <c r="H480" s="2">
        <v>0.59712174778217697</v>
      </c>
      <c r="I480" s="2">
        <v>0.22189051053911299</v>
      </c>
      <c r="J480" s="2">
        <v>0.37709996875504298</v>
      </c>
      <c r="K480" s="2">
        <v>0.69547577228761603</v>
      </c>
      <c r="L480" s="2">
        <v>7.6099618499296307E-2</v>
      </c>
      <c r="M480" s="2">
        <v>0.28861164159631397</v>
      </c>
      <c r="N480" s="2">
        <v>4.1884927490401999E-2</v>
      </c>
      <c r="O480" s="2">
        <v>-9.11858996259967E-2</v>
      </c>
      <c r="P480" s="2">
        <v>-0.15663176412855601</v>
      </c>
    </row>
    <row r="481" spans="2:16" ht="15" customHeight="1" x14ac:dyDescent="0.25">
      <c r="B481" s="2">
        <v>-2.2478262919388601</v>
      </c>
      <c r="C481" s="2">
        <v>1.37775960511978</v>
      </c>
      <c r="D481" s="2">
        <v>-1.1584555302442801</v>
      </c>
      <c r="E481" s="2">
        <v>1.1664093894701899</v>
      </c>
      <c r="F481" s="2">
        <v>0.43756553721098401</v>
      </c>
      <c r="G481" s="2">
        <v>-1.0847299894327</v>
      </c>
      <c r="H481" s="2">
        <v>-1.4119277624187201</v>
      </c>
      <c r="I481" s="2">
        <v>0.20555387662216101</v>
      </c>
      <c r="J481" s="2">
        <v>-0.74670553187938504</v>
      </c>
      <c r="K481" s="2">
        <v>-0.17714392266055701</v>
      </c>
      <c r="L481" s="2">
        <v>-0.159751359417109</v>
      </c>
      <c r="M481" s="2">
        <v>7.6571927807524698E-2</v>
      </c>
      <c r="N481" s="2">
        <v>-0.44815609957145502</v>
      </c>
      <c r="O481" s="2">
        <v>-0.54451733973542904</v>
      </c>
      <c r="P481" s="2">
        <v>7.7008228054059796E-2</v>
      </c>
    </row>
    <row r="482" spans="2:16" ht="15" customHeight="1" x14ac:dyDescent="0.25">
      <c r="B482" s="2">
        <v>2.52386249467957</v>
      </c>
      <c r="C482" s="2">
        <v>-1.52407152012734</v>
      </c>
      <c r="D482" s="2">
        <v>1.04523823125266</v>
      </c>
      <c r="E482" s="2">
        <v>4.37000567537339</v>
      </c>
      <c r="F482" s="2">
        <v>7.7871892220232802E-2</v>
      </c>
      <c r="G482" s="2">
        <v>0.47642266577777798</v>
      </c>
      <c r="H482" s="2">
        <v>0.67264283814723502</v>
      </c>
      <c r="I482" s="2">
        <v>0.547495505430177</v>
      </c>
      <c r="J482" s="2">
        <v>-0.24911652418564401</v>
      </c>
      <c r="K482" s="2">
        <v>0.43843486302611301</v>
      </c>
      <c r="L482" s="2">
        <v>2.0812743621862899</v>
      </c>
      <c r="M482" s="2">
        <v>0.76011334810422104</v>
      </c>
      <c r="N482" s="2">
        <v>-7.87067259307071E-2</v>
      </c>
      <c r="O482" s="2">
        <v>-0.100041501925846</v>
      </c>
      <c r="P482" s="2">
        <v>-0.52287745268003905</v>
      </c>
    </row>
    <row r="483" spans="2:16" ht="15" customHeight="1" x14ac:dyDescent="0.25">
      <c r="B483" s="2">
        <v>-3.10965946538448</v>
      </c>
      <c r="C483" s="2">
        <v>0.51250122478802695</v>
      </c>
      <c r="D483" s="2">
        <v>-0.43537389999773402</v>
      </c>
      <c r="E483" s="2">
        <v>-1.2506031279860901</v>
      </c>
      <c r="F483" s="2">
        <v>1.2417540117931301</v>
      </c>
      <c r="G483" s="2">
        <v>-0.64538914128261904</v>
      </c>
      <c r="H483" s="2">
        <v>-1.28386418922418</v>
      </c>
      <c r="I483" s="2">
        <v>-1.01712436056699</v>
      </c>
      <c r="J483" s="2">
        <v>1.54630377711789</v>
      </c>
      <c r="K483" s="2">
        <v>-1.13353652405403</v>
      </c>
      <c r="L483" s="2">
        <v>-0.29939017558595299</v>
      </c>
      <c r="M483" s="2">
        <v>-0.309420762190182</v>
      </c>
      <c r="N483" s="2">
        <v>7.7652781109585706E-2</v>
      </c>
      <c r="O483" s="2">
        <v>0.26922686741289498</v>
      </c>
      <c r="P483" s="2">
        <v>0.52259856436381902</v>
      </c>
    </row>
    <row r="484" spans="2:16" ht="15" customHeight="1" x14ac:dyDescent="0.25">
      <c r="B484" s="2">
        <v>-2.2265079340063498</v>
      </c>
      <c r="C484" s="2">
        <v>0.28447024388983999</v>
      </c>
      <c r="D484" s="2">
        <v>1.43175377252617</v>
      </c>
      <c r="E484" s="2">
        <v>0.59320765046536295</v>
      </c>
      <c r="F484" s="2">
        <v>0.53736018617047798</v>
      </c>
      <c r="G484" s="2">
        <v>-0.453816227784135</v>
      </c>
      <c r="H484" s="2">
        <v>-0.88158143601275896</v>
      </c>
      <c r="I484" s="2">
        <v>0.35779594293756101</v>
      </c>
      <c r="J484" s="2">
        <v>0.31035009942003799</v>
      </c>
      <c r="K484" s="2">
        <v>1.6805578904996201E-2</v>
      </c>
      <c r="L484" s="2">
        <v>0.59058244361559997</v>
      </c>
      <c r="M484" s="2">
        <v>1.04031896917009</v>
      </c>
      <c r="N484" s="2">
        <v>-1.04091488117492</v>
      </c>
      <c r="O484" s="2">
        <v>-0.346394702205087</v>
      </c>
      <c r="P484" s="2">
        <v>0.16724037969205699</v>
      </c>
    </row>
    <row r="485" spans="2:16" ht="15" customHeight="1" x14ac:dyDescent="0.25">
      <c r="B485" s="2">
        <v>-3.55535433205872</v>
      </c>
      <c r="C485" s="2">
        <v>-1.2357777002517301</v>
      </c>
      <c r="D485" s="2">
        <v>-0.78862219804052403</v>
      </c>
      <c r="E485" s="2">
        <v>-9.5876782912958397E-2</v>
      </c>
      <c r="F485" s="2">
        <v>0.97505818981286596</v>
      </c>
      <c r="G485" s="2">
        <v>-0.79947156986008505</v>
      </c>
      <c r="H485" s="2">
        <v>-1.41585104355007</v>
      </c>
      <c r="I485" s="2">
        <v>-0.97816537798447301</v>
      </c>
      <c r="J485" s="2">
        <v>1.40676052740936</v>
      </c>
      <c r="K485" s="2">
        <v>-0.88537434174821905</v>
      </c>
      <c r="L485" s="2">
        <v>1.09099931883001</v>
      </c>
      <c r="M485" s="2">
        <v>-0.68815593087566396</v>
      </c>
      <c r="N485" s="2">
        <v>0.68852822691290105</v>
      </c>
      <c r="O485" s="2">
        <v>0.45208350979727302</v>
      </c>
      <c r="P485" s="2">
        <v>0.25094204096474299</v>
      </c>
    </row>
    <row r="486" spans="2:16" ht="15" customHeight="1" x14ac:dyDescent="0.25">
      <c r="B486" s="2">
        <v>-9.8692413770093204E-2</v>
      </c>
      <c r="C486" s="2">
        <v>-0.59093235276964395</v>
      </c>
      <c r="D486" s="2">
        <v>0.64638667370114999</v>
      </c>
      <c r="E486" s="2">
        <v>-3.6979502829098197E-2</v>
      </c>
      <c r="F486" s="2">
        <v>0.25404900614464399</v>
      </c>
      <c r="G486" s="2">
        <v>0.50892944385496297</v>
      </c>
      <c r="H486" s="2">
        <v>0.88549644537975203</v>
      </c>
      <c r="I486" s="2">
        <v>0.214124400226093</v>
      </c>
      <c r="J486" s="2">
        <v>-0.14960550949418699</v>
      </c>
      <c r="K486" s="2">
        <v>-0.11871772708506299</v>
      </c>
      <c r="L486" s="2">
        <v>-0.37581466056232599</v>
      </c>
      <c r="M486" s="2">
        <v>-7.34478186122655E-2</v>
      </c>
      <c r="N486" s="2">
        <v>0.315481701888009</v>
      </c>
      <c r="O486" s="2">
        <v>-3.4606406699172997E-2</v>
      </c>
      <c r="P486" s="2">
        <v>0.149188916484504</v>
      </c>
    </row>
    <row r="487" spans="2:16" ht="15" customHeight="1" x14ac:dyDescent="0.25">
      <c r="B487" s="2">
        <v>0.174247243261341</v>
      </c>
      <c r="C487" s="2">
        <v>1.43801481846347</v>
      </c>
      <c r="D487" s="2">
        <v>1.0910641953440099</v>
      </c>
      <c r="E487" s="2">
        <v>0.17029831488608199</v>
      </c>
      <c r="F487" s="2">
        <v>-1.03745027630529</v>
      </c>
      <c r="G487" s="2">
        <v>1.1026177198540801</v>
      </c>
      <c r="H487" s="2">
        <v>0.95511541945318101</v>
      </c>
      <c r="I487" s="2">
        <v>-7.0925206462890897E-2</v>
      </c>
      <c r="J487" s="2">
        <v>0.39626857242987701</v>
      </c>
      <c r="K487" s="2">
        <v>-0.92431826104052695</v>
      </c>
      <c r="L487" s="2">
        <v>5.7090176281709898E-2</v>
      </c>
      <c r="M487" s="2">
        <v>-0.81941057260220596</v>
      </c>
      <c r="N487" s="2">
        <v>0.40730147515369403</v>
      </c>
      <c r="O487" s="2">
        <v>-0.21213739928366299</v>
      </c>
      <c r="P487" s="2">
        <v>6.0181970062288197E-2</v>
      </c>
    </row>
    <row r="488" spans="2:16" ht="15" customHeight="1" x14ac:dyDescent="0.25">
      <c r="B488" s="2">
        <v>8.0307851338633203</v>
      </c>
      <c r="C488" s="2">
        <v>1.0573422419015399</v>
      </c>
      <c r="D488" s="2">
        <v>-2.24250823475028</v>
      </c>
      <c r="E488" s="2">
        <v>-5.4195760016902597</v>
      </c>
      <c r="F488" s="2">
        <v>-0.219168086768328</v>
      </c>
      <c r="G488" s="2">
        <v>-2.7926434107746201</v>
      </c>
      <c r="H488" s="2">
        <v>0.40694729995212497</v>
      </c>
      <c r="I488" s="2">
        <v>-1.93002121022901</v>
      </c>
      <c r="J488" s="2">
        <v>-0.33087868275062299</v>
      </c>
      <c r="K488" s="2">
        <v>1.31638439607679</v>
      </c>
      <c r="L488" s="2">
        <v>3.4691778844082499</v>
      </c>
      <c r="M488" s="2">
        <v>-1.0023952447560001</v>
      </c>
      <c r="N488" s="2">
        <v>-0.72182123516670904</v>
      </c>
      <c r="O488" s="2">
        <v>-1.3253385152052199</v>
      </c>
      <c r="P488" s="2">
        <v>0.70882079935419295</v>
      </c>
    </row>
    <row r="489" spans="2:16" ht="15" customHeight="1" x14ac:dyDescent="0.25">
      <c r="B489" s="2">
        <v>4.4750708068831297</v>
      </c>
      <c r="C489" s="2">
        <v>-4.01756474816517</v>
      </c>
      <c r="D489" s="2">
        <v>0.17614032397534601</v>
      </c>
      <c r="E489" s="2">
        <v>-2.3450829892654199</v>
      </c>
      <c r="F489" s="2">
        <v>-0.81186440396206705</v>
      </c>
      <c r="G489" s="2">
        <v>-1.1881772936725401</v>
      </c>
      <c r="H489" s="2">
        <v>-1.41240638142924</v>
      </c>
      <c r="I489" s="2">
        <v>2.14788265751229</v>
      </c>
      <c r="J489" s="2">
        <v>0.98502722976274804</v>
      </c>
      <c r="K489" s="2">
        <v>-0.60187550810679102</v>
      </c>
      <c r="L489" s="2">
        <v>-0.16837953008904</v>
      </c>
      <c r="M489" s="2">
        <v>8.3031274003497205E-2</v>
      </c>
      <c r="N489" s="2">
        <v>8.0887298766642093E-2</v>
      </c>
      <c r="O489" s="2">
        <v>-1.0307194600895899E-3</v>
      </c>
      <c r="P489" s="2">
        <v>-7.1222682874131096E-2</v>
      </c>
    </row>
    <row r="490" spans="2:16" ht="15" customHeight="1" x14ac:dyDescent="0.25">
      <c r="B490" s="2">
        <v>1.0613210242164</v>
      </c>
      <c r="C490" s="2">
        <v>0.232137466324249</v>
      </c>
      <c r="D490" s="2">
        <v>3.0492166995717399E-2</v>
      </c>
      <c r="E490" s="2">
        <v>-0.32757340762862203</v>
      </c>
      <c r="F490" s="2">
        <v>1.1340546664678799</v>
      </c>
      <c r="G490" s="2">
        <v>0.31744624409730199</v>
      </c>
      <c r="H490" s="2">
        <v>0.18360523305288501</v>
      </c>
      <c r="I490" s="2">
        <v>-0.137869242687232</v>
      </c>
      <c r="J490" s="2">
        <v>0.42381968091641797</v>
      </c>
      <c r="K490" s="2">
        <v>0.26770732565856997</v>
      </c>
      <c r="L490" s="2">
        <v>8.3178598341908605E-2</v>
      </c>
      <c r="M490" s="2">
        <v>4.7249302205445098E-2</v>
      </c>
      <c r="N490" s="2">
        <v>-4.72875236580396E-2</v>
      </c>
      <c r="O490" s="2">
        <v>8.2746481837446206E-2</v>
      </c>
      <c r="P490" s="2">
        <v>-7.4518361832112995E-2</v>
      </c>
    </row>
    <row r="491" spans="2:16" ht="15" customHeight="1" x14ac:dyDescent="0.25">
      <c r="B491" s="2">
        <v>0.80664788137226195</v>
      </c>
      <c r="C491" s="2">
        <v>-2.3873899884482701</v>
      </c>
      <c r="D491" s="2">
        <v>-0.53342360209625606</v>
      </c>
      <c r="E491" s="2">
        <v>1.34850258194568</v>
      </c>
      <c r="F491" s="2">
        <v>-0.783827408272607</v>
      </c>
      <c r="G491" s="2">
        <v>-0.69398438870364099</v>
      </c>
      <c r="H491" s="2">
        <v>0.44345107943419199</v>
      </c>
      <c r="I491" s="2">
        <v>0.195781745805991</v>
      </c>
      <c r="J491" s="2">
        <v>0.119159460216858</v>
      </c>
      <c r="K491" s="2">
        <v>0.28166420072098303</v>
      </c>
      <c r="L491" s="2">
        <v>-0.20482096591384999</v>
      </c>
      <c r="M491" s="2">
        <v>-0.21113351399989699</v>
      </c>
      <c r="N491" s="2">
        <v>-0.113100717471856</v>
      </c>
      <c r="O491" s="2">
        <v>-0.44864153820948899</v>
      </c>
      <c r="P491" s="2">
        <v>-0.256653859697556</v>
      </c>
    </row>
    <row r="492" spans="2:16" ht="15" customHeight="1" x14ac:dyDescent="0.25">
      <c r="B492" s="2">
        <v>-1.6168351302505499</v>
      </c>
      <c r="C492" s="2">
        <v>2.51955808962281</v>
      </c>
      <c r="D492" s="2">
        <v>3.8379117145284801E-3</v>
      </c>
      <c r="E492" s="2">
        <v>-0.52669911368185895</v>
      </c>
      <c r="F492" s="2">
        <v>-1.30953241252174</v>
      </c>
      <c r="G492" s="2">
        <v>-4.6736717911655103E-2</v>
      </c>
      <c r="H492" s="2">
        <v>0.72585094154527396</v>
      </c>
      <c r="I492" s="2">
        <v>-0.14500067732048899</v>
      </c>
      <c r="J492" s="2">
        <v>0.46225862137373402</v>
      </c>
      <c r="K492" s="2">
        <v>-0.32892536357208801</v>
      </c>
      <c r="L492" s="2">
        <v>0.61997848240286801</v>
      </c>
      <c r="M492" s="2">
        <v>0.13651187092355599</v>
      </c>
      <c r="N492" s="2">
        <v>-0.61194530346992104</v>
      </c>
      <c r="O492" s="2">
        <v>-1.9565677348420001E-2</v>
      </c>
      <c r="P492" s="2">
        <v>0.25528565152141802</v>
      </c>
    </row>
    <row r="493" spans="2:16" ht="15" customHeight="1" x14ac:dyDescent="0.25">
      <c r="B493" s="2">
        <v>-1.3034256053245401</v>
      </c>
      <c r="C493" s="2">
        <v>-1.6306555436501</v>
      </c>
      <c r="D493" s="2">
        <v>0.84251702413631702</v>
      </c>
      <c r="E493" s="2">
        <v>0.22517295169555199</v>
      </c>
      <c r="F493" s="2">
        <v>-0.21544897260055501</v>
      </c>
      <c r="G493" s="2">
        <v>0.344614636199011</v>
      </c>
      <c r="H493" s="2">
        <v>0.93635968695864302</v>
      </c>
      <c r="I493" s="2">
        <v>0.29478326274267802</v>
      </c>
      <c r="J493" s="2">
        <v>0.54165824002274598</v>
      </c>
      <c r="K493" s="2">
        <v>-0.15700078251062</v>
      </c>
      <c r="L493" s="2">
        <v>0.50267904146504205</v>
      </c>
      <c r="M493" s="2">
        <v>0.37115588269729599</v>
      </c>
      <c r="N493" s="2">
        <v>-0.17738122419930599</v>
      </c>
      <c r="O493" s="2">
        <v>-0.30340143991726898</v>
      </c>
      <c r="P493" s="2">
        <v>0.49959023700812899</v>
      </c>
    </row>
    <row r="494" spans="2:16" ht="15" customHeight="1" x14ac:dyDescent="0.25">
      <c r="B494" s="2">
        <v>-2.3089107794100499</v>
      </c>
      <c r="C494" s="2">
        <v>-4.2477415423008402</v>
      </c>
      <c r="D494" s="2">
        <v>-0.97593929987669104</v>
      </c>
      <c r="E494" s="2">
        <v>-1.25681771213708</v>
      </c>
      <c r="F494" s="2">
        <v>-2.2338016460791899</v>
      </c>
      <c r="G494" s="2">
        <v>5.1156923667382301</v>
      </c>
      <c r="H494" s="2">
        <v>-3.40140256195965</v>
      </c>
      <c r="I494" s="2">
        <v>-2.9289312005010899</v>
      </c>
      <c r="J494" s="2">
        <v>-0.84058532392042895</v>
      </c>
      <c r="K494" s="2">
        <v>1.34677245571732</v>
      </c>
      <c r="L494" s="2">
        <v>-0.184908717855335</v>
      </c>
      <c r="M494" s="2">
        <v>0.42510465491072902</v>
      </c>
      <c r="N494" s="2">
        <v>0.38110123012536801</v>
      </c>
      <c r="O494" s="2">
        <v>0.472881513904923</v>
      </c>
      <c r="P494" s="2">
        <v>0.39448268035130701</v>
      </c>
    </row>
    <row r="495" spans="2:16" ht="15" customHeight="1" x14ac:dyDescent="0.25">
      <c r="B495" s="2">
        <v>-0.210810133251492</v>
      </c>
      <c r="C495" s="2">
        <v>0.79042634355520203</v>
      </c>
      <c r="D495" s="2">
        <v>-0.89066178946760699</v>
      </c>
      <c r="E495" s="2">
        <v>-0.117548404918633</v>
      </c>
      <c r="F495" s="2">
        <v>0.158227016563082</v>
      </c>
      <c r="G495" s="2">
        <v>-0.138807084420798</v>
      </c>
      <c r="H495" s="2">
        <v>0.21262178094999501</v>
      </c>
      <c r="I495" s="2">
        <v>0.38612579446946399</v>
      </c>
      <c r="J495" s="2">
        <v>-0.72322131259654499</v>
      </c>
      <c r="K495" s="2">
        <v>0.25268858807940298</v>
      </c>
      <c r="L495" s="2">
        <v>-0.41688771131905</v>
      </c>
      <c r="M495" s="2">
        <v>-0.11028135031033</v>
      </c>
      <c r="N495" s="2">
        <v>8.1126377498935507E-3</v>
      </c>
      <c r="O495" s="2">
        <v>0.314499210620031</v>
      </c>
      <c r="P495" s="2">
        <v>0.43277377965905101</v>
      </c>
    </row>
    <row r="496" spans="2:16" ht="15" customHeight="1" x14ac:dyDescent="0.25">
      <c r="B496" s="2">
        <v>9.5046242229224406E-2</v>
      </c>
      <c r="C496" s="2">
        <v>0.15172289480918499</v>
      </c>
      <c r="D496" s="2">
        <v>-5.1514966633202004</v>
      </c>
      <c r="E496" s="2">
        <v>2.8742427555457599</v>
      </c>
      <c r="F496" s="2">
        <v>-1.8062683586750901</v>
      </c>
      <c r="G496" s="2">
        <v>-1.1321254650172199</v>
      </c>
      <c r="H496" s="2">
        <v>-6.5316612434872703E-2</v>
      </c>
      <c r="I496" s="2">
        <v>-0.104877257309636</v>
      </c>
      <c r="J496" s="2">
        <v>-1.0925421288261601</v>
      </c>
      <c r="K496" s="2">
        <v>-0.93962112018245103</v>
      </c>
      <c r="L496" s="2">
        <v>-0.69574861752789696</v>
      </c>
      <c r="M496" s="2">
        <v>-0.14850569144512099</v>
      </c>
      <c r="N496" s="2">
        <v>4.1338339295989401E-2</v>
      </c>
      <c r="O496" s="2">
        <v>0.138679697705102</v>
      </c>
      <c r="P496" s="2">
        <v>-0.20758193060650099</v>
      </c>
    </row>
    <row r="497" spans="2:16" ht="15" customHeight="1" x14ac:dyDescent="0.25">
      <c r="B497" s="2">
        <v>-1.05790765198857</v>
      </c>
      <c r="C497" s="2">
        <v>-1.6530468748459299</v>
      </c>
      <c r="D497" s="2">
        <v>-1.44038147760346</v>
      </c>
      <c r="E497" s="2">
        <v>-1.3483599375037201</v>
      </c>
      <c r="F497" s="2">
        <v>1.5944157097581899</v>
      </c>
      <c r="G497" s="2">
        <v>1.2139538656086899</v>
      </c>
      <c r="H497" s="2">
        <v>0.92425323701671003</v>
      </c>
      <c r="I497" s="2">
        <v>0.42974496692505398</v>
      </c>
      <c r="J497" s="2">
        <v>-0.63398609259221095</v>
      </c>
      <c r="K497" s="2">
        <v>0.43535246987450099</v>
      </c>
      <c r="L497" s="2">
        <v>0.12546191276910501</v>
      </c>
      <c r="M497" s="2">
        <v>-5.8787898128061698E-2</v>
      </c>
      <c r="N497" s="2">
        <v>-0.41700314375133002</v>
      </c>
      <c r="O497" s="2">
        <v>-0.110027327422863</v>
      </c>
      <c r="P497" s="2">
        <v>4.1872707661075301E-2</v>
      </c>
    </row>
    <row r="498" spans="2:16" ht="15" customHeight="1" x14ac:dyDescent="0.25">
      <c r="B498" s="2">
        <v>0.180348597008086</v>
      </c>
      <c r="C498" s="2">
        <v>-3.8260488075873802</v>
      </c>
      <c r="D498" s="2">
        <v>3.0236352586397799</v>
      </c>
      <c r="E498" s="2">
        <v>0.35184796747848401</v>
      </c>
      <c r="F498" s="2">
        <v>-1.1613293567523999</v>
      </c>
      <c r="G498" s="2">
        <v>-1.1600646682517699</v>
      </c>
      <c r="H498" s="2">
        <v>0.27091589118447701</v>
      </c>
      <c r="I498" s="2">
        <v>0.39129827088420699</v>
      </c>
      <c r="J498" s="2">
        <v>-0.12938015894858601</v>
      </c>
      <c r="K498" s="2">
        <v>0.54911564439207605</v>
      </c>
      <c r="L498" s="2">
        <v>-0.69082000180403202</v>
      </c>
      <c r="M498" s="2">
        <v>-0.38557373617342</v>
      </c>
      <c r="N498" s="2">
        <v>0.38159219923609999</v>
      </c>
      <c r="O498" s="2">
        <v>0.24270735687564701</v>
      </c>
      <c r="P498" s="2">
        <v>0.85323337757613904</v>
      </c>
    </row>
    <row r="499" spans="2:16" ht="15" customHeight="1" x14ac:dyDescent="0.25">
      <c r="B499" s="2">
        <v>-1.4353849839659001</v>
      </c>
      <c r="C499" s="2">
        <v>1.40776504426808</v>
      </c>
      <c r="D499" s="2">
        <v>0.55259860444280196</v>
      </c>
      <c r="E499" s="2">
        <v>0.72428471811359596</v>
      </c>
      <c r="F499" s="2">
        <v>0.67329664220241103</v>
      </c>
      <c r="G499" s="2">
        <v>-0.29533693319121801</v>
      </c>
      <c r="H499" s="2">
        <v>-0.740378192589073</v>
      </c>
      <c r="I499" s="2">
        <v>0.15749343109095201</v>
      </c>
      <c r="J499" s="2">
        <v>0.49743581273124199</v>
      </c>
      <c r="K499" s="2">
        <v>4.53014092925813E-2</v>
      </c>
      <c r="L499" s="2">
        <v>-1.04773603672798E-2</v>
      </c>
      <c r="M499" s="2">
        <v>0.345963867931594</v>
      </c>
      <c r="N499" s="2">
        <v>-0.68327156606599504</v>
      </c>
      <c r="O499" s="2">
        <v>-3.7029415220578302E-2</v>
      </c>
      <c r="P499" s="2">
        <v>0.35407289059765301</v>
      </c>
    </row>
    <row r="500" spans="2:16" ht="15" customHeight="1" x14ac:dyDescent="0.25">
      <c r="B500" s="2">
        <v>4.3699984232066802</v>
      </c>
      <c r="C500" s="2">
        <v>0.42686324495852401</v>
      </c>
      <c r="D500" s="2">
        <v>-0.69545280690521005</v>
      </c>
      <c r="E500" s="2">
        <v>0.182676611160562</v>
      </c>
      <c r="F500" s="2">
        <v>0.93292866674396402</v>
      </c>
      <c r="G500" s="2">
        <v>-0.429768556283321</v>
      </c>
      <c r="H500" s="2">
        <v>-0.120941833191722</v>
      </c>
      <c r="I500" s="2">
        <v>-0.27014571921022701</v>
      </c>
      <c r="J500" s="2">
        <v>0.78818214081424298</v>
      </c>
      <c r="K500" s="2">
        <v>0.465697317191541</v>
      </c>
      <c r="L500" s="2">
        <v>0.107856722936311</v>
      </c>
      <c r="M500" s="2">
        <v>0.38172987198467301</v>
      </c>
      <c r="N500" s="2">
        <v>1.3957735800638599E-2</v>
      </c>
      <c r="O500" s="2">
        <v>0.37698218071270101</v>
      </c>
      <c r="P500" s="2">
        <v>-0.34558210554791502</v>
      </c>
    </row>
    <row r="501" spans="2:16" ht="15" customHeight="1" x14ac:dyDescent="0.25">
      <c r="B501" s="2">
        <v>-1.3078474713308299</v>
      </c>
      <c r="C501" s="2">
        <v>0.48592298862840599</v>
      </c>
      <c r="D501" s="2">
        <v>-2.2065773856196302E-2</v>
      </c>
      <c r="E501" s="2">
        <v>-0.573697621436704</v>
      </c>
      <c r="F501" s="2">
        <v>0.74741956697475698</v>
      </c>
      <c r="G501" s="2">
        <v>9.4562983508497706E-2</v>
      </c>
      <c r="H501" s="2">
        <v>-0.22551866654973399</v>
      </c>
      <c r="I501" s="2">
        <v>-0.78340562360009802</v>
      </c>
      <c r="J501" s="2">
        <v>0.38772642640342497</v>
      </c>
      <c r="K501" s="2">
        <v>-1.2322908893485001</v>
      </c>
      <c r="L501" s="2">
        <v>-2.61971326144711E-2</v>
      </c>
      <c r="M501" s="2">
        <v>0.20142042871501301</v>
      </c>
      <c r="N501" s="2">
        <v>0.33216435056846</v>
      </c>
      <c r="O501" s="2">
        <v>0.43445239383285</v>
      </c>
      <c r="P501" s="2">
        <v>-0.103667733009688</v>
      </c>
    </row>
    <row r="502" spans="2:16" ht="15" customHeight="1" x14ac:dyDescent="0.25">
      <c r="B502" s="2">
        <v>-2.20772427570496</v>
      </c>
      <c r="C502" s="2">
        <v>-1.2024505383617301</v>
      </c>
      <c r="D502" s="2">
        <v>-2.6572891253919</v>
      </c>
      <c r="E502" s="2">
        <v>-0.37741606691179502</v>
      </c>
      <c r="F502" s="2">
        <v>0.32488390727432398</v>
      </c>
      <c r="G502" s="2">
        <v>0.78576243470212404</v>
      </c>
      <c r="H502" s="2">
        <v>0.96961010596385999</v>
      </c>
      <c r="I502" s="2">
        <v>0.55437967179833003</v>
      </c>
      <c r="J502" s="2">
        <v>-0.85023736409500705</v>
      </c>
      <c r="K502" s="2">
        <v>1.79180807347685E-3</v>
      </c>
      <c r="L502" s="2">
        <v>0.26443940571851299</v>
      </c>
      <c r="M502" s="2">
        <v>0.166016016385855</v>
      </c>
      <c r="N502" s="2">
        <v>-6.1556288036537898E-2</v>
      </c>
      <c r="O502" s="2">
        <v>-0.89221657842234103</v>
      </c>
      <c r="P502" s="2">
        <v>7.6036441479347794E-2</v>
      </c>
    </row>
    <row r="503" spans="2:16" ht="15" customHeight="1" x14ac:dyDescent="0.25">
      <c r="B503" s="2">
        <v>-0.28561838760172897</v>
      </c>
      <c r="C503" s="2">
        <v>0.56467327027552405</v>
      </c>
      <c r="D503" s="2">
        <v>-7.0923315252673105E-2</v>
      </c>
      <c r="E503" s="2">
        <v>-4.0774600566070102E-2</v>
      </c>
      <c r="F503" s="2">
        <v>0.74151036267576098</v>
      </c>
      <c r="G503" s="2">
        <v>0.666102554274285</v>
      </c>
      <c r="H503" s="2">
        <v>-1.2861914102896801</v>
      </c>
      <c r="I503" s="2">
        <v>-0.957190350923525</v>
      </c>
      <c r="J503" s="2">
        <v>0.52674055749966797</v>
      </c>
      <c r="K503" s="2">
        <v>-7.9755631106339904E-4</v>
      </c>
      <c r="L503" s="2">
        <v>-1.07680941635105</v>
      </c>
      <c r="M503" s="2">
        <v>0.201407464034739</v>
      </c>
      <c r="N503" s="2">
        <v>0.129039925762648</v>
      </c>
      <c r="O503" s="2">
        <v>0.160116864797852</v>
      </c>
      <c r="P503" s="2">
        <v>0.12687080156177899</v>
      </c>
    </row>
    <row r="504" spans="2:16" ht="15" customHeight="1" x14ac:dyDescent="0.25">
      <c r="B504" s="2">
        <v>-2.2275584858893001</v>
      </c>
      <c r="C504" s="2">
        <v>0.86757049416726695</v>
      </c>
      <c r="D504" s="2">
        <v>0.44147607459773702</v>
      </c>
      <c r="E504" s="2">
        <v>0.13888150674212099</v>
      </c>
      <c r="F504" s="2">
        <v>0.60933554865986606</v>
      </c>
      <c r="G504" s="2">
        <v>0.46743527908377502</v>
      </c>
      <c r="H504" s="2">
        <v>-0.14256785742401801</v>
      </c>
      <c r="I504" s="2">
        <v>0.110243756216015</v>
      </c>
      <c r="J504" s="2">
        <v>0.29212304869707301</v>
      </c>
      <c r="K504" s="2">
        <v>-0.35640647246595097</v>
      </c>
      <c r="L504" s="2">
        <v>-0.17045908439260499</v>
      </c>
      <c r="M504" s="2">
        <v>0.45263798449796699</v>
      </c>
      <c r="N504" s="2">
        <v>-0.42063953451037001</v>
      </c>
      <c r="O504" s="2">
        <v>6.8164234219976E-2</v>
      </c>
      <c r="P504" s="2">
        <v>-5.3183082241908299E-3</v>
      </c>
    </row>
    <row r="505" spans="2:16" ht="15" customHeight="1" x14ac:dyDescent="0.25">
      <c r="B505" s="2">
        <v>4.4441780860645297</v>
      </c>
      <c r="C505" s="2">
        <v>0.85937536445928797</v>
      </c>
      <c r="D505" s="2">
        <v>-0.20158591460556</v>
      </c>
      <c r="E505" s="2">
        <v>-1.5044543294081101</v>
      </c>
      <c r="F505" s="2">
        <v>1.2446777241806899</v>
      </c>
      <c r="G505" s="2">
        <v>-0.89544410748757797</v>
      </c>
      <c r="H505" s="2">
        <v>-0.26659221326743598</v>
      </c>
      <c r="I505" s="2">
        <v>-1.04251948798046</v>
      </c>
      <c r="J505" s="2">
        <v>-6.2894915741478199E-3</v>
      </c>
      <c r="K505" s="2">
        <v>-0.20489846851618801</v>
      </c>
      <c r="L505" s="2">
        <v>0.562867403147989</v>
      </c>
      <c r="M505" s="2">
        <v>-0.42282371021547299</v>
      </c>
      <c r="N505" s="2">
        <v>9.7976707672937702E-2</v>
      </c>
      <c r="O505" s="2">
        <v>-0.25951483387760999</v>
      </c>
      <c r="P505" s="2">
        <v>0.35229797183859202</v>
      </c>
    </row>
    <row r="506" spans="2:16" ht="15" customHeight="1" x14ac:dyDescent="0.25">
      <c r="B506" s="2">
        <v>3.1169720965744001</v>
      </c>
      <c r="C506" s="2">
        <v>-1.47847806905271</v>
      </c>
      <c r="D506" s="2">
        <v>-3.45458594760527</v>
      </c>
      <c r="E506" s="2">
        <v>4.1965270968835604</v>
      </c>
      <c r="F506" s="2">
        <v>-0.69193677682880295</v>
      </c>
      <c r="G506" s="2">
        <v>-0.2693131708223</v>
      </c>
      <c r="H506" s="2">
        <v>-0.149105970554123</v>
      </c>
      <c r="I506" s="2">
        <v>0.26548473530592798</v>
      </c>
      <c r="J506" s="2">
        <v>-0.260702854384259</v>
      </c>
      <c r="K506" s="2">
        <v>-8.2133940035424097E-2</v>
      </c>
      <c r="L506" s="2">
        <v>-5.7391297036754503E-2</v>
      </c>
      <c r="M506" s="2">
        <v>0.497853191176513</v>
      </c>
      <c r="N506" s="2">
        <v>0.122348362151187</v>
      </c>
      <c r="O506" s="2">
        <v>-0.120950853237264</v>
      </c>
      <c r="P506" s="2">
        <v>-0.31434578072206798</v>
      </c>
    </row>
    <row r="507" spans="2:16" ht="15" customHeight="1" x14ac:dyDescent="0.25">
      <c r="B507" s="2">
        <v>-0.112698768254164</v>
      </c>
      <c r="C507" s="2">
        <v>2.5198958270062102</v>
      </c>
      <c r="D507" s="2">
        <v>1.0313203647115701</v>
      </c>
      <c r="E507" s="2">
        <v>-0.37643324905532499</v>
      </c>
      <c r="F507" s="2">
        <v>0.27725693546736402</v>
      </c>
      <c r="G507" s="2">
        <v>-0.282308858912656</v>
      </c>
      <c r="H507" s="2">
        <v>-0.46391404914757201</v>
      </c>
      <c r="I507" s="2">
        <v>0.35989652792660298</v>
      </c>
      <c r="J507" s="2">
        <v>-0.21317074453263199</v>
      </c>
      <c r="K507" s="2">
        <v>-0.52461564423102902</v>
      </c>
      <c r="L507" s="2">
        <v>-0.234934247692131</v>
      </c>
      <c r="M507" s="2">
        <v>0.55841768281301496</v>
      </c>
      <c r="N507" s="2">
        <v>-0.73812050989807698</v>
      </c>
      <c r="O507" s="2">
        <v>0.260131781134534</v>
      </c>
      <c r="P507" s="2">
        <v>6.3282730256865399E-2</v>
      </c>
    </row>
    <row r="508" spans="2:16" ht="15" customHeight="1" x14ac:dyDescent="0.25">
      <c r="B508" s="2">
        <v>2.63852423583424</v>
      </c>
      <c r="C508" s="2">
        <v>0.99331269331296201</v>
      </c>
      <c r="D508" s="2">
        <v>-1.26230257555151</v>
      </c>
      <c r="E508" s="2">
        <v>2.6493280008861499</v>
      </c>
      <c r="F508" s="2">
        <v>-0.31652228035007701</v>
      </c>
      <c r="G508" s="2">
        <v>-0.37397156872860898</v>
      </c>
      <c r="H508" s="2">
        <v>0.337490015574128</v>
      </c>
      <c r="I508" s="2">
        <v>0.25037891306861398</v>
      </c>
      <c r="J508" s="2">
        <v>-0.58696708589340496</v>
      </c>
      <c r="K508" s="2">
        <v>-0.19195761777230499</v>
      </c>
      <c r="L508" s="2">
        <v>-0.77042645557715295</v>
      </c>
      <c r="M508" s="2">
        <v>-0.112000258961656</v>
      </c>
      <c r="N508" s="2">
        <v>0.28593204875713901</v>
      </c>
      <c r="O508" s="2">
        <v>0.336490009637818</v>
      </c>
      <c r="P508" s="2">
        <v>0.12624691909931299</v>
      </c>
    </row>
    <row r="509" spans="2:16" ht="15" customHeight="1" x14ac:dyDescent="0.25">
      <c r="B509" s="2">
        <v>-1.57263431908086</v>
      </c>
      <c r="C509" s="2">
        <v>1.3283677124754301</v>
      </c>
      <c r="D509" s="2">
        <v>0.28942795531416698</v>
      </c>
      <c r="E509" s="2">
        <v>-2.35626937568616E-2</v>
      </c>
      <c r="F509" s="2">
        <v>0.727972280346324</v>
      </c>
      <c r="G509" s="2">
        <v>0.28137405818564498</v>
      </c>
      <c r="H509" s="2">
        <v>-0.343911909493476</v>
      </c>
      <c r="I509" s="2">
        <v>0.22441203593543099</v>
      </c>
      <c r="J509" s="2">
        <v>0.17800777958495001</v>
      </c>
      <c r="K509" s="2">
        <v>-7.3002833749919699E-2</v>
      </c>
      <c r="L509" s="2">
        <v>-0.16676642104967701</v>
      </c>
      <c r="M509" s="2">
        <v>0.20640393660179401</v>
      </c>
      <c r="N509" s="2">
        <v>-0.163038610451778</v>
      </c>
      <c r="O509" s="2">
        <v>-0.41199697229833498</v>
      </c>
      <c r="P509" s="2">
        <v>-1.0039968954488299E-3</v>
      </c>
    </row>
    <row r="510" spans="2:16" ht="15" customHeight="1" x14ac:dyDescent="0.25">
      <c r="B510" s="2">
        <v>-1.63684871847173</v>
      </c>
      <c r="C510" s="2">
        <v>2.3024977575832</v>
      </c>
      <c r="D510" s="2">
        <v>3.4261795933779801E-3</v>
      </c>
      <c r="E510" s="2">
        <v>-0.198495646470013</v>
      </c>
      <c r="F510" s="2">
        <v>0.23949463162197199</v>
      </c>
      <c r="G510" s="2">
        <v>-0.32450416183423603</v>
      </c>
      <c r="H510" s="2">
        <v>-0.55236168067510205</v>
      </c>
      <c r="I510" s="2">
        <v>3.0967863959213901E-2</v>
      </c>
      <c r="J510" s="2">
        <v>0.12908648187083399</v>
      </c>
      <c r="K510" s="2">
        <v>-0.14801287047834399</v>
      </c>
      <c r="L510" s="2">
        <v>-0.12220391921528</v>
      </c>
      <c r="M510" s="2">
        <v>-0.49996543063389398</v>
      </c>
      <c r="N510" s="2">
        <v>-6.6785610682615404E-2</v>
      </c>
      <c r="O510" s="2">
        <v>-0.439590520638099</v>
      </c>
      <c r="P510" s="2">
        <v>2.1735495269813599E-2</v>
      </c>
    </row>
    <row r="511" spans="2:16" ht="15" customHeight="1" x14ac:dyDescent="0.25">
      <c r="B511" s="2">
        <v>-2.37556994555842</v>
      </c>
      <c r="C511" s="2">
        <v>3.1126143370528601</v>
      </c>
      <c r="D511" s="2">
        <v>0.39105346252400902</v>
      </c>
      <c r="E511" s="2">
        <v>-0.39174204295312498</v>
      </c>
      <c r="F511" s="2">
        <v>-0.70388392027071101</v>
      </c>
      <c r="G511" s="2">
        <v>2.09901766998223E-2</v>
      </c>
      <c r="H511" s="2">
        <v>1.1971227950471799E-2</v>
      </c>
      <c r="I511" s="2">
        <v>0.20331726024781799</v>
      </c>
      <c r="J511" s="2">
        <v>6.1734999705173502E-2</v>
      </c>
      <c r="K511" s="2">
        <v>-0.29622269401891499</v>
      </c>
      <c r="L511" s="2">
        <v>-0.22706086292152999</v>
      </c>
      <c r="M511" s="2">
        <v>-0.50923287412318197</v>
      </c>
      <c r="N511" s="2">
        <v>-0.276955490878458</v>
      </c>
      <c r="O511" s="2">
        <v>0.169024620447708</v>
      </c>
      <c r="P511" s="2">
        <v>-0.134252458856983</v>
      </c>
    </row>
    <row r="512" spans="2:16" ht="15" customHeight="1" x14ac:dyDescent="0.25">
      <c r="B512" s="2">
        <v>-2.2604447813862998</v>
      </c>
      <c r="C512" s="2">
        <v>1.1144719746901199</v>
      </c>
      <c r="D512" s="2">
        <v>-0.80397712687677603</v>
      </c>
      <c r="E512" s="2">
        <v>0.72030273542190404</v>
      </c>
      <c r="F512" s="2">
        <v>1.7493915675984999E-2</v>
      </c>
      <c r="G512" s="2">
        <v>-0.39917261911390001</v>
      </c>
      <c r="H512" s="2">
        <v>-0.78158034743345794</v>
      </c>
      <c r="I512" s="2">
        <v>0.30948938807554499</v>
      </c>
      <c r="J512" s="2">
        <v>-0.56507114408667003</v>
      </c>
      <c r="K512" s="2">
        <v>0.106159050974913</v>
      </c>
      <c r="L512" s="2">
        <v>-7.9828311496428495E-2</v>
      </c>
      <c r="M512" s="2">
        <v>-7.3801528956871199E-2</v>
      </c>
      <c r="N512" s="2">
        <v>-0.536064161261809</v>
      </c>
      <c r="O512" s="2">
        <v>-0.33044160548572599</v>
      </c>
      <c r="P512" s="2">
        <v>3.9176739914792202E-2</v>
      </c>
    </row>
    <row r="513" spans="2:16" ht="15" customHeight="1" x14ac:dyDescent="0.25">
      <c r="B513" s="2">
        <v>-2.7164089963994398</v>
      </c>
      <c r="C513" s="2">
        <v>0.66041361856823599</v>
      </c>
      <c r="D513" s="2">
        <v>9.7457918515217096E-2</v>
      </c>
      <c r="E513" s="2">
        <v>-3.8864787065802903E-2</v>
      </c>
      <c r="F513" s="2">
        <v>0.23275347620248199</v>
      </c>
      <c r="G513" s="2">
        <v>-1.3945700010554301E-2</v>
      </c>
      <c r="H513" s="2">
        <v>-0.37725123660236098</v>
      </c>
      <c r="I513" s="2">
        <v>0.17988870177774199</v>
      </c>
      <c r="J513" s="2">
        <v>1.6692036320417201</v>
      </c>
      <c r="K513" s="2">
        <v>0.13708801051974001</v>
      </c>
      <c r="L513" s="2">
        <v>0.10770773864282999</v>
      </c>
      <c r="M513" s="2">
        <v>-0.43549763673723202</v>
      </c>
      <c r="N513" s="2">
        <v>0.31062862278664899</v>
      </c>
      <c r="O513" s="2">
        <v>-9.5523450152578002E-2</v>
      </c>
      <c r="P513" s="2">
        <v>-0.117095606729182</v>
      </c>
    </row>
    <row r="514" spans="2:16" ht="15" customHeight="1" x14ac:dyDescent="0.25">
      <c r="B514" s="2">
        <v>-1.6770453302768</v>
      </c>
      <c r="C514" s="2">
        <v>0.95949897609210599</v>
      </c>
      <c r="D514" s="2">
        <v>0.111299768228175</v>
      </c>
      <c r="E514" s="2">
        <v>-3.7530785596761602E-2</v>
      </c>
      <c r="F514" s="2">
        <v>1.23908680169672</v>
      </c>
      <c r="G514" s="2">
        <v>0.32608483457600301</v>
      </c>
      <c r="H514" s="2">
        <v>-0.72219852693853603</v>
      </c>
      <c r="I514" s="2">
        <v>-0.46072250199644899</v>
      </c>
      <c r="J514" s="2">
        <v>0.66394590527249597</v>
      </c>
      <c r="K514" s="2">
        <v>-0.99112239145025205</v>
      </c>
      <c r="L514" s="2">
        <v>-0.53097284512208198</v>
      </c>
      <c r="M514" s="2">
        <v>0.40469010525701599</v>
      </c>
      <c r="N514" s="2">
        <v>-0.48107937060758699</v>
      </c>
      <c r="O514" s="2">
        <v>-0.35517940275302401</v>
      </c>
      <c r="P514" s="2">
        <v>-0.14374437708329599</v>
      </c>
    </row>
    <row r="515" spans="2:16" ht="15" customHeight="1" x14ac:dyDescent="0.25">
      <c r="B515" s="2">
        <v>0.43341264751922298</v>
      </c>
      <c r="C515" s="2">
        <v>1.9703970372714901</v>
      </c>
      <c r="D515" s="2">
        <v>-1.4762811991187501</v>
      </c>
      <c r="E515" s="2">
        <v>0.81203082381232405</v>
      </c>
      <c r="F515" s="2">
        <v>-0.48390194570577</v>
      </c>
      <c r="G515" s="2">
        <v>-0.26627504607372798</v>
      </c>
      <c r="H515" s="2">
        <v>-5.3332342784910197E-2</v>
      </c>
      <c r="I515" s="2">
        <v>-0.31205185263846902</v>
      </c>
      <c r="J515" s="2">
        <v>0.217015377633517</v>
      </c>
      <c r="K515" s="2">
        <v>0.39028072606498199</v>
      </c>
      <c r="L515" s="2">
        <v>-0.58270987102194105</v>
      </c>
      <c r="M515" s="2">
        <v>-0.90959805936240401</v>
      </c>
      <c r="N515" s="2">
        <v>-3.4937798739600998E-2</v>
      </c>
      <c r="O515" s="2">
        <v>0.26007339298349502</v>
      </c>
      <c r="P515" s="2">
        <v>-9.0020773993371897E-2</v>
      </c>
    </row>
    <row r="516" spans="2:16" ht="15" customHeight="1" x14ac:dyDescent="0.25">
      <c r="B516" s="2">
        <v>0.99912500871190402</v>
      </c>
      <c r="C516" s="2">
        <v>0.132794945759661</v>
      </c>
      <c r="D516" s="2">
        <v>-0.32976569534521299</v>
      </c>
      <c r="E516" s="2">
        <v>1.0725562696798301</v>
      </c>
      <c r="F516" s="2">
        <v>-0.100274799599816</v>
      </c>
      <c r="G516" s="2">
        <v>-0.44259697616058502</v>
      </c>
      <c r="H516" s="2">
        <v>-9.2174447557747494E-2</v>
      </c>
      <c r="I516" s="2">
        <v>0.26528664780078098</v>
      </c>
      <c r="J516" s="2">
        <v>-0.18669072572555301</v>
      </c>
      <c r="K516" s="2">
        <v>-0.18799931189954699</v>
      </c>
      <c r="L516" s="2">
        <v>0.57020229026270497</v>
      </c>
      <c r="M516" s="2">
        <v>-0.45754613547241202</v>
      </c>
      <c r="N516" s="2">
        <v>0.53813759967807195</v>
      </c>
      <c r="O516" s="2">
        <v>0.13967997055290801</v>
      </c>
      <c r="P516" s="2">
        <v>-6.5485833530521703E-2</v>
      </c>
    </row>
    <row r="517" spans="2:16" ht="15" customHeight="1" x14ac:dyDescent="0.25">
      <c r="B517" s="2">
        <v>-2.32192198844354</v>
      </c>
      <c r="C517" s="2">
        <v>0.36102981530239298</v>
      </c>
      <c r="D517" s="2">
        <v>2.7176131951907202E-2</v>
      </c>
      <c r="E517" s="2">
        <v>0.791799226971584</v>
      </c>
      <c r="F517" s="2">
        <v>-9.4084704918174805E-2</v>
      </c>
      <c r="G517" s="2">
        <v>-0.40075710115194402</v>
      </c>
      <c r="H517" s="2">
        <v>-0.69258320343283697</v>
      </c>
      <c r="I517" s="2">
        <v>0.25816446429121198</v>
      </c>
      <c r="J517" s="2">
        <v>-0.19026016145779101</v>
      </c>
      <c r="K517" s="2">
        <v>0.15826598848486001</v>
      </c>
      <c r="L517" s="2">
        <v>-1.5846278249986301E-2</v>
      </c>
      <c r="M517" s="2">
        <v>4.8095474277640902E-2</v>
      </c>
      <c r="N517" s="2">
        <v>-0.180172608233236</v>
      </c>
      <c r="O517" s="2">
        <v>0.178533780222246</v>
      </c>
      <c r="P517" s="2">
        <v>8.9884702101110506E-2</v>
      </c>
    </row>
    <row r="518" spans="2:16" ht="15" customHeight="1" x14ac:dyDescent="0.25">
      <c r="B518" s="2">
        <v>9.71416047193423E-2</v>
      </c>
      <c r="C518" s="2">
        <v>-0.56139119284663797</v>
      </c>
      <c r="D518" s="2">
        <v>0.155353222835869</v>
      </c>
      <c r="E518" s="2">
        <v>-0.72964232986296396</v>
      </c>
      <c r="F518" s="2">
        <v>0.688554363995876</v>
      </c>
      <c r="G518" s="2">
        <v>0.66555298535541496</v>
      </c>
      <c r="H518" s="2">
        <v>1.0208209479790999</v>
      </c>
      <c r="I518" s="2">
        <v>-0.19020875616077301</v>
      </c>
      <c r="J518" s="2">
        <v>-0.70673118424080605</v>
      </c>
      <c r="K518" s="2">
        <v>-0.38302477909378801</v>
      </c>
      <c r="L518" s="2">
        <v>3.3877586379535703E-2</v>
      </c>
      <c r="M518" s="2">
        <v>-0.44271751548833799</v>
      </c>
      <c r="N518" s="2">
        <v>-7.4894948701494393E-2</v>
      </c>
      <c r="O518" s="2">
        <v>-0.361977932721468</v>
      </c>
      <c r="P518" s="2">
        <v>9.2611154820271199E-2</v>
      </c>
    </row>
    <row r="519" spans="2:16" ht="15" customHeight="1" x14ac:dyDescent="0.25">
      <c r="B519" s="2">
        <v>-0.133229930721424</v>
      </c>
      <c r="C519" s="2">
        <v>0.88078031820840597</v>
      </c>
      <c r="D519" s="2">
        <v>1.8939709131934099</v>
      </c>
      <c r="E519" s="2">
        <v>0.328763295487223</v>
      </c>
      <c r="F519" s="2">
        <v>-0.54412407473428404</v>
      </c>
      <c r="G519" s="2">
        <v>-0.58824703548550095</v>
      </c>
      <c r="H519" s="2">
        <v>0.29596830936553398</v>
      </c>
      <c r="I519" s="2">
        <v>0.41594841839947699</v>
      </c>
      <c r="J519" s="2">
        <v>-0.75423364094657397</v>
      </c>
      <c r="K519" s="2">
        <v>-8.3184392220964298E-2</v>
      </c>
      <c r="L519" s="2">
        <v>-0.100732140154269</v>
      </c>
      <c r="M519" s="2">
        <v>0.41209216709623497</v>
      </c>
      <c r="N519" s="2">
        <v>-0.19020121777384599</v>
      </c>
      <c r="O519" s="2">
        <v>0.75644464743418005</v>
      </c>
      <c r="P519" s="2">
        <v>9.4206260000235104E-2</v>
      </c>
    </row>
    <row r="520" spans="2:16" ht="15" customHeight="1" x14ac:dyDescent="0.25">
      <c r="B520" s="2">
        <v>-1.6442914309646499</v>
      </c>
      <c r="C520" s="2">
        <v>-0.12634387459482599</v>
      </c>
      <c r="D520" s="2">
        <v>-2.7163398950852198</v>
      </c>
      <c r="E520" s="2">
        <v>0.59850631460737402</v>
      </c>
      <c r="F520" s="2">
        <v>3.4116277710089897E-2</v>
      </c>
      <c r="G520" s="2">
        <v>-0.88274877924176498</v>
      </c>
      <c r="H520" s="2">
        <v>-0.80620419674627997</v>
      </c>
      <c r="I520" s="2">
        <v>-0.47689917300874901</v>
      </c>
      <c r="J520" s="2">
        <v>-0.54739085873267201</v>
      </c>
      <c r="K520" s="2">
        <v>-0.947192670731831</v>
      </c>
      <c r="L520" s="2">
        <v>-0.17906985260293901</v>
      </c>
      <c r="M520" s="2">
        <v>-0.192118968221834</v>
      </c>
      <c r="N520" s="2">
        <v>0.27414461795405698</v>
      </c>
      <c r="O520" s="2">
        <v>8.4684809115455298E-2</v>
      </c>
      <c r="P520" s="2">
        <v>-0.16165793275064</v>
      </c>
    </row>
    <row r="521" spans="2:16" ht="15" customHeight="1" x14ac:dyDescent="0.25">
      <c r="B521" s="2">
        <v>-3.89885924184872</v>
      </c>
      <c r="C521" s="2">
        <v>4.3614643698424098E-2</v>
      </c>
      <c r="D521" s="2">
        <v>-0.89483706255817996</v>
      </c>
      <c r="E521" s="2">
        <v>-1.4364037741217099</v>
      </c>
      <c r="F521" s="2">
        <v>-0.43066519205667197</v>
      </c>
      <c r="G521" s="2">
        <v>0.34236823107601</v>
      </c>
      <c r="H521" s="2">
        <v>0.76810401685434704</v>
      </c>
      <c r="I521" s="2">
        <v>0.69935984966411802</v>
      </c>
      <c r="J521" s="2">
        <v>0.70997475890266004</v>
      </c>
      <c r="K521" s="2">
        <v>0.41967167143518003</v>
      </c>
      <c r="L521" s="2">
        <v>-0.100253577961122</v>
      </c>
      <c r="M521" s="2">
        <v>0.23636502489782499</v>
      </c>
      <c r="N521" s="2">
        <v>0.10758234847045101</v>
      </c>
      <c r="O521" s="2">
        <v>0.32842724822709501</v>
      </c>
      <c r="P521" s="2">
        <v>0.65507362236658795</v>
      </c>
    </row>
    <row r="522" spans="2:16" ht="15" customHeight="1" x14ac:dyDescent="0.25">
      <c r="B522" s="2">
        <v>-1.4346351259921399</v>
      </c>
      <c r="C522" s="2">
        <v>-2.16998165616792E-2</v>
      </c>
      <c r="D522" s="2">
        <v>-3.74374301635563</v>
      </c>
      <c r="E522" s="2">
        <v>3.4316039950200401</v>
      </c>
      <c r="F522" s="2">
        <v>-0.79436013869814104</v>
      </c>
      <c r="G522" s="2">
        <v>-1.2678086878995101</v>
      </c>
      <c r="H522" s="2">
        <v>-1.1841377559189801</v>
      </c>
      <c r="I522" s="2">
        <v>0.61331700357796004</v>
      </c>
      <c r="J522" s="2">
        <v>-0.96977232383217105</v>
      </c>
      <c r="K522" s="2">
        <v>-0.430361056670931</v>
      </c>
      <c r="L522" s="2">
        <v>-0.33239263452492801</v>
      </c>
      <c r="M522" s="2">
        <v>-0.39983955853171299</v>
      </c>
      <c r="N522" s="2">
        <v>-0.146463553714758</v>
      </c>
      <c r="O522" s="2">
        <v>-0.79075787109533302</v>
      </c>
      <c r="P522" s="2">
        <v>0.47871176396773102</v>
      </c>
    </row>
    <row r="523" spans="2:16" ht="15" customHeight="1" x14ac:dyDescent="0.25">
      <c r="B523" s="2">
        <v>-0.13417790213147601</v>
      </c>
      <c r="C523" s="2">
        <v>2.6061626335560102</v>
      </c>
      <c r="D523" s="2">
        <v>0.31526389660835802</v>
      </c>
      <c r="E523" s="2">
        <v>-0.104403158306816</v>
      </c>
      <c r="F523" s="2">
        <v>-1.12643472843783</v>
      </c>
      <c r="G523" s="2">
        <v>0.32240635697539899</v>
      </c>
      <c r="H523" s="2">
        <v>1.3123828944245</v>
      </c>
      <c r="I523" s="2">
        <v>2.0715313655233301E-2</v>
      </c>
      <c r="J523" s="2">
        <v>0.41856802147938299</v>
      </c>
      <c r="K523" s="2">
        <v>-0.57744310933694099</v>
      </c>
      <c r="L523" s="2">
        <v>0.13770943665313501</v>
      </c>
      <c r="M523" s="2">
        <v>-0.434239005264209</v>
      </c>
      <c r="N523" s="2">
        <v>0.106703536114116</v>
      </c>
      <c r="O523" s="2">
        <v>4.7869060085006597E-2</v>
      </c>
      <c r="P523" s="2">
        <v>2.73869816083133E-2</v>
      </c>
    </row>
    <row r="524" spans="2:16" ht="15" customHeight="1" x14ac:dyDescent="0.25">
      <c r="B524" s="2">
        <v>-2.1383716617824802</v>
      </c>
      <c r="C524" s="2">
        <v>2.4810477291539201E-3</v>
      </c>
      <c r="D524" s="2">
        <v>-0.23056068437699101</v>
      </c>
      <c r="E524" s="2">
        <v>-0.39032542074995202</v>
      </c>
      <c r="F524" s="2">
        <v>0.28395825660803597</v>
      </c>
      <c r="G524" s="2">
        <v>-0.333667313053224</v>
      </c>
      <c r="H524" s="2">
        <v>-0.34682949251484702</v>
      </c>
      <c r="I524" s="2">
        <v>-0.70024324758304501</v>
      </c>
      <c r="J524" s="2">
        <v>0.34269347385527399</v>
      </c>
      <c r="K524" s="2">
        <v>-0.85908295551481395</v>
      </c>
      <c r="L524" s="2">
        <v>0.74605937680463896</v>
      </c>
      <c r="M524" s="2">
        <v>0.34961124525776799</v>
      </c>
      <c r="N524" s="2">
        <v>0.24106322184776199</v>
      </c>
      <c r="O524" s="2">
        <v>6.4888942384588505E-2</v>
      </c>
      <c r="P524" s="2">
        <v>-0.20675017662553299</v>
      </c>
    </row>
    <row r="525" spans="2:16" ht="15" customHeight="1" x14ac:dyDescent="0.25">
      <c r="B525" s="2">
        <v>-2.0067157800239901</v>
      </c>
      <c r="C525" s="2">
        <v>0.18796788824271901</v>
      </c>
      <c r="D525" s="2">
        <v>-9.1745401553354394E-2</v>
      </c>
      <c r="E525" s="2">
        <v>-0.48780657793742599</v>
      </c>
      <c r="F525" s="2">
        <v>0.70003679072480496</v>
      </c>
      <c r="G525" s="2">
        <v>-8.7135744058674997E-2</v>
      </c>
      <c r="H525" s="2">
        <v>-0.48633094111825698</v>
      </c>
      <c r="I525" s="2">
        <v>-0.56502913270560895</v>
      </c>
      <c r="J525" s="2">
        <v>0.52991860847104899</v>
      </c>
      <c r="K525" s="2">
        <v>-0.73207645608062899</v>
      </c>
      <c r="L525" s="2">
        <v>0.78618442959781598</v>
      </c>
      <c r="M525" s="2">
        <v>5.9828204234426301E-2</v>
      </c>
      <c r="N525" s="2">
        <v>-5.2890457621547503E-2</v>
      </c>
      <c r="O525" s="2">
        <v>-0.17330443439646401</v>
      </c>
      <c r="P525" s="2">
        <v>0.33641212430612799</v>
      </c>
    </row>
    <row r="526" spans="2:16" ht="15" customHeight="1" x14ac:dyDescent="0.25">
      <c r="B526" s="2">
        <v>-1.28979869984849</v>
      </c>
      <c r="C526" s="2">
        <v>0.64176559351380802</v>
      </c>
      <c r="D526" s="2">
        <v>0.26539423381648403</v>
      </c>
      <c r="E526" s="2">
        <v>-0.61478363873862896</v>
      </c>
      <c r="F526" s="2">
        <v>-1.4511718414121699</v>
      </c>
      <c r="G526" s="2">
        <v>2.1853602010522599</v>
      </c>
      <c r="H526" s="2">
        <v>-1.76482128714249</v>
      </c>
      <c r="I526" s="2">
        <v>-1.28686441957183</v>
      </c>
      <c r="J526" s="2">
        <v>-9.1251984913698195E-2</v>
      </c>
      <c r="K526" s="2">
        <v>0.69724865459788099</v>
      </c>
      <c r="L526" s="2">
        <v>-0.44826760742419203</v>
      </c>
      <c r="M526" s="2">
        <v>0.159656775194263</v>
      </c>
      <c r="N526" s="2">
        <v>0.82105643870304601</v>
      </c>
      <c r="O526" s="2">
        <v>-0.242145716413075</v>
      </c>
      <c r="P526" s="2">
        <v>9.6315785377479608E-3</v>
      </c>
    </row>
    <row r="527" spans="2:16" ht="15" customHeight="1" x14ac:dyDescent="0.25">
      <c r="B527" s="2">
        <v>-1.68355880633865</v>
      </c>
      <c r="C527" s="2">
        <v>-8.9274424223653703</v>
      </c>
      <c r="D527" s="2">
        <v>2.3785126473612999</v>
      </c>
      <c r="E527" s="2">
        <v>-3.6320728344595397E-2</v>
      </c>
      <c r="F527" s="2">
        <v>-1.46696967592355</v>
      </c>
      <c r="G527" s="2">
        <v>-2.8167444126608299</v>
      </c>
      <c r="H527" s="2">
        <v>0.135635488417059</v>
      </c>
      <c r="I527" s="2">
        <v>-0.87440628309208601</v>
      </c>
      <c r="J527" s="2">
        <v>-4.5638311723947798E-2</v>
      </c>
      <c r="K527" s="2">
        <v>-3.41817714763731E-2</v>
      </c>
      <c r="L527" s="2">
        <v>0.52527728115671601</v>
      </c>
      <c r="M527" s="2">
        <v>-8.0798230610412795E-3</v>
      </c>
      <c r="N527" s="2">
        <v>9.5964360864391293E-2</v>
      </c>
      <c r="O527" s="2">
        <v>0.214628658592312</v>
      </c>
      <c r="P527" s="2">
        <v>-0.86098519612008995</v>
      </c>
    </row>
    <row r="528" spans="2:16" ht="15" customHeight="1" x14ac:dyDescent="0.25">
      <c r="B528" s="2">
        <v>-2.91656003252643</v>
      </c>
      <c r="C528" s="2">
        <v>-1.92640128713843</v>
      </c>
      <c r="D528" s="2">
        <v>-1.4099320878011801</v>
      </c>
      <c r="E528" s="2">
        <v>-1.4175826106695399</v>
      </c>
      <c r="F528" s="2">
        <v>0.92374348383916904</v>
      </c>
      <c r="G528" s="2">
        <v>1.7369329555327899</v>
      </c>
      <c r="H528" s="2">
        <v>1.7687320094765699</v>
      </c>
      <c r="I528" s="2">
        <v>0.69191151931511197</v>
      </c>
      <c r="J528" s="2">
        <v>-0.71477770199785795</v>
      </c>
      <c r="K528" s="2">
        <v>0.118407566219509</v>
      </c>
      <c r="L528" s="2">
        <v>0.32115041142194101</v>
      </c>
      <c r="M528" s="2">
        <v>-0.51417734323461795</v>
      </c>
      <c r="N528" s="2">
        <v>0.20961133033654</v>
      </c>
      <c r="O528" s="2">
        <v>0.38198739855945901</v>
      </c>
      <c r="P528" s="2">
        <v>-0.19273526035925101</v>
      </c>
    </row>
    <row r="529" spans="2:16" ht="15" customHeight="1" x14ac:dyDescent="0.25">
      <c r="B529" s="2">
        <v>-3.2084077083187998</v>
      </c>
      <c r="C529" s="2">
        <v>-0.74864405595174399</v>
      </c>
      <c r="D529" s="2">
        <v>-0.10317208728428599</v>
      </c>
      <c r="E529" s="2">
        <v>-0.33659942987298502</v>
      </c>
      <c r="F529" s="2">
        <v>1.1740651016263799</v>
      </c>
      <c r="G529" s="2">
        <v>-0.65464879444746105</v>
      </c>
      <c r="H529" s="2">
        <v>-1.4474343514089401</v>
      </c>
      <c r="I529" s="2">
        <v>-0.67239778488657598</v>
      </c>
      <c r="J529" s="2">
        <v>0.710309177918521</v>
      </c>
      <c r="K529" s="2">
        <v>-0.637748772846228</v>
      </c>
      <c r="L529" s="2">
        <v>0.385555213746129</v>
      </c>
      <c r="M529" s="2">
        <v>-0.15248375541626499</v>
      </c>
      <c r="N529" s="2">
        <v>0.37795463263837598</v>
      </c>
      <c r="O529" s="2">
        <v>0.18218802438847001</v>
      </c>
      <c r="P529" s="2">
        <v>-0.59056805233973098</v>
      </c>
    </row>
    <row r="530" spans="2:16" ht="15" customHeight="1" x14ac:dyDescent="0.25">
      <c r="B530" s="2">
        <v>0.81875824106559403</v>
      </c>
      <c r="C530" s="2">
        <v>2.1730646804979599</v>
      </c>
      <c r="D530" s="2">
        <v>0.85960169959721</v>
      </c>
      <c r="E530" s="2">
        <v>-5.3649782705343903E-3</v>
      </c>
      <c r="F530" s="2">
        <v>-0.663318678703672</v>
      </c>
      <c r="G530" s="2">
        <v>-0.80722464444245701</v>
      </c>
      <c r="H530" s="2">
        <v>0.60907890960399302</v>
      </c>
      <c r="I530" s="2">
        <v>1.00752061257654E-2</v>
      </c>
      <c r="J530" s="2">
        <v>-0.70102448211965096</v>
      </c>
      <c r="K530" s="2">
        <v>0.18860914440304599</v>
      </c>
      <c r="L530" s="2">
        <v>0.70884170477485497</v>
      </c>
      <c r="M530" s="2">
        <v>0.55197038928799103</v>
      </c>
      <c r="N530" s="2">
        <v>0.16829473455109401</v>
      </c>
      <c r="O530" s="2">
        <v>0.17577747041919101</v>
      </c>
      <c r="P530" s="2">
        <v>0.90992600225251197</v>
      </c>
    </row>
    <row r="531" spans="2:16" ht="15" customHeight="1" x14ac:dyDescent="0.25">
      <c r="B531" s="2">
        <v>-2.1034890470324701</v>
      </c>
      <c r="C531" s="2">
        <v>1.57622009290986</v>
      </c>
      <c r="D531" s="2">
        <v>-0.239398083710851</v>
      </c>
      <c r="E531" s="2">
        <v>-2.7883545829239801E-2</v>
      </c>
      <c r="F531" s="2">
        <v>0.81866437812752202</v>
      </c>
      <c r="G531" s="2">
        <v>-0.91798095959932302</v>
      </c>
      <c r="H531" s="2">
        <v>-1.25270836643835</v>
      </c>
      <c r="I531" s="2">
        <v>-0.13297362095368701</v>
      </c>
      <c r="J531" s="2">
        <v>-0.25334678874288302</v>
      </c>
      <c r="K531" s="2">
        <v>0.136616896148332</v>
      </c>
      <c r="L531" s="2">
        <v>0.31678994639799202</v>
      </c>
      <c r="M531" s="2">
        <v>-0.10764866589425</v>
      </c>
      <c r="N531" s="2">
        <v>-0.44688955121614399</v>
      </c>
      <c r="O531" s="2">
        <v>-5.3802375626169604E-3</v>
      </c>
      <c r="P531" s="2">
        <v>-0.22487853657392501</v>
      </c>
    </row>
    <row r="532" spans="2:16" ht="15" customHeight="1" x14ac:dyDescent="0.25">
      <c r="B532" s="2">
        <v>3.6931757509960098E-2</v>
      </c>
      <c r="C532" s="2">
        <v>1.66655937999312</v>
      </c>
      <c r="D532" s="2">
        <v>-1.1634606139396301E-2</v>
      </c>
      <c r="E532" s="2">
        <v>-0.190282432784211</v>
      </c>
      <c r="F532" s="2">
        <v>-1.48849306232537</v>
      </c>
      <c r="G532" s="2">
        <v>0.23421260975608801</v>
      </c>
      <c r="H532" s="2">
        <v>0.96343244092776203</v>
      </c>
      <c r="I532" s="2">
        <v>-0.31042114705584201</v>
      </c>
      <c r="J532" s="2">
        <v>0.62773035951493095</v>
      </c>
      <c r="K532" s="2">
        <v>-0.29955267900557497</v>
      </c>
      <c r="L532" s="2">
        <v>0.150182559353156</v>
      </c>
      <c r="M532" s="2">
        <v>0.35672071214072398</v>
      </c>
      <c r="N532" s="2">
        <v>-0.23975140003769899</v>
      </c>
      <c r="O532" s="2">
        <v>0.21098390710157999</v>
      </c>
      <c r="P532" s="2">
        <v>-0.21888625100338699</v>
      </c>
    </row>
    <row r="533" spans="2:16" ht="15" customHeight="1" x14ac:dyDescent="0.25">
      <c r="B533" s="2">
        <v>0.91660655508927802</v>
      </c>
      <c r="C533" s="2">
        <v>-2.0940085232628798</v>
      </c>
      <c r="D533" s="2">
        <v>-0.61278055789192398</v>
      </c>
      <c r="E533" s="2">
        <v>-0.81170048005621098</v>
      </c>
      <c r="F533" s="2">
        <v>1.82491620946808</v>
      </c>
      <c r="G533" s="2">
        <v>1.6409395034719501</v>
      </c>
      <c r="H533" s="2">
        <v>1.5206868741228601</v>
      </c>
      <c r="I533" s="2">
        <v>0.69079966138927096</v>
      </c>
      <c r="J533" s="2">
        <v>-0.39505097605135903</v>
      </c>
      <c r="K533" s="2">
        <v>0.76380733073918405</v>
      </c>
      <c r="L533" s="2">
        <v>4.2003311689472897E-2</v>
      </c>
      <c r="M533" s="2">
        <v>0.19375471621562601</v>
      </c>
      <c r="N533" s="2">
        <v>-0.323167481322016</v>
      </c>
      <c r="O533" s="2">
        <v>1.96600491169708E-2</v>
      </c>
      <c r="P533" s="2">
        <v>0.16262728119502301</v>
      </c>
    </row>
    <row r="534" spans="2:16" ht="15" customHeight="1" x14ac:dyDescent="0.25">
      <c r="B534" s="2">
        <v>0.91239797213906204</v>
      </c>
      <c r="C534" s="2">
        <v>1.34614288115692</v>
      </c>
      <c r="D534" s="2">
        <v>-0.78721613780874</v>
      </c>
      <c r="E534" s="2">
        <v>2.5663316476965501</v>
      </c>
      <c r="F534" s="2">
        <v>-0.24860129453427901</v>
      </c>
      <c r="G534" s="2">
        <v>-0.44071231533351402</v>
      </c>
      <c r="H534" s="2">
        <v>-0.50257523850018704</v>
      </c>
      <c r="I534" s="2">
        <v>0.91560513100449803</v>
      </c>
      <c r="J534" s="2">
        <v>-0.67104562384158795</v>
      </c>
      <c r="K534" s="2">
        <v>-0.116816804592865</v>
      </c>
      <c r="L534" s="2">
        <v>-0.71446870965086196</v>
      </c>
      <c r="M534" s="2">
        <v>-0.80224484214759595</v>
      </c>
      <c r="N534" s="2">
        <v>-9.6812858344173802E-2</v>
      </c>
      <c r="O534" s="2">
        <v>0.17008095454340899</v>
      </c>
      <c r="P534" s="2">
        <v>0.39466018917517298</v>
      </c>
    </row>
    <row r="535" spans="2:16" ht="15" customHeight="1" x14ac:dyDescent="0.25">
      <c r="B535" s="2">
        <v>0.26459534840780502</v>
      </c>
      <c r="C535" s="2">
        <v>-5.7231569977599701</v>
      </c>
      <c r="D535" s="2">
        <v>2.4583311713236302</v>
      </c>
      <c r="E535" s="2">
        <v>0.115364117986099</v>
      </c>
      <c r="F535" s="2">
        <v>-1.4079007082045401</v>
      </c>
      <c r="G535" s="2">
        <v>-1.07198292166155</v>
      </c>
      <c r="H535" s="2">
        <v>-0.466856818814679</v>
      </c>
      <c r="I535" s="2">
        <v>1.1352669144629199</v>
      </c>
      <c r="J535" s="2">
        <v>-9.7175754774185302E-2</v>
      </c>
      <c r="K535" s="2">
        <v>-1.0045176908748199</v>
      </c>
      <c r="L535" s="2">
        <v>0.34940005215766501</v>
      </c>
      <c r="M535" s="2">
        <v>-3.7696077392216802E-2</v>
      </c>
      <c r="N535" s="2">
        <v>-1.9156230928351999E-2</v>
      </c>
      <c r="O535" s="2">
        <v>0.59845010540659105</v>
      </c>
      <c r="P535" s="2">
        <v>0.66998252303879502</v>
      </c>
    </row>
    <row r="536" spans="2:16" ht="15" customHeight="1" x14ac:dyDescent="0.25">
      <c r="B536" s="2">
        <v>-1.8060057572469801</v>
      </c>
      <c r="C536" s="2">
        <v>-1.7465521693961701</v>
      </c>
      <c r="D536" s="2">
        <v>-1.66528931128697</v>
      </c>
      <c r="E536" s="2">
        <v>-1.0910801172537199</v>
      </c>
      <c r="F536" s="2">
        <v>0.69329176397126802</v>
      </c>
      <c r="G536" s="2">
        <v>1.8410327919545899</v>
      </c>
      <c r="H536" s="2">
        <v>1.9391121390248001</v>
      </c>
      <c r="I536" s="2">
        <v>0.243089447104889</v>
      </c>
      <c r="J536" s="2">
        <v>2.1065888821886099E-2</v>
      </c>
      <c r="K536" s="2">
        <v>-0.463140928168354</v>
      </c>
      <c r="L536" s="2">
        <v>0.29569809183816198</v>
      </c>
      <c r="M536" s="2">
        <v>0.436403829107538</v>
      </c>
      <c r="N536" s="2">
        <v>-1.16118150561535E-3</v>
      </c>
      <c r="O536" s="2">
        <v>-0.26071628801330299</v>
      </c>
      <c r="P536" s="2">
        <v>0.12038995274127</v>
      </c>
    </row>
    <row r="537" spans="2:16" ht="15" customHeight="1" x14ac:dyDescent="0.25">
      <c r="B537" s="2">
        <v>-0.85031580735508605</v>
      </c>
      <c r="C537" s="2">
        <v>3.2304262728111302</v>
      </c>
      <c r="D537" s="2">
        <v>1.5091593850665199</v>
      </c>
      <c r="E537" s="2">
        <v>-0.25764150892099402</v>
      </c>
      <c r="F537" s="2">
        <v>0.27428969378205298</v>
      </c>
      <c r="G537" s="2">
        <v>-0.25492321025541698</v>
      </c>
      <c r="H537" s="2">
        <v>-0.128554460996398</v>
      </c>
      <c r="I537" s="2">
        <v>0.26010601937209898</v>
      </c>
      <c r="J537" s="2">
        <v>-0.65725947278485197</v>
      </c>
      <c r="K537" s="2">
        <v>-0.20162495432654801</v>
      </c>
      <c r="L537" s="2">
        <v>-0.72900388113441605</v>
      </c>
      <c r="M537" s="2">
        <v>-0.495440953158298</v>
      </c>
      <c r="N537" s="2">
        <v>0.13924318300778901</v>
      </c>
      <c r="O537" s="2">
        <v>0.76592810295885305</v>
      </c>
      <c r="P537" s="2">
        <v>-0.26612795715742799</v>
      </c>
    </row>
    <row r="538" spans="2:16" ht="15" customHeight="1" x14ac:dyDescent="0.25">
      <c r="B538" s="2">
        <v>-2.2900674106768699</v>
      </c>
      <c r="C538" s="2">
        <v>0.80247280995062398</v>
      </c>
      <c r="D538" s="2">
        <v>1.0422924407744401</v>
      </c>
      <c r="E538" s="2">
        <v>0.79075077572983599</v>
      </c>
      <c r="F538" s="2">
        <v>1.1853374626601001</v>
      </c>
      <c r="G538" s="2">
        <v>1.5390968230022201E-2</v>
      </c>
      <c r="H538" s="2">
        <v>-1.02182198768431</v>
      </c>
      <c r="I538" s="2">
        <v>0.38778461743949399</v>
      </c>
      <c r="J538" s="2">
        <v>-0.10054585155135699</v>
      </c>
      <c r="K538" s="2">
        <v>5.3808995640158001E-2</v>
      </c>
      <c r="L538" s="2">
        <v>0.20578613117399</v>
      </c>
      <c r="M538" s="2">
        <v>1.00795712214123</v>
      </c>
      <c r="N538" s="2">
        <v>-0.34594864356072302</v>
      </c>
      <c r="O538" s="2">
        <v>-0.21504115116251901</v>
      </c>
      <c r="P538" s="2">
        <v>-0.26718576685878098</v>
      </c>
    </row>
    <row r="539" spans="2:16" ht="15" customHeight="1" x14ac:dyDescent="0.25">
      <c r="B539" s="2">
        <v>-2.4018903800481302</v>
      </c>
      <c r="C539" s="2">
        <v>3.9882385306280001E-2</v>
      </c>
      <c r="D539" s="2">
        <v>0.42751609043319899</v>
      </c>
      <c r="E539" s="2">
        <v>0.52971097639371201</v>
      </c>
      <c r="F539" s="2">
        <v>-2.87346660099365</v>
      </c>
      <c r="G539" s="2">
        <v>3.3048492104987401</v>
      </c>
      <c r="H539" s="2">
        <v>-1.98442731274063</v>
      </c>
      <c r="I539" s="2">
        <v>-1.1497859935497701</v>
      </c>
      <c r="J539" s="2">
        <v>-0.16473409474040601</v>
      </c>
      <c r="K539" s="2">
        <v>1.0480472935174101</v>
      </c>
      <c r="L539" s="2">
        <v>0.41620566832155997</v>
      </c>
      <c r="M539" s="2">
        <v>0.30689495592330801</v>
      </c>
      <c r="N539" s="2">
        <v>0.369936943101487</v>
      </c>
      <c r="O539" s="2">
        <v>-0.53084877032918498</v>
      </c>
      <c r="P539" s="2">
        <v>0.14867993605792101</v>
      </c>
    </row>
    <row r="540" spans="2:16" ht="15" customHeight="1" x14ac:dyDescent="0.25">
      <c r="B540" s="2">
        <v>1.04582897589567</v>
      </c>
      <c r="C540" s="2">
        <v>-2.1408999597752301</v>
      </c>
      <c r="D540" s="2">
        <v>-0.25877137761813002</v>
      </c>
      <c r="E540" s="2">
        <v>-1.81138270299202</v>
      </c>
      <c r="F540" s="2">
        <v>-0.35558157950403402</v>
      </c>
      <c r="G540" s="2">
        <v>-1.0084492667254801</v>
      </c>
      <c r="H540" s="2">
        <v>0.71609299277425997</v>
      </c>
      <c r="I540" s="2">
        <v>0.240678171656412</v>
      </c>
      <c r="J540" s="2">
        <v>0.33575854281799</v>
      </c>
      <c r="K540" s="2">
        <v>1.3189186800286301</v>
      </c>
      <c r="L540" s="2">
        <v>-1.0804826938811201</v>
      </c>
      <c r="M540" s="2">
        <v>0.50750080647970097</v>
      </c>
      <c r="N540" s="2">
        <v>6.7767835266077298E-2</v>
      </c>
      <c r="O540" s="2">
        <v>-0.58405925312835205</v>
      </c>
      <c r="P540" s="2">
        <v>-0.44460457855145202</v>
      </c>
    </row>
    <row r="541" spans="2:16" ht="15" customHeight="1" x14ac:dyDescent="0.25">
      <c r="B541" s="2">
        <v>-0.22313190317744599</v>
      </c>
      <c r="C541" s="2">
        <v>0.93359521620544506</v>
      </c>
      <c r="D541" s="2">
        <v>0.56792011486220995</v>
      </c>
      <c r="E541" s="2">
        <v>-0.24149491479917901</v>
      </c>
      <c r="F541" s="2">
        <v>1.23028810522816</v>
      </c>
      <c r="G541" s="2">
        <v>0.35487187448016799</v>
      </c>
      <c r="H541" s="2">
        <v>-0.16571920828818101</v>
      </c>
      <c r="I541" s="2">
        <v>-0.24719014859553901</v>
      </c>
      <c r="J541" s="2">
        <v>8.6140535415310901E-2</v>
      </c>
      <c r="K541" s="2">
        <v>-0.37698124708109199</v>
      </c>
      <c r="L541" s="2">
        <v>-0.73014410039102995</v>
      </c>
      <c r="M541" s="2">
        <v>0.36574709674861799</v>
      </c>
      <c r="N541" s="2">
        <v>-0.25473642265266799</v>
      </c>
      <c r="O541" s="2">
        <v>-0.16508002087843099</v>
      </c>
      <c r="P541" s="2">
        <v>-0.123268766487488</v>
      </c>
    </row>
    <row r="542" spans="2:16" ht="15" customHeight="1" x14ac:dyDescent="0.25">
      <c r="B542" s="2">
        <v>-4.7778713488936697</v>
      </c>
      <c r="C542" s="2">
        <v>-1.33725150965051</v>
      </c>
      <c r="D542" s="2">
        <v>-1.7344207189763201</v>
      </c>
      <c r="E542" s="2">
        <v>-0.91631083755349796</v>
      </c>
      <c r="F542" s="2">
        <v>0.50366276740041804</v>
      </c>
      <c r="G542" s="2">
        <v>-1.06934796198441</v>
      </c>
      <c r="H542" s="2">
        <v>-1.51845051607218</v>
      </c>
      <c r="I542" s="2">
        <v>-1.18454792050167</v>
      </c>
      <c r="J542" s="2">
        <v>1.77723109079777</v>
      </c>
      <c r="K542" s="2">
        <v>-0.86075280726568903</v>
      </c>
      <c r="L542" s="2">
        <v>0.76535778024392098</v>
      </c>
      <c r="M542" s="2">
        <v>-1.2339155411676199</v>
      </c>
      <c r="N542" s="2">
        <v>1.2221281343121599</v>
      </c>
      <c r="O542" s="2">
        <v>1.0612479752780499</v>
      </c>
      <c r="P542" s="2">
        <v>8.07577242232662E-2</v>
      </c>
    </row>
    <row r="543" spans="2:16" ht="15" customHeight="1" x14ac:dyDescent="0.25">
      <c r="B543" s="2">
        <v>1.80788575377073</v>
      </c>
      <c r="C543" s="2">
        <v>1.7374651098879601</v>
      </c>
      <c r="D543" s="2">
        <v>-0.14784789613285301</v>
      </c>
      <c r="E543" s="2">
        <v>-0.121905407430854</v>
      </c>
      <c r="F543" s="2">
        <v>-5.0716314739645503E-2</v>
      </c>
      <c r="G543" s="2">
        <v>-0.39364321711884398</v>
      </c>
      <c r="H543" s="2">
        <v>0.380080485157342</v>
      </c>
      <c r="I543" s="2">
        <v>-0.20157889981201199</v>
      </c>
      <c r="J543" s="2">
        <v>7.7863156240376805E-2</v>
      </c>
      <c r="K543" s="2">
        <v>0.37630675431362098</v>
      </c>
      <c r="L543" s="2">
        <v>1.0359736219061</v>
      </c>
      <c r="M543" s="2">
        <v>-0.56462528396737</v>
      </c>
      <c r="N543" s="2">
        <v>-9.3397967001434198E-2</v>
      </c>
      <c r="O543" s="2">
        <v>-5.9264160197229E-2</v>
      </c>
      <c r="P543" s="2">
        <v>-2.9404114087784299E-2</v>
      </c>
    </row>
    <row r="544" spans="2:16" ht="15" customHeight="1" x14ac:dyDescent="0.25">
      <c r="B544" s="2">
        <v>2.4186967399154402</v>
      </c>
      <c r="C544" s="2">
        <v>-1.98220500370292</v>
      </c>
      <c r="D544" s="2">
        <v>1.59632229562257</v>
      </c>
      <c r="E544" s="2">
        <v>-0.426533433455699</v>
      </c>
      <c r="F544" s="2">
        <v>-0.21568627608622401</v>
      </c>
      <c r="G544" s="2">
        <v>-0.58893167423547799</v>
      </c>
      <c r="H544" s="2">
        <v>1.0635089462164899</v>
      </c>
      <c r="I544" s="2">
        <v>-0.56357562901732505</v>
      </c>
      <c r="J544" s="2">
        <v>-0.28531028166140099</v>
      </c>
      <c r="K544" s="2">
        <v>-0.292684238407945</v>
      </c>
      <c r="L544" s="2">
        <v>-2.91881445003855E-2</v>
      </c>
      <c r="M544" s="2">
        <v>-3.4034918377663002E-2</v>
      </c>
      <c r="N544" s="2">
        <v>-0.234451194879397</v>
      </c>
      <c r="O544" s="2">
        <v>-0.93735774685138495</v>
      </c>
      <c r="P544" s="2">
        <v>0.54843183999317602</v>
      </c>
    </row>
    <row r="545" spans="2:16" ht="15" customHeight="1" x14ac:dyDescent="0.25">
      <c r="B545" s="2">
        <v>-2.2520772978316899</v>
      </c>
      <c r="C545" s="2">
        <v>-2.2684605820933399</v>
      </c>
      <c r="D545" s="2">
        <v>-3.6157307301399499</v>
      </c>
      <c r="E545" s="2">
        <v>-0.98402917767974396</v>
      </c>
      <c r="F545" s="2">
        <v>1.34791089493424</v>
      </c>
      <c r="G545" s="2">
        <v>0.71020755897216203</v>
      </c>
      <c r="H545" s="2">
        <v>0.33919582001152199</v>
      </c>
      <c r="I545" s="2">
        <v>0.28337448447149599</v>
      </c>
      <c r="J545" s="2">
        <v>-0.87925323658240295</v>
      </c>
      <c r="K545" s="2">
        <v>-0.16058343884739401</v>
      </c>
      <c r="L545" s="2">
        <v>-1.2351940870106</v>
      </c>
      <c r="M545" s="2">
        <v>-0.35927762704787197</v>
      </c>
      <c r="N545" s="2">
        <v>-0.205943706091783</v>
      </c>
      <c r="O545" s="2">
        <v>0.22874156645058299</v>
      </c>
      <c r="P545" s="2">
        <v>0.226520761715267</v>
      </c>
    </row>
    <row r="546" spans="2:16" ht="15" customHeight="1" x14ac:dyDescent="0.25">
      <c r="B546" s="2">
        <v>2.3341572411028602</v>
      </c>
      <c r="C546" s="2">
        <v>-0.42169952186458598</v>
      </c>
      <c r="D546" s="2">
        <v>-0.44342950908640999</v>
      </c>
      <c r="E546" s="2">
        <v>-0.69319332194500105</v>
      </c>
      <c r="F546" s="2">
        <v>0.78007682004697598</v>
      </c>
      <c r="G546" s="2">
        <v>0.120176217691095</v>
      </c>
      <c r="H546" s="2">
        <v>0.45616947538901398</v>
      </c>
      <c r="I546" s="2">
        <v>-5.1258899445135502E-2</v>
      </c>
      <c r="J546" s="2">
        <v>-2.1767517463201599E-2</v>
      </c>
      <c r="K546" s="2">
        <v>0.30313580302069998</v>
      </c>
      <c r="L546" s="2">
        <v>0.38452648389724697</v>
      </c>
      <c r="M546" s="2">
        <v>0.12534405769637399</v>
      </c>
      <c r="N546" s="2">
        <v>-0.13137234512120799</v>
      </c>
      <c r="O546" s="2">
        <v>-6.3566981667108502E-2</v>
      </c>
      <c r="P546" s="2">
        <v>-0.233951193458977</v>
      </c>
    </row>
    <row r="547" spans="2:16" ht="15" customHeight="1" x14ac:dyDescent="0.25">
      <c r="B547" s="2">
        <v>-1.32926381909349</v>
      </c>
      <c r="C547" s="2">
        <v>4.7786819150296901E-2</v>
      </c>
      <c r="D547" s="2">
        <v>0.87859096070061804</v>
      </c>
      <c r="E547" s="2">
        <v>-0.72000482880090999</v>
      </c>
      <c r="F547" s="2">
        <v>-0.233844603279388</v>
      </c>
      <c r="G547" s="2">
        <v>-0.90227338641539601</v>
      </c>
      <c r="H547" s="2">
        <v>-9.5048887816386596E-2</v>
      </c>
      <c r="I547" s="2">
        <v>-0.57570655657161696</v>
      </c>
      <c r="J547" s="2">
        <v>-0.43805479749546</v>
      </c>
      <c r="K547" s="2">
        <v>-0.82981899982434004</v>
      </c>
      <c r="L547" s="2">
        <v>0.25895327702673598</v>
      </c>
      <c r="M547" s="2">
        <v>0.42805224384012103</v>
      </c>
      <c r="N547" s="2">
        <v>-0.34197355998705498</v>
      </c>
      <c r="O547" s="2">
        <v>0.220289817267975</v>
      </c>
      <c r="P547" s="2">
        <v>0.36281093871221098</v>
      </c>
    </row>
    <row r="548" spans="2:16" ht="15" customHeight="1" x14ac:dyDescent="0.25">
      <c r="B548" s="2">
        <v>5.0299292712268597</v>
      </c>
      <c r="C548" s="2">
        <v>-5.8314521189807303E-2</v>
      </c>
      <c r="D548" s="2">
        <v>-0.108720722328363</v>
      </c>
      <c r="E548" s="2">
        <v>-0.81890794894916896</v>
      </c>
      <c r="F548" s="2">
        <v>0.99079115342684898</v>
      </c>
      <c r="G548" s="2">
        <v>4.7139213192405903E-2</v>
      </c>
      <c r="H548" s="2">
        <v>2.5840992069419899E-3</v>
      </c>
      <c r="I548" s="2">
        <v>-0.18602759641771299</v>
      </c>
      <c r="J548" s="2">
        <v>0.38971751411718297</v>
      </c>
      <c r="K548" s="2">
        <v>-0.153636488478918</v>
      </c>
      <c r="L548" s="2">
        <v>0.71952125524543897</v>
      </c>
      <c r="M548" s="2">
        <v>6.3420753272048394E-2</v>
      </c>
      <c r="N548" s="2">
        <v>0.193469611689674</v>
      </c>
      <c r="O548" s="2">
        <v>0.13348972241007301</v>
      </c>
      <c r="P548" s="2">
        <v>-0.181868891701883</v>
      </c>
    </row>
    <row r="549" spans="2:16" ht="15" customHeight="1" x14ac:dyDescent="0.25">
      <c r="B549" s="2">
        <v>1.78305441024851</v>
      </c>
      <c r="C549" s="2">
        <v>0.89569471705333503</v>
      </c>
      <c r="D549" s="2">
        <v>0.38725570751664501</v>
      </c>
      <c r="E549" s="2">
        <v>1.6993528493179699</v>
      </c>
      <c r="F549" s="2">
        <v>-0.49396230992965201</v>
      </c>
      <c r="G549" s="2">
        <v>0.65538832928226898</v>
      </c>
      <c r="H549" s="2">
        <v>0.74994185762310905</v>
      </c>
      <c r="I549" s="2">
        <v>-0.30860575104437699</v>
      </c>
      <c r="J549" s="2">
        <v>0.37598239819865797</v>
      </c>
      <c r="K549" s="2">
        <v>-0.57365209020433705</v>
      </c>
      <c r="L549" s="2">
        <v>2.9578549523645799E-2</v>
      </c>
      <c r="M549" s="2">
        <v>1.4794289685185</v>
      </c>
      <c r="N549" s="2">
        <v>0.109178625201986</v>
      </c>
      <c r="O549" s="2">
        <v>6.0230404918582198E-2</v>
      </c>
      <c r="P549" s="2">
        <v>0.54973582012580202</v>
      </c>
    </row>
    <row r="550" spans="2:16" ht="15" customHeight="1" x14ac:dyDescent="0.25">
      <c r="B550" s="2">
        <v>1.92999270186176</v>
      </c>
      <c r="C550" s="2">
        <v>0.51206208340258696</v>
      </c>
      <c r="D550" s="2">
        <v>-1.8551386191780801</v>
      </c>
      <c r="E550" s="2">
        <v>1.5218719438873001</v>
      </c>
      <c r="F550" s="2">
        <v>-0.19990761703485499</v>
      </c>
      <c r="G550" s="2">
        <v>5.20475109682745E-2</v>
      </c>
      <c r="H550" s="2">
        <v>-5.3850797359011795E-4</v>
      </c>
      <c r="I550" s="2">
        <v>-0.66920178077799297</v>
      </c>
      <c r="J550" s="2">
        <v>1.8505197113206799</v>
      </c>
      <c r="K550" s="2">
        <v>1.0977229447196399</v>
      </c>
      <c r="L550" s="2">
        <v>0.23533393234979399</v>
      </c>
      <c r="M550" s="2">
        <v>-0.15260866255862199</v>
      </c>
      <c r="N550" s="2">
        <v>-4.2580971612245097E-2</v>
      </c>
      <c r="O550" s="2">
        <v>0.107023416134347</v>
      </c>
      <c r="P550" s="2">
        <v>-0.30220783529353001</v>
      </c>
    </row>
    <row r="551" spans="2:16" ht="15" customHeight="1" x14ac:dyDescent="0.25">
      <c r="B551" s="2">
        <v>0.47366043497982702</v>
      </c>
      <c r="C551" s="2">
        <v>1.05999066311887</v>
      </c>
      <c r="D551" s="2">
        <v>3.2181676025212602E-2</v>
      </c>
      <c r="E551" s="2">
        <v>0.62447443353795395</v>
      </c>
      <c r="F551" s="2">
        <v>-0.607841476256058</v>
      </c>
      <c r="G551" s="2">
        <v>-0.24446631306723399</v>
      </c>
      <c r="H551" s="2">
        <v>0.46399291214312499</v>
      </c>
      <c r="I551" s="2">
        <v>-0.82142210269007399</v>
      </c>
      <c r="J551" s="2">
        <v>-0.29784508726290199</v>
      </c>
      <c r="K551" s="2">
        <v>-0.89302438977244702</v>
      </c>
      <c r="L551" s="2">
        <v>1.06643658966656</v>
      </c>
      <c r="M551" s="2">
        <v>1.77796257881751</v>
      </c>
      <c r="N551" s="2">
        <v>-0.25445119720512899</v>
      </c>
      <c r="O551" s="2">
        <v>0.59964897025029396</v>
      </c>
      <c r="P551" s="2">
        <v>0.32563097619574999</v>
      </c>
    </row>
    <row r="552" spans="2:16" ht="15" customHeight="1" x14ac:dyDescent="0.25">
      <c r="B552" s="2">
        <v>-2.03824890061273</v>
      </c>
      <c r="C552" s="2">
        <v>0.44449523885763798</v>
      </c>
      <c r="D552" s="2">
        <v>0.51613426063114898</v>
      </c>
      <c r="E552" s="2">
        <v>1.1382811949676901</v>
      </c>
      <c r="F552" s="2">
        <v>0.60536493206490205</v>
      </c>
      <c r="G552" s="2">
        <v>0.69129781367102705</v>
      </c>
      <c r="H552" s="2">
        <v>-0.224653880990137</v>
      </c>
      <c r="I552" s="2">
        <v>0.19304051115376</v>
      </c>
      <c r="J552" s="2">
        <v>1.46075443473175</v>
      </c>
      <c r="K552" s="2">
        <v>-0.24674718088716999</v>
      </c>
      <c r="L552" s="2">
        <v>-1.8207621324805998E-2</v>
      </c>
      <c r="M552" s="2">
        <v>0.54264144608540299</v>
      </c>
      <c r="N552" s="2">
        <v>-6.1808012756851501E-2</v>
      </c>
      <c r="O552" s="2">
        <v>-0.192609773821039</v>
      </c>
      <c r="P552" s="2">
        <v>0.15079268992418199</v>
      </c>
    </row>
    <row r="553" spans="2:16" ht="15" customHeight="1" x14ac:dyDescent="0.25">
      <c r="B553" s="2">
        <v>-0.49108887359168502</v>
      </c>
      <c r="C553" s="2">
        <v>-0.99809448794432098</v>
      </c>
      <c r="D553" s="2">
        <v>-0.6446773249105</v>
      </c>
      <c r="E553" s="2">
        <v>-0.50600060139113001</v>
      </c>
      <c r="F553" s="2">
        <v>1.2803661987572399</v>
      </c>
      <c r="G553" s="2">
        <v>1.35312195861507</v>
      </c>
      <c r="H553" s="2">
        <v>0.72703320285591899</v>
      </c>
      <c r="I553" s="2">
        <v>0.70278868143847495</v>
      </c>
      <c r="J553" s="2">
        <v>-0.48086334074014397</v>
      </c>
      <c r="K553" s="2">
        <v>0.38168015496499103</v>
      </c>
      <c r="L553" s="2">
        <v>-0.103602708355572</v>
      </c>
      <c r="M553" s="2">
        <v>-0.28083513534065102</v>
      </c>
      <c r="N553" s="2">
        <v>-4.2894891075550397E-2</v>
      </c>
      <c r="O553" s="2">
        <v>3.09476911373965E-2</v>
      </c>
      <c r="P553" s="2">
        <v>-0.21702252084147899</v>
      </c>
    </row>
    <row r="554" spans="2:16" ht="15" customHeight="1" x14ac:dyDescent="0.25">
      <c r="B554" s="2">
        <v>1.2174708389573099</v>
      </c>
      <c r="C554" s="2">
        <v>-3.3144184593013901</v>
      </c>
      <c r="D554" s="2">
        <v>1.9818398360217599</v>
      </c>
      <c r="E554" s="2">
        <v>-0.16851531775063899</v>
      </c>
      <c r="F554" s="2">
        <v>-0.78476200490400405</v>
      </c>
      <c r="G554" s="2">
        <v>-0.39756895333806702</v>
      </c>
      <c r="H554" s="2">
        <v>-0.19093216824443901</v>
      </c>
      <c r="I554" s="2">
        <v>0.28501725365953101</v>
      </c>
      <c r="J554" s="2">
        <v>-2.4378111735296599E-2</v>
      </c>
      <c r="K554" s="2">
        <v>-0.84028662514100305</v>
      </c>
      <c r="L554" s="2">
        <v>-9.3921518711350294E-2</v>
      </c>
      <c r="M554" s="2">
        <v>3.3512174407180101E-2</v>
      </c>
      <c r="N554" s="2">
        <v>-6.3070791523511499E-2</v>
      </c>
      <c r="O554" s="2">
        <v>-7.4458181787712199E-2</v>
      </c>
      <c r="P554" s="2">
        <v>0.305569793506073</v>
      </c>
    </row>
    <row r="555" spans="2:16" ht="15" customHeight="1" x14ac:dyDescent="0.25">
      <c r="B555" s="2">
        <v>-0.87637112668947703</v>
      </c>
      <c r="C555" s="2">
        <v>-1.9428736190042899</v>
      </c>
      <c r="D555" s="2">
        <v>-1.7274553940346999</v>
      </c>
      <c r="E555" s="2">
        <v>-0.72832688844660898</v>
      </c>
      <c r="F555" s="2">
        <v>1.507492441663</v>
      </c>
      <c r="G555" s="2">
        <v>0.94833435738843297</v>
      </c>
      <c r="H555" s="2">
        <v>0.76563966887519797</v>
      </c>
      <c r="I555" s="2">
        <v>-0.17705259609944601</v>
      </c>
      <c r="J555" s="2">
        <v>-0.46555158004198399</v>
      </c>
      <c r="K555" s="2">
        <v>-0.288312866540402</v>
      </c>
      <c r="L555" s="2">
        <v>0.61473500021671801</v>
      </c>
      <c r="M555" s="2">
        <v>0.43139753081186299</v>
      </c>
      <c r="N555" s="2">
        <v>-0.117100407267034</v>
      </c>
      <c r="O555" s="2">
        <v>-0.36851869192465903</v>
      </c>
      <c r="P555" s="2">
        <v>-0.20250186614954899</v>
      </c>
    </row>
    <row r="556" spans="2:16" ht="15" customHeight="1" x14ac:dyDescent="0.25">
      <c r="B556" s="2">
        <v>1.01533923358534</v>
      </c>
      <c r="C556" s="2">
        <v>1.8903651035250699</v>
      </c>
      <c r="D556" s="2">
        <v>1.07007136242894</v>
      </c>
      <c r="E556" s="2">
        <v>-0.18719796111547199</v>
      </c>
      <c r="F556" s="2">
        <v>0.78131264235484399</v>
      </c>
      <c r="G556" s="2">
        <v>0.27196560926244001</v>
      </c>
      <c r="H556" s="2">
        <v>0.22485235548046301</v>
      </c>
      <c r="I556" s="2">
        <v>-0.61707898396819505</v>
      </c>
      <c r="J556" s="2">
        <v>-0.432274156112602</v>
      </c>
      <c r="K556" s="2">
        <v>-1.0090739263003501</v>
      </c>
      <c r="L556" s="2">
        <v>-0.272885869031951</v>
      </c>
      <c r="M556" s="2">
        <v>-0.58877706980608902</v>
      </c>
      <c r="N556" s="2">
        <v>-0.20124585532634501</v>
      </c>
      <c r="O556" s="2">
        <v>-9.2279980931501304E-2</v>
      </c>
      <c r="P556" s="2">
        <v>0.13109438207788701</v>
      </c>
    </row>
    <row r="557" spans="2:16" ht="15" customHeight="1" x14ac:dyDescent="0.25">
      <c r="B557" s="2">
        <v>0.88756201615281505</v>
      </c>
      <c r="C557" s="2">
        <v>-1.5264880814839099</v>
      </c>
      <c r="D557" s="2">
        <v>-0.93970876652843904</v>
      </c>
      <c r="E557" s="2">
        <v>-0.70122462975538202</v>
      </c>
      <c r="F557" s="2">
        <v>1.8191924717238399</v>
      </c>
      <c r="G557" s="2">
        <v>1.18021761331749</v>
      </c>
      <c r="H557" s="2">
        <v>1.1364234538865099</v>
      </c>
      <c r="I557" s="2">
        <v>0.65414138617042905</v>
      </c>
      <c r="J557" s="2">
        <v>-0.47963720871584697</v>
      </c>
      <c r="K557" s="2">
        <v>0.99552952739408895</v>
      </c>
      <c r="L557" s="2">
        <v>-0.29382818990269</v>
      </c>
      <c r="M557" s="2">
        <v>0.34941581390967902</v>
      </c>
      <c r="N557" s="2">
        <v>-3.1436283501553697E-2</v>
      </c>
      <c r="O557" s="2">
        <v>0.13350903055909</v>
      </c>
      <c r="P557" s="2">
        <v>3.0637552457492299E-2</v>
      </c>
    </row>
    <row r="558" spans="2:16" ht="15" customHeight="1" x14ac:dyDescent="0.25">
      <c r="B558" s="2">
        <v>-0.45610598227142701</v>
      </c>
      <c r="C558" s="2">
        <v>1.2909060221971</v>
      </c>
      <c r="D558" s="2">
        <v>1.7663215043798</v>
      </c>
      <c r="E558" s="2">
        <v>-1.78994608077668E-2</v>
      </c>
      <c r="F558" s="2">
        <v>-0.70027974583297803</v>
      </c>
      <c r="G558" s="2">
        <v>-0.85437408107333701</v>
      </c>
      <c r="H558" s="2">
        <v>0.28520477189597798</v>
      </c>
      <c r="I558" s="2">
        <v>0.442268248954657</v>
      </c>
      <c r="J558" s="2">
        <v>-0.49332714683533302</v>
      </c>
      <c r="K558" s="2">
        <v>1.0905586205891</v>
      </c>
      <c r="L558" s="2">
        <v>3.5112403914697402E-2</v>
      </c>
      <c r="M558" s="2">
        <v>-0.48364708003885698</v>
      </c>
      <c r="N558" s="2">
        <v>0.121149457830714</v>
      </c>
      <c r="O558" s="2">
        <v>0.77744628267152405</v>
      </c>
      <c r="P558" s="2">
        <v>-0.55543919381839202</v>
      </c>
    </row>
    <row r="559" spans="2:16" ht="15" customHeight="1" x14ac:dyDescent="0.25">
      <c r="B559" s="2">
        <v>1.5521183736045999E-2</v>
      </c>
      <c r="C559" s="2">
        <v>2.87705955572094</v>
      </c>
      <c r="D559" s="2">
        <v>-0.13643225042247201</v>
      </c>
      <c r="E559" s="2">
        <v>-1.0304789079147301</v>
      </c>
      <c r="F559" s="2">
        <v>-0.87617059412724596</v>
      </c>
      <c r="G559" s="2">
        <v>3.5180506085881399E-2</v>
      </c>
      <c r="H559" s="2">
        <v>0.98141383485817801</v>
      </c>
      <c r="I559" s="2">
        <v>-2.66183383246117E-2</v>
      </c>
      <c r="J559" s="2">
        <v>0.63087924871755396</v>
      </c>
      <c r="K559" s="2">
        <v>0.13427136081198199</v>
      </c>
      <c r="L559" s="2">
        <v>-0.49298048379678999</v>
      </c>
      <c r="M559" s="2">
        <v>3.6949714474986302E-2</v>
      </c>
      <c r="N559" s="2">
        <v>-0.114664071364296</v>
      </c>
      <c r="O559" s="2">
        <v>0.37845392633960501</v>
      </c>
      <c r="P559" s="2">
        <v>0.19468465879774799</v>
      </c>
    </row>
    <row r="560" spans="2:16" ht="15" customHeight="1" x14ac:dyDescent="0.25">
      <c r="B560" s="2">
        <v>-2.1636223150688698</v>
      </c>
      <c r="C560" s="2">
        <v>-1.90270587662223</v>
      </c>
      <c r="D560" s="2">
        <v>-0.14865268698071599</v>
      </c>
      <c r="E560" s="2">
        <v>-1.3000819186017001</v>
      </c>
      <c r="F560" s="2">
        <v>1.75311024838789</v>
      </c>
      <c r="G560" s="2">
        <v>0.466525902067986</v>
      </c>
      <c r="H560" s="2">
        <v>-0.75229628817240302</v>
      </c>
      <c r="I560" s="2">
        <v>0.369338146434389</v>
      </c>
      <c r="J560" s="2">
        <v>-0.959529174015331</v>
      </c>
      <c r="K560" s="2">
        <v>7.6051496315394707E-2</v>
      </c>
      <c r="L560" s="2">
        <v>-0.306693668478562</v>
      </c>
      <c r="M560" s="2">
        <v>-0.27007789518279002</v>
      </c>
      <c r="N560" s="2">
        <v>-2.83484946907538E-2</v>
      </c>
      <c r="O560" s="2">
        <v>0.348227405577828</v>
      </c>
      <c r="P560" s="2">
        <v>0.68470010271397097</v>
      </c>
    </row>
    <row r="561" spans="2:16" ht="15" customHeight="1" x14ac:dyDescent="0.25">
      <c r="B561" s="2">
        <v>0.61972877300065898</v>
      </c>
      <c r="C561" s="2">
        <v>-0.30964994928578299</v>
      </c>
      <c r="D561" s="2">
        <v>-3.4744359332625501</v>
      </c>
      <c r="E561" s="2">
        <v>1.6328991990442101</v>
      </c>
      <c r="F561" s="2">
        <v>0.93766769642540504</v>
      </c>
      <c r="G561" s="2">
        <v>-1.32699622470892</v>
      </c>
      <c r="H561" s="2">
        <v>-1.79367096066534</v>
      </c>
      <c r="I561" s="2">
        <v>-0.354803405507916</v>
      </c>
      <c r="J561" s="2">
        <v>0.26119303030587498</v>
      </c>
      <c r="K561" s="2">
        <v>-0.17662036982350901</v>
      </c>
      <c r="L561" s="2">
        <v>-1.0763921080116301</v>
      </c>
      <c r="M561" s="2">
        <v>-0.39933105567300903</v>
      </c>
      <c r="N561" s="2">
        <v>0.54085894537784995</v>
      </c>
      <c r="O561" s="2">
        <v>-0.154393571163571</v>
      </c>
      <c r="P561" s="2">
        <v>-0.31323425701049901</v>
      </c>
    </row>
    <row r="562" spans="2:16" ht="15" customHeight="1" x14ac:dyDescent="0.25">
      <c r="B562" s="2">
        <v>-2.08530553170299</v>
      </c>
      <c r="C562" s="2">
        <v>0.125676860420422</v>
      </c>
      <c r="D562" s="2">
        <v>0.117973558399907</v>
      </c>
      <c r="E562" s="2">
        <v>-2.2902260286138398E-2</v>
      </c>
      <c r="F562" s="2">
        <v>0.328359760419695</v>
      </c>
      <c r="G562" s="2">
        <v>-0.54204205919677195</v>
      </c>
      <c r="H562" s="2">
        <v>-0.625710558442785</v>
      </c>
      <c r="I562" s="2">
        <v>-0.27003392867916298</v>
      </c>
      <c r="J562" s="2">
        <v>0.62167064833526697</v>
      </c>
      <c r="K562" s="2">
        <v>-0.39784591063283897</v>
      </c>
      <c r="L562" s="2">
        <v>0.12090954946181701</v>
      </c>
      <c r="M562" s="2">
        <v>0.124201492199028</v>
      </c>
      <c r="N562" s="2">
        <v>0.33557243878436699</v>
      </c>
      <c r="O562" s="2">
        <v>0.215315252715507</v>
      </c>
      <c r="P562" s="2">
        <v>0.13596478931664999</v>
      </c>
    </row>
    <row r="563" spans="2:16" ht="15" customHeight="1" x14ac:dyDescent="0.25">
      <c r="B563" s="2">
        <v>1.6765843196927199</v>
      </c>
      <c r="C563" s="2">
        <v>-0.361974319976263</v>
      </c>
      <c r="D563" s="2">
        <v>-4.15374091198498</v>
      </c>
      <c r="E563" s="2">
        <v>3.2597324241730399</v>
      </c>
      <c r="F563" s="2">
        <v>-1.23075962907564</v>
      </c>
      <c r="G563" s="2">
        <v>-0.78587211619085096</v>
      </c>
      <c r="H563" s="2">
        <v>-5.90202992506196E-2</v>
      </c>
      <c r="I563" s="2">
        <v>-0.35030631311078197</v>
      </c>
      <c r="J563" s="2">
        <v>0.70552109006323505</v>
      </c>
      <c r="K563" s="2">
        <v>0.23408922511795799</v>
      </c>
      <c r="L563" s="2">
        <v>0.36062846783783598</v>
      </c>
      <c r="M563" s="2">
        <v>0.60590364260167096</v>
      </c>
      <c r="N563" s="2">
        <v>-0.83469983665090297</v>
      </c>
      <c r="O563" s="2">
        <v>0.15982781868732099</v>
      </c>
      <c r="P563" s="2">
        <v>-1.7540490400637401E-2</v>
      </c>
    </row>
    <row r="564" spans="2:16" ht="15" customHeight="1" x14ac:dyDescent="0.25">
      <c r="B564" s="2">
        <v>-0.12428501823721499</v>
      </c>
      <c r="C564" s="2">
        <v>-2.8349515790182398</v>
      </c>
      <c r="D564" s="2">
        <v>2.6873414218396601</v>
      </c>
      <c r="E564" s="2">
        <v>0.99946684974297595</v>
      </c>
      <c r="F564" s="2">
        <v>-0.883750107825376</v>
      </c>
      <c r="G564" s="2">
        <v>-0.60089855692427296</v>
      </c>
      <c r="H564" s="2">
        <v>0.54044972280028303</v>
      </c>
      <c r="I564" s="2">
        <v>-0.20813075549625101</v>
      </c>
      <c r="J564" s="2">
        <v>-0.41066041093731498</v>
      </c>
      <c r="K564" s="2">
        <v>-0.60107595194618801</v>
      </c>
      <c r="L564" s="2">
        <v>0.40914552991214698</v>
      </c>
      <c r="M564" s="2">
        <v>0.70551231948967097</v>
      </c>
      <c r="N564" s="2">
        <v>-0.15764745466484301</v>
      </c>
      <c r="O564" s="2">
        <v>0.51611745092008998</v>
      </c>
      <c r="P564" s="2">
        <v>0.46434243035822198</v>
      </c>
    </row>
    <row r="565" spans="2:16" ht="15" customHeight="1" x14ac:dyDescent="0.25">
      <c r="B565" s="2">
        <v>-2.7761311553468899</v>
      </c>
      <c r="C565" s="2">
        <v>-3.15780013398181</v>
      </c>
      <c r="D565" s="2">
        <v>-0.48171611817459198</v>
      </c>
      <c r="E565" s="2">
        <v>-0.48650824743285098</v>
      </c>
      <c r="F565" s="2">
        <v>1.4927723596387801</v>
      </c>
      <c r="G565" s="2">
        <v>-7.3315875688167303E-2</v>
      </c>
      <c r="H565" s="2">
        <v>-0.56626124369324704</v>
      </c>
      <c r="I565" s="2">
        <v>-0.32965318663389498</v>
      </c>
      <c r="J565" s="2">
        <v>-0.100657463184241</v>
      </c>
      <c r="K565" s="2">
        <v>-0.40993690839471097</v>
      </c>
      <c r="L565" s="2">
        <v>0.67631100387499499</v>
      </c>
      <c r="M565" s="2">
        <v>0.60625163454065101</v>
      </c>
      <c r="N565" s="2">
        <v>-0.15626331552656</v>
      </c>
      <c r="O565" s="2">
        <v>-0.50653416174157195</v>
      </c>
      <c r="P565" s="2">
        <v>-0.35444246339465202</v>
      </c>
    </row>
    <row r="566" spans="2:16" ht="15" customHeight="1" x14ac:dyDescent="0.25">
      <c r="B566" s="2">
        <v>-3.9308169408695801</v>
      </c>
      <c r="C566" s="2">
        <v>3.3965213412341</v>
      </c>
      <c r="D566" s="2">
        <v>-1.0075571792820399</v>
      </c>
      <c r="E566" s="2">
        <v>-1.1358676390409399</v>
      </c>
      <c r="F566" s="2">
        <v>-2.5020953212079502</v>
      </c>
      <c r="G566" s="2">
        <v>-0.57592736309831205</v>
      </c>
      <c r="H566" s="2">
        <v>0.74725309975865095</v>
      </c>
      <c r="I566" s="2">
        <v>0.406238415809067</v>
      </c>
      <c r="J566" s="2">
        <v>0.42157132947268</v>
      </c>
      <c r="K566" s="2">
        <v>-0.40779822489439599</v>
      </c>
      <c r="L566" s="2">
        <v>0.65035978027348695</v>
      </c>
      <c r="M566" s="2">
        <v>1.1245074809836</v>
      </c>
      <c r="N566" s="2">
        <v>0.67422432665535503</v>
      </c>
      <c r="O566" s="2">
        <v>-0.42520517259180102</v>
      </c>
      <c r="P566" s="2">
        <v>-0.26092250990193</v>
      </c>
    </row>
    <row r="567" spans="2:16" ht="15" customHeight="1" x14ac:dyDescent="0.25">
      <c r="B567" s="2">
        <v>0.30733517032025298</v>
      </c>
      <c r="C567" s="2">
        <v>-1.0139760783771801</v>
      </c>
      <c r="D567" s="2">
        <v>2.2464359231031201</v>
      </c>
      <c r="E567" s="2">
        <v>3.0942983604457499</v>
      </c>
      <c r="F567" s="2">
        <v>-0.59730034504615304</v>
      </c>
      <c r="G567" s="2">
        <v>1.5586747899144999</v>
      </c>
      <c r="H567" s="2">
        <v>0.53896732878957099</v>
      </c>
      <c r="I567" s="2">
        <v>1.0886747631026801</v>
      </c>
      <c r="J567" s="2">
        <v>0.89851935131613603</v>
      </c>
      <c r="K567" s="2">
        <v>-0.49266737680869799</v>
      </c>
      <c r="L567" s="2">
        <v>0.27820258156933803</v>
      </c>
      <c r="M567" s="2">
        <v>0.96309565258220398</v>
      </c>
      <c r="N567" s="2">
        <v>-0.471535709733583</v>
      </c>
      <c r="O567" s="2">
        <v>-0.138197072673787</v>
      </c>
      <c r="P567" s="2">
        <v>0.34124933684502301</v>
      </c>
    </row>
    <row r="568" spans="2:16" ht="15" customHeight="1" x14ac:dyDescent="0.25">
      <c r="B568" s="2">
        <v>-2.2316409233397398</v>
      </c>
      <c r="C568" s="2">
        <v>-0.11978143438370301</v>
      </c>
      <c r="D568" s="2">
        <v>1.0936268367317901E-2</v>
      </c>
      <c r="E568" s="2">
        <v>-0.508702842209381</v>
      </c>
      <c r="F568" s="2">
        <v>-0.31564721677429602</v>
      </c>
      <c r="G568" s="2">
        <v>-0.351531485620379</v>
      </c>
      <c r="H568" s="2">
        <v>0.200909655299715</v>
      </c>
      <c r="I568" s="2">
        <v>-0.583648834023063</v>
      </c>
      <c r="J568" s="2">
        <v>1.1609104727033099</v>
      </c>
      <c r="K568" s="2">
        <v>-0.87222687054174897</v>
      </c>
      <c r="L568" s="2">
        <v>0.53522881423715096</v>
      </c>
      <c r="M568" s="2">
        <v>0.49756353031515599</v>
      </c>
      <c r="N568" s="2">
        <v>0.126911252531239</v>
      </c>
      <c r="O568" s="2">
        <v>0.36336098615881302</v>
      </c>
      <c r="P568" s="2">
        <v>0.28349686445864303</v>
      </c>
    </row>
    <row r="569" spans="2:16" ht="15" customHeight="1" x14ac:dyDescent="0.25">
      <c r="B569" s="2">
        <v>-0.15066199583458401</v>
      </c>
      <c r="C569" s="2">
        <v>-0.87981412821682103</v>
      </c>
      <c r="D569" s="2">
        <v>-4.7146629248150198</v>
      </c>
      <c r="E569" s="2">
        <v>3.9363750438668799</v>
      </c>
      <c r="F569" s="2">
        <v>-1.64208610275476</v>
      </c>
      <c r="G569" s="2">
        <v>-0.221993209641343</v>
      </c>
      <c r="H569" s="2">
        <v>-0.74983842031496195</v>
      </c>
      <c r="I569" s="2">
        <v>-0.31779110570309199</v>
      </c>
      <c r="J569" s="2">
        <v>-0.97673925543127804</v>
      </c>
      <c r="K569" s="2">
        <v>-1.34507664854183</v>
      </c>
      <c r="L569" s="2">
        <v>-0.72513378989326505</v>
      </c>
      <c r="M569" s="2">
        <v>-0.69874709874506202</v>
      </c>
      <c r="N569" s="2">
        <v>-0.25127763420090299</v>
      </c>
      <c r="O569" s="2">
        <v>-0.73018976128642998</v>
      </c>
      <c r="P569" s="2">
        <v>0.54162014556792804</v>
      </c>
    </row>
    <row r="570" spans="2:16" ht="15" customHeight="1" x14ac:dyDescent="0.25">
      <c r="B570" s="2">
        <v>-1.15255169664582</v>
      </c>
      <c r="C570" s="2">
        <v>-3.5028967456459399</v>
      </c>
      <c r="D570" s="2">
        <v>2.2068904430306699</v>
      </c>
      <c r="E570" s="2">
        <v>0.80832049658993899</v>
      </c>
      <c r="F570" s="2">
        <v>-0.40730656143204702</v>
      </c>
      <c r="G570" s="2">
        <v>-0.43836934512466103</v>
      </c>
      <c r="H570" s="2">
        <v>0.62719769108499102</v>
      </c>
      <c r="I570" s="2">
        <v>0.189680669369171</v>
      </c>
      <c r="J570" s="2">
        <v>-1.00676986582828E-2</v>
      </c>
      <c r="K570" s="2">
        <v>-7.3129590766622996E-2</v>
      </c>
      <c r="L570" s="2">
        <v>0.55416466833142197</v>
      </c>
      <c r="M570" s="2">
        <v>0.714168701508615</v>
      </c>
      <c r="N570" s="2">
        <v>-0.48950959759934898</v>
      </c>
      <c r="O570" s="2">
        <v>-0.118493348737192</v>
      </c>
      <c r="P570" s="2">
        <v>0.40430679509367101</v>
      </c>
    </row>
    <row r="571" spans="2:16" ht="15" customHeight="1" x14ac:dyDescent="0.25">
      <c r="B571" s="2">
        <v>-2.8965595855694901</v>
      </c>
      <c r="C571" s="2">
        <v>-0.89453695836147795</v>
      </c>
      <c r="D571" s="2">
        <v>-0.72825640992137797</v>
      </c>
      <c r="E571" s="2">
        <v>-0.41112620208151901</v>
      </c>
      <c r="F571" s="2">
        <v>1.21809546951549</v>
      </c>
      <c r="G571" s="2">
        <v>-0.49773645166567898</v>
      </c>
      <c r="H571" s="2">
        <v>-1.12589138512847</v>
      </c>
      <c r="I571" s="2">
        <v>-1.28064804375232</v>
      </c>
      <c r="J571" s="2">
        <v>1.41566448496557</v>
      </c>
      <c r="K571" s="2">
        <v>-1.1420641562462699</v>
      </c>
      <c r="L571" s="2">
        <v>0.97020330075817496</v>
      </c>
      <c r="M571" s="2">
        <v>0.12696066164296799</v>
      </c>
      <c r="N571" s="2">
        <v>0.13193450572162599</v>
      </c>
      <c r="O571" s="2">
        <v>0.29405191087035798</v>
      </c>
      <c r="P571" s="2">
        <v>-0.134365581540309</v>
      </c>
    </row>
    <row r="572" spans="2:16" ht="15" customHeight="1" x14ac:dyDescent="0.25">
      <c r="B572" s="2">
        <v>-0.87927281341485797</v>
      </c>
      <c r="C572" s="2">
        <v>1.0984927791536101</v>
      </c>
      <c r="D572" s="2">
        <v>0.117419582946684</v>
      </c>
      <c r="E572" s="2">
        <v>7.9968799964913198E-2</v>
      </c>
      <c r="F572" s="2">
        <v>-7.0118766400491805E-2</v>
      </c>
      <c r="G572" s="2">
        <v>0.71625192003804194</v>
      </c>
      <c r="H572" s="2">
        <v>0.78409535211500903</v>
      </c>
      <c r="I572" s="2">
        <v>1.91346229553645E-2</v>
      </c>
      <c r="J572" s="2">
        <v>0.94196963301981795</v>
      </c>
      <c r="K572" s="2">
        <v>-0.59758220829190101</v>
      </c>
      <c r="L572" s="2">
        <v>-0.114653143091522</v>
      </c>
      <c r="M572" s="2">
        <v>-0.15026509083148301</v>
      </c>
      <c r="N572" s="2">
        <v>0.54192210512397199</v>
      </c>
      <c r="O572" s="2">
        <v>-0.168284162829857</v>
      </c>
      <c r="P572" s="2">
        <v>6.8670371949473494E-2</v>
      </c>
    </row>
    <row r="573" spans="2:16" ht="15" customHeight="1" x14ac:dyDescent="0.25">
      <c r="B573" s="2">
        <v>-0.21473415593264999</v>
      </c>
      <c r="C573" s="2">
        <v>1.6619199555239199</v>
      </c>
      <c r="D573" s="2">
        <v>0.53833664721528096</v>
      </c>
      <c r="E573" s="2">
        <v>1.02360727273143</v>
      </c>
      <c r="F573" s="2">
        <v>0.69155561149978895</v>
      </c>
      <c r="G573" s="2">
        <v>-0.66455243997131197</v>
      </c>
      <c r="H573" s="2">
        <v>-0.71598986189812797</v>
      </c>
      <c r="I573" s="2">
        <v>0.112060571386229</v>
      </c>
      <c r="J573" s="2">
        <v>-1.1515705987826801</v>
      </c>
      <c r="K573" s="2">
        <v>-1.8397896067561799E-3</v>
      </c>
      <c r="L573" s="2">
        <v>0.113801342801754</v>
      </c>
      <c r="M573" s="2">
        <v>-0.38332236795109997</v>
      </c>
      <c r="N573" s="2">
        <v>-8.7084226377482393E-2</v>
      </c>
      <c r="O573" s="2">
        <v>0.19799412981942799</v>
      </c>
      <c r="P573" s="2">
        <v>-5.7631484199322701E-2</v>
      </c>
    </row>
    <row r="574" spans="2:16" ht="15" customHeight="1" x14ac:dyDescent="0.25">
      <c r="B574" s="2">
        <v>2.1008713540460602</v>
      </c>
      <c r="C574" s="2">
        <v>1.2483683534354899</v>
      </c>
      <c r="D574" s="2">
        <v>1.1950245131570301</v>
      </c>
      <c r="E574" s="2">
        <v>-0.37179114684756598</v>
      </c>
      <c r="F574" s="2">
        <v>-1.2091835517762901</v>
      </c>
      <c r="G574" s="2">
        <v>0.241372730236531</v>
      </c>
      <c r="H574" s="2">
        <v>1.20004631974828</v>
      </c>
      <c r="I574" s="2">
        <v>-0.35849382166598598</v>
      </c>
      <c r="J574" s="2">
        <v>-0.17759639831131199</v>
      </c>
      <c r="K574" s="2">
        <v>-0.69456753747856603</v>
      </c>
      <c r="L574" s="2">
        <v>-0.23542784566568201</v>
      </c>
      <c r="M574" s="2">
        <v>0.33621846364215302</v>
      </c>
      <c r="N574" s="2">
        <v>0.15364616518414501</v>
      </c>
      <c r="O574" s="2">
        <v>0.148623383895926</v>
      </c>
      <c r="P574" s="2">
        <v>8.9545973573226204E-2</v>
      </c>
    </row>
    <row r="575" spans="2:16" ht="15" customHeight="1" x14ac:dyDescent="0.25">
      <c r="B575" s="2">
        <v>-1.47909749920203</v>
      </c>
      <c r="C575" s="2">
        <v>0.36766972187749097</v>
      </c>
      <c r="D575" s="2">
        <v>-2.3215482931861802</v>
      </c>
      <c r="E575" s="2">
        <v>1.8531930277658799</v>
      </c>
      <c r="F575" s="2">
        <v>-0.45505387659141999</v>
      </c>
      <c r="G575" s="2">
        <v>-0.491684679269148</v>
      </c>
      <c r="H575" s="2">
        <v>-0.56497824252842399</v>
      </c>
      <c r="I575" s="2">
        <v>0.25644376698156102</v>
      </c>
      <c r="J575" s="2">
        <v>-0.30912811915141503</v>
      </c>
      <c r="K575" s="2">
        <v>-0.14960671793916999</v>
      </c>
      <c r="L575" s="2">
        <v>-7.29681797984469E-2</v>
      </c>
      <c r="M575" s="2">
        <v>0.115391044177881</v>
      </c>
      <c r="N575" s="2">
        <v>-0.280366122397044</v>
      </c>
      <c r="O575" s="2">
        <v>-0.49764577627031398</v>
      </c>
      <c r="P575" s="2">
        <v>0.28404071029998401</v>
      </c>
    </row>
    <row r="576" spans="2:16" ht="15" customHeight="1" x14ac:dyDescent="0.25">
      <c r="B576" s="2">
        <v>-0.83679598716065895</v>
      </c>
      <c r="C576" s="2">
        <v>0.32754482213820202</v>
      </c>
      <c r="D576" s="2">
        <v>-2.8992783066237</v>
      </c>
      <c r="E576" s="2">
        <v>2.0642797994689901</v>
      </c>
      <c r="F576" s="2">
        <v>-0.77524268964973198</v>
      </c>
      <c r="G576" s="2">
        <v>-1.2114345904182799</v>
      </c>
      <c r="H576" s="2">
        <v>-0.73075084938728496</v>
      </c>
      <c r="I576" s="2">
        <v>0.51186822703355195</v>
      </c>
      <c r="J576" s="2">
        <v>-1.26679753614331E-2</v>
      </c>
      <c r="K576" s="2">
        <v>0.43114860974963998</v>
      </c>
      <c r="L576" s="2">
        <v>-0.23413833955254401</v>
      </c>
      <c r="M576" s="2">
        <v>-0.3703483410208</v>
      </c>
      <c r="N576" s="2">
        <v>0.38017669419292399</v>
      </c>
      <c r="O576" s="2">
        <v>3.8965473563156702E-2</v>
      </c>
      <c r="P576" s="2">
        <v>0.199924497666223</v>
      </c>
    </row>
    <row r="577" spans="2:16" ht="15" customHeight="1" x14ac:dyDescent="0.25">
      <c r="B577" s="2">
        <v>0.58503024350850397</v>
      </c>
      <c r="C577" s="2">
        <v>0.610324045045742</v>
      </c>
      <c r="D577" s="2">
        <v>2.0664226586226802</v>
      </c>
      <c r="E577" s="2">
        <v>0.42348809456440201</v>
      </c>
      <c r="F577" s="2">
        <v>0.22090347856256101</v>
      </c>
      <c r="G577" s="2">
        <v>-4.8613278447103003E-2</v>
      </c>
      <c r="H577" s="2">
        <v>0.45177579399685602</v>
      </c>
      <c r="I577" s="2">
        <v>-3.0843044350711401E-2</v>
      </c>
      <c r="J577" s="2">
        <v>-0.34416510742670697</v>
      </c>
      <c r="K577" s="2">
        <v>-0.47112010929886999</v>
      </c>
      <c r="L577" s="2">
        <v>-0.268170107286062</v>
      </c>
      <c r="M577" s="2">
        <v>-0.394640999852094</v>
      </c>
      <c r="N577" s="2">
        <v>0.13138256060885301</v>
      </c>
      <c r="O577" s="2">
        <v>0.36773872059192803</v>
      </c>
      <c r="P577" s="2">
        <v>-0.118485398245122</v>
      </c>
    </row>
    <row r="578" spans="2:16" ht="15" customHeight="1" x14ac:dyDescent="0.25">
      <c r="B578" s="2">
        <v>-1.04229062290832</v>
      </c>
      <c r="C578" s="2">
        <v>0.33895831523104702</v>
      </c>
      <c r="D578" s="2">
        <v>0.32330805194485501</v>
      </c>
      <c r="E578" s="2">
        <v>0.398083771637748</v>
      </c>
      <c r="F578" s="2">
        <v>0.100092952460499</v>
      </c>
      <c r="G578" s="2">
        <v>1.3401977873841899</v>
      </c>
      <c r="H578" s="2">
        <v>0.86459850955752504</v>
      </c>
      <c r="I578" s="2">
        <v>0.129941016012385</v>
      </c>
      <c r="J578" s="2">
        <v>0.56921043707010699</v>
      </c>
      <c r="K578" s="2">
        <v>-0.187810642679238</v>
      </c>
      <c r="L578" s="2">
        <v>0.20313501314238799</v>
      </c>
      <c r="M578" s="2">
        <v>-0.32402954371170001</v>
      </c>
      <c r="N578" s="2">
        <v>-0.31838793635024398</v>
      </c>
      <c r="O578" s="2">
        <v>-0.227921049367969</v>
      </c>
      <c r="P578" s="2">
        <v>-7.5878011330725401E-2</v>
      </c>
    </row>
    <row r="579" spans="2:16" ht="15" customHeight="1" x14ac:dyDescent="0.25">
      <c r="B579" s="2">
        <v>-1.2047273087302</v>
      </c>
      <c r="C579" s="2">
        <v>-0.70680565554666896</v>
      </c>
      <c r="D579" s="2">
        <v>1.10241598445429E-2</v>
      </c>
      <c r="E579" s="2">
        <v>-9.8704593274121705E-2</v>
      </c>
      <c r="F579" s="2">
        <v>-1.9087423728042301</v>
      </c>
      <c r="G579" s="2">
        <v>3.4938846262201402</v>
      </c>
      <c r="H579" s="2">
        <v>-1.3881640323111799</v>
      </c>
      <c r="I579" s="2">
        <v>-1.41673867652981</v>
      </c>
      <c r="J579" s="2">
        <v>-4.3837547087289999E-2</v>
      </c>
      <c r="K579" s="2">
        <v>1.02003465751686</v>
      </c>
      <c r="L579" s="2">
        <v>-4.2841277546645802E-2</v>
      </c>
      <c r="M579" s="2">
        <v>0.26325719813064302</v>
      </c>
      <c r="N579" s="2">
        <v>0.29324985369518403</v>
      </c>
      <c r="O579" s="2">
        <v>3.2562646961185202E-2</v>
      </c>
      <c r="P579" s="2">
        <v>-0.16964087573117201</v>
      </c>
    </row>
    <row r="580" spans="2:16" ht="15" customHeight="1" x14ac:dyDescent="0.25">
      <c r="B580" s="2">
        <v>-0.74640730845516201</v>
      </c>
      <c r="C580" s="2">
        <v>1.4426586671995301</v>
      </c>
      <c r="D580" s="2">
        <v>-0.50995755992788006</v>
      </c>
      <c r="E580" s="2">
        <v>-0.568400579800588</v>
      </c>
      <c r="F580" s="2">
        <v>-0.41322431136355903</v>
      </c>
      <c r="G580" s="2">
        <v>6.4856154869063404E-2</v>
      </c>
      <c r="H580" s="2">
        <v>0.64811776941598398</v>
      </c>
      <c r="I580" s="2">
        <v>0.341089869550259</v>
      </c>
      <c r="J580" s="2">
        <v>0.70184864022908899</v>
      </c>
      <c r="K580" s="2">
        <v>0.58850060076418798</v>
      </c>
      <c r="L580" s="2">
        <v>-0.37398658705846899</v>
      </c>
      <c r="M580" s="2">
        <v>0.424802189917177</v>
      </c>
      <c r="N580" s="2">
        <v>4.5238126936106203E-2</v>
      </c>
      <c r="O580" s="2">
        <v>-6.1731793535207601E-2</v>
      </c>
      <c r="P580" s="2">
        <v>0.12649474039834099</v>
      </c>
    </row>
    <row r="581" spans="2:16" ht="15" customHeight="1" x14ac:dyDescent="0.25">
      <c r="B581" s="2">
        <v>-0.73121249962710499</v>
      </c>
      <c r="C581" s="2">
        <v>-2.5225435208225</v>
      </c>
      <c r="D581" s="2">
        <v>-2.6532953810292201</v>
      </c>
      <c r="E581" s="2">
        <v>1.2158948858802601</v>
      </c>
      <c r="F581" s="2">
        <v>-0.65616190836506005</v>
      </c>
      <c r="G581" s="2">
        <v>-0.43839889430211798</v>
      </c>
      <c r="H581" s="2">
        <v>0.437278126584217</v>
      </c>
      <c r="I581" s="2">
        <v>-0.32052134635683299</v>
      </c>
      <c r="J581" s="2">
        <v>-0.74271620329014199</v>
      </c>
      <c r="K581" s="2">
        <v>-0.79342595950788197</v>
      </c>
      <c r="L581" s="2">
        <v>1.8883102869368E-2</v>
      </c>
      <c r="M581" s="2">
        <v>0.49220733727625798</v>
      </c>
      <c r="N581" s="2">
        <v>-0.53365249415592697</v>
      </c>
      <c r="O581" s="2">
        <v>9.4687853817866804E-2</v>
      </c>
      <c r="P581" s="2">
        <v>9.5399968658573503E-2</v>
      </c>
    </row>
    <row r="582" spans="2:16" ht="15" customHeight="1" x14ac:dyDescent="0.25">
      <c r="B582" s="2">
        <v>4.3555721603023798</v>
      </c>
      <c r="C582" s="2">
        <v>-0.94774390358918403</v>
      </c>
      <c r="D582" s="2">
        <v>0.44811373448860198</v>
      </c>
      <c r="E582" s="2">
        <v>-2.4290515482142001</v>
      </c>
      <c r="F582" s="2">
        <v>-1.1526636194509201</v>
      </c>
      <c r="G582" s="2">
        <v>-1.4692891090068401</v>
      </c>
      <c r="H582" s="2">
        <v>0.215903241783169</v>
      </c>
      <c r="I582" s="2">
        <v>0.17605227470423701</v>
      </c>
      <c r="J582" s="2">
        <v>-4.8902217835326202E-2</v>
      </c>
      <c r="K582" s="2">
        <v>-0.244850395106159</v>
      </c>
      <c r="L582" s="2">
        <v>7.5788221540538603E-2</v>
      </c>
      <c r="M582" s="2">
        <v>-0.24455843202786301</v>
      </c>
      <c r="N582" s="2">
        <v>0.61264398485309901</v>
      </c>
      <c r="O582" s="2">
        <v>-0.43074968845230599</v>
      </c>
      <c r="P582" s="2">
        <v>0.84678878523191203</v>
      </c>
    </row>
    <row r="583" spans="2:16" ht="15" customHeight="1" x14ac:dyDescent="0.25">
      <c r="B583" s="2">
        <v>0.84016410556429899</v>
      </c>
      <c r="C583" s="2">
        <v>1.3432765045277799</v>
      </c>
      <c r="D583" s="2">
        <v>-0.26907578076674199</v>
      </c>
      <c r="E583" s="2">
        <v>-2.17662238371289</v>
      </c>
      <c r="F583" s="2">
        <v>-1.67584884497023</v>
      </c>
      <c r="G583" s="2">
        <v>-2.5345685245213501</v>
      </c>
      <c r="H583" s="2">
        <v>0.67608783896134395</v>
      </c>
      <c r="I583" s="2">
        <v>0.40411434671181001</v>
      </c>
      <c r="J583" s="2">
        <v>-1.18559774688645</v>
      </c>
      <c r="K583" s="2">
        <v>1.5224131167400501</v>
      </c>
      <c r="L583" s="2">
        <v>0.12825297660193699</v>
      </c>
      <c r="M583" s="2">
        <v>1.2461890018906301</v>
      </c>
      <c r="N583" s="2">
        <v>1.5163039250655499</v>
      </c>
      <c r="O583" s="2">
        <v>-0.89619450493499098</v>
      </c>
      <c r="P583" s="2">
        <v>6.9443444528162396E-2</v>
      </c>
    </row>
    <row r="584" spans="2:16" ht="15" customHeight="1" x14ac:dyDescent="0.25">
      <c r="B584" s="2">
        <v>2.09230268159788</v>
      </c>
      <c r="C584" s="2">
        <v>-0.59477290220941703</v>
      </c>
      <c r="D584" s="2">
        <v>0.104877661094594</v>
      </c>
      <c r="E584" s="2">
        <v>0.116589380380155</v>
      </c>
      <c r="F584" s="2">
        <v>1.67076534353874</v>
      </c>
      <c r="G584" s="2">
        <v>0.15633430065602</v>
      </c>
      <c r="H584" s="2">
        <v>-0.10850124880817</v>
      </c>
      <c r="I584" s="2">
        <v>4.8712462228775198E-2</v>
      </c>
      <c r="J584" s="2">
        <v>0.62178801121363902</v>
      </c>
      <c r="K584" s="2">
        <v>0.84621167867451996</v>
      </c>
      <c r="L584" s="2">
        <v>3.2864769011072298E-2</v>
      </c>
      <c r="M584" s="2">
        <v>7.0376442671709505E-2</v>
      </c>
      <c r="N584" s="2">
        <v>0.121613549944715</v>
      </c>
      <c r="O584" s="2">
        <v>5.95016213344816E-2</v>
      </c>
      <c r="P584" s="2">
        <v>-0.134575772838081</v>
      </c>
    </row>
    <row r="585" spans="2:16" ht="15" customHeight="1" x14ac:dyDescent="0.25">
      <c r="B585" s="2">
        <v>-3.4652670276833102</v>
      </c>
      <c r="C585" s="2">
        <v>-2.5510110853555701</v>
      </c>
      <c r="D585" s="2">
        <v>-2.8954950488248299</v>
      </c>
      <c r="E585" s="2">
        <v>-2.61041021071637</v>
      </c>
      <c r="F585" s="2">
        <v>1.2208972545749499</v>
      </c>
      <c r="G585" s="2">
        <v>1.29507722432851</v>
      </c>
      <c r="H585" s="2">
        <v>1.17835473937333</v>
      </c>
      <c r="I585" s="2">
        <v>-0.34636196962413401</v>
      </c>
      <c r="J585" s="2">
        <v>1.6803720219492699E-2</v>
      </c>
      <c r="K585" s="2">
        <v>-0.45343171799548798</v>
      </c>
      <c r="L585" s="2">
        <v>5.9222213497064302E-2</v>
      </c>
      <c r="M585" s="2">
        <v>1.00361582376678E-2</v>
      </c>
      <c r="N585" s="2">
        <v>-0.13809137065706201</v>
      </c>
      <c r="O585" s="2">
        <v>5.7898685291973E-2</v>
      </c>
      <c r="P585" s="2">
        <v>-0.453987400995641</v>
      </c>
    </row>
    <row r="586" spans="2:16" ht="15" customHeight="1" x14ac:dyDescent="0.25">
      <c r="B586" s="2">
        <v>-1.8796242588482499</v>
      </c>
      <c r="C586" s="2">
        <v>-2.7138973226182399</v>
      </c>
      <c r="D586" s="2">
        <v>-3.5340871352881802</v>
      </c>
      <c r="E586" s="2">
        <v>-0.88767593055012295</v>
      </c>
      <c r="F586" s="2">
        <v>1.13320149748635</v>
      </c>
      <c r="G586" s="2">
        <v>0.79314138193494499</v>
      </c>
      <c r="H586" s="2">
        <v>0.35478173835973498</v>
      </c>
      <c r="I586" s="2">
        <v>-0.66425075221299501</v>
      </c>
      <c r="J586" s="2">
        <v>-1.5808509723508499</v>
      </c>
      <c r="K586" s="2">
        <v>-0.723053798832059</v>
      </c>
      <c r="L586" s="2">
        <v>0.19707482294349801</v>
      </c>
      <c r="M586" s="2">
        <v>0.32494819951415599</v>
      </c>
      <c r="N586" s="2">
        <v>-2.1490009610975001E-2</v>
      </c>
      <c r="O586" s="2">
        <v>-0.126871789146345</v>
      </c>
      <c r="P586" s="2">
        <v>-0.43341591408493901</v>
      </c>
    </row>
    <row r="587" spans="2:16" ht="15" customHeight="1" x14ac:dyDescent="0.25">
      <c r="B587" s="2">
        <v>5.2233395319457596E-3</v>
      </c>
      <c r="C587" s="2">
        <v>0.543987062606758</v>
      </c>
      <c r="D587" s="2">
        <v>-9.5422235430600993E-2</v>
      </c>
      <c r="E587" s="2">
        <v>0.272778612643367</v>
      </c>
      <c r="F587" s="2">
        <v>-0.490950988190618</v>
      </c>
      <c r="G587" s="2">
        <v>1.06455247934151</v>
      </c>
      <c r="H587" s="2">
        <v>1.4019741484602399</v>
      </c>
      <c r="I587" s="2">
        <v>0.99656861822652398</v>
      </c>
      <c r="J587" s="2">
        <v>-0.376708160220179</v>
      </c>
      <c r="K587" s="2">
        <v>0.177712734336791</v>
      </c>
      <c r="L587" s="2">
        <v>-0.48991610416917297</v>
      </c>
      <c r="M587" s="2">
        <v>0.187570744861705</v>
      </c>
      <c r="N587" s="2">
        <v>0.190756721818751</v>
      </c>
      <c r="O587" s="2">
        <v>0.15543722411477301</v>
      </c>
      <c r="P587" s="2">
        <v>0.197659399328834</v>
      </c>
    </row>
    <row r="588" spans="2:16" ht="15" customHeight="1" x14ac:dyDescent="0.25">
      <c r="B588" s="2">
        <v>-1.72429993244016</v>
      </c>
      <c r="C588" s="2">
        <v>-0.73316164696208297</v>
      </c>
      <c r="D588" s="2">
        <v>-0.70578320442317799</v>
      </c>
      <c r="E588" s="2">
        <v>-1.0758752508140601</v>
      </c>
      <c r="F588" s="2">
        <v>0.75744549377766801</v>
      </c>
      <c r="G588" s="2">
        <v>-0.177029664224754</v>
      </c>
      <c r="H588" s="2">
        <v>0.404024364939575</v>
      </c>
      <c r="I588" s="2">
        <v>0.38864900856407097</v>
      </c>
      <c r="J588" s="2">
        <v>-0.65105206248832803</v>
      </c>
      <c r="K588" s="2">
        <v>0.71566739412502201</v>
      </c>
      <c r="L588" s="2">
        <v>-0.26990405298655601</v>
      </c>
      <c r="M588" s="2">
        <v>0.60440205170017802</v>
      </c>
      <c r="N588" s="2">
        <v>-0.35333511507987098</v>
      </c>
      <c r="O588" s="2">
        <v>0.42952935842213802</v>
      </c>
      <c r="P588" s="2">
        <v>0.82167013211181295</v>
      </c>
    </row>
    <row r="589" spans="2:16" ht="15" customHeight="1" x14ac:dyDescent="0.25">
      <c r="B589" s="2">
        <v>-2.1624138474041499</v>
      </c>
      <c r="C589" s="2">
        <v>1.34315852619599</v>
      </c>
      <c r="D589" s="2">
        <v>0.26618281223364199</v>
      </c>
      <c r="E589" s="2">
        <v>-3.1898167642040703E-2</v>
      </c>
      <c r="F589" s="2">
        <v>1.06038962178406</v>
      </c>
      <c r="G589" s="2">
        <v>-0.27298602426860402</v>
      </c>
      <c r="H589" s="2">
        <v>-0.95974112252257004</v>
      </c>
      <c r="I589" s="2">
        <v>-0.31041358822583798</v>
      </c>
      <c r="J589" s="2">
        <v>0.52269888847347701</v>
      </c>
      <c r="K589" s="2">
        <v>-0.524756422466643</v>
      </c>
      <c r="L589" s="2">
        <v>-0.112740740779047</v>
      </c>
      <c r="M589" s="2">
        <v>0.48494025678126101</v>
      </c>
      <c r="N589" s="2">
        <v>-0.288269260749064</v>
      </c>
      <c r="O589" s="2">
        <v>-4.2358004225459697E-2</v>
      </c>
      <c r="P589" s="2">
        <v>-0.28077548222099802</v>
      </c>
    </row>
    <row r="590" spans="2:16" ht="15" customHeight="1" x14ac:dyDescent="0.25">
      <c r="B590" s="2">
        <v>-1.64156503628038</v>
      </c>
      <c r="C590" s="2">
        <v>2.07529478526315</v>
      </c>
      <c r="D590" s="2">
        <v>-0.38589345284410698</v>
      </c>
      <c r="E590" s="2">
        <v>-0.67435205806110599</v>
      </c>
      <c r="F590" s="2">
        <v>0.62737822983918101</v>
      </c>
      <c r="G590" s="2">
        <v>-0.83211527355681003</v>
      </c>
      <c r="H590" s="2">
        <v>-0.91971411648876999</v>
      </c>
      <c r="I590" s="2">
        <v>-0.22363863791410901</v>
      </c>
      <c r="J590" s="2">
        <v>-0.49417276189037401</v>
      </c>
      <c r="K590" s="2">
        <v>1.6791152501731299E-2</v>
      </c>
      <c r="L590" s="2">
        <v>2.88900700308077E-2</v>
      </c>
      <c r="M590" s="2">
        <v>0.23766193425368301</v>
      </c>
      <c r="N590" s="2">
        <v>-0.116550015325342</v>
      </c>
      <c r="O590" s="2">
        <v>-0.17391309565304899</v>
      </c>
      <c r="P590" s="2">
        <v>-0.41001506957603001</v>
      </c>
    </row>
    <row r="591" spans="2:16" ht="15" customHeight="1" x14ac:dyDescent="0.25">
      <c r="B591" s="2">
        <v>2.9416178764637002</v>
      </c>
      <c r="C591" s="2">
        <v>-0.351099550397038</v>
      </c>
      <c r="D591" s="2">
        <v>-1.047447611443</v>
      </c>
      <c r="E591" s="2">
        <v>-1.9297643335474</v>
      </c>
      <c r="F591" s="2">
        <v>0.78525071994408202</v>
      </c>
      <c r="G591" s="2">
        <v>-1.03642660572691</v>
      </c>
      <c r="H591" s="2">
        <v>-0.28132415612295503</v>
      </c>
      <c r="I591" s="2">
        <v>-0.51551105843044198</v>
      </c>
      <c r="J591" s="2">
        <v>-0.48355451020266899</v>
      </c>
      <c r="K591" s="2">
        <v>9.4411367974731694E-2</v>
      </c>
      <c r="L591" s="2">
        <v>7.5818968156852504E-2</v>
      </c>
      <c r="M591" s="2">
        <v>3.1751022671055798E-2</v>
      </c>
      <c r="N591" s="2">
        <v>0.22834398474600201</v>
      </c>
      <c r="O591" s="2">
        <v>-0.63634631855231205</v>
      </c>
      <c r="P591" s="2">
        <v>-4.1740196447013697E-2</v>
      </c>
    </row>
    <row r="592" spans="2:16" ht="15" customHeight="1" x14ac:dyDescent="0.25">
      <c r="B592" s="2">
        <v>0.93029538735583395</v>
      </c>
      <c r="C592" s="2">
        <v>-1.41564795227428</v>
      </c>
      <c r="D592" s="2">
        <v>-1.1406293324394501</v>
      </c>
      <c r="E592" s="2">
        <v>-1.4002132752198</v>
      </c>
      <c r="F592" s="2">
        <v>1.3490549033896899</v>
      </c>
      <c r="G592" s="2">
        <v>0.76774732008081803</v>
      </c>
      <c r="H592" s="2">
        <v>0.70391778599302701</v>
      </c>
      <c r="I592" s="2">
        <v>0.31713510931724498</v>
      </c>
      <c r="J592" s="2">
        <v>8.5619004311013103E-2</v>
      </c>
      <c r="K592" s="2">
        <v>0.502802969872576</v>
      </c>
      <c r="L592" s="2">
        <v>-0.28010443791276202</v>
      </c>
      <c r="M592" s="2">
        <v>2.3189577400119898E-2</v>
      </c>
      <c r="N592" s="2">
        <v>-0.19038669888801399</v>
      </c>
      <c r="O592" s="2">
        <v>-6.7647830374113802E-2</v>
      </c>
      <c r="P592" s="2">
        <v>0.11657644672980801</v>
      </c>
    </row>
    <row r="593" spans="2:16" ht="15" customHeight="1" x14ac:dyDescent="0.25">
      <c r="B593" s="2">
        <v>-2.1992709805139299</v>
      </c>
      <c r="C593" s="2">
        <v>1.64263608487128</v>
      </c>
      <c r="D593" s="2">
        <v>0.94214195913238397</v>
      </c>
      <c r="E593" s="2">
        <v>0.24423587260837301</v>
      </c>
      <c r="F593" s="2">
        <v>1.3330875032398799</v>
      </c>
      <c r="G593" s="2">
        <v>-0.72313664983346604</v>
      </c>
      <c r="H593" s="2">
        <v>-1.52535651703673</v>
      </c>
      <c r="I593" s="2">
        <v>0.216722767720198</v>
      </c>
      <c r="J593" s="2">
        <v>-0.30850952303614998</v>
      </c>
      <c r="K593" s="2">
        <v>0.40157767379522102</v>
      </c>
      <c r="L593" s="2">
        <v>0.145936334698965</v>
      </c>
      <c r="M593" s="2">
        <v>-0.17540339277490199</v>
      </c>
      <c r="N593" s="2">
        <v>-0.188854996252969</v>
      </c>
      <c r="O593" s="2">
        <v>-0.20640881145279499</v>
      </c>
      <c r="P593" s="2">
        <v>-0.287428345045603</v>
      </c>
    </row>
    <row r="594" spans="2:16" ht="15" customHeight="1" x14ac:dyDescent="0.25">
      <c r="B594" s="2">
        <v>-0.82063663535638698</v>
      </c>
      <c r="C594" s="2">
        <v>3.2654723115499098</v>
      </c>
      <c r="D594" s="2">
        <v>-0.89073832398620201</v>
      </c>
      <c r="E594" s="2">
        <v>-1.9673378234296699</v>
      </c>
      <c r="F594" s="2">
        <v>-2.5817503790547298</v>
      </c>
      <c r="G594" s="2">
        <v>8.2388384965807498E-2</v>
      </c>
      <c r="H594" s="2">
        <v>0.97527880155844604</v>
      </c>
      <c r="I594" s="2">
        <v>-0.67656279008194198</v>
      </c>
      <c r="J594" s="2">
        <v>0.669047714891707</v>
      </c>
      <c r="K594" s="2">
        <v>-0.23490263894955099</v>
      </c>
      <c r="L594" s="2">
        <v>-0.39362492702265101</v>
      </c>
      <c r="M594" s="2">
        <v>-4.4098441410321799E-2</v>
      </c>
      <c r="N594" s="2">
        <v>-0.40734481183319299</v>
      </c>
      <c r="O594" s="2">
        <v>0.63080071993934195</v>
      </c>
      <c r="P594" s="2">
        <v>6.3997334288366695E-2</v>
      </c>
    </row>
    <row r="595" spans="2:16" ht="15" customHeight="1" x14ac:dyDescent="0.25">
      <c r="B595" s="2">
        <v>-4.5704736621378999</v>
      </c>
      <c r="C595" s="2">
        <v>-9.0735994509113002E-2</v>
      </c>
      <c r="D595" s="2">
        <v>-0.99462429996831103</v>
      </c>
      <c r="E595" s="2">
        <v>-1.2099411270631499</v>
      </c>
      <c r="F595" s="2">
        <v>0.76589267275463202</v>
      </c>
      <c r="G595" s="2">
        <v>-0.92516401927772096</v>
      </c>
      <c r="H595" s="2">
        <v>-1.7167154593526399</v>
      </c>
      <c r="I595" s="2">
        <v>-0.94650595127544102</v>
      </c>
      <c r="J595" s="2">
        <v>1.02062772555229</v>
      </c>
      <c r="K595" s="2">
        <v>-0.86578688200358001</v>
      </c>
      <c r="L595" s="2">
        <v>0.231840502040283</v>
      </c>
      <c r="M595" s="2">
        <v>-0.92646017311345596</v>
      </c>
      <c r="N595" s="2">
        <v>0.54132798336785204</v>
      </c>
      <c r="O595" s="2">
        <v>0.65567249747672696</v>
      </c>
      <c r="P595" s="2">
        <v>-0.139518504494028</v>
      </c>
    </row>
    <row r="596" spans="2:16" ht="15" customHeight="1" x14ac:dyDescent="0.25">
      <c r="B596" s="2">
        <v>-0.23781758317615101</v>
      </c>
      <c r="C596" s="2">
        <v>2.2708026177668299</v>
      </c>
      <c r="D596" s="2">
        <v>1.1545558384491399</v>
      </c>
      <c r="E596" s="2">
        <v>0.147050321326372</v>
      </c>
      <c r="F596" s="2">
        <v>0.54804642187401098</v>
      </c>
      <c r="G596" s="2">
        <v>9.2830195813663002E-2</v>
      </c>
      <c r="H596" s="2">
        <v>0.119314647245959</v>
      </c>
      <c r="I596" s="2">
        <v>3.2391302509904199E-2</v>
      </c>
      <c r="J596" s="2">
        <v>0.250107774428725</v>
      </c>
      <c r="K596" s="2">
        <v>-0.31659449572731102</v>
      </c>
      <c r="L596" s="2">
        <v>-0.15274652833131</v>
      </c>
      <c r="M596" s="2">
        <v>6.6037007560738506E-2</v>
      </c>
      <c r="N596" s="2">
        <v>0.14671989811274899</v>
      </c>
      <c r="O596" s="2">
        <v>-0.14687452011250601</v>
      </c>
      <c r="P596" s="2">
        <v>-6.4261002905908401E-2</v>
      </c>
    </row>
    <row r="597" spans="2:16" ht="15" customHeight="1" x14ac:dyDescent="0.25">
      <c r="B597" s="2">
        <v>-0.62056880703984296</v>
      </c>
      <c r="C597" s="2">
        <v>2.5955207059126502</v>
      </c>
      <c r="D597" s="2">
        <v>0.53503302522029395</v>
      </c>
      <c r="E597" s="2">
        <v>6.8902442437589195E-2</v>
      </c>
      <c r="F597" s="2">
        <v>-0.41032748428155302</v>
      </c>
      <c r="G597" s="2">
        <v>-0.76248377734888595</v>
      </c>
      <c r="H597" s="2">
        <v>0.17552005573922599</v>
      </c>
      <c r="I597" s="2">
        <v>0.17024785982569299</v>
      </c>
      <c r="J597" s="2">
        <v>-0.74110354190405403</v>
      </c>
      <c r="K597" s="2">
        <v>-0.33360516871700902</v>
      </c>
      <c r="L597" s="2">
        <v>-7.9815662046410808E-3</v>
      </c>
      <c r="M597" s="2">
        <v>0.31133509720991698</v>
      </c>
      <c r="N597" s="2">
        <v>-6.0925593349422498E-2</v>
      </c>
      <c r="O597" s="2">
        <v>0.35065699501845199</v>
      </c>
      <c r="P597" s="2">
        <v>0.127313946747518</v>
      </c>
    </row>
    <row r="598" spans="2:16" ht="15" customHeight="1" x14ac:dyDescent="0.25">
      <c r="B598" s="2">
        <v>4.2251740836382803</v>
      </c>
      <c r="C598" s="2">
        <v>-2.2855753055274701</v>
      </c>
      <c r="D598" s="2">
        <v>-1.36519168634247</v>
      </c>
      <c r="E598" s="2">
        <v>-3.0591501504452601</v>
      </c>
      <c r="F598" s="2">
        <v>0.77189244453353101</v>
      </c>
      <c r="G598" s="2">
        <v>-1.1890663580542</v>
      </c>
      <c r="H598" s="2">
        <v>-1.1227455067977801</v>
      </c>
      <c r="I598" s="2">
        <v>0.68086142517134995</v>
      </c>
      <c r="J598" s="2">
        <v>0.18248053202133399</v>
      </c>
      <c r="K598" s="2">
        <v>-4.8353551589004097E-2</v>
      </c>
      <c r="L598" s="2">
        <v>0.31995683203402098</v>
      </c>
      <c r="M598" s="2">
        <v>0.132042991324239</v>
      </c>
      <c r="N598" s="2">
        <v>0.36812143590443902</v>
      </c>
      <c r="O598" s="2">
        <v>-0.57567826919263698</v>
      </c>
      <c r="P598" s="2">
        <v>-9.6048981808753098E-2</v>
      </c>
    </row>
    <row r="599" spans="2:16" ht="15" customHeight="1" x14ac:dyDescent="0.25">
      <c r="B599" s="2">
        <v>-0.28711080890198698</v>
      </c>
      <c r="C599" s="2">
        <v>0.68675104235170703</v>
      </c>
      <c r="D599" s="2">
        <v>-0.49019839955425099</v>
      </c>
      <c r="E599" s="2">
        <v>-0.71313860642488502</v>
      </c>
      <c r="F599" s="2">
        <v>-0.25479293538220998</v>
      </c>
      <c r="G599" s="2">
        <v>0.37679959311614503</v>
      </c>
      <c r="H599" s="2">
        <v>0.77055214334661004</v>
      </c>
      <c r="I599" s="2">
        <v>7.5142030702425297E-2</v>
      </c>
      <c r="J599" s="2">
        <v>5.4537379546661602E-2</v>
      </c>
      <c r="K599" s="2">
        <v>0.107070949781142</v>
      </c>
      <c r="L599" s="2">
        <v>0.49427822933250298</v>
      </c>
      <c r="M599" s="2">
        <v>6.9920337679615793E-2</v>
      </c>
      <c r="N599" s="2">
        <v>-0.20204685527590499</v>
      </c>
      <c r="O599" s="2">
        <v>0.18973640835958</v>
      </c>
      <c r="P599" s="2">
        <v>-4.11612033006266E-2</v>
      </c>
    </row>
    <row r="600" spans="2:16" ht="15" customHeight="1" x14ac:dyDescent="0.25">
      <c r="B600" s="2">
        <v>-1.53018434911358</v>
      </c>
      <c r="C600" s="2">
        <v>-5.1557743355677097</v>
      </c>
      <c r="D600" s="2">
        <v>1.7008088564554</v>
      </c>
      <c r="E600" s="2">
        <v>-1.55859643156429</v>
      </c>
      <c r="F600" s="2">
        <v>-2.0378570468328498</v>
      </c>
      <c r="G600" s="2">
        <v>-2.5486960788203201</v>
      </c>
      <c r="H600" s="2">
        <v>0.60276943257452198</v>
      </c>
      <c r="I600" s="2">
        <v>-0.90786222006587602</v>
      </c>
      <c r="J600" s="2">
        <v>-0.81349004549166903</v>
      </c>
      <c r="K600" s="2">
        <v>0.206163812749175</v>
      </c>
      <c r="L600" s="2">
        <v>0.18505790131757899</v>
      </c>
      <c r="M600" s="2">
        <v>-0.55549999387999704</v>
      </c>
      <c r="N600" s="2">
        <v>-1.37409330673626</v>
      </c>
      <c r="O600" s="2">
        <v>-0.50369304976788398</v>
      </c>
      <c r="P600" s="2">
        <v>-1.13852723115425</v>
      </c>
    </row>
    <row r="601" spans="2:16" ht="15" customHeight="1" x14ac:dyDescent="0.25">
      <c r="B601" s="2">
        <v>0.29911442090096901</v>
      </c>
      <c r="C601" s="2">
        <v>1.2919822404874199</v>
      </c>
      <c r="D601" s="2">
        <v>1.5140167398092299</v>
      </c>
      <c r="E601" s="2">
        <v>0.97642069652255303</v>
      </c>
      <c r="F601" s="2">
        <v>-0.75450055348052203</v>
      </c>
      <c r="G601" s="2">
        <v>0.24550721370890199</v>
      </c>
      <c r="H601" s="2">
        <v>1.12710651696231</v>
      </c>
      <c r="I601" s="2">
        <v>0.174633206070515</v>
      </c>
      <c r="J601" s="2">
        <v>-0.26840733585155002</v>
      </c>
      <c r="K601" s="2">
        <v>-0.22044545534993701</v>
      </c>
      <c r="L601" s="2">
        <v>0.173781343469188</v>
      </c>
      <c r="M601" s="2">
        <v>-0.70803328609585103</v>
      </c>
      <c r="N601" s="2">
        <v>0.35511886308896201</v>
      </c>
      <c r="O601" s="2">
        <v>0.57794538114443195</v>
      </c>
      <c r="P601" s="2">
        <v>-6.6514391589505506E-2</v>
      </c>
    </row>
    <row r="602" spans="2:16" ht="15" customHeight="1" x14ac:dyDescent="0.25">
      <c r="B602" s="2">
        <v>0.52818447591234396</v>
      </c>
      <c r="C602" s="2">
        <v>1.6796317738197399</v>
      </c>
      <c r="D602" s="2">
        <v>1.3051603471322899</v>
      </c>
      <c r="E602" s="2">
        <v>0.47178237634751302</v>
      </c>
      <c r="F602" s="2">
        <v>-0.46589990483807497</v>
      </c>
      <c r="G602" s="2">
        <v>0.61108283749384895</v>
      </c>
      <c r="H602" s="2">
        <v>1.2807279506365801</v>
      </c>
      <c r="I602" s="2">
        <v>-0.25482020447454401</v>
      </c>
      <c r="J602" s="2">
        <v>9.7922592338765296E-2</v>
      </c>
      <c r="K602" s="2">
        <v>-1.10806740008519</v>
      </c>
      <c r="L602" s="2">
        <v>0.23423692638428401</v>
      </c>
      <c r="M602" s="2">
        <v>0.16568621764572899</v>
      </c>
      <c r="N602" s="2">
        <v>5.0156354009877502E-2</v>
      </c>
      <c r="O602" s="2">
        <v>0.106252857306606</v>
      </c>
      <c r="P602" s="2">
        <v>-0.18950173858678401</v>
      </c>
    </row>
    <row r="603" spans="2:16" ht="15" customHeight="1" x14ac:dyDescent="0.25">
      <c r="B603" s="2">
        <v>-0.52830944903145505</v>
      </c>
      <c r="C603" s="2">
        <v>2.9893626505684501</v>
      </c>
      <c r="D603" s="2">
        <v>-0.791279784721034</v>
      </c>
      <c r="E603" s="2">
        <v>-1.82456656187077</v>
      </c>
      <c r="F603" s="2">
        <v>-1.95248550866271</v>
      </c>
      <c r="G603" s="2">
        <v>-1.4710858897283301</v>
      </c>
      <c r="H603" s="2">
        <v>0.82203219165285901</v>
      </c>
      <c r="I603" s="2">
        <v>0.74420888485712</v>
      </c>
      <c r="J603" s="2">
        <v>-0.70131514248066396</v>
      </c>
      <c r="K603" s="2">
        <v>1.02339264893311</v>
      </c>
      <c r="L603" s="2">
        <v>0.16263608430960499</v>
      </c>
      <c r="M603" s="2">
        <v>1.0052253794521999</v>
      </c>
      <c r="N603" s="2">
        <v>1.11929446404302</v>
      </c>
      <c r="O603" s="2">
        <v>-0.53922996429117498</v>
      </c>
      <c r="P603" s="2">
        <v>-0.322561516608592</v>
      </c>
    </row>
    <row r="604" spans="2:16" ht="15" customHeight="1" x14ac:dyDescent="0.25">
      <c r="B604" s="2">
        <v>-1.75420029270032</v>
      </c>
      <c r="C604" s="2">
        <v>1.5185440772375001</v>
      </c>
      <c r="D604" s="2">
        <v>2.5743088388856101</v>
      </c>
      <c r="E604" s="2">
        <v>1.7396088305170401</v>
      </c>
      <c r="F604" s="2">
        <v>1.4556144341441799</v>
      </c>
      <c r="G604" s="2">
        <v>0.47497769495134601</v>
      </c>
      <c r="H604" s="2">
        <v>-0.870484284723541</v>
      </c>
      <c r="I604" s="2">
        <v>1.04265967388674</v>
      </c>
      <c r="J604" s="2">
        <v>6.3656063157859502E-2</v>
      </c>
      <c r="K604" s="2">
        <v>0.63639835595724104</v>
      </c>
      <c r="L604" s="2">
        <v>3.2959000513346202E-3</v>
      </c>
      <c r="M604" s="2">
        <v>-1.5437216132412701</v>
      </c>
      <c r="N604" s="2">
        <v>8.7209345377822794E-2</v>
      </c>
      <c r="O604" s="2">
        <v>-0.58783068106340497</v>
      </c>
      <c r="P604" s="2">
        <v>2.7818408899551499E-2</v>
      </c>
    </row>
    <row r="605" spans="2:16" ht="15" customHeight="1" x14ac:dyDescent="0.25">
      <c r="B605" s="2">
        <v>-3.45344015906575</v>
      </c>
      <c r="C605" s="2">
        <v>0.113538061759506</v>
      </c>
      <c r="D605" s="2">
        <v>-0.42798673664956199</v>
      </c>
      <c r="E605" s="2">
        <v>-0.728800764349681</v>
      </c>
      <c r="F605" s="2">
        <v>-0.22555839581395201</v>
      </c>
      <c r="G605" s="2">
        <v>-0.27077007741578202</v>
      </c>
      <c r="H605" s="2">
        <v>-0.15388403177245999</v>
      </c>
      <c r="I605" s="2">
        <v>-0.49419056150110502</v>
      </c>
      <c r="J605" s="2">
        <v>1.4581098656295099</v>
      </c>
      <c r="K605" s="2">
        <v>-0.75834914430594702</v>
      </c>
      <c r="L605" s="2">
        <v>0.556849585151862</v>
      </c>
      <c r="M605" s="2">
        <v>-0.260809761815674</v>
      </c>
      <c r="N605" s="2">
        <v>0.221988933618323</v>
      </c>
      <c r="O605" s="2">
        <v>0.38407549112327299</v>
      </c>
      <c r="P605" s="2">
        <v>0.194568423863934</v>
      </c>
    </row>
    <row r="606" spans="2:16" ht="15" customHeight="1" x14ac:dyDescent="0.25">
      <c r="B606" s="2">
        <v>-0.89585389949462402</v>
      </c>
      <c r="C606" s="2">
        <v>1.13781813766486</v>
      </c>
      <c r="D606" s="2">
        <v>1.89052545321417</v>
      </c>
      <c r="E606" s="2">
        <v>0.56365552995040302</v>
      </c>
      <c r="F606" s="2">
        <v>1.6700677773572801</v>
      </c>
      <c r="G606" s="2">
        <v>-0.17858254277382599</v>
      </c>
      <c r="H606" s="2">
        <v>-1.1198640255321799</v>
      </c>
      <c r="I606" s="2">
        <v>-0.12756579597444301</v>
      </c>
      <c r="J606" s="2">
        <v>-0.81403297578174305</v>
      </c>
      <c r="K606" s="2">
        <v>-0.47499432862186802</v>
      </c>
      <c r="L606" s="2">
        <v>-0.16160493806291801</v>
      </c>
      <c r="M606" s="2">
        <v>-5.89902667440238E-2</v>
      </c>
      <c r="N606" s="2">
        <v>-0.33287085629676799</v>
      </c>
      <c r="O606" s="2">
        <v>-3.2533784186528601E-2</v>
      </c>
      <c r="P606" s="2">
        <v>-0.33654212576256498</v>
      </c>
    </row>
    <row r="607" spans="2:16" ht="15" customHeight="1" x14ac:dyDescent="0.25">
      <c r="B607" s="2">
        <v>3.73978765872448</v>
      </c>
      <c r="C607" s="2">
        <v>1.0870234149575999</v>
      </c>
      <c r="D607" s="2">
        <v>-0.37019473825023702</v>
      </c>
      <c r="E607" s="2">
        <v>-1.69283681286276</v>
      </c>
      <c r="F607" s="2">
        <v>0.65490001126145403</v>
      </c>
      <c r="G607" s="2">
        <v>-0.70277575296441297</v>
      </c>
      <c r="H607" s="2">
        <v>-0.58476676210193002</v>
      </c>
      <c r="I607" s="2">
        <v>-0.42430687564277397</v>
      </c>
      <c r="J607" s="2">
        <v>-0.69900425511373299</v>
      </c>
      <c r="K607" s="2">
        <v>-0.18697220407676901</v>
      </c>
      <c r="L607" s="2">
        <v>-0.18563193999001701</v>
      </c>
      <c r="M607" s="2">
        <v>-0.177173321526988</v>
      </c>
      <c r="N607" s="2">
        <v>0.12034298640464</v>
      </c>
      <c r="O607" s="2">
        <v>-0.53362204600062502</v>
      </c>
      <c r="P607" s="2">
        <v>0.275721279614903</v>
      </c>
    </row>
    <row r="608" spans="2:16" ht="15" customHeight="1" x14ac:dyDescent="0.25">
      <c r="B608" s="2">
        <v>3.0439201852231998</v>
      </c>
      <c r="C608" s="2">
        <v>2.8048234094120899</v>
      </c>
      <c r="D608" s="2">
        <v>0.217928130153141</v>
      </c>
      <c r="E608" s="2">
        <v>-0.82180853930511299</v>
      </c>
      <c r="F608" s="2">
        <v>-1.6278540808881701</v>
      </c>
      <c r="G608" s="2">
        <v>0.29111028922968701</v>
      </c>
      <c r="H608" s="2">
        <v>0.94946694102580598</v>
      </c>
      <c r="I608" s="2">
        <v>0.39413180551094501</v>
      </c>
      <c r="J608" s="2">
        <v>-0.32669500342450503</v>
      </c>
      <c r="K608" s="2">
        <v>-0.304031461331007</v>
      </c>
      <c r="L608" s="2">
        <v>-0.187910461740732</v>
      </c>
      <c r="M608" s="2">
        <v>0.37448690384312</v>
      </c>
      <c r="N608" s="2">
        <v>9.9563527473626998E-2</v>
      </c>
      <c r="O608" s="2">
        <v>0.46111538605117403</v>
      </c>
      <c r="P608" s="2">
        <v>6.6342264037097906E-2</v>
      </c>
    </row>
    <row r="609" spans="2:16" ht="15" customHeight="1" x14ac:dyDescent="0.25">
      <c r="B609" s="2">
        <v>-2.92750535976898</v>
      </c>
      <c r="C609" s="2">
        <v>2.0765573359703602</v>
      </c>
      <c r="D609" s="2">
        <v>-0.240375616137743</v>
      </c>
      <c r="E609" s="2">
        <v>-0.84350792841377398</v>
      </c>
      <c r="F609" s="2">
        <v>-1.7342518849447299</v>
      </c>
      <c r="G609" s="2">
        <v>-0.481495388126849</v>
      </c>
      <c r="H609" s="2">
        <v>0.59317680719612798</v>
      </c>
      <c r="I609" s="2">
        <v>1.47302007134041</v>
      </c>
      <c r="J609" s="2">
        <v>-0.22542967425871499</v>
      </c>
      <c r="K609" s="2">
        <v>0.91041810328827799</v>
      </c>
      <c r="L609" s="2">
        <v>-4.8699930323527901E-2</v>
      </c>
      <c r="M609" s="2">
        <v>0.97027225885708701</v>
      </c>
      <c r="N609" s="2">
        <v>0.67302971984706506</v>
      </c>
      <c r="O609" s="2">
        <v>-0.70162991578487499</v>
      </c>
      <c r="P609" s="2">
        <v>-0.15672838159555499</v>
      </c>
    </row>
    <row r="610" spans="2:16" ht="15" customHeight="1" x14ac:dyDescent="0.25">
      <c r="B610" s="2">
        <v>0.55735959673024105</v>
      </c>
      <c r="C610" s="2">
        <v>3.0906907324550099</v>
      </c>
      <c r="D610" s="2">
        <v>-0.70365947152698305</v>
      </c>
      <c r="E610" s="2">
        <v>-2.1103435048469401</v>
      </c>
      <c r="F610" s="2">
        <v>-0.28905609298694002</v>
      </c>
      <c r="G610" s="2">
        <v>-1.72018758102002</v>
      </c>
      <c r="H610" s="2">
        <v>-0.219652616754651</v>
      </c>
      <c r="I610" s="2">
        <v>-0.18447142694388299</v>
      </c>
      <c r="J610" s="2">
        <v>-1.28875446177301</v>
      </c>
      <c r="K610" s="2">
        <v>0.74793718524764197</v>
      </c>
      <c r="L610" s="2">
        <v>-7.9421766171916999E-2</v>
      </c>
      <c r="M610" s="2">
        <v>-0.300630810669344</v>
      </c>
      <c r="N610" s="2">
        <v>0.23241483739579</v>
      </c>
      <c r="O610" s="2">
        <v>-0.61185513332686103</v>
      </c>
      <c r="P610" s="2">
        <v>0.28834452282591599</v>
      </c>
    </row>
    <row r="611" spans="2:16" ht="15" customHeight="1" x14ac:dyDescent="0.25">
      <c r="B611" s="2">
        <v>0.77522999814349103</v>
      </c>
      <c r="C611" s="2">
        <v>-3.53312736234881</v>
      </c>
      <c r="D611" s="2">
        <v>2.4638922445518201</v>
      </c>
      <c r="E611" s="2">
        <v>0.214141030523923</v>
      </c>
      <c r="F611" s="2">
        <v>-0.26610317785734799</v>
      </c>
      <c r="G611" s="2">
        <v>-0.88808651642526304</v>
      </c>
      <c r="H611" s="2">
        <v>0.51363805527495099</v>
      </c>
      <c r="I611" s="2">
        <v>-0.55485615451622095</v>
      </c>
      <c r="J611" s="2">
        <v>-0.824433377384438</v>
      </c>
      <c r="K611" s="2">
        <v>-0.92672927792860904</v>
      </c>
      <c r="L611" s="2">
        <v>-0.98599825218276904</v>
      </c>
      <c r="M611" s="2">
        <v>0.156451460710822</v>
      </c>
      <c r="N611" s="2">
        <v>-0.26659817673130698</v>
      </c>
      <c r="O611" s="2">
        <v>-0.24082297535549799</v>
      </c>
      <c r="P611" s="2">
        <v>-3.3967048398044798E-2</v>
      </c>
    </row>
    <row r="612" spans="2:16" ht="15" customHeight="1" x14ac:dyDescent="0.25">
      <c r="B612" s="2">
        <v>4.2176400090615802</v>
      </c>
      <c r="C612" s="2">
        <v>-0.52916682100715196</v>
      </c>
      <c r="D612" s="2">
        <v>2.7117787998292</v>
      </c>
      <c r="E612" s="2">
        <v>2.2440019186601399</v>
      </c>
      <c r="F612" s="2">
        <v>0.87496765423071798</v>
      </c>
      <c r="G612" s="2">
        <v>0.90350491469783401</v>
      </c>
      <c r="H612" s="2">
        <v>1.0261353904606401</v>
      </c>
      <c r="I612" s="2">
        <v>-0.187002351438007</v>
      </c>
      <c r="J612" s="2">
        <v>-0.93878395720861996</v>
      </c>
      <c r="K612" s="2">
        <v>-0.42609187317664199</v>
      </c>
      <c r="L612" s="2">
        <v>1.2111178410203101</v>
      </c>
      <c r="M612" s="2">
        <v>0.13950754307996199</v>
      </c>
      <c r="N612" s="2">
        <v>0.64199713637699896</v>
      </c>
      <c r="O612" s="2">
        <v>-0.11075132287561</v>
      </c>
      <c r="P612" s="2">
        <v>-0.67353919508534399</v>
      </c>
    </row>
    <row r="613" spans="2:16" ht="15" customHeight="1" x14ac:dyDescent="0.25">
      <c r="B613" s="2">
        <v>-0.56241822713800904</v>
      </c>
      <c r="C613" s="2">
        <v>0.98821163288052805</v>
      </c>
      <c r="D613" s="2">
        <v>-0.89778187852464597</v>
      </c>
      <c r="E613" s="2">
        <v>1.1115088131575299</v>
      </c>
      <c r="F613" s="2">
        <v>-2.4964877315307801E-2</v>
      </c>
      <c r="G613" s="2">
        <v>-0.34526149882361601</v>
      </c>
      <c r="H613" s="2">
        <v>-0.462421522541418</v>
      </c>
      <c r="I613" s="2">
        <v>-0.121682329198099</v>
      </c>
      <c r="J613" s="2">
        <v>-9.9090314773885801E-2</v>
      </c>
      <c r="K613" s="2">
        <v>-0.46254751424115298</v>
      </c>
      <c r="L613" s="2">
        <v>-0.20338881572783299</v>
      </c>
      <c r="M613" s="2">
        <v>-0.39807907315211699</v>
      </c>
      <c r="N613" s="2">
        <v>-0.112928993492004</v>
      </c>
      <c r="O613" s="2">
        <v>-6.7613954881559593E-2</v>
      </c>
      <c r="P613" s="2">
        <v>0.326648676200816</v>
      </c>
    </row>
    <row r="614" spans="2:16" ht="15" customHeight="1" x14ac:dyDescent="0.25">
      <c r="B614" s="2">
        <v>-2.5359596434896599</v>
      </c>
      <c r="C614" s="2">
        <v>2.6230661746787098</v>
      </c>
      <c r="D614" s="2">
        <v>0.43380701501785202</v>
      </c>
      <c r="E614" s="2">
        <v>-0.34870370606214901</v>
      </c>
      <c r="F614" s="2">
        <v>0.672097061047086</v>
      </c>
      <c r="G614" s="2">
        <v>-0.60033401477259796</v>
      </c>
      <c r="H614" s="2">
        <v>-1.08685338454273</v>
      </c>
      <c r="I614" s="2">
        <v>9.6588507853448496E-2</v>
      </c>
      <c r="J614" s="2">
        <v>-0.22949120812292501</v>
      </c>
      <c r="K614" s="2">
        <v>1.9068803654671899E-2</v>
      </c>
      <c r="L614" s="2">
        <v>-0.21654443118521699</v>
      </c>
      <c r="M614" s="2">
        <v>-7.5702317589188606E-2</v>
      </c>
      <c r="N614" s="2">
        <v>-0.701202643921922</v>
      </c>
      <c r="O614" s="2">
        <v>9.7106756227706495E-2</v>
      </c>
      <c r="P614" s="2">
        <v>-0.33007828659504801</v>
      </c>
    </row>
    <row r="615" spans="2:16" ht="15" customHeight="1" x14ac:dyDescent="0.25">
      <c r="B615" s="2">
        <v>-3.08413957803119</v>
      </c>
      <c r="C615" s="2">
        <v>-2.3164730374956699</v>
      </c>
      <c r="D615" s="2">
        <v>0.16963592237571401</v>
      </c>
      <c r="E615" s="2">
        <v>-0.71729932779551198</v>
      </c>
      <c r="F615" s="2">
        <v>-0.32683794671815802</v>
      </c>
      <c r="G615" s="2">
        <v>-1.22773603395291</v>
      </c>
      <c r="H615" s="2">
        <v>-0.56175627043192999</v>
      </c>
      <c r="I615" s="2">
        <v>-0.38199510626882699</v>
      </c>
      <c r="J615" s="2">
        <v>0.59797606076510901</v>
      </c>
      <c r="K615" s="2">
        <v>-0.75337564382586097</v>
      </c>
      <c r="L615" s="2">
        <v>0.11648667517781899</v>
      </c>
      <c r="M615" s="2">
        <v>1.4456202422808</v>
      </c>
      <c r="N615" s="2">
        <v>0.29998397617767703</v>
      </c>
      <c r="O615" s="2">
        <v>0.288362184620849</v>
      </c>
      <c r="P615" s="2">
        <v>0.77048101993862605</v>
      </c>
    </row>
    <row r="616" spans="2:16" ht="15" customHeight="1" x14ac:dyDescent="0.25">
      <c r="B616" s="2">
        <v>1.8002071873863099</v>
      </c>
      <c r="C616" s="2">
        <v>-0.87419068469396399</v>
      </c>
      <c r="D616" s="2">
        <v>0.105329712401089</v>
      </c>
      <c r="E616" s="2">
        <v>0.281174607673919</v>
      </c>
      <c r="F616" s="2">
        <v>-6.2951165630973305E-2</v>
      </c>
      <c r="G616" s="2">
        <v>1.0100120584691901</v>
      </c>
      <c r="H616" s="2">
        <v>-0.15440732746799901</v>
      </c>
      <c r="I616" s="2">
        <v>-0.21383690346585699</v>
      </c>
      <c r="J616" s="2">
        <v>0.45039864684254799</v>
      </c>
      <c r="K616" s="2">
        <v>0.48365770189871099</v>
      </c>
      <c r="L616" s="2">
        <v>0.221024994392649</v>
      </c>
      <c r="M616" s="2">
        <v>0.301134487429153</v>
      </c>
      <c r="N616" s="2">
        <v>4.7253492147749203E-2</v>
      </c>
      <c r="O616" s="2">
        <v>-0.12184108775466</v>
      </c>
      <c r="P616" s="2">
        <v>-6.4323347656390695E-2</v>
      </c>
    </row>
    <row r="617" spans="2:16" ht="15" customHeight="1" x14ac:dyDescent="0.25">
      <c r="B617" s="2">
        <v>-1.48582695356495</v>
      </c>
      <c r="C617" s="2">
        <v>1.7430229961839401</v>
      </c>
      <c r="D617" s="2">
        <v>0.55275463792443402</v>
      </c>
      <c r="E617" s="2">
        <v>0.49269365482722</v>
      </c>
      <c r="F617" s="2">
        <v>5.2996390604339902E-2</v>
      </c>
      <c r="G617" s="2">
        <v>0.11644453987636499</v>
      </c>
      <c r="H617" s="2">
        <v>-0.77726196063636399</v>
      </c>
      <c r="I617" s="2">
        <v>7.8345946333049001E-3</v>
      </c>
      <c r="J617" s="2">
        <v>-0.32510808601916402</v>
      </c>
      <c r="K617" s="2">
        <v>0.111722826729238</v>
      </c>
      <c r="L617" s="2">
        <v>7.7861707917730394E-2</v>
      </c>
      <c r="M617" s="2">
        <v>-0.44297722530477701</v>
      </c>
      <c r="N617" s="2">
        <v>-0.43024721352877299</v>
      </c>
      <c r="O617" s="2">
        <v>0.23409934542130001</v>
      </c>
      <c r="P617" s="2">
        <v>-6.06138184173802E-2</v>
      </c>
    </row>
    <row r="618" spans="2:16" ht="15" customHeight="1" x14ac:dyDescent="0.25">
      <c r="B618" s="2">
        <v>4.3659393682394301</v>
      </c>
      <c r="C618" s="2">
        <v>1.1173052672045101</v>
      </c>
      <c r="D618" s="2">
        <v>0.34702659887838699</v>
      </c>
      <c r="E618" s="2">
        <v>-0.659558148419087</v>
      </c>
      <c r="F618" s="2">
        <v>-0.38366017846428202</v>
      </c>
      <c r="G618" s="2">
        <v>0.80512065830129598</v>
      </c>
      <c r="H618" s="2">
        <v>0.34126639551166099</v>
      </c>
      <c r="I618" s="2">
        <v>-0.27350105661632701</v>
      </c>
      <c r="J618" s="2">
        <v>0.25656526282542302</v>
      </c>
      <c r="K618" s="2">
        <v>-0.72494885151631205</v>
      </c>
      <c r="L618" s="2">
        <v>-0.18425659296514299</v>
      </c>
      <c r="M618" s="2">
        <v>0.264396925325039</v>
      </c>
      <c r="N618" s="2">
        <v>8.2500437521416697E-2</v>
      </c>
      <c r="O618" s="2">
        <v>0.41967882930681799</v>
      </c>
      <c r="P618" s="2">
        <v>-0.17622231886334799</v>
      </c>
    </row>
    <row r="619" spans="2:16" ht="15" customHeight="1" x14ac:dyDescent="0.25">
      <c r="B619" s="2">
        <v>3.15528506967927</v>
      </c>
      <c r="C619" s="2">
        <v>-0.28622589520342601</v>
      </c>
      <c r="D619" s="2">
        <v>0.47027957881013199</v>
      </c>
      <c r="E619" s="2">
        <v>0.35454878835356701</v>
      </c>
      <c r="F619" s="2">
        <v>0.82714370066652099</v>
      </c>
      <c r="G619" s="2">
        <v>0.22316012633660201</v>
      </c>
      <c r="H619" s="2">
        <v>0.56499929795958304</v>
      </c>
      <c r="I619" s="2">
        <v>-0.44365874595223898</v>
      </c>
      <c r="J619" s="2">
        <v>0.30697371003752</v>
      </c>
      <c r="K619" s="2">
        <v>0.135712156551653</v>
      </c>
      <c r="L619" s="2">
        <v>0.62753767718106002</v>
      </c>
      <c r="M619" s="2">
        <v>0.35840260536214302</v>
      </c>
      <c r="N619" s="2">
        <v>6.71009934113065E-2</v>
      </c>
      <c r="O619" s="2">
        <v>0.12661343603870601</v>
      </c>
      <c r="P619" s="2">
        <v>-0.26703927590335702</v>
      </c>
    </row>
    <row r="620" spans="2:16" ht="15" customHeight="1" x14ac:dyDescent="0.25">
      <c r="B620" s="2">
        <v>-0.11982745249943701</v>
      </c>
      <c r="C620" s="2">
        <v>2.14111479000676</v>
      </c>
      <c r="D620" s="2">
        <v>-1.6961943706995299</v>
      </c>
      <c r="E620" s="2">
        <v>0.60105770081238896</v>
      </c>
      <c r="F620" s="2">
        <v>-0.81363518514320898</v>
      </c>
      <c r="G620" s="2">
        <v>-1.1615088490765699</v>
      </c>
      <c r="H620" s="2">
        <v>-0.21898517634007</v>
      </c>
      <c r="I620" s="2">
        <v>-1.9754053246049601E-2</v>
      </c>
      <c r="J620" s="2">
        <v>-0.82764430774138498</v>
      </c>
      <c r="K620" s="2">
        <v>-5.7470983739054703E-2</v>
      </c>
      <c r="L620" s="2">
        <v>-0.41391849642828898</v>
      </c>
      <c r="M620" s="2">
        <v>-0.34347389447898502</v>
      </c>
      <c r="N620" s="2">
        <v>-0.483351758093368</v>
      </c>
      <c r="O620" s="2">
        <v>0.238655573564202</v>
      </c>
      <c r="P620" s="2">
        <v>0.33800755146785999</v>
      </c>
    </row>
    <row r="621" spans="2:16" ht="15" customHeight="1" x14ac:dyDescent="0.25">
      <c r="B621" s="2">
        <v>-1.5270655134194999</v>
      </c>
      <c r="C621" s="2">
        <v>-0.91341062699798903</v>
      </c>
      <c r="D621" s="2">
        <v>1.5413242089272501</v>
      </c>
      <c r="E621" s="2">
        <v>0.94813250637284996</v>
      </c>
      <c r="F621" s="2">
        <v>-0.96400946275490296</v>
      </c>
      <c r="G621" s="2">
        <v>0.11111406706763501</v>
      </c>
      <c r="H621" s="2">
        <v>0.39887892088843102</v>
      </c>
      <c r="I621" s="2">
        <v>0.53607418296660703</v>
      </c>
      <c r="J621" s="2">
        <v>0.43550437378323997</v>
      </c>
      <c r="K621" s="2">
        <v>-7.64088244773432E-3</v>
      </c>
      <c r="L621" s="2">
        <v>0.38649798725498502</v>
      </c>
      <c r="M621" s="2">
        <v>-0.72290675310669605</v>
      </c>
      <c r="N621" s="2">
        <v>0.61364088474587597</v>
      </c>
      <c r="O621" s="2">
        <v>-0.20392852545680801</v>
      </c>
      <c r="P621" s="2">
        <v>-0.50983530458373805</v>
      </c>
    </row>
    <row r="622" spans="2:16" ht="15" customHeight="1" x14ac:dyDescent="0.25">
      <c r="B622" s="2">
        <v>-2.5893425236980501</v>
      </c>
      <c r="C622" s="2">
        <v>-2.5775591786848202</v>
      </c>
      <c r="D622" s="2">
        <v>-1.30790423594025</v>
      </c>
      <c r="E622" s="2">
        <v>-1.87508459082668</v>
      </c>
      <c r="F622" s="2">
        <v>2.2376842291777299</v>
      </c>
      <c r="G622" s="2">
        <v>0.475482438786478</v>
      </c>
      <c r="H622" s="2">
        <v>-0.13677564858733701</v>
      </c>
      <c r="I622" s="2">
        <v>-0.26498359829526202</v>
      </c>
      <c r="J622" s="2">
        <v>-1.8268085000955201</v>
      </c>
      <c r="K622" s="2">
        <v>-0.29108003111735498</v>
      </c>
      <c r="L622" s="2">
        <v>0.28085362436220102</v>
      </c>
      <c r="M622" s="2">
        <v>-0.78009325208320002</v>
      </c>
      <c r="N622" s="2">
        <v>0.61430102730872505</v>
      </c>
      <c r="O622" s="2">
        <v>0.64864124843548299</v>
      </c>
      <c r="P622" s="2">
        <v>-0.327786203351418</v>
      </c>
    </row>
    <row r="623" spans="2:16" ht="15" customHeight="1" x14ac:dyDescent="0.25">
      <c r="B623" s="2">
        <v>-2.9341991161602001</v>
      </c>
      <c r="C623" s="2">
        <v>-2.3666818373877199</v>
      </c>
      <c r="D623" s="2">
        <v>-2.8260808404145701</v>
      </c>
      <c r="E623" s="2">
        <v>-1.8060754029019299</v>
      </c>
      <c r="F623" s="2">
        <v>1.26690795404742</v>
      </c>
      <c r="G623" s="2">
        <v>1.44584039685502</v>
      </c>
      <c r="H623" s="2">
        <v>1.31016933518265</v>
      </c>
      <c r="I623" s="2">
        <v>1.06610587038163</v>
      </c>
      <c r="J623" s="2">
        <v>-1.5880296476418101</v>
      </c>
      <c r="K623" s="2">
        <v>0.89802139255120705</v>
      </c>
      <c r="L623" s="2">
        <v>-0.54427478310323496</v>
      </c>
      <c r="M623" s="2">
        <v>-0.26582460464656699</v>
      </c>
      <c r="N623" s="2">
        <v>-0.38102581815341502</v>
      </c>
      <c r="O623" s="2">
        <v>0.25361691594989599</v>
      </c>
      <c r="P623" s="2">
        <v>0.127605499840034</v>
      </c>
    </row>
    <row r="624" spans="2:16" ht="15" customHeight="1" x14ac:dyDescent="0.25">
      <c r="B624" s="2">
        <v>1.6212200432230299</v>
      </c>
      <c r="C624" s="2">
        <v>-1.2853001499483101</v>
      </c>
      <c r="D624" s="2">
        <v>0.24586223397240101</v>
      </c>
      <c r="E624" s="2">
        <v>6.39860721238772E-3</v>
      </c>
      <c r="F624" s="2">
        <v>6.6661255565652597E-2</v>
      </c>
      <c r="G624" s="2">
        <v>0.19255952943431501</v>
      </c>
      <c r="H624" s="2">
        <v>0.31303268245719701</v>
      </c>
      <c r="I624" s="2">
        <v>0.88429210942897496</v>
      </c>
      <c r="J624" s="2">
        <v>0.73442181594106104</v>
      </c>
      <c r="K624" s="2">
        <v>0.80774554999745396</v>
      </c>
      <c r="L624" s="2">
        <v>-0.57715597332173796</v>
      </c>
      <c r="M624" s="2">
        <v>0.42980971896747699</v>
      </c>
      <c r="N624" s="2">
        <v>-0.41101864121495602</v>
      </c>
      <c r="O624" s="2">
        <v>-0.50131050119790399</v>
      </c>
      <c r="P624" s="2">
        <v>-0.22829508870187901</v>
      </c>
    </row>
    <row r="625" spans="2:16" ht="15" customHeight="1" x14ac:dyDescent="0.25">
      <c r="B625" s="2">
        <v>1.27674435730077</v>
      </c>
      <c r="C625" s="2">
        <v>1.39253656297496</v>
      </c>
      <c r="D625" s="2">
        <v>0.153429004623791</v>
      </c>
      <c r="E625" s="2">
        <v>0.86168143244703199</v>
      </c>
      <c r="F625" s="2">
        <v>0.61174058305687995</v>
      </c>
      <c r="G625" s="2">
        <v>-0.179327185466645</v>
      </c>
      <c r="H625" s="2">
        <v>-0.41589715660778798</v>
      </c>
      <c r="I625" s="2">
        <v>0.216360256726639</v>
      </c>
      <c r="J625" s="2">
        <v>0.36949028365693798</v>
      </c>
      <c r="K625" s="2">
        <v>-5.9803117968858101E-2</v>
      </c>
      <c r="L625" s="2">
        <v>-0.43337793979712003</v>
      </c>
      <c r="M625" s="2">
        <v>0.36997256280245999</v>
      </c>
      <c r="N625" s="2">
        <v>-0.28192542797567899</v>
      </c>
      <c r="O625" s="2">
        <v>7.0195410337505898E-3</v>
      </c>
      <c r="P625" s="2">
        <v>5.7299796736185502E-2</v>
      </c>
    </row>
    <row r="626" spans="2:16" ht="15" customHeight="1" x14ac:dyDescent="0.25">
      <c r="B626" s="2">
        <v>-0.224956356085451</v>
      </c>
      <c r="C626" s="2">
        <v>1.45691297627656</v>
      </c>
      <c r="D626" s="2">
        <v>0.38277651206919799</v>
      </c>
      <c r="E626" s="2">
        <v>0.56655922283633298</v>
      </c>
      <c r="F626" s="2">
        <v>0.45384610373147</v>
      </c>
      <c r="G626" s="2">
        <v>-0.32184981868080198</v>
      </c>
      <c r="H626" s="2">
        <v>-0.299418549288336</v>
      </c>
      <c r="I626" s="2">
        <v>5.38157175551644E-2</v>
      </c>
      <c r="J626" s="2">
        <v>-0.71154011903508396</v>
      </c>
      <c r="K626" s="2">
        <v>-0.33556079751310902</v>
      </c>
      <c r="L626" s="2">
        <v>0.26373956106607799</v>
      </c>
      <c r="M626" s="2">
        <v>-0.641092646257022</v>
      </c>
      <c r="N626" s="2">
        <v>0.65196135085352003</v>
      </c>
      <c r="O626" s="2">
        <v>0.333812597193127</v>
      </c>
      <c r="P626" s="2">
        <v>-0.75749390917966297</v>
      </c>
    </row>
    <row r="627" spans="2:16" ht="15" customHeight="1" x14ac:dyDescent="0.25">
      <c r="B627" s="2">
        <v>-1.38148179099177</v>
      </c>
      <c r="C627" s="2">
        <v>-5.4167001925969496</v>
      </c>
      <c r="D627" s="2">
        <v>4.2915023895714404</v>
      </c>
      <c r="E627" s="2">
        <v>1.6829938905040001</v>
      </c>
      <c r="F627" s="2">
        <v>-1.3839208449439599</v>
      </c>
      <c r="G627" s="2">
        <v>-1.7630520465856301</v>
      </c>
      <c r="H627" s="2">
        <v>0.47594595980976401</v>
      </c>
      <c r="I627" s="2">
        <v>0.49097290095896201</v>
      </c>
      <c r="J627" s="2">
        <v>-0.46699107444006799</v>
      </c>
      <c r="K627" s="2">
        <v>0.63001423281890601</v>
      </c>
      <c r="L627" s="2">
        <v>0.87605550015383804</v>
      </c>
      <c r="M627" s="2">
        <v>0.36721174826897601</v>
      </c>
      <c r="N627" s="2">
        <v>-0.122582003748073</v>
      </c>
      <c r="O627" s="2">
        <v>1.2042347790111301</v>
      </c>
      <c r="P627" s="2">
        <v>1.0086600088976601</v>
      </c>
    </row>
    <row r="628" spans="2:16" ht="15" customHeight="1" x14ac:dyDescent="0.25">
      <c r="B628" s="2">
        <v>0.450242802222515</v>
      </c>
      <c r="C628" s="2">
        <v>1.8289141546016701</v>
      </c>
      <c r="D628" s="2">
        <v>1.8966703418942601</v>
      </c>
      <c r="E628" s="2">
        <v>1.3390070536684</v>
      </c>
      <c r="F628" s="2">
        <v>0.15727421165667599</v>
      </c>
      <c r="G628" s="2">
        <v>0.557428960685866</v>
      </c>
      <c r="H628" s="2">
        <v>0.37813132880629802</v>
      </c>
      <c r="I628" s="2">
        <v>0.32020358625558998</v>
      </c>
      <c r="J628" s="2">
        <v>-0.435987267095306</v>
      </c>
      <c r="K628" s="2">
        <v>0.15793454571537799</v>
      </c>
      <c r="L628" s="2">
        <v>0.17224056757616699</v>
      </c>
      <c r="M628" s="2">
        <v>-0.391305525289811</v>
      </c>
      <c r="N628" s="2">
        <v>-1.72547562484066E-2</v>
      </c>
      <c r="O628" s="2">
        <v>0.25425260625086599</v>
      </c>
      <c r="P628" s="2">
        <v>-0.118237531829293</v>
      </c>
    </row>
    <row r="629" spans="2:16" ht="15" customHeight="1" x14ac:dyDescent="0.25">
      <c r="B629" s="2">
        <v>0.13595407690519101</v>
      </c>
      <c r="C629" s="2">
        <v>1.9651843918516301</v>
      </c>
      <c r="D629" s="2">
        <v>1.1156820135398</v>
      </c>
      <c r="E629" s="2">
        <v>-0.19339624078215101</v>
      </c>
      <c r="F629" s="2">
        <v>0.211280512211491</v>
      </c>
      <c r="G629" s="2">
        <v>-9.7387009010105302E-2</v>
      </c>
      <c r="H629" s="2">
        <v>0.26578356457005903</v>
      </c>
      <c r="I629" s="2">
        <v>-0.106765080618064</v>
      </c>
      <c r="J629" s="2">
        <v>-0.456719749372413</v>
      </c>
      <c r="K629" s="2">
        <v>-0.76654587284805598</v>
      </c>
      <c r="L629" s="2">
        <v>-0.44561456949932199</v>
      </c>
      <c r="M629" s="2">
        <v>-7.5847514409898995E-2</v>
      </c>
      <c r="N629" s="2">
        <v>0.23190904574323701</v>
      </c>
      <c r="O629" s="2">
        <v>-0.28901871614045699</v>
      </c>
      <c r="P629" s="2">
        <v>-0.10704913149057201</v>
      </c>
    </row>
    <row r="630" spans="2:16" ht="15" customHeight="1" x14ac:dyDescent="0.25">
      <c r="B630" s="2">
        <v>-1.6306063942984901</v>
      </c>
      <c r="C630" s="2">
        <v>0.88918658689720098</v>
      </c>
      <c r="D630" s="2">
        <v>0.67943450126307203</v>
      </c>
      <c r="E630" s="2">
        <v>0.51985951262019803</v>
      </c>
      <c r="F630" s="2">
        <v>-0.282946700682355</v>
      </c>
      <c r="G630" s="2">
        <v>-0.32217604402574102</v>
      </c>
      <c r="H630" s="2">
        <v>-2.6462417360278899E-2</v>
      </c>
      <c r="I630" s="2">
        <v>0.242953808377497</v>
      </c>
      <c r="J630" s="2">
        <v>0.22661643600582401</v>
      </c>
      <c r="K630" s="2">
        <v>-0.13778340138655401</v>
      </c>
      <c r="L630" s="2">
        <v>0.49537989632732199</v>
      </c>
      <c r="M630" s="2">
        <v>-0.228620457098999</v>
      </c>
      <c r="N630" s="2">
        <v>0.219250083158124</v>
      </c>
      <c r="O630" s="2">
        <v>-0.16334537681724001</v>
      </c>
      <c r="P630" s="2">
        <v>0.232681844122821</v>
      </c>
    </row>
    <row r="631" spans="2:16" ht="15" customHeight="1" x14ac:dyDescent="0.25">
      <c r="B631" s="2">
        <v>2.1124627107148002</v>
      </c>
      <c r="C631" s="2">
        <v>1.08646555478081</v>
      </c>
      <c r="D631" s="2">
        <v>1.33538735412766</v>
      </c>
      <c r="E631" s="2">
        <v>-3.5796019949708997E-2</v>
      </c>
      <c r="F631" s="2">
        <v>0.89540335360574397</v>
      </c>
      <c r="G631" s="2">
        <v>-0.14685550880116499</v>
      </c>
      <c r="H631" s="2">
        <v>0.47760998070705002</v>
      </c>
      <c r="I631" s="2">
        <v>-0.77000350254552097</v>
      </c>
      <c r="J631" s="2">
        <v>-0.79981555981568098</v>
      </c>
      <c r="K631" s="2">
        <v>-0.87550911520464703</v>
      </c>
      <c r="L631" s="2">
        <v>0.23048177806449399</v>
      </c>
      <c r="M631" s="2">
        <v>0.62189624538578803</v>
      </c>
      <c r="N631" s="2">
        <v>0.27679515982502401</v>
      </c>
      <c r="O631" s="2">
        <v>0.67343271804349703</v>
      </c>
      <c r="P631" s="2">
        <v>-0.56152110967749702</v>
      </c>
    </row>
    <row r="632" spans="2:16" ht="15" customHeight="1" x14ac:dyDescent="0.25">
      <c r="B632" s="2">
        <v>-0.68067409804087098</v>
      </c>
      <c r="C632" s="2">
        <v>1.02666261312368</v>
      </c>
      <c r="D632" s="2">
        <v>0.66632911248568605</v>
      </c>
      <c r="E632" s="2">
        <v>0.309657414759618</v>
      </c>
      <c r="F632" s="2">
        <v>0.92724938891350595</v>
      </c>
      <c r="G632" s="2">
        <v>3.3057092046606597E-2</v>
      </c>
      <c r="H632" s="2">
        <v>-0.39699223888805402</v>
      </c>
      <c r="I632" s="2">
        <v>-0.20607564297506301</v>
      </c>
      <c r="J632" s="2">
        <v>-9.7322641098030196E-2</v>
      </c>
      <c r="K632" s="2">
        <v>-0.36698902849876702</v>
      </c>
      <c r="L632" s="2">
        <v>8.2791948604765297E-2</v>
      </c>
      <c r="M632" s="2">
        <v>-0.13570922008537201</v>
      </c>
      <c r="N632" s="2">
        <v>0.140785401662123</v>
      </c>
      <c r="O632" s="2">
        <v>0.24424043849333901</v>
      </c>
      <c r="P632" s="2">
        <v>-0.43666069032082999</v>
      </c>
    </row>
    <row r="633" spans="2:16" ht="15" customHeight="1" x14ac:dyDescent="0.25">
      <c r="B633" s="2">
        <v>-0.34384779542786598</v>
      </c>
      <c r="C633" s="2">
        <v>2.0337585720810498</v>
      </c>
      <c r="D633" s="2">
        <v>1.30341888934978</v>
      </c>
      <c r="E633" s="2">
        <v>0.67261750231823203</v>
      </c>
      <c r="F633" s="2">
        <v>0.163205065049537</v>
      </c>
      <c r="G633" s="2">
        <v>0.65702402003980698</v>
      </c>
      <c r="H633" s="2">
        <v>0.48192125952596299</v>
      </c>
      <c r="I633" s="2">
        <v>-5.1767800318742799E-2</v>
      </c>
      <c r="J633" s="2">
        <v>0.22426464670572399</v>
      </c>
      <c r="K633" s="2">
        <v>-0.80205849710058996</v>
      </c>
      <c r="L633" s="2">
        <v>-7.1163468387176104E-2</v>
      </c>
      <c r="M633" s="2">
        <v>-0.50014866143484504</v>
      </c>
      <c r="N633" s="2">
        <v>-0.24774154356021499</v>
      </c>
      <c r="O633" s="2">
        <v>-0.14270528406597799</v>
      </c>
      <c r="P633" s="2">
        <v>0.108600232579646</v>
      </c>
    </row>
    <row r="634" spans="2:16" ht="15" customHeight="1" x14ac:dyDescent="0.25">
      <c r="B634" s="2">
        <v>1.87789222461337</v>
      </c>
      <c r="C634" s="2">
        <v>-1.8869833817816399</v>
      </c>
      <c r="D634" s="2">
        <v>-4.8840014728457799</v>
      </c>
      <c r="E634" s="2">
        <v>2.4127630931559501</v>
      </c>
      <c r="F634" s="2">
        <v>-0.105450754175029</v>
      </c>
      <c r="G634" s="2">
        <v>-0.55804221917642904</v>
      </c>
      <c r="H634" s="2">
        <v>0.39198728371699298</v>
      </c>
      <c r="I634" s="2">
        <v>0.37456389344324398</v>
      </c>
      <c r="J634" s="2">
        <v>-0.65750206627739705</v>
      </c>
      <c r="K634" s="2">
        <v>0.63645571390776401</v>
      </c>
      <c r="L634" s="2">
        <v>-0.52098522197573005</v>
      </c>
      <c r="M634" s="2">
        <v>-0.89994397572453999</v>
      </c>
      <c r="N634" s="2">
        <v>0.986444668983394</v>
      </c>
      <c r="O634" s="2">
        <v>-1.6415074900547399E-2</v>
      </c>
      <c r="P634" s="2">
        <v>-6.4560661056239796E-2</v>
      </c>
    </row>
    <row r="635" spans="2:16" ht="15" customHeight="1" x14ac:dyDescent="0.25">
      <c r="B635" s="2">
        <v>0.128529444948004</v>
      </c>
      <c r="C635" s="2">
        <v>-0.51102343282263996</v>
      </c>
      <c r="D635" s="2">
        <v>0.57517695376561095</v>
      </c>
      <c r="E635" s="2">
        <v>-0.92709169755137</v>
      </c>
      <c r="F635" s="2">
        <v>1.6517093680577599</v>
      </c>
      <c r="G635" s="2">
        <v>1.0359157755208701</v>
      </c>
      <c r="H635" s="2">
        <v>0.833914588568203</v>
      </c>
      <c r="I635" s="2">
        <v>0.330198539858167</v>
      </c>
      <c r="J635" s="2">
        <v>0.14261951145908799</v>
      </c>
      <c r="K635" s="2">
        <v>0.28895538381213598</v>
      </c>
      <c r="L635" s="2">
        <v>-1.61920187024828</v>
      </c>
      <c r="M635" s="2">
        <v>0.44508444428096799</v>
      </c>
      <c r="N635" s="2">
        <v>-0.190777614467422</v>
      </c>
      <c r="O635" s="2">
        <v>0.426357339160154</v>
      </c>
      <c r="P635" s="2">
        <v>0.84094491127321502</v>
      </c>
    </row>
    <row r="636" spans="2:16" ht="15" customHeight="1" x14ac:dyDescent="0.25">
      <c r="B636" s="2">
        <v>5.3678937399841304</v>
      </c>
      <c r="C636" s="2">
        <v>-2.1615541973168</v>
      </c>
      <c r="D636" s="2">
        <v>0.71421467818106799</v>
      </c>
      <c r="E636" s="2">
        <v>-2.2991539743168299</v>
      </c>
      <c r="F636" s="2">
        <v>-0.78133801373493394</v>
      </c>
      <c r="G636" s="2">
        <v>-1.3421064840032799</v>
      </c>
      <c r="H636" s="2">
        <v>0.33297769693634699</v>
      </c>
      <c r="I636" s="2">
        <v>-0.32462867376441801</v>
      </c>
      <c r="J636" s="2">
        <v>-0.36772700024253302</v>
      </c>
      <c r="K636" s="2">
        <v>-0.80338313233280301</v>
      </c>
      <c r="L636" s="2">
        <v>0.178556650619874</v>
      </c>
      <c r="M636" s="2">
        <v>-0.44287005188651701</v>
      </c>
      <c r="N636" s="2">
        <v>0.32023050824069299</v>
      </c>
      <c r="O636" s="2">
        <v>-0.85615467983080495</v>
      </c>
      <c r="P636" s="2">
        <v>0.71548672225666998</v>
      </c>
    </row>
    <row r="637" spans="2:16" ht="15" customHeight="1" x14ac:dyDescent="0.25">
      <c r="B637" s="2">
        <v>0.233946006155064</v>
      </c>
      <c r="C637" s="2">
        <v>-0.42176874414736898</v>
      </c>
      <c r="D637" s="2">
        <v>0.40706634165005801</v>
      </c>
      <c r="E637" s="2">
        <v>0.262742041983409</v>
      </c>
      <c r="F637" s="2">
        <v>0.52946936149633395</v>
      </c>
      <c r="G637" s="2">
        <v>1.38276269542679</v>
      </c>
      <c r="H637" s="2">
        <v>0.97696297523644704</v>
      </c>
      <c r="I637" s="2">
        <v>-5.9912640866775897E-2</v>
      </c>
      <c r="J637" s="2">
        <v>7.6559040883045298E-2</v>
      </c>
      <c r="K637" s="2">
        <v>-0.75736212573592598</v>
      </c>
      <c r="L637" s="2">
        <v>-0.50421800672691997</v>
      </c>
      <c r="M637" s="2">
        <v>0.43974275504537302</v>
      </c>
      <c r="N637" s="2">
        <v>0.46051529896550197</v>
      </c>
      <c r="O637" s="2">
        <v>0.52219394729501301</v>
      </c>
      <c r="P637" s="2">
        <v>-0.31561870007512399</v>
      </c>
    </row>
    <row r="638" spans="2:16" ht="15" customHeight="1" x14ac:dyDescent="0.25">
      <c r="B638" s="2">
        <v>-0.90337025072380694</v>
      </c>
      <c r="C638" s="2">
        <v>1.45302182982413</v>
      </c>
      <c r="D638" s="2">
        <v>0.13509982542959301</v>
      </c>
      <c r="E638" s="2">
        <v>-0.45905174934600201</v>
      </c>
      <c r="F638" s="2">
        <v>-0.14156667664081801</v>
      </c>
      <c r="G638" s="2">
        <v>0.33449838038833601</v>
      </c>
      <c r="H638" s="2">
        <v>0.60568190550137901</v>
      </c>
      <c r="I638" s="2">
        <v>0.127781153994907</v>
      </c>
      <c r="J638" s="2">
        <v>0.65874241996289895</v>
      </c>
      <c r="K638" s="2">
        <v>0.16069216906285799</v>
      </c>
      <c r="L638" s="2">
        <v>0.27825207865545598</v>
      </c>
      <c r="M638" s="2">
        <v>-0.60724529673108896</v>
      </c>
      <c r="N638" s="2">
        <v>0.52253682861170503</v>
      </c>
      <c r="O638" s="2">
        <v>-0.25715766948781599</v>
      </c>
      <c r="P638" s="2">
        <v>0.17029467923118</v>
      </c>
    </row>
    <row r="639" spans="2:16" ht="15" customHeight="1" x14ac:dyDescent="0.25">
      <c r="B639" s="2">
        <v>-2.5867965529660402</v>
      </c>
      <c r="C639" s="2">
        <v>2.1817949579336702</v>
      </c>
      <c r="D639" s="2">
        <v>-0.35287681571532298</v>
      </c>
      <c r="E639" s="2">
        <v>-2.2397130170323698</v>
      </c>
      <c r="F639" s="2">
        <v>-2.21112564405554</v>
      </c>
      <c r="G639" s="2">
        <v>-0.29382799471680798</v>
      </c>
      <c r="H639" s="2">
        <v>0.44175777640078201</v>
      </c>
      <c r="I639" s="2">
        <v>-0.42082546849939001</v>
      </c>
      <c r="J639" s="2">
        <v>-0.65098552753583605</v>
      </c>
      <c r="K639" s="2">
        <v>-1.3817815568098899</v>
      </c>
      <c r="L639" s="2">
        <v>8.7173575687326296E-2</v>
      </c>
      <c r="M639" s="2">
        <v>0.37137793504048</v>
      </c>
      <c r="N639" s="2">
        <v>-0.19196308794893899</v>
      </c>
      <c r="O639" s="2">
        <v>-0.40169375012172198</v>
      </c>
      <c r="P639" s="2">
        <v>4.3530069272733597E-2</v>
      </c>
    </row>
    <row r="640" spans="2:16" ht="15" customHeight="1" x14ac:dyDescent="0.25">
      <c r="B640" s="2">
        <v>-3.6276096107656501</v>
      </c>
      <c r="C640" s="2">
        <v>0.165817268374674</v>
      </c>
      <c r="D640" s="2">
        <v>-0.87358866343983099</v>
      </c>
      <c r="E640" s="2">
        <v>-1.4019317059487999</v>
      </c>
      <c r="F640" s="2">
        <v>-0.18476421471677401</v>
      </c>
      <c r="G640" s="2">
        <v>-0.26844462455877699</v>
      </c>
      <c r="H640" s="2">
        <v>-0.14943187449435899</v>
      </c>
      <c r="I640" s="2">
        <v>-5.6272216891873797E-2</v>
      </c>
      <c r="J640" s="2">
        <v>-0.36776890371201998</v>
      </c>
      <c r="K640" s="2">
        <v>-0.47293168131880597</v>
      </c>
      <c r="L640" s="2">
        <v>0.20373661594827699</v>
      </c>
      <c r="M640" s="2">
        <v>0.21952878170455101</v>
      </c>
      <c r="N640" s="2">
        <v>-0.37273017693756999</v>
      </c>
      <c r="O640" s="2">
        <v>-6.6440763492639499E-2</v>
      </c>
      <c r="P640" s="2">
        <v>-7.8335675035464694E-2</v>
      </c>
    </row>
    <row r="641" spans="2:16" ht="15" customHeight="1" x14ac:dyDescent="0.25">
      <c r="B641" s="2">
        <v>-0.94230781676191899</v>
      </c>
      <c r="C641" s="2">
        <v>-1.3862049183835701</v>
      </c>
      <c r="D641" s="2">
        <v>6.3476631827667301E-2</v>
      </c>
      <c r="E641" s="2">
        <v>-1.02252302678262</v>
      </c>
      <c r="F641" s="2">
        <v>2.175186383517</v>
      </c>
      <c r="G641" s="2">
        <v>0.70855512020781497</v>
      </c>
      <c r="H641" s="2">
        <v>-0.29355807952894902</v>
      </c>
      <c r="I641" s="2">
        <v>-0.39090682389331899</v>
      </c>
      <c r="J641" s="2">
        <v>1.9086574103704801</v>
      </c>
      <c r="K641" s="2">
        <v>-0.47984465175896202</v>
      </c>
      <c r="L641" s="2">
        <v>-2.2738137920644101</v>
      </c>
      <c r="M641" s="2">
        <v>0.62238796880814895</v>
      </c>
      <c r="N641" s="2">
        <v>0.514145463708781</v>
      </c>
      <c r="O641" s="2">
        <v>-0.67479996003613796</v>
      </c>
      <c r="P641" s="2">
        <v>-4.2343398455488498E-2</v>
      </c>
    </row>
    <row r="642" spans="2:16" ht="15" customHeight="1" x14ac:dyDescent="0.25">
      <c r="B642" s="2">
        <v>0.29645175488853298</v>
      </c>
      <c r="C642" s="2">
        <v>2.3573862720745402</v>
      </c>
      <c r="D642" s="2">
        <v>-0.43276900461234302</v>
      </c>
      <c r="E642" s="2">
        <v>-1.33418404273145</v>
      </c>
      <c r="F642" s="2">
        <v>-1.26455836599854</v>
      </c>
      <c r="G642" s="2">
        <v>-0.20927522330722501</v>
      </c>
      <c r="H642" s="2">
        <v>0.967886027689418</v>
      </c>
      <c r="I642" s="2">
        <v>0.47861013515937101</v>
      </c>
      <c r="J642" s="2">
        <v>-7.5507868027121006E-2</v>
      </c>
      <c r="K642" s="2">
        <v>0.461417464207733</v>
      </c>
      <c r="L642" s="2">
        <v>-5.0291888445744802E-2</v>
      </c>
      <c r="M642" s="2">
        <v>0.19366855628019999</v>
      </c>
      <c r="N642" s="2">
        <v>-6.8738501020254597E-2</v>
      </c>
      <c r="O642" s="2">
        <v>-0.24548075091779301</v>
      </c>
      <c r="P642" s="2">
        <v>0.179039247092701</v>
      </c>
    </row>
    <row r="643" spans="2:16" ht="15" customHeight="1" x14ac:dyDescent="0.25">
      <c r="B643" s="2">
        <v>-0.82003145574379899</v>
      </c>
      <c r="C643" s="2">
        <v>-0.11807663476220601</v>
      </c>
      <c r="D643" s="2">
        <v>1.7811872723525499</v>
      </c>
      <c r="E643" s="2">
        <v>0.29277849343398099</v>
      </c>
      <c r="F643" s="2">
        <v>-0.104258099340947</v>
      </c>
      <c r="G643" s="2">
        <v>1.1819068023016001E-2</v>
      </c>
      <c r="H643" s="2">
        <v>0.33442559290277801</v>
      </c>
      <c r="I643" s="2">
        <v>0.218793451853983</v>
      </c>
      <c r="J643" s="2">
        <v>0.18759368925943401</v>
      </c>
      <c r="K643" s="2">
        <v>-6.5761327541417197E-2</v>
      </c>
      <c r="L643" s="2">
        <v>-0.60816128975770201</v>
      </c>
      <c r="M643" s="2">
        <v>0.48393859597925898</v>
      </c>
      <c r="N643" s="2">
        <v>0.23536077988082199</v>
      </c>
      <c r="O643" s="2">
        <v>-0.39313338121604902</v>
      </c>
      <c r="P643" s="2">
        <v>-0.34270732054911701</v>
      </c>
    </row>
    <row r="644" spans="2:16" ht="15" customHeight="1" x14ac:dyDescent="0.25">
      <c r="B644" s="2">
        <v>0.247897216404384</v>
      </c>
      <c r="C644" s="2">
        <v>1.11119954370491</v>
      </c>
      <c r="D644" s="2">
        <v>0.54039734752378998</v>
      </c>
      <c r="E644" s="2">
        <v>0.290332614413913</v>
      </c>
      <c r="F644" s="2">
        <v>0.17634483024195299</v>
      </c>
      <c r="G644" s="2">
        <v>0.75017689858526304</v>
      </c>
      <c r="H644" s="2">
        <v>0.33026811612129803</v>
      </c>
      <c r="I644" s="2">
        <v>0.64244752029219099</v>
      </c>
      <c r="J644" s="2">
        <v>0.783830079598133</v>
      </c>
      <c r="K644" s="2">
        <v>0.48067935866759098</v>
      </c>
      <c r="L644" s="2">
        <v>-0.73243757431055601</v>
      </c>
      <c r="M644" s="2">
        <v>-9.3967379399009607E-2</v>
      </c>
      <c r="N644" s="2">
        <v>0.1586745293629</v>
      </c>
      <c r="O644" s="2">
        <v>0.110442470234413</v>
      </c>
      <c r="P644" s="2">
        <v>0.17289984244759199</v>
      </c>
    </row>
    <row r="645" spans="2:16" ht="15" customHeight="1" x14ac:dyDescent="0.25">
      <c r="B645" s="2">
        <v>-2.6791490932665898</v>
      </c>
      <c r="C645" s="2">
        <v>0.18864950702744199</v>
      </c>
      <c r="D645" s="2">
        <v>0.780792700695224</v>
      </c>
      <c r="E645" s="2">
        <v>1.1116915815033399</v>
      </c>
      <c r="F645" s="2">
        <v>1.00647512991906</v>
      </c>
      <c r="G645" s="2">
        <v>-6.5287914620294998E-2</v>
      </c>
      <c r="H645" s="2">
        <v>-1.0663189056673701</v>
      </c>
      <c r="I645" s="2">
        <v>0.204091597903547</v>
      </c>
      <c r="J645" s="2">
        <v>0.93987722449863198</v>
      </c>
      <c r="K645" s="2">
        <v>0.19695787558556699</v>
      </c>
      <c r="L645" s="2">
        <v>0.72339305847999102</v>
      </c>
      <c r="M645" s="2">
        <v>-0.54699932725064604</v>
      </c>
      <c r="N645" s="2">
        <v>0.44774807249121201</v>
      </c>
      <c r="O645" s="2">
        <v>-0.41666522020121</v>
      </c>
      <c r="P645" s="2">
        <v>-0.10563388814124</v>
      </c>
    </row>
    <row r="646" spans="2:16" ht="15" customHeight="1" x14ac:dyDescent="0.25">
      <c r="B646" s="2">
        <v>-3.8047120807491202</v>
      </c>
      <c r="C646" s="2">
        <v>1.3836912033912601</v>
      </c>
      <c r="D646" s="2">
        <v>-0.33936134025520498</v>
      </c>
      <c r="E646" s="2">
        <v>-0.65493341421757301</v>
      </c>
      <c r="F646" s="2">
        <v>0.30250803442666402</v>
      </c>
      <c r="G646" s="2">
        <v>-0.68354695506402996</v>
      </c>
      <c r="H646" s="2">
        <v>-0.99489775297026295</v>
      </c>
      <c r="I646" s="2">
        <v>0.42290960433584401</v>
      </c>
      <c r="J646" s="2">
        <v>0.33440481247597997</v>
      </c>
      <c r="K646" s="2">
        <v>0.88493398935085499</v>
      </c>
      <c r="L646" s="2">
        <v>0.61222495916448305</v>
      </c>
      <c r="M646" s="2">
        <v>5.9328819335386002E-2</v>
      </c>
      <c r="N646" s="2">
        <v>-0.196913202714639</v>
      </c>
      <c r="O646" s="2">
        <v>-0.35713783123814302</v>
      </c>
      <c r="P646" s="2">
        <v>-3.3110935882877203E-2</v>
      </c>
    </row>
    <row r="647" spans="2:16" ht="15" customHeight="1" x14ac:dyDescent="0.25">
      <c r="B647" s="2">
        <v>-1.4545626484298</v>
      </c>
      <c r="C647" s="2">
        <v>3.9150646773479097E-2</v>
      </c>
      <c r="D647" s="2">
        <v>-0.227358185834733</v>
      </c>
      <c r="E647" s="2">
        <v>-0.19802839917355</v>
      </c>
      <c r="F647" s="2">
        <v>-0.266702633608075</v>
      </c>
      <c r="G647" s="2">
        <v>0.703359189470532</v>
      </c>
      <c r="H647" s="2">
        <v>0.559081816710151</v>
      </c>
      <c r="I647" s="2">
        <v>-0.16904477040638</v>
      </c>
      <c r="J647" s="2">
        <v>-1.21725319368374E-2</v>
      </c>
      <c r="K647" s="2">
        <v>-0.65286477531069698</v>
      </c>
      <c r="L647" s="2">
        <v>0.37804346368609898</v>
      </c>
      <c r="M647" s="2">
        <v>0.45908927088898799</v>
      </c>
      <c r="N647" s="2">
        <v>0.167693842663344</v>
      </c>
      <c r="O647" s="2">
        <v>-0.34442804617431799</v>
      </c>
      <c r="P647" s="2">
        <v>-6.3531789017016296E-2</v>
      </c>
    </row>
    <row r="648" spans="2:16" ht="15" customHeight="1" x14ac:dyDescent="0.25">
      <c r="B648" s="2">
        <v>-1.0113635063033799</v>
      </c>
      <c r="C648" s="2">
        <v>1.7721077870880499</v>
      </c>
      <c r="D648" s="2">
        <v>-3.6535429516265601E-2</v>
      </c>
      <c r="E648" s="2">
        <v>-0.278367227622975</v>
      </c>
      <c r="F648" s="2">
        <v>-2.5228554169415902E-2</v>
      </c>
      <c r="G648" s="2">
        <v>0.10460765263470399</v>
      </c>
      <c r="H648" s="2">
        <v>0.22781666234554601</v>
      </c>
      <c r="I648" s="2">
        <v>-0.32948266180816099</v>
      </c>
      <c r="J648" s="2">
        <v>0.96516783043927101</v>
      </c>
      <c r="K648" s="2">
        <v>-0.43280815279559298</v>
      </c>
      <c r="L648" s="2">
        <v>0.28150721791646999</v>
      </c>
      <c r="M648" s="2">
        <v>-0.50559385840953197</v>
      </c>
      <c r="N648" s="2">
        <v>0.36980639891832801</v>
      </c>
      <c r="O648" s="2">
        <v>-0.225845232366223</v>
      </c>
      <c r="P648" s="2">
        <v>-9.7769054041367098E-2</v>
      </c>
    </row>
    <row r="649" spans="2:16" ht="15" customHeight="1" x14ac:dyDescent="0.25">
      <c r="B649" s="2">
        <v>-1.3047000446096799</v>
      </c>
      <c r="C649" s="2">
        <v>1.64468047275522</v>
      </c>
      <c r="D649" s="2">
        <v>0.82636741556517701</v>
      </c>
      <c r="E649" s="2">
        <v>1.11146455638477</v>
      </c>
      <c r="F649" s="2">
        <v>-1.65556147228557</v>
      </c>
      <c r="G649" s="2">
        <v>1.3326939931877799</v>
      </c>
      <c r="H649" s="2">
        <v>1.1887131538112901</v>
      </c>
      <c r="I649" s="2">
        <v>0.39490114057671</v>
      </c>
      <c r="J649" s="2">
        <v>0.47417498737632702</v>
      </c>
      <c r="K649" s="2">
        <v>0.24568706732544901</v>
      </c>
      <c r="L649" s="2">
        <v>0.50098406310944699</v>
      </c>
      <c r="M649" s="2">
        <v>-0.34896884356157498</v>
      </c>
      <c r="N649" s="2">
        <v>-0.109728767232814</v>
      </c>
      <c r="O649" s="2">
        <v>0.48273532484253001</v>
      </c>
      <c r="P649" s="2">
        <v>-9.2686613407992099E-2</v>
      </c>
    </row>
    <row r="650" spans="2:16" ht="15" customHeight="1" x14ac:dyDescent="0.25">
      <c r="B650" s="2">
        <v>-2.6363029623277101</v>
      </c>
      <c r="C650" s="2">
        <v>1.9006499865308499</v>
      </c>
      <c r="D650" s="2">
        <v>0.22172390270286199</v>
      </c>
      <c r="E650" s="2">
        <v>-1.23718891787695</v>
      </c>
      <c r="F650" s="2">
        <v>-4.0114356233146102</v>
      </c>
      <c r="G650" s="2">
        <v>1.2216586214440699</v>
      </c>
      <c r="H650" s="2">
        <v>0.17773544775014799</v>
      </c>
      <c r="I650" s="2">
        <v>-0.37136582680698998</v>
      </c>
      <c r="J650" s="2">
        <v>-0.46397142714279899</v>
      </c>
      <c r="K650" s="2">
        <v>0.64458655126684605</v>
      </c>
      <c r="L650" s="2">
        <v>0.1776921738443</v>
      </c>
      <c r="M650" s="2">
        <v>-1.2036249569667E-2</v>
      </c>
      <c r="N650" s="2">
        <v>-5.8028268936150498E-2</v>
      </c>
      <c r="O650" s="2">
        <v>-0.43918329157031799</v>
      </c>
      <c r="P650" s="2">
        <v>8.9484421783280907E-2</v>
      </c>
    </row>
    <row r="651" spans="2:16" ht="15" customHeight="1" x14ac:dyDescent="0.25">
      <c r="B651" s="2">
        <v>-0.70662296234382305</v>
      </c>
      <c r="C651" s="2">
        <v>-6.1343736649839897</v>
      </c>
      <c r="D651" s="2">
        <v>1.1715133591343501</v>
      </c>
      <c r="E651" s="2">
        <v>-1.5559303921713199</v>
      </c>
      <c r="F651" s="2">
        <v>-9.2749377250382799E-3</v>
      </c>
      <c r="G651" s="2">
        <v>-2.9209299924923502</v>
      </c>
      <c r="H651" s="2">
        <v>-0.81122774627720695</v>
      </c>
      <c r="I651" s="2">
        <v>-1.29968019786738</v>
      </c>
      <c r="J651" s="2">
        <v>0.286939965142748</v>
      </c>
      <c r="K651" s="2">
        <v>-0.74639967355668102</v>
      </c>
      <c r="L651" s="2">
        <v>-3.2108496562653901</v>
      </c>
      <c r="M651" s="2">
        <v>0.35086857429769203</v>
      </c>
      <c r="N651" s="2">
        <v>1.05202761836688</v>
      </c>
      <c r="O651" s="2">
        <v>1.2255514557684</v>
      </c>
      <c r="P651" s="2">
        <v>-0.63766140470135502</v>
      </c>
    </row>
    <row r="652" spans="2:16" ht="15" customHeight="1" x14ac:dyDescent="0.25">
      <c r="B652" s="2">
        <v>1.0252044908868001</v>
      </c>
      <c r="C652" s="2">
        <v>0.57591891939509399</v>
      </c>
      <c r="D652" s="2">
        <v>-0.30422347806886302</v>
      </c>
      <c r="E652" s="2">
        <v>8.4204486069654305E-2</v>
      </c>
      <c r="F652" s="2">
        <v>-9.1801379203222302E-2</v>
      </c>
      <c r="G652" s="2">
        <v>0.90212093276482597</v>
      </c>
      <c r="H652" s="2">
        <v>0.74649249829446696</v>
      </c>
      <c r="I652" s="2">
        <v>0.41003415917140701</v>
      </c>
      <c r="J652" s="2">
        <v>4.2210831807039197E-2</v>
      </c>
      <c r="K652" s="2">
        <v>-1.9406215036488299E-2</v>
      </c>
      <c r="L652" s="2">
        <v>-0.42811870065160701</v>
      </c>
      <c r="M652" s="2">
        <v>0.19795709096561101</v>
      </c>
      <c r="N652" s="2">
        <v>-0.2184511490469</v>
      </c>
      <c r="O652" s="2">
        <v>0.17100669625193801</v>
      </c>
      <c r="P652" s="2">
        <v>0.21818406923931799</v>
      </c>
    </row>
    <row r="653" spans="2:16" ht="15" customHeight="1" x14ac:dyDescent="0.25">
      <c r="B653" s="2">
        <v>1.7469289142678901</v>
      </c>
      <c r="C653" s="2">
        <v>1.13792371449505</v>
      </c>
      <c r="D653" s="2">
        <v>0.328256727211028</v>
      </c>
      <c r="E653" s="2">
        <v>-0.105964817628321</v>
      </c>
      <c r="F653" s="2">
        <v>0.49922823781821801</v>
      </c>
      <c r="G653" s="2">
        <v>0.23264869672923</v>
      </c>
      <c r="H653" s="2">
        <v>0.51232865299266395</v>
      </c>
      <c r="I653" s="2">
        <v>3.8254319488238001E-2</v>
      </c>
      <c r="J653" s="2">
        <v>-0.218114434877583</v>
      </c>
      <c r="K653" s="2">
        <v>-9.4552888653115397E-2</v>
      </c>
      <c r="L653" s="2">
        <v>0.234703000390351</v>
      </c>
      <c r="M653" s="2">
        <v>0.118558400985427</v>
      </c>
      <c r="N653" s="2">
        <v>0.31854893430019698</v>
      </c>
      <c r="O653" s="2">
        <v>-0.11828107322721</v>
      </c>
      <c r="P653" s="2">
        <v>-8.4139466207620597E-2</v>
      </c>
    </row>
    <row r="654" spans="2:16" ht="15" customHeight="1" x14ac:dyDescent="0.25">
      <c r="B654" s="2">
        <v>-2.0998891333524301</v>
      </c>
      <c r="C654" s="2">
        <v>0.75915181832527301</v>
      </c>
      <c r="D654" s="2">
        <v>0.674105105345989</v>
      </c>
      <c r="E654" s="2">
        <v>0.37072619866547102</v>
      </c>
      <c r="F654" s="2">
        <v>1.2059839462372699</v>
      </c>
      <c r="G654" s="2">
        <v>0.53392098411606403</v>
      </c>
      <c r="H654" s="2">
        <v>-0.83090080078730499</v>
      </c>
      <c r="I654" s="2">
        <v>-0.32183327162584902</v>
      </c>
      <c r="J654" s="2">
        <v>1.1251978834041001</v>
      </c>
      <c r="K654" s="2">
        <v>-0.87109476618900605</v>
      </c>
      <c r="L654" s="2">
        <v>-0.41586073888304698</v>
      </c>
      <c r="M654" s="2">
        <v>0.98715514189110898</v>
      </c>
      <c r="N654" s="2">
        <v>-0.67072456039684303</v>
      </c>
      <c r="O654" s="2">
        <v>-0.41427852441164797</v>
      </c>
      <c r="P654" s="2">
        <v>0.20660422635960099</v>
      </c>
    </row>
    <row r="655" spans="2:16" ht="15" customHeight="1" x14ac:dyDescent="0.25">
      <c r="B655" s="2">
        <v>3.0785333925543901</v>
      </c>
      <c r="C655" s="2">
        <v>-0.62250573768751005</v>
      </c>
      <c r="D655" s="2">
        <v>-1.29293654895828</v>
      </c>
      <c r="E655" s="2">
        <v>-1.96883710344422</v>
      </c>
      <c r="F655" s="2">
        <v>1.3706770965810799</v>
      </c>
      <c r="G655" s="2">
        <v>-0.46942791175821302</v>
      </c>
      <c r="H655" s="2">
        <v>-0.39441864666548998</v>
      </c>
      <c r="I655" s="2">
        <v>7.9350085520909594E-2</v>
      </c>
      <c r="J655" s="2">
        <v>-0.63302395445778104</v>
      </c>
      <c r="K655" s="2">
        <v>0.181665138960591</v>
      </c>
      <c r="L655" s="2">
        <v>0.329121445748983</v>
      </c>
      <c r="M655" s="2">
        <v>-1.36095201534894E-2</v>
      </c>
      <c r="N655" s="2">
        <v>0.11211733527332</v>
      </c>
      <c r="O655" s="2">
        <v>-0.59737246378779896</v>
      </c>
      <c r="P655" s="2">
        <v>-3.5142472783372597E-2</v>
      </c>
    </row>
    <row r="656" spans="2:16" ht="15" customHeight="1" x14ac:dyDescent="0.25">
      <c r="B656" s="2">
        <v>2.7539733300390101</v>
      </c>
      <c r="C656" s="2">
        <v>-1.6222388565455399</v>
      </c>
      <c r="D656" s="2">
        <v>1.16813237315691</v>
      </c>
      <c r="E656" s="2">
        <v>0.20093033515844499</v>
      </c>
      <c r="F656" s="2">
        <v>-0.381980090519357</v>
      </c>
      <c r="G656" s="2">
        <v>-1.0803948086213599E-2</v>
      </c>
      <c r="H656" s="2">
        <v>0.51078148102662402</v>
      </c>
      <c r="I656" s="2">
        <v>7.0876704525451001E-2</v>
      </c>
      <c r="J656" s="2">
        <v>0.42261067284522802</v>
      </c>
      <c r="K656" s="2">
        <v>0.297898162232898</v>
      </c>
      <c r="L656" s="2">
        <v>0.119926273680124</v>
      </c>
      <c r="M656" s="2">
        <v>0.33496453057602199</v>
      </c>
      <c r="N656" s="2">
        <v>0.371466509383233</v>
      </c>
      <c r="O656" s="2">
        <v>-0.41935482418502801</v>
      </c>
      <c r="P656" s="2">
        <v>-0.33672117318858802</v>
      </c>
    </row>
    <row r="657" spans="2:16" ht="15" customHeight="1" x14ac:dyDescent="0.25">
      <c r="B657" s="2">
        <v>-1.2113562915264799</v>
      </c>
      <c r="C657" s="2">
        <v>0.18625335744621499</v>
      </c>
      <c r="D657" s="2">
        <v>0.25338743572142303</v>
      </c>
      <c r="E657" s="2">
        <v>0.121589027590822</v>
      </c>
      <c r="F657" s="2">
        <v>0.21606553377409099</v>
      </c>
      <c r="G657" s="2">
        <v>0.650635185934059</v>
      </c>
      <c r="H657" s="2">
        <v>0.57043438909403099</v>
      </c>
      <c r="I657" s="2">
        <v>-1.31492029941162E-2</v>
      </c>
      <c r="J657" s="2">
        <v>-1.24757977715715E-2</v>
      </c>
      <c r="K657" s="2">
        <v>-0.45863326669043702</v>
      </c>
      <c r="L657" s="2">
        <v>6.9460108582300006E-2</v>
      </c>
      <c r="M657" s="2">
        <v>-1.17965600780646</v>
      </c>
      <c r="N657" s="2">
        <v>0.82014204409160396</v>
      </c>
      <c r="O657" s="2">
        <v>0.40295671923542298</v>
      </c>
      <c r="P657" s="2">
        <v>-5.97261502557326E-2</v>
      </c>
    </row>
    <row r="658" spans="2:16" ht="15" customHeight="1" x14ac:dyDescent="0.25">
      <c r="B658" s="2">
        <v>2.80728440418092</v>
      </c>
      <c r="C658" s="2">
        <v>1.62953271312607</v>
      </c>
      <c r="D658" s="2">
        <v>0.44910733944332099</v>
      </c>
      <c r="E658" s="2">
        <v>-0.825797936672379</v>
      </c>
      <c r="F658" s="2">
        <v>-0.17522625687641899</v>
      </c>
      <c r="G658" s="2">
        <v>0.73618592619368395</v>
      </c>
      <c r="H658" s="2">
        <v>-0.19351823753297001</v>
      </c>
      <c r="I658" s="2">
        <v>-1.90791403681037</v>
      </c>
      <c r="J658" s="2">
        <v>-0.18944959716024501</v>
      </c>
      <c r="K658" s="2">
        <v>0.215896663389576</v>
      </c>
      <c r="L658" s="2">
        <v>0.15969341601109899</v>
      </c>
      <c r="M658" s="2">
        <v>0.56380867396357903</v>
      </c>
      <c r="N658" s="2">
        <v>-0.10294596175182801</v>
      </c>
      <c r="O658" s="2">
        <v>1.1326687297924101</v>
      </c>
      <c r="P658" s="2">
        <v>-0.24455558472696501</v>
      </c>
    </row>
    <row r="659" spans="2:16" ht="15" customHeight="1" x14ac:dyDescent="0.25">
      <c r="B659" s="2">
        <v>-2.0729852443873198</v>
      </c>
      <c r="C659" s="2">
        <v>-1.7523805803497401</v>
      </c>
      <c r="D659" s="2">
        <v>-1.6341679559537601</v>
      </c>
      <c r="E659" s="2">
        <v>-1.21333776426452</v>
      </c>
      <c r="F659" s="2">
        <v>1.71484056653628</v>
      </c>
      <c r="G659" s="2">
        <v>1.39594167846783</v>
      </c>
      <c r="H659" s="2">
        <v>0.89916261235248496</v>
      </c>
      <c r="I659" s="2">
        <v>0.60212563686867604</v>
      </c>
      <c r="J659" s="2">
        <v>-0.4865890538607</v>
      </c>
      <c r="K659" s="2">
        <v>0.39874526937009602</v>
      </c>
      <c r="L659" s="2">
        <v>-0.66998549785183703</v>
      </c>
      <c r="M659" s="2">
        <v>2.5793464472128502E-2</v>
      </c>
      <c r="N659" s="2">
        <v>-0.25247348975212702</v>
      </c>
      <c r="O659" s="2">
        <v>4.46888448328654E-2</v>
      </c>
      <c r="P659" s="2">
        <v>0.15240341612129699</v>
      </c>
    </row>
    <row r="660" spans="2:16" ht="15" customHeight="1" x14ac:dyDescent="0.25">
      <c r="B660" s="2">
        <v>0.37722735622582199</v>
      </c>
      <c r="C660" s="2">
        <v>1.7562201613006401</v>
      </c>
      <c r="D660" s="2">
        <v>-0.55331246051879601</v>
      </c>
      <c r="E660" s="2">
        <v>-1.2354807064779201</v>
      </c>
      <c r="F660" s="2">
        <v>-1.1855355265516501</v>
      </c>
      <c r="G660" s="2">
        <v>-0.29786617747398703</v>
      </c>
      <c r="H660" s="2">
        <v>1.5081611825564001</v>
      </c>
      <c r="I660" s="2">
        <v>0.19291865795476501</v>
      </c>
      <c r="J660" s="2">
        <v>-0.327950668454282</v>
      </c>
      <c r="K660" s="2">
        <v>0.715721888437023</v>
      </c>
      <c r="L660" s="2">
        <v>0.693419517084645</v>
      </c>
      <c r="M660" s="2">
        <v>0.95409799400763495</v>
      </c>
      <c r="N660" s="2">
        <v>0.920685231387531</v>
      </c>
      <c r="O660" s="2">
        <v>7.0444703464602701E-2</v>
      </c>
      <c r="P660" s="2">
        <v>-0.40560782077832203</v>
      </c>
    </row>
    <row r="661" spans="2:16" ht="15" customHeight="1" x14ac:dyDescent="0.25">
      <c r="B661" s="2">
        <v>-0.76553286764809703</v>
      </c>
      <c r="C661" s="2">
        <v>-0.19266022047043599</v>
      </c>
      <c r="D661" s="2">
        <v>-1.8270969835048101</v>
      </c>
      <c r="E661" s="2">
        <v>2.16763533972231</v>
      </c>
      <c r="F661" s="2">
        <v>-1.1044310251482401</v>
      </c>
      <c r="G661" s="2">
        <v>-0.116136914110162</v>
      </c>
      <c r="H661" s="2">
        <v>5.97192229192402E-2</v>
      </c>
      <c r="I661" s="2">
        <v>-6.8288899221437299E-2</v>
      </c>
      <c r="J661" s="2">
        <v>0.56826824040420798</v>
      </c>
      <c r="K661" s="2">
        <v>-0.23816855980683599</v>
      </c>
      <c r="L661" s="2">
        <v>0.75741405624538005</v>
      </c>
      <c r="M661" s="2">
        <v>0.51600534606859205</v>
      </c>
      <c r="N661" s="2">
        <v>-0.17968939328890801</v>
      </c>
      <c r="O661" s="2">
        <v>-0.120257018371372</v>
      </c>
      <c r="P661" s="2">
        <v>0.101822785901823</v>
      </c>
    </row>
    <row r="662" spans="2:16" ht="15" customHeight="1" x14ac:dyDescent="0.25">
      <c r="B662" s="2">
        <v>0.60301857795184899</v>
      </c>
      <c r="C662" s="2">
        <v>1.7418469051419401</v>
      </c>
      <c r="D662" s="2">
        <v>-1.1275519230405899</v>
      </c>
      <c r="E662" s="2">
        <v>-1.0841568964929</v>
      </c>
      <c r="F662" s="2">
        <v>0.53100570876814901</v>
      </c>
      <c r="G662" s="2">
        <v>-0.758217788152168</v>
      </c>
      <c r="H662" s="2">
        <v>-0.327220711902525</v>
      </c>
      <c r="I662" s="2">
        <v>-0.20325917281239</v>
      </c>
      <c r="J662" s="2">
        <v>-1.9476219995360599E-2</v>
      </c>
      <c r="K662" s="2">
        <v>0.433488752408558</v>
      </c>
      <c r="L662" s="2">
        <v>7.2223293193307905E-2</v>
      </c>
      <c r="M662" s="2">
        <v>0.143803693783492</v>
      </c>
      <c r="N662" s="2">
        <v>-3.6112311286319199E-2</v>
      </c>
      <c r="O662" s="2">
        <v>-0.13286001992794799</v>
      </c>
      <c r="P662" s="2">
        <v>-0.21018421160536099</v>
      </c>
    </row>
    <row r="663" spans="2:16" ht="15" customHeight="1" x14ac:dyDescent="0.25">
      <c r="B663" s="2">
        <v>0.37660368707160102</v>
      </c>
      <c r="C663" s="2">
        <v>2.3460573932190401</v>
      </c>
      <c r="D663" s="2">
        <v>-1.3586838850527601</v>
      </c>
      <c r="E663" s="2">
        <v>-1.2708623780260999</v>
      </c>
      <c r="F663" s="2">
        <v>-0.43135241938582503</v>
      </c>
      <c r="G663" s="2">
        <v>-1.0292494713651099</v>
      </c>
      <c r="H663" s="2">
        <v>-1.9983358920138802E-2</v>
      </c>
      <c r="I663" s="2">
        <v>-0.63578642955338405</v>
      </c>
      <c r="J663" s="2">
        <v>-0.293537502197804</v>
      </c>
      <c r="K663" s="2">
        <v>4.9136954953918802E-2</v>
      </c>
      <c r="L663" s="2">
        <v>0.11439578092401501</v>
      </c>
      <c r="M663" s="2">
        <v>-0.16746547596466299</v>
      </c>
      <c r="N663" s="2">
        <v>-0.14564056688112201</v>
      </c>
      <c r="O663" s="2">
        <v>0.27777019040711898</v>
      </c>
      <c r="P663" s="2">
        <v>-0.31728374486029098</v>
      </c>
    </row>
    <row r="664" spans="2:16" ht="15" customHeight="1" x14ac:dyDescent="0.25">
      <c r="B664" s="2">
        <v>-1.7642421965605499</v>
      </c>
      <c r="C664" s="2">
        <v>-3.9079555890191102</v>
      </c>
      <c r="D664" s="2">
        <v>2.28284402138592</v>
      </c>
      <c r="E664" s="2">
        <v>0.84133721553551799</v>
      </c>
      <c r="F664" s="2">
        <v>-0.62764787477619599</v>
      </c>
      <c r="G664" s="2">
        <v>-1.40433475208612</v>
      </c>
      <c r="H664" s="2">
        <v>-0.108321558182766</v>
      </c>
      <c r="I664" s="2">
        <v>0.43204021562083</v>
      </c>
      <c r="J664" s="2">
        <v>-0.33418805408476698</v>
      </c>
      <c r="K664" s="2">
        <v>0.80957157720578998</v>
      </c>
      <c r="L664" s="2">
        <v>-0.46747052320662102</v>
      </c>
      <c r="M664" s="2">
        <v>-2.5449898221844701E-2</v>
      </c>
      <c r="N664" s="2">
        <v>-0.37376779007145799</v>
      </c>
      <c r="O664" s="2">
        <v>-0.42501965724389601</v>
      </c>
      <c r="P664" s="2">
        <v>-0.24052358717689001</v>
      </c>
    </row>
    <row r="665" spans="2:16" ht="15" customHeight="1" x14ac:dyDescent="0.25">
      <c r="B665" s="2">
        <v>-0.827593476534914</v>
      </c>
      <c r="C665" s="2">
        <v>2.0193144705331898</v>
      </c>
      <c r="D665" s="2">
        <v>-8.0661920979551605E-2</v>
      </c>
      <c r="E665" s="2">
        <v>2.4039985655042999</v>
      </c>
      <c r="F665" s="2">
        <v>-0.44997287305243699</v>
      </c>
      <c r="G665" s="2">
        <v>-0.70662537422503702</v>
      </c>
      <c r="H665" s="2">
        <v>-0.27852773880661202</v>
      </c>
      <c r="I665" s="2">
        <v>1.05831906537617</v>
      </c>
      <c r="J665" s="2">
        <v>-1.1123519220011999</v>
      </c>
      <c r="K665" s="2">
        <v>0.36365975941114997</v>
      </c>
      <c r="L665" s="2">
        <v>-0.479463941185028</v>
      </c>
      <c r="M665" s="2">
        <v>-0.68710793477434995</v>
      </c>
      <c r="N665" s="2">
        <v>8.1627524011033306E-2</v>
      </c>
      <c r="O665" s="2">
        <v>0.145399873538335</v>
      </c>
      <c r="P665" s="2">
        <v>0.449939839494643</v>
      </c>
    </row>
    <row r="666" spans="2:16" ht="15" customHeight="1" x14ac:dyDescent="0.25">
      <c r="B666" s="2">
        <v>0.583518362254831</v>
      </c>
      <c r="C666" s="2">
        <v>1.02248682886885</v>
      </c>
      <c r="D666" s="2">
        <v>-0.86803867654115596</v>
      </c>
      <c r="E666" s="2">
        <v>6.1482136391786402E-2</v>
      </c>
      <c r="F666" s="2">
        <v>1.06377383413233</v>
      </c>
      <c r="G666" s="2">
        <v>-0.89322567735288105</v>
      </c>
      <c r="H666" s="2">
        <v>-0.98449786353003199</v>
      </c>
      <c r="I666" s="2">
        <v>-0.59675325211137797</v>
      </c>
      <c r="J666" s="2">
        <v>-2.0735570478681502E-3</v>
      </c>
      <c r="K666" s="2">
        <v>-0.43028420996126698</v>
      </c>
      <c r="L666" s="2">
        <v>-1.0301953324767401</v>
      </c>
      <c r="M666" s="2">
        <v>-7.1336879259392694E-2</v>
      </c>
      <c r="N666" s="2">
        <v>1.3368945444007E-2</v>
      </c>
      <c r="O666" s="2">
        <v>0.222389701051904</v>
      </c>
      <c r="P666" s="2">
        <v>0.43341119324310201</v>
      </c>
    </row>
    <row r="667" spans="2:16" ht="15" customHeight="1" x14ac:dyDescent="0.25">
      <c r="B667" s="2">
        <v>-0.85345121070830099</v>
      </c>
      <c r="C667" s="2">
        <v>0.68328332569490902</v>
      </c>
      <c r="D667" s="2">
        <v>1.45218631795819</v>
      </c>
      <c r="E667" s="2">
        <v>0.38313477328286399</v>
      </c>
      <c r="F667" s="2">
        <v>0.90779171055256902</v>
      </c>
      <c r="G667" s="2">
        <v>-0.54565180818957704</v>
      </c>
      <c r="H667" s="2">
        <v>-0.665194280225062</v>
      </c>
      <c r="I667" s="2">
        <v>-0.29766059180431298</v>
      </c>
      <c r="J667" s="2">
        <v>-0.78081583271938804</v>
      </c>
      <c r="K667" s="2">
        <v>-0.60472278689941505</v>
      </c>
      <c r="L667" s="2">
        <v>0.52638854656213596</v>
      </c>
      <c r="M667" s="2">
        <v>0.52104710943403998</v>
      </c>
      <c r="N667" s="2">
        <v>-0.44741615172563698</v>
      </c>
      <c r="O667" s="2">
        <v>0.111814227327661</v>
      </c>
      <c r="P667" s="2">
        <v>-0.14499272607116201</v>
      </c>
    </row>
    <row r="668" spans="2:16" ht="15" customHeight="1" x14ac:dyDescent="0.25">
      <c r="B668" s="2">
        <v>1.5144119724868901</v>
      </c>
      <c r="C668" s="2">
        <v>-0.174526462357594</v>
      </c>
      <c r="D668" s="2">
        <v>0.49143562995920698</v>
      </c>
      <c r="E668" s="2">
        <v>2.1931502486848</v>
      </c>
      <c r="F668" s="2">
        <v>-0.25936056855059297</v>
      </c>
      <c r="G668" s="2">
        <v>1.1581661841373501</v>
      </c>
      <c r="H668" s="2">
        <v>0.64898300039962198</v>
      </c>
      <c r="I668" s="2">
        <v>-0.41901513087271403</v>
      </c>
      <c r="J668" s="2">
        <v>0.37445679143899602</v>
      </c>
      <c r="K668" s="2">
        <v>-0.53013692654981803</v>
      </c>
      <c r="L668" s="2">
        <v>0.82715540271424204</v>
      </c>
      <c r="M668" s="2">
        <v>0.40002159887319</v>
      </c>
      <c r="N668" s="2">
        <v>2.7949201368627299E-2</v>
      </c>
      <c r="O668" s="2">
        <v>0.25484907079491798</v>
      </c>
      <c r="P668" s="2">
        <v>-0.85254743964917201</v>
      </c>
    </row>
    <row r="669" spans="2:16" ht="15" customHeight="1" x14ac:dyDescent="0.25">
      <c r="B669" s="2">
        <v>-2.54196233422938</v>
      </c>
      <c r="C669" s="2">
        <v>1.01932390792586</v>
      </c>
      <c r="D669" s="2">
        <v>9.6160684822356304E-2</v>
      </c>
      <c r="E669" s="2">
        <v>-0.23169725959994</v>
      </c>
      <c r="F669" s="2">
        <v>0.618214975009997</v>
      </c>
      <c r="G669" s="2">
        <v>-0.44964665668556902</v>
      </c>
      <c r="H669" s="2">
        <v>-0.88641896279844101</v>
      </c>
      <c r="I669" s="2">
        <v>-0.28596244264140203</v>
      </c>
      <c r="J669" s="2">
        <v>0.48979813815853401</v>
      </c>
      <c r="K669" s="2">
        <v>-0.44965957966470999</v>
      </c>
      <c r="L669" s="2">
        <v>0.35905311926649702</v>
      </c>
      <c r="M669" s="2">
        <v>-0.28988291015192602</v>
      </c>
      <c r="N669" s="2">
        <v>0.16791310491482</v>
      </c>
      <c r="O669" s="2">
        <v>-8.6815503281603701E-3</v>
      </c>
      <c r="P669" s="2">
        <v>0.14249558698276599</v>
      </c>
    </row>
    <row r="670" spans="2:16" ht="15" customHeight="1" x14ac:dyDescent="0.25">
      <c r="B670" s="2">
        <v>-1.3468040613233201</v>
      </c>
      <c r="C670" s="2">
        <v>0.69296824346499297</v>
      </c>
      <c r="D670" s="2">
        <v>0.48975455625550601</v>
      </c>
      <c r="E670" s="2">
        <v>0.20494674058035101</v>
      </c>
      <c r="F670" s="2">
        <v>-1.4137457477620099</v>
      </c>
      <c r="G670" s="2">
        <v>1.39959030943242</v>
      </c>
      <c r="H670" s="2">
        <v>-0.78546128575663698</v>
      </c>
      <c r="I670" s="2">
        <v>-0.61185529006404904</v>
      </c>
      <c r="J670" s="2">
        <v>-0.357822223086108</v>
      </c>
      <c r="K670" s="2">
        <v>0.60353743055152997</v>
      </c>
      <c r="L670" s="2">
        <v>0.783286357234803</v>
      </c>
      <c r="M670" s="2">
        <v>0.106186540269081</v>
      </c>
      <c r="N670" s="2">
        <v>9.7601286241067203E-2</v>
      </c>
      <c r="O670" s="2">
        <v>-0.36662382343033501</v>
      </c>
      <c r="P670" s="2">
        <v>-0.23863592351217899</v>
      </c>
    </row>
    <row r="671" spans="2:16" ht="15" customHeight="1" x14ac:dyDescent="0.25">
      <c r="B671" s="2">
        <v>0.19980771843133399</v>
      </c>
      <c r="C671" s="2">
        <v>2.0991203459981902</v>
      </c>
      <c r="D671" s="2">
        <v>1.6349795906286999</v>
      </c>
      <c r="E671" s="2">
        <v>0.18313371944258799</v>
      </c>
      <c r="F671" s="2">
        <v>1.2032710194338001</v>
      </c>
      <c r="G671" s="2">
        <v>-6.7176500504890102E-2</v>
      </c>
      <c r="H671" s="2">
        <v>-0.32266089706789702</v>
      </c>
      <c r="I671" s="2">
        <v>0.17734760284248</v>
      </c>
      <c r="J671" s="2">
        <v>-0.84415671979590101</v>
      </c>
      <c r="K671" s="2">
        <v>-0.50172798119959705</v>
      </c>
      <c r="L671" s="2">
        <v>-1.3245577857474999</v>
      </c>
      <c r="M671" s="2">
        <v>-6.3627692900024901E-2</v>
      </c>
      <c r="N671" s="2">
        <v>0.41887980145395598</v>
      </c>
      <c r="O671" s="2">
        <v>0.35797740558563701</v>
      </c>
      <c r="P671" s="2">
        <v>-0.178973180927501</v>
      </c>
    </row>
    <row r="672" spans="2:16" ht="15" customHeight="1" x14ac:dyDescent="0.25">
      <c r="B672" s="2">
        <v>-3.1165687906119102</v>
      </c>
      <c r="C672" s="2">
        <v>9.8992548477878806E-2</v>
      </c>
      <c r="D672" s="2">
        <v>-0.74821341870580005</v>
      </c>
      <c r="E672" s="2">
        <v>-0.384489950704131</v>
      </c>
      <c r="F672" s="2">
        <v>-0.14336123565308001</v>
      </c>
      <c r="G672" s="2">
        <v>-4.1881583605529599E-2</v>
      </c>
      <c r="H672" s="2">
        <v>-0.36789345001718898</v>
      </c>
      <c r="I672" s="2">
        <v>-0.50459913684108804</v>
      </c>
      <c r="J672" s="2">
        <v>1.1478662284679799</v>
      </c>
      <c r="K672" s="2">
        <v>-0.77067400661726504</v>
      </c>
      <c r="L672" s="2">
        <v>1.1184826583825001</v>
      </c>
      <c r="M672" s="2">
        <v>0.67570059240899205</v>
      </c>
      <c r="N672" s="2">
        <v>-0.197269854619882</v>
      </c>
      <c r="O672" s="2">
        <v>-0.25307726304378197</v>
      </c>
      <c r="P672" s="2">
        <v>0.363819039636255</v>
      </c>
    </row>
    <row r="673" spans="2:16" ht="15" customHeight="1" x14ac:dyDescent="0.25">
      <c r="B673" s="2">
        <v>-0.42352911631775497</v>
      </c>
      <c r="C673" s="2">
        <v>-2.4407436583116602</v>
      </c>
      <c r="D673" s="2">
        <v>0.51873618090567497</v>
      </c>
      <c r="E673" s="2">
        <v>2.1546144403917999</v>
      </c>
      <c r="F673" s="2">
        <v>-1.3449276443984699</v>
      </c>
      <c r="G673" s="2">
        <v>-0.53130261227392594</v>
      </c>
      <c r="H673" s="2">
        <v>0.48393566312870501</v>
      </c>
      <c r="I673" s="2">
        <v>-6.7134194567616103E-3</v>
      </c>
      <c r="J673" s="2">
        <v>-0.75837665392200004</v>
      </c>
      <c r="K673" s="2">
        <v>-0.53570942415249601</v>
      </c>
      <c r="L673" s="2">
        <v>-0.65231666931744403</v>
      </c>
      <c r="M673" s="2">
        <v>8.7332449349779406E-2</v>
      </c>
      <c r="N673" s="2">
        <v>-0.25943118701531598</v>
      </c>
      <c r="O673" s="2">
        <v>0.29398376608945398</v>
      </c>
      <c r="P673" s="2">
        <v>-1.0092283594823701</v>
      </c>
    </row>
    <row r="674" spans="2:16" ht="15" customHeight="1" x14ac:dyDescent="0.25">
      <c r="B674" s="2">
        <v>-0.22170936587044701</v>
      </c>
      <c r="C674" s="2">
        <v>3.67842796359706</v>
      </c>
      <c r="D674" s="2">
        <v>-0.32254507493490098</v>
      </c>
      <c r="E674" s="2">
        <v>-1.1040662484563999</v>
      </c>
      <c r="F674" s="2">
        <v>-2.9566219821703199</v>
      </c>
      <c r="G674" s="2">
        <v>0.46516824554035202</v>
      </c>
      <c r="H674" s="2">
        <v>1.0192386156873301</v>
      </c>
      <c r="I674" s="2">
        <v>4.50085872677881E-2</v>
      </c>
      <c r="J674" s="2">
        <v>-0.164754979428094</v>
      </c>
      <c r="K674" s="2">
        <v>0.20582274535004799</v>
      </c>
      <c r="L674" s="2">
        <v>-0.27378672488708</v>
      </c>
      <c r="M674" s="2">
        <v>0.46061950309495597</v>
      </c>
      <c r="N674" s="2">
        <v>0.44790666968387599</v>
      </c>
      <c r="O674" s="2">
        <v>0.26301128773409399</v>
      </c>
      <c r="P674" s="2">
        <v>-0.150064528747548</v>
      </c>
    </row>
    <row r="675" spans="2:16" ht="15" customHeight="1" x14ac:dyDescent="0.25">
      <c r="B675" s="2">
        <v>0.100029069596276</v>
      </c>
      <c r="C675" s="2">
        <v>3.5793932854453399</v>
      </c>
      <c r="D675" s="2">
        <v>0.78182339206064899</v>
      </c>
      <c r="E675" s="2">
        <v>-1.21354092567585</v>
      </c>
      <c r="F675" s="2">
        <v>-0.27105039105105699</v>
      </c>
      <c r="G675" s="2">
        <v>-0.696609102862211</v>
      </c>
      <c r="H675" s="2">
        <v>0.35447960955140601</v>
      </c>
      <c r="I675" s="2">
        <v>-5.9506278341273901E-2</v>
      </c>
      <c r="J675" s="2">
        <v>-0.66693395576918502</v>
      </c>
      <c r="K675" s="2">
        <v>0.12761844244725301</v>
      </c>
      <c r="L675" s="2">
        <v>-0.28533052024607602</v>
      </c>
      <c r="M675" s="2">
        <v>-0.77710106011838798</v>
      </c>
      <c r="N675" s="2">
        <v>-0.20624444476386899</v>
      </c>
      <c r="O675" s="2">
        <v>-0.16517178431851801</v>
      </c>
      <c r="P675" s="2">
        <v>0.39727316575729299</v>
      </c>
    </row>
    <row r="676" spans="2:16" ht="15" customHeight="1" x14ac:dyDescent="0.25">
      <c r="B676" s="2">
        <v>2.4917393117220099</v>
      </c>
      <c r="C676" s="2">
        <v>2.1195265585010699</v>
      </c>
      <c r="D676" s="2">
        <v>-0.41562651523014899</v>
      </c>
      <c r="E676" s="2">
        <v>-0.84776834045710603</v>
      </c>
      <c r="F676" s="2">
        <v>0.53100554003191403</v>
      </c>
      <c r="G676" s="2">
        <v>-0.804672379479486</v>
      </c>
      <c r="H676" s="2">
        <v>4.85732810442654E-2</v>
      </c>
      <c r="I676" s="2">
        <v>-0.75536037646018594</v>
      </c>
      <c r="J676" s="2">
        <v>0.333568780255182</v>
      </c>
      <c r="K676" s="2">
        <v>0.412220549624496</v>
      </c>
      <c r="L676" s="2">
        <v>0.18538395530291499</v>
      </c>
      <c r="M676" s="2">
        <v>2.0943953105967601E-2</v>
      </c>
      <c r="N676" s="2">
        <v>-0.253928984338884</v>
      </c>
      <c r="O676" s="2">
        <v>0.55674765108961399</v>
      </c>
      <c r="P676" s="2">
        <v>-6.6035290277835404E-2</v>
      </c>
    </row>
    <row r="677" spans="2:16" ht="15" customHeight="1" x14ac:dyDescent="0.25">
      <c r="B677" s="2">
        <v>4.0505779211245496</v>
      </c>
      <c r="C677" s="2">
        <v>-0.200846229589493</v>
      </c>
      <c r="D677" s="2">
        <v>0.28939113683308998</v>
      </c>
      <c r="E677" s="2">
        <v>-0.32926511251560903</v>
      </c>
      <c r="F677" s="2">
        <v>0.27757894693825602</v>
      </c>
      <c r="G677" s="2">
        <v>0.42727779188685799</v>
      </c>
      <c r="H677" s="2">
        <v>-3.6847298522854198E-2</v>
      </c>
      <c r="I677" s="2">
        <v>8.1196980818156003E-2</v>
      </c>
      <c r="J677" s="2">
        <v>1.4666318182014699</v>
      </c>
      <c r="K677" s="2">
        <v>2.4710354543148301E-2</v>
      </c>
      <c r="L677" s="2">
        <v>0.22581375786031399</v>
      </c>
      <c r="M677" s="2">
        <v>0.13979942234356799</v>
      </c>
      <c r="N677" s="2">
        <v>0.33561937088525301</v>
      </c>
      <c r="O677" s="2">
        <v>0.14686112495786599</v>
      </c>
      <c r="P677" s="2">
        <v>-0.32387380082453199</v>
      </c>
    </row>
    <row r="678" spans="2:16" ht="15" customHeight="1" x14ac:dyDescent="0.25">
      <c r="B678" s="2">
        <v>-0.66415567196019498</v>
      </c>
      <c r="C678" s="2">
        <v>-1.9709660198544601</v>
      </c>
      <c r="D678" s="2">
        <v>1.6540625209187201</v>
      </c>
      <c r="E678" s="2">
        <v>-1.0606513656883301</v>
      </c>
      <c r="F678" s="2">
        <v>-1.32523220625023</v>
      </c>
      <c r="G678" s="2">
        <v>-1.1896596798029699</v>
      </c>
      <c r="H678" s="2">
        <v>-3.7694187721850202E-2</v>
      </c>
      <c r="I678" s="2">
        <v>0.82976015138914805</v>
      </c>
      <c r="J678" s="2">
        <v>-0.28727700121484301</v>
      </c>
      <c r="K678" s="2">
        <v>-0.36774209064744201</v>
      </c>
      <c r="L678" s="2">
        <v>-0.141777224000595</v>
      </c>
      <c r="M678" s="2">
        <v>-0.168666000948337</v>
      </c>
      <c r="N678" s="2">
        <v>-0.70582781104225401</v>
      </c>
      <c r="O678" s="2">
        <v>-0.40866540209098901</v>
      </c>
      <c r="P678" s="2">
        <v>-0.158572484780236</v>
      </c>
    </row>
    <row r="679" spans="2:16" ht="15" customHeight="1" x14ac:dyDescent="0.25">
      <c r="B679" s="2">
        <v>-0.73076163431071295</v>
      </c>
      <c r="C679" s="2">
        <v>1.34086849556044</v>
      </c>
      <c r="D679" s="2">
        <v>-0.15546080380055499</v>
      </c>
      <c r="E679" s="2">
        <v>-1.3525055845988201</v>
      </c>
      <c r="F679" s="2">
        <v>-1.2112489884778901</v>
      </c>
      <c r="G679" s="2">
        <v>-0.58699867754063995</v>
      </c>
      <c r="H679" s="2">
        <v>0.92954533114583504</v>
      </c>
      <c r="I679" s="2">
        <v>0.804623138382349</v>
      </c>
      <c r="J679" s="2">
        <v>-0.406088140136451</v>
      </c>
      <c r="K679" s="2">
        <v>0.85434720997871805</v>
      </c>
      <c r="L679" s="2">
        <v>-4.2365311685310603E-2</v>
      </c>
      <c r="M679" s="2">
        <v>0.65977245243328897</v>
      </c>
      <c r="N679" s="2">
        <v>0.56450744188483104</v>
      </c>
      <c r="O679" s="2">
        <v>-0.60567304053378301</v>
      </c>
      <c r="P679" s="2">
        <v>4.5435896543732701E-2</v>
      </c>
    </row>
    <row r="680" spans="2:16" ht="15" customHeight="1" x14ac:dyDescent="0.25">
      <c r="B680" s="2">
        <v>-2.00442657719679</v>
      </c>
      <c r="C680" s="2">
        <v>-1.8921863582371901E-2</v>
      </c>
      <c r="D680" s="2">
        <v>-0.98804210820379001</v>
      </c>
      <c r="E680" s="2">
        <v>-0.110267958963606</v>
      </c>
      <c r="F680" s="2">
        <v>0.575838076256036</v>
      </c>
      <c r="G680" s="2">
        <v>2.6686523350653201E-2</v>
      </c>
      <c r="H680" s="2">
        <v>-0.53426003399237598</v>
      </c>
      <c r="I680" s="2">
        <v>-1.09056198469935</v>
      </c>
      <c r="J680" s="2">
        <v>0.770913420567368</v>
      </c>
      <c r="K680" s="2">
        <v>-1.54060739231038</v>
      </c>
      <c r="L680" s="2">
        <v>0.29703320693569402</v>
      </c>
      <c r="M680" s="2">
        <v>2.3042149981463499E-2</v>
      </c>
      <c r="N680" s="2">
        <v>0.69501544355487999</v>
      </c>
      <c r="O680" s="2">
        <v>-9.3973821145853301E-2</v>
      </c>
      <c r="P680" s="2">
        <v>-0.48517043563601298</v>
      </c>
    </row>
    <row r="681" spans="2:16" ht="15" customHeight="1" x14ac:dyDescent="0.25">
      <c r="B681" s="2">
        <v>-1.7892487339186001</v>
      </c>
      <c r="C681" s="2">
        <v>2.0674656814837902</v>
      </c>
      <c r="D681" s="2">
        <v>0.42648224486132202</v>
      </c>
      <c r="E681" s="2">
        <v>-0.46872821468743198</v>
      </c>
      <c r="F681" s="2">
        <v>1.5206914709863399</v>
      </c>
      <c r="G681" s="2">
        <v>-0.75383287913729702</v>
      </c>
      <c r="H681" s="2">
        <v>-1.4915335853006</v>
      </c>
      <c r="I681" s="2">
        <v>1.72342040792752E-2</v>
      </c>
      <c r="J681" s="2">
        <v>3.4706867013301501E-2</v>
      </c>
      <c r="K681" s="2">
        <v>-4.1346579490106602E-2</v>
      </c>
      <c r="L681" s="2">
        <v>-0.98893068162717201</v>
      </c>
      <c r="M681" s="2">
        <v>0.462236619075235</v>
      </c>
      <c r="N681" s="2">
        <v>0.13531017179638</v>
      </c>
      <c r="O681" s="2">
        <v>-0.293186113795526</v>
      </c>
      <c r="P681" s="2">
        <v>-0.49513520909820802</v>
      </c>
    </row>
    <row r="682" spans="2:16" ht="15" customHeight="1" x14ac:dyDescent="0.25">
      <c r="B682" s="2">
        <v>-0.92257703284024195</v>
      </c>
      <c r="C682" s="2">
        <v>3.3635668106365801</v>
      </c>
      <c r="D682" s="2">
        <v>-9.2594246397608299E-2</v>
      </c>
      <c r="E682" s="2">
        <v>-1.0273140917261001</v>
      </c>
      <c r="F682" s="2">
        <v>-3.1690843628193801</v>
      </c>
      <c r="G682" s="2">
        <v>-0.35151486449673502</v>
      </c>
      <c r="H682" s="2">
        <v>1.79844271851527</v>
      </c>
      <c r="I682" s="2">
        <v>0.444275905801709</v>
      </c>
      <c r="J682" s="2">
        <v>9.0807540456534497E-2</v>
      </c>
      <c r="K682" s="2">
        <v>0.40647016973342798</v>
      </c>
      <c r="L682" s="2">
        <v>0.12673646113569301</v>
      </c>
      <c r="M682" s="2">
        <v>7.2208874965357106E-2</v>
      </c>
      <c r="N682" s="2">
        <v>1.45749351354391E-2</v>
      </c>
      <c r="O682" s="2">
        <v>4.9387157189113101E-2</v>
      </c>
      <c r="P682" s="2">
        <v>4.0611052200581102E-2</v>
      </c>
    </row>
    <row r="683" spans="2:16" ht="15" customHeight="1" x14ac:dyDescent="0.25">
      <c r="B683" s="2">
        <v>0.71545202280944098</v>
      </c>
      <c r="C683" s="2">
        <v>0.70122710954878698</v>
      </c>
      <c r="D683" s="2">
        <v>1.46763854253251</v>
      </c>
      <c r="E683" s="2">
        <v>1.2617432570357501</v>
      </c>
      <c r="F683" s="2">
        <v>-0.90168790023439904</v>
      </c>
      <c r="G683" s="2">
        <v>1.31311699980704</v>
      </c>
      <c r="H683" s="2">
        <v>1.6692728672522601</v>
      </c>
      <c r="I683" s="2">
        <v>-0.44060869671157998</v>
      </c>
      <c r="J683" s="2">
        <v>-0.37360764648887901</v>
      </c>
      <c r="K683" s="2">
        <v>-2.2060447215539201</v>
      </c>
      <c r="L683" s="2">
        <v>-0.16934064401605201</v>
      </c>
      <c r="M683" s="2">
        <v>-0.16063843449958001</v>
      </c>
      <c r="N683" s="2">
        <v>0.28570850815514098</v>
      </c>
      <c r="O683" s="2">
        <v>0.11050755498581701</v>
      </c>
      <c r="P683" s="2">
        <v>-0.44887246420183702</v>
      </c>
    </row>
    <row r="684" spans="2:16" ht="15" customHeight="1" x14ac:dyDescent="0.25">
      <c r="B684" s="2">
        <v>-2.57810652594523</v>
      </c>
      <c r="C684" s="2">
        <v>2.6155606080464602</v>
      </c>
      <c r="D684" s="2">
        <v>1.00169243139491</v>
      </c>
      <c r="E684" s="2">
        <v>-0.10529186087747</v>
      </c>
      <c r="F684" s="2">
        <v>-1.48552405806725</v>
      </c>
      <c r="G684" s="2">
        <v>0.24409409980771701</v>
      </c>
      <c r="H684" s="2">
        <v>0.55997851754938099</v>
      </c>
      <c r="I684" s="2">
        <v>0.69784339674087503</v>
      </c>
      <c r="J684" s="2">
        <v>0.72166714827801903</v>
      </c>
      <c r="K684" s="2">
        <v>0.483008312479834</v>
      </c>
      <c r="L684" s="2">
        <v>0.352436620718034</v>
      </c>
      <c r="M684" s="2">
        <v>-0.51335701080858298</v>
      </c>
      <c r="N684" s="2">
        <v>-0.157832506151622</v>
      </c>
      <c r="O684" s="2">
        <v>-0.28738977881898098</v>
      </c>
      <c r="P684" s="2">
        <v>0.233925502171178</v>
      </c>
    </row>
    <row r="685" spans="2:16" ht="15" customHeight="1" x14ac:dyDescent="0.25">
      <c r="B685" s="2">
        <v>2.08810102730172</v>
      </c>
      <c r="C685" s="2">
        <v>1.8212008535761801E-2</v>
      </c>
      <c r="D685" s="2">
        <v>-0.82357513808307203</v>
      </c>
      <c r="E685" s="2">
        <v>-1.22599675644093</v>
      </c>
      <c r="F685" s="2">
        <v>0.35163681651929701</v>
      </c>
      <c r="G685" s="2">
        <v>-1.0493533460543201</v>
      </c>
      <c r="H685" s="2">
        <v>-0.56167192667745203</v>
      </c>
      <c r="I685" s="2">
        <v>-0.84963102551171599</v>
      </c>
      <c r="J685" s="2">
        <v>-0.120222937747843</v>
      </c>
      <c r="K685" s="2">
        <v>-0.16434938480299299</v>
      </c>
      <c r="L685" s="2">
        <v>-3.5652882397162099E-2</v>
      </c>
      <c r="M685" s="2">
        <v>-0.25349950024169299</v>
      </c>
      <c r="N685" s="2">
        <v>0.61281258458995103</v>
      </c>
      <c r="O685" s="2">
        <v>7.9577476400576205E-2</v>
      </c>
      <c r="P685" s="2">
        <v>0.31867079895359002</v>
      </c>
    </row>
    <row r="686" spans="2:16" ht="15" customHeight="1" x14ac:dyDescent="0.25">
      <c r="B686" s="2">
        <v>5.0605805391668399</v>
      </c>
      <c r="C686" s="2">
        <v>-2.0011019534870198</v>
      </c>
      <c r="D686" s="2">
        <v>1.7986647338736399</v>
      </c>
      <c r="E686" s="2">
        <v>4.3891844903005799</v>
      </c>
      <c r="F686" s="2">
        <v>0.37286443352844401</v>
      </c>
      <c r="G686" s="2">
        <v>1.12748325287785</v>
      </c>
      <c r="H686" s="2">
        <v>1.4558986439236301</v>
      </c>
      <c r="I686" s="2">
        <v>-0.18149979085610399</v>
      </c>
      <c r="J686" s="2">
        <v>-1.10781518360175</v>
      </c>
      <c r="K686" s="2">
        <v>-0.4341139383682</v>
      </c>
      <c r="L686" s="2">
        <v>2.1972933878352898</v>
      </c>
      <c r="M686" s="2">
        <v>0.475760530505137</v>
      </c>
      <c r="N686" s="2">
        <v>0.91420731901428298</v>
      </c>
      <c r="O686" s="2">
        <v>-0.25534003863587501</v>
      </c>
      <c r="P686" s="2">
        <v>-0.86997853339184195</v>
      </c>
    </row>
    <row r="687" spans="2:16" ht="15" customHeight="1" x14ac:dyDescent="0.25">
      <c r="B687" s="2">
        <v>-0.25503276490923699</v>
      </c>
      <c r="C687" s="2">
        <v>-0.67037527880719405</v>
      </c>
      <c r="D687" s="2">
        <v>0.895286049659067</v>
      </c>
      <c r="E687" s="2">
        <v>-3.7842086487612399E-2</v>
      </c>
      <c r="F687" s="2">
        <v>-1.76223914919507</v>
      </c>
      <c r="G687" s="2">
        <v>-0.12784654110367</v>
      </c>
      <c r="H687" s="2">
        <v>1.3751612989891799</v>
      </c>
      <c r="I687" s="2">
        <v>-0.184772562756535</v>
      </c>
      <c r="J687" s="2">
        <v>0.35959504952508298</v>
      </c>
      <c r="K687" s="2">
        <v>-0.16754703508472801</v>
      </c>
      <c r="L687" s="2">
        <v>-0.56261034418496303</v>
      </c>
      <c r="M687" s="2">
        <v>-8.1639118904479904E-2</v>
      </c>
      <c r="N687" s="2">
        <v>-0.69200694356573</v>
      </c>
      <c r="O687" s="2">
        <v>-0.49192858740207801</v>
      </c>
      <c r="P687" s="2">
        <v>-1.0396734767457301</v>
      </c>
    </row>
    <row r="688" spans="2:16" ht="15" customHeight="1" x14ac:dyDescent="0.25">
      <c r="B688" s="2">
        <v>2.8935169419984299</v>
      </c>
      <c r="C688" s="2">
        <v>-2.05067608626945</v>
      </c>
      <c r="D688" s="2">
        <v>-7.8287133496027099</v>
      </c>
      <c r="E688" s="2">
        <v>3.54646195443256</v>
      </c>
      <c r="F688" s="2">
        <v>-2.5917239769456302</v>
      </c>
      <c r="G688" s="2">
        <v>-1.28323341744521</v>
      </c>
      <c r="H688" s="2">
        <v>-0.92993723526358896</v>
      </c>
      <c r="I688" s="2">
        <v>0.25626065303628298</v>
      </c>
      <c r="J688" s="2">
        <v>-0.12132122991498</v>
      </c>
      <c r="K688" s="2">
        <v>-1.2317935890182501</v>
      </c>
      <c r="L688" s="2">
        <v>8.7111788930568299E-2</v>
      </c>
      <c r="M688" s="2">
        <v>-0.12640073023239001</v>
      </c>
      <c r="N688" s="2">
        <v>-0.127342477012654</v>
      </c>
      <c r="O688" s="2">
        <v>6.3062363547656305E-2</v>
      </c>
      <c r="P688" s="2">
        <v>-0.40799504390852498</v>
      </c>
    </row>
    <row r="689" spans="2:16" ht="15" customHeight="1" x14ac:dyDescent="0.25">
      <c r="B689" s="2">
        <v>-2.5791301064427801</v>
      </c>
      <c r="C689" s="2">
        <v>5.2069675013737999</v>
      </c>
      <c r="D689" s="2">
        <v>-0.67260478213569996</v>
      </c>
      <c r="E689" s="2">
        <v>-2.0718624553693901</v>
      </c>
      <c r="F689" s="2">
        <v>-3.2115715884390998</v>
      </c>
      <c r="G689" s="2">
        <v>-1.5319610004975599</v>
      </c>
      <c r="H689" s="2">
        <v>1.01008993689781</v>
      </c>
      <c r="I689" s="2">
        <v>1.59942513198961</v>
      </c>
      <c r="J689" s="2">
        <v>-1.2428981783452999</v>
      </c>
      <c r="K689" s="2">
        <v>0.97836285022511804</v>
      </c>
      <c r="L689" s="2">
        <v>-0.49963765579243202</v>
      </c>
      <c r="M689" s="2">
        <v>1.34929198816121</v>
      </c>
      <c r="N689" s="2">
        <v>1.3134556546746099</v>
      </c>
      <c r="O689" s="2">
        <v>-0.22980815086648099</v>
      </c>
      <c r="P689" s="2">
        <v>-0.17322559769517701</v>
      </c>
    </row>
    <row r="690" spans="2:16" ht="15" customHeight="1" x14ac:dyDescent="0.25">
      <c r="B690" s="2">
        <v>-0.73539339874218401</v>
      </c>
      <c r="C690" s="2">
        <v>1.8064699668729101</v>
      </c>
      <c r="D690" s="2">
        <v>0.31107871667304399</v>
      </c>
      <c r="E690" s="2">
        <v>0.53071375722605696</v>
      </c>
      <c r="F690" s="2">
        <v>3.9192088926812099E-2</v>
      </c>
      <c r="G690" s="2">
        <v>-8.8900639489373906E-2</v>
      </c>
      <c r="H690" s="2">
        <v>3.9576624720333603E-2</v>
      </c>
      <c r="I690" s="2">
        <v>0.224965674164505</v>
      </c>
      <c r="J690" s="2">
        <v>-0.188249946891966</v>
      </c>
      <c r="K690" s="2">
        <v>-7.8747232434104707E-3</v>
      </c>
      <c r="L690" s="2">
        <v>0.32211808252711599</v>
      </c>
      <c r="M690" s="2">
        <v>0.16465102423556</v>
      </c>
      <c r="N690" s="2">
        <v>0.180482908355491</v>
      </c>
      <c r="O690" s="2">
        <v>-0.20921320170353</v>
      </c>
      <c r="P690" s="2">
        <v>-0.163081532939788</v>
      </c>
    </row>
    <row r="691" spans="2:16" ht="15" customHeight="1" x14ac:dyDescent="0.25">
      <c r="B691" s="2">
        <v>1.3173880484364</v>
      </c>
      <c r="C691" s="2">
        <v>0.53867781530443004</v>
      </c>
      <c r="D691" s="2">
        <v>0.83358518636454504</v>
      </c>
      <c r="E691" s="2">
        <v>-0.54919618720873897</v>
      </c>
      <c r="F691" s="2">
        <v>0.77576187523825701</v>
      </c>
      <c r="G691" s="2">
        <v>0.185879334845787</v>
      </c>
      <c r="H691" s="2">
        <v>0.44447215088521602</v>
      </c>
      <c r="I691" s="2">
        <v>-0.30430228930863501</v>
      </c>
      <c r="J691" s="2">
        <v>-0.27902375345017</v>
      </c>
      <c r="K691" s="2">
        <v>-8.6225440811585605E-2</v>
      </c>
      <c r="L691" s="2">
        <v>-0.119261019238022</v>
      </c>
      <c r="M691" s="2">
        <v>7.18365306076406E-2</v>
      </c>
      <c r="N691" s="2">
        <v>-0.46901384454759298</v>
      </c>
      <c r="O691" s="2">
        <v>-0.24147193777259399</v>
      </c>
      <c r="P691" s="2">
        <v>7.9931053802116805E-2</v>
      </c>
    </row>
    <row r="692" spans="2:16" ht="15" customHeight="1" x14ac:dyDescent="0.25">
      <c r="B692" s="2">
        <v>4.7349643974268396</v>
      </c>
      <c r="C692" s="2">
        <v>-1.7626012095769801</v>
      </c>
      <c r="D692" s="2">
        <v>-0.24212210609652399</v>
      </c>
      <c r="E692" s="2">
        <v>-0.50024553021116303</v>
      </c>
      <c r="F692" s="2">
        <v>1.71363936370232</v>
      </c>
      <c r="G692" s="2">
        <v>0.150980697450664</v>
      </c>
      <c r="H692" s="2">
        <v>0.37540490458690401</v>
      </c>
      <c r="I692" s="2">
        <v>3.5130474964459299E-2</v>
      </c>
      <c r="J692" s="2">
        <v>0.79853706833337001</v>
      </c>
      <c r="K692" s="2">
        <v>1.1252574078126101</v>
      </c>
      <c r="L692" s="2">
        <v>0.77919503178621097</v>
      </c>
      <c r="M692" s="2">
        <v>0.49861449009467501</v>
      </c>
      <c r="N692" s="2">
        <v>0.115433219435153</v>
      </c>
      <c r="O692" s="2">
        <v>0.148293722505212</v>
      </c>
      <c r="P692" s="2">
        <v>-0.18039966522356099</v>
      </c>
    </row>
    <row r="693" spans="2:16" ht="15" customHeight="1" x14ac:dyDescent="0.25">
      <c r="B693" s="2">
        <v>1.28102123548011</v>
      </c>
      <c r="C693" s="2">
        <v>1.36451882407384</v>
      </c>
      <c r="D693" s="2">
        <v>0.87295680131020603</v>
      </c>
      <c r="E693" s="2">
        <v>0.77123770459608598</v>
      </c>
      <c r="F693" s="2">
        <v>-0.815958044093543</v>
      </c>
      <c r="G693" s="2">
        <v>1.31055506810635</v>
      </c>
      <c r="H693" s="2">
        <v>-7.4616784357160997E-3</v>
      </c>
      <c r="I693" s="2">
        <v>-0.51168122230538804</v>
      </c>
      <c r="J693" s="2">
        <v>0.22582989635423001</v>
      </c>
      <c r="K693" s="2">
        <v>0.69993544392673301</v>
      </c>
      <c r="L693" s="2">
        <v>0.314481076216092</v>
      </c>
      <c r="M693" s="2">
        <v>5.5028356535905099E-2</v>
      </c>
      <c r="N693" s="2">
        <v>-0.21706993691836801</v>
      </c>
      <c r="O693" s="2">
        <v>0.234963056082202</v>
      </c>
      <c r="P693" s="2">
        <v>5.5153497376039202E-2</v>
      </c>
    </row>
    <row r="694" spans="2:16" ht="15" customHeight="1" x14ac:dyDescent="0.25">
      <c r="B694" s="2">
        <v>-3.11349252107886</v>
      </c>
      <c r="C694" s="2">
        <v>-8.4644257214303398</v>
      </c>
      <c r="D694" s="2">
        <v>0.19999569705129699</v>
      </c>
      <c r="E694" s="2">
        <v>-1.4581091866899101</v>
      </c>
      <c r="F694" s="2">
        <v>-1.3744688005961001</v>
      </c>
      <c r="G694" s="2">
        <v>-2.9640460342396202</v>
      </c>
      <c r="H694" s="2">
        <v>-0.42889110548484399</v>
      </c>
      <c r="I694" s="2">
        <v>-1.6020846333799701</v>
      </c>
      <c r="J694" s="2">
        <v>0.71302455272460197</v>
      </c>
      <c r="K694" s="2">
        <v>-1.09389808378043</v>
      </c>
      <c r="L694" s="2">
        <v>-1.4184570617957599</v>
      </c>
      <c r="M694" s="2">
        <v>-0.93890095874005397</v>
      </c>
      <c r="N694" s="2">
        <v>1.15726346508608</v>
      </c>
      <c r="O694" s="2">
        <v>0.229922458078993</v>
      </c>
      <c r="P694" s="2">
        <v>-1.19164742844311</v>
      </c>
    </row>
    <row r="695" spans="2:16" ht="15" customHeight="1" x14ac:dyDescent="0.25">
      <c r="B695" s="2">
        <v>0.80921543778817495</v>
      </c>
      <c r="C695" s="2">
        <v>0.35576309206066098</v>
      </c>
      <c r="D695" s="2">
        <v>0.57672598846157996</v>
      </c>
      <c r="E695" s="2">
        <v>-0.54746760530413696</v>
      </c>
      <c r="F695" s="2">
        <v>1.0852867568815201</v>
      </c>
      <c r="G695" s="2">
        <v>-1.2969185847990301</v>
      </c>
      <c r="H695" s="2">
        <v>-0.95731014009493598</v>
      </c>
      <c r="I695" s="2">
        <v>-0.34649918606866797</v>
      </c>
      <c r="J695" s="2">
        <v>-1.14881687227232</v>
      </c>
      <c r="K695" s="2">
        <v>3.0761229798972799E-2</v>
      </c>
      <c r="L695" s="2">
        <v>-0.38636966607156198</v>
      </c>
      <c r="M695" s="2">
        <v>0.145265374520749</v>
      </c>
      <c r="N695" s="2">
        <v>-0.227173330566906</v>
      </c>
      <c r="O695" s="2">
        <v>-0.25854415405266501</v>
      </c>
      <c r="P695" s="2">
        <v>-0.104377965738539</v>
      </c>
    </row>
    <row r="696" spans="2:16" ht="15" customHeight="1" x14ac:dyDescent="0.25">
      <c r="B696" s="2">
        <v>-1.58457904738433</v>
      </c>
      <c r="C696" s="2">
        <v>5.9796779952196497E-2</v>
      </c>
      <c r="D696" s="2">
        <v>1.4002490271922401</v>
      </c>
      <c r="E696" s="2">
        <v>0.311679229906906</v>
      </c>
      <c r="F696" s="2">
        <v>-1.93243837856177</v>
      </c>
      <c r="G696" s="2">
        <v>0.61523668394568498</v>
      </c>
      <c r="H696" s="2">
        <v>0.94240514248545804</v>
      </c>
      <c r="I696" s="2">
        <v>0.28949667252522898</v>
      </c>
      <c r="J696" s="2">
        <v>0.72741290746939802</v>
      </c>
      <c r="K696" s="2">
        <v>-0.111180535974943</v>
      </c>
      <c r="L696" s="2">
        <v>0.50311406542505999</v>
      </c>
      <c r="M696" s="2">
        <v>-0.73490022994163295</v>
      </c>
      <c r="N696" s="2">
        <v>-6.3035666462219697E-2</v>
      </c>
      <c r="O696" s="2">
        <v>-0.51884009038921997</v>
      </c>
      <c r="P696" s="2">
        <v>0.42463762989335402</v>
      </c>
    </row>
    <row r="697" spans="2:16" ht="15" customHeight="1" x14ac:dyDescent="0.25">
      <c r="B697" s="2">
        <v>0.217197209136406</v>
      </c>
      <c r="C697" s="2">
        <v>1.7329695212684599</v>
      </c>
      <c r="D697" s="2">
        <v>0.22270556639245001</v>
      </c>
      <c r="E697" s="2">
        <v>-0.20613629179946699</v>
      </c>
      <c r="F697" s="2">
        <v>-2.0999125886814598</v>
      </c>
      <c r="G697" s="2">
        <v>1.1977591538541299</v>
      </c>
      <c r="H697" s="2">
        <v>1.2056651116370201</v>
      </c>
      <c r="I697" s="2">
        <v>-9.9788809772140899E-3</v>
      </c>
      <c r="J697" s="2">
        <v>0.64906806619424195</v>
      </c>
      <c r="K697" s="2">
        <v>-0.91202864205883305</v>
      </c>
      <c r="L697" s="2">
        <v>0.185356310598221</v>
      </c>
      <c r="M697" s="2">
        <v>-0.39339295082287901</v>
      </c>
      <c r="N697" s="2">
        <v>-3.1934576256455502E-2</v>
      </c>
      <c r="O697" s="2">
        <v>-0.16825020525316201</v>
      </c>
      <c r="P697" s="2">
        <v>0.16347876209307899</v>
      </c>
    </row>
    <row r="698" spans="2:16" ht="15" customHeight="1" x14ac:dyDescent="0.25">
      <c r="B698" s="2">
        <v>1.4814537896614299</v>
      </c>
      <c r="C698" s="2">
        <v>2.1708922762909602</v>
      </c>
      <c r="D698" s="2">
        <v>0.84592331465872295</v>
      </c>
      <c r="E698" s="2">
        <v>-0.67754309452440298</v>
      </c>
      <c r="F698" s="2">
        <v>-0.15068373289800499</v>
      </c>
      <c r="G698" s="2">
        <v>-1.13146614082421E-2</v>
      </c>
      <c r="H698" s="2">
        <v>0.82242588924408899</v>
      </c>
      <c r="I698" s="2">
        <v>-0.69718248702769903</v>
      </c>
      <c r="J698" s="2">
        <v>-0.31172914330176799</v>
      </c>
      <c r="K698" s="2">
        <v>-0.73343005244590798</v>
      </c>
      <c r="L698" s="2">
        <v>0.33424441744508498</v>
      </c>
      <c r="M698" s="2">
        <v>-0.10400925678359201</v>
      </c>
      <c r="N698" s="2">
        <v>0.28456978801368898</v>
      </c>
      <c r="O698" s="2">
        <v>5.2465094858565403E-2</v>
      </c>
      <c r="P698" s="2">
        <v>0.31897015975918103</v>
      </c>
    </row>
    <row r="699" spans="2:16" ht="15" customHeight="1" x14ac:dyDescent="0.25">
      <c r="B699" s="2">
        <v>2.6555913362973098</v>
      </c>
      <c r="C699" s="2">
        <v>-0.48590206373879102</v>
      </c>
      <c r="D699" s="2">
        <v>0.41986033730984301</v>
      </c>
      <c r="E699" s="2">
        <v>-0.45536922425545701</v>
      </c>
      <c r="F699" s="2">
        <v>-0.75047549196709495</v>
      </c>
      <c r="G699" s="2">
        <v>0.15429564153120601</v>
      </c>
      <c r="H699" s="2">
        <v>0.16205958963137901</v>
      </c>
      <c r="I699" s="2">
        <v>0.17857443176625101</v>
      </c>
      <c r="J699" s="2">
        <v>0.72409739142163398</v>
      </c>
      <c r="K699" s="2">
        <v>-0.373822997550319</v>
      </c>
      <c r="L699" s="2">
        <v>-0.21832199007821099</v>
      </c>
      <c r="M699" s="2">
        <v>-0.31420450571873698</v>
      </c>
      <c r="N699" s="2">
        <v>-0.12685904291577901</v>
      </c>
      <c r="O699" s="2">
        <v>-0.165689196760542</v>
      </c>
      <c r="P699" s="2">
        <v>7.7379069802504002E-2</v>
      </c>
    </row>
    <row r="700" spans="2:16" ht="15" customHeight="1" x14ac:dyDescent="0.25">
      <c r="B700" s="2">
        <v>0.91128339949803505</v>
      </c>
      <c r="C700" s="2">
        <v>-2.0682142475580498</v>
      </c>
      <c r="D700" s="2">
        <v>-2.1965082506348299</v>
      </c>
      <c r="E700" s="2">
        <v>5.9570929097583898</v>
      </c>
      <c r="F700" s="2">
        <v>-2.3470562337616498</v>
      </c>
      <c r="G700" s="2">
        <v>0.57914982445661001</v>
      </c>
      <c r="H700" s="2">
        <v>1.76572059375559</v>
      </c>
      <c r="I700" s="2">
        <v>0.26052488182397598</v>
      </c>
      <c r="J700" s="2">
        <v>-0.494885027122277</v>
      </c>
      <c r="K700" s="2">
        <v>-1.4837857483039001</v>
      </c>
      <c r="L700" s="2">
        <v>1.6574027436290899</v>
      </c>
      <c r="M700" s="2">
        <v>1.4702691794770101E-2</v>
      </c>
      <c r="N700" s="2">
        <v>-0.10544389084667501</v>
      </c>
      <c r="O700" s="2">
        <v>-0.73861058591957296</v>
      </c>
      <c r="P700" s="2">
        <v>0.75214019458247905</v>
      </c>
    </row>
    <row r="701" spans="2:16" ht="15" customHeight="1" x14ac:dyDescent="0.25">
      <c r="B701" s="2">
        <v>-2.0301131673266699</v>
      </c>
      <c r="C701" s="2">
        <v>0.81791897032032201</v>
      </c>
      <c r="D701" s="2">
        <v>-0.228748078442673</v>
      </c>
      <c r="E701" s="2">
        <v>0.157308496284774</v>
      </c>
      <c r="F701" s="2">
        <v>0.35087945779558599</v>
      </c>
      <c r="G701" s="2">
        <v>-0.114053029419385</v>
      </c>
      <c r="H701" s="2">
        <v>-0.714222795304154</v>
      </c>
      <c r="I701" s="2">
        <v>-0.100555090819598</v>
      </c>
      <c r="J701" s="2">
        <v>0.21568386448273399</v>
      </c>
      <c r="K701" s="2">
        <v>-0.16613542362466399</v>
      </c>
      <c r="L701" s="2">
        <v>0.35057125263063799</v>
      </c>
      <c r="M701" s="2">
        <v>0.270173181586711</v>
      </c>
      <c r="N701" s="2">
        <v>-0.12348175303417901</v>
      </c>
      <c r="O701" s="2">
        <v>-0.132547982776339</v>
      </c>
      <c r="P701" s="2">
        <v>-0.249188222904455</v>
      </c>
    </row>
    <row r="702" spans="2:16" ht="15" customHeight="1" x14ac:dyDescent="0.25">
      <c r="B702" s="2">
        <v>2.8457868871558398</v>
      </c>
      <c r="C702" s="2">
        <v>-0.54059150481593099</v>
      </c>
      <c r="D702" s="2">
        <v>-0.52146118818221299</v>
      </c>
      <c r="E702" s="2">
        <v>-1.2601738695168401</v>
      </c>
      <c r="F702" s="2">
        <v>1.56109564702185</v>
      </c>
      <c r="G702" s="2">
        <v>0.28814155924073298</v>
      </c>
      <c r="H702" s="2">
        <v>0.41505023371630001</v>
      </c>
      <c r="I702" s="2">
        <v>0.48721613411742798</v>
      </c>
      <c r="J702" s="2">
        <v>-0.47035759883376899</v>
      </c>
      <c r="K702" s="2">
        <v>1.12980553486063</v>
      </c>
      <c r="L702" s="2">
        <v>-0.27206069737083</v>
      </c>
      <c r="M702" s="2">
        <v>2.01799202195872E-2</v>
      </c>
      <c r="N702" s="2">
        <v>-4.2438146717478198E-2</v>
      </c>
      <c r="O702" s="2">
        <v>0.114730651755271</v>
      </c>
      <c r="P702" s="2">
        <v>0.42578070899554499</v>
      </c>
    </row>
    <row r="703" spans="2:16" ht="15" customHeight="1" x14ac:dyDescent="0.25">
      <c r="B703" s="2">
        <v>-0.25712418850769297</v>
      </c>
      <c r="C703" s="2">
        <v>-0.74002110887582595</v>
      </c>
      <c r="D703" s="2">
        <v>-1.4746081775076201</v>
      </c>
      <c r="E703" s="2">
        <v>1.12727648300795</v>
      </c>
      <c r="F703" s="2">
        <v>0.616423377033818</v>
      </c>
      <c r="G703" s="2">
        <v>-0.63134578379378403</v>
      </c>
      <c r="H703" s="2">
        <v>-0.66241395746420095</v>
      </c>
      <c r="I703" s="2">
        <v>-0.82786168017966</v>
      </c>
      <c r="J703" s="2">
        <v>0.75304223180622198</v>
      </c>
      <c r="K703" s="2">
        <v>-0.59385033853403901</v>
      </c>
      <c r="L703" s="2">
        <v>3.0150687900326701E-2</v>
      </c>
      <c r="M703" s="2">
        <v>7.9985603790122997E-2</v>
      </c>
      <c r="N703" s="2">
        <v>0.44390625989499499</v>
      </c>
      <c r="O703" s="2">
        <v>0.65077756381407004</v>
      </c>
      <c r="P703" s="2">
        <v>0.261159655290649</v>
      </c>
    </row>
    <row r="704" spans="2:16" ht="15" customHeight="1" x14ac:dyDescent="0.25">
      <c r="B704" s="2">
        <v>-4.3914588826443701</v>
      </c>
      <c r="C704" s="2">
        <v>-10.9926855345043</v>
      </c>
      <c r="D704" s="2">
        <v>1.68339451884734</v>
      </c>
      <c r="E704" s="2">
        <v>-1.1378240237022299</v>
      </c>
      <c r="F704" s="2">
        <v>-2.1937654419336101</v>
      </c>
      <c r="G704" s="2">
        <v>-4.1925812998719296</v>
      </c>
      <c r="H704" s="2">
        <v>-0.35788812811015902</v>
      </c>
      <c r="I704" s="2">
        <v>-1.57141298418992</v>
      </c>
      <c r="J704" s="2">
        <v>0.531662370476089</v>
      </c>
      <c r="K704" s="2">
        <v>-0.40215808728792901</v>
      </c>
      <c r="L704" s="2">
        <v>0.88501914292749795</v>
      </c>
      <c r="M704" s="2">
        <v>-0.25745043102710602</v>
      </c>
      <c r="N704" s="2">
        <v>0.67726058062607097</v>
      </c>
      <c r="O704" s="2">
        <v>1.50419252864964</v>
      </c>
      <c r="P704" s="2">
        <v>0.50229660712435298</v>
      </c>
    </row>
    <row r="705" spans="2:16" ht="15" customHeight="1" x14ac:dyDescent="0.25">
      <c r="B705" s="2">
        <v>2.5185420501397999</v>
      </c>
      <c r="C705" s="2">
        <v>-3.3482214618797599</v>
      </c>
      <c r="D705" s="2">
        <v>1.94022185142616</v>
      </c>
      <c r="E705" s="2">
        <v>-0.44097199786942998</v>
      </c>
      <c r="F705" s="2">
        <v>-0.70993913638450901</v>
      </c>
      <c r="G705" s="2">
        <v>-0.24343873073365199</v>
      </c>
      <c r="H705" s="2">
        <v>0.22573836356968399</v>
      </c>
      <c r="I705" s="2">
        <v>0.73081557863181701</v>
      </c>
      <c r="J705" s="2">
        <v>-0.47199552965198099</v>
      </c>
      <c r="K705" s="2">
        <v>-0.71863785949641501</v>
      </c>
      <c r="L705" s="2">
        <v>-0.34853558469502199</v>
      </c>
      <c r="M705" s="2">
        <v>-4.7290152701476899E-2</v>
      </c>
      <c r="N705" s="2">
        <v>-0.21783914096738799</v>
      </c>
      <c r="O705" s="2">
        <v>-0.68827739179271896</v>
      </c>
      <c r="P705" s="2">
        <v>-5.4588675105801301E-2</v>
      </c>
    </row>
    <row r="706" spans="2:16" ht="15" customHeight="1" x14ac:dyDescent="0.25">
      <c r="B706" s="2">
        <v>0.98938470170082904</v>
      </c>
      <c r="C706" s="2">
        <v>1.0427931292398001</v>
      </c>
      <c r="D706" s="2">
        <v>1.16048876825386</v>
      </c>
      <c r="E706" s="2">
        <v>0.29412729133388399</v>
      </c>
      <c r="F706" s="2">
        <v>-2.5094432029726801</v>
      </c>
      <c r="G706" s="2">
        <v>3.1049212448411199</v>
      </c>
      <c r="H706" s="2">
        <v>-0.357704301928983</v>
      </c>
      <c r="I706" s="2">
        <v>-1.37723833996516</v>
      </c>
      <c r="J706" s="2">
        <v>-0.37630113407084498</v>
      </c>
      <c r="K706" s="2">
        <v>0.812713055093925</v>
      </c>
      <c r="L706" s="2">
        <v>0.23293340343771099</v>
      </c>
      <c r="M706" s="2">
        <v>-0.48300456451245299</v>
      </c>
      <c r="N706" s="2">
        <v>0.270172654434986</v>
      </c>
      <c r="O706" s="2">
        <v>3.9104009989620402E-2</v>
      </c>
      <c r="P706" s="2">
        <v>0.168285096520189</v>
      </c>
    </row>
    <row r="707" spans="2:16" ht="15" customHeight="1" x14ac:dyDescent="0.25">
      <c r="B707" s="2">
        <v>0.49198820007035599</v>
      </c>
      <c r="C707" s="2">
        <v>1.35910727807298</v>
      </c>
      <c r="D707" s="2">
        <v>-1.66162879134477E-2</v>
      </c>
      <c r="E707" s="2">
        <v>-0.73221345447878305</v>
      </c>
      <c r="F707" s="2">
        <v>0.24671979559558199</v>
      </c>
      <c r="G707" s="2">
        <v>-0.16448341266116001</v>
      </c>
      <c r="H707" s="2">
        <v>0.36707563067527499</v>
      </c>
      <c r="I707" s="2">
        <v>0.21944204171693199</v>
      </c>
      <c r="J707" s="2">
        <v>7.3223411249010495E-2</v>
      </c>
      <c r="K707" s="2">
        <v>0.47921070538896798</v>
      </c>
      <c r="L707" s="2">
        <v>-0.241435970701153</v>
      </c>
      <c r="M707" s="2">
        <v>7.9281921579391901E-2</v>
      </c>
      <c r="N707" s="2">
        <v>1.2672402761100999E-2</v>
      </c>
      <c r="O707" s="2">
        <v>0.61856172213581295</v>
      </c>
      <c r="P707" s="2">
        <v>0.25172814328942</v>
      </c>
    </row>
    <row r="708" spans="2:16" ht="15" customHeight="1" x14ac:dyDescent="0.25">
      <c r="B708" s="2">
        <v>-3.9511647828485099</v>
      </c>
      <c r="C708" s="2">
        <v>-1.6969337852533699</v>
      </c>
      <c r="D708" s="2">
        <v>-2.0279395223213101</v>
      </c>
      <c r="E708" s="2">
        <v>-2.7093806301762502</v>
      </c>
      <c r="F708" s="2">
        <v>0.53666003275614504</v>
      </c>
      <c r="G708" s="2">
        <v>1.74657825841503</v>
      </c>
      <c r="H708" s="2">
        <v>1.2788456291849699</v>
      </c>
      <c r="I708" s="2">
        <v>0.60849561533613805</v>
      </c>
      <c r="J708" s="2">
        <v>-0.73229196685935605</v>
      </c>
      <c r="K708" s="2">
        <v>0.37535917462370999</v>
      </c>
      <c r="L708" s="2">
        <v>-0.547508529461882</v>
      </c>
      <c r="M708" s="2">
        <v>-0.27974013685627203</v>
      </c>
      <c r="N708" s="2">
        <v>-8.3367432376840994E-2</v>
      </c>
      <c r="O708" s="2">
        <v>0.40189075348610498</v>
      </c>
      <c r="P708" s="2">
        <v>0.471032831145557</v>
      </c>
    </row>
    <row r="709" spans="2:16" ht="15" customHeight="1" x14ac:dyDescent="0.25">
      <c r="B709" s="2">
        <v>1.1326230463399001</v>
      </c>
      <c r="C709" s="2">
        <v>1.9251708950272299</v>
      </c>
      <c r="D709" s="2">
        <v>1.76762383624284</v>
      </c>
      <c r="E709" s="2">
        <v>-4.6492084024096804E-3</v>
      </c>
      <c r="F709" s="2">
        <v>0.38386797328940098</v>
      </c>
      <c r="G709" s="2">
        <v>-0.21421907032324999</v>
      </c>
      <c r="H709" s="2">
        <v>0.42503419720076502</v>
      </c>
      <c r="I709" s="2">
        <v>-0.17697246451682</v>
      </c>
      <c r="J709" s="2">
        <v>-0.78339635515354999</v>
      </c>
      <c r="K709" s="2">
        <v>-0.46462035126262902</v>
      </c>
      <c r="L709" s="2">
        <v>-0.19997183081908401</v>
      </c>
      <c r="M709" s="2">
        <v>-0.176449101590335</v>
      </c>
      <c r="N709" s="2">
        <v>-3.4541720909693603E-2</v>
      </c>
      <c r="O709" s="2">
        <v>-1.7037337324442101E-2</v>
      </c>
      <c r="P709" s="2">
        <v>0.16289877003518499</v>
      </c>
    </row>
    <row r="710" spans="2:16" ht="15" customHeight="1" x14ac:dyDescent="0.25">
      <c r="B710" s="2">
        <v>3.90761394986745</v>
      </c>
      <c r="C710" s="2">
        <v>0.88873334782648405</v>
      </c>
      <c r="D710" s="2">
        <v>0.45462188301087297</v>
      </c>
      <c r="E710" s="2">
        <v>-0.58876378573021404</v>
      </c>
      <c r="F710" s="2">
        <v>0.66396705365683995</v>
      </c>
      <c r="G710" s="2">
        <v>-0.16806018674202799</v>
      </c>
      <c r="H710" s="2">
        <v>0.34428683981410801</v>
      </c>
      <c r="I710" s="2">
        <v>-0.22150724184725001</v>
      </c>
      <c r="J710" s="2">
        <v>2.3289056911558099E-2</v>
      </c>
      <c r="K710" s="2">
        <v>-0.252166970304814</v>
      </c>
      <c r="L710" s="2">
        <v>0.87252044863309897</v>
      </c>
      <c r="M710" s="2">
        <v>0.16411463025489301</v>
      </c>
      <c r="N710" s="2">
        <v>0.48267982674523202</v>
      </c>
      <c r="O710" s="2">
        <v>0.21567680613207499</v>
      </c>
      <c r="P710" s="2">
        <v>-0.34193589824429599</v>
      </c>
    </row>
    <row r="711" spans="2:16" ht="15" customHeight="1" x14ac:dyDescent="0.25">
      <c r="B711" s="2">
        <v>1.86164028736058</v>
      </c>
      <c r="C711" s="2">
        <v>0.85011585077513097</v>
      </c>
      <c r="D711" s="2">
        <v>-0.62172636857494301</v>
      </c>
      <c r="E711" s="2">
        <v>-0.41293429476506399</v>
      </c>
      <c r="F711" s="2">
        <v>0.24419868035074099</v>
      </c>
      <c r="G711" s="2">
        <v>-0.34668698118279301</v>
      </c>
      <c r="H711" s="2">
        <v>0.270195740236369</v>
      </c>
      <c r="I711" s="2">
        <v>8.0980736632723406E-3</v>
      </c>
      <c r="J711" s="2">
        <v>-0.311282196683487</v>
      </c>
      <c r="K711" s="2">
        <v>0.41096736367012099</v>
      </c>
      <c r="L711" s="2">
        <v>0.15004076383812301</v>
      </c>
      <c r="M711" s="2">
        <v>-8.0105983899446703E-2</v>
      </c>
      <c r="N711" s="2">
        <v>-0.28960160061733398</v>
      </c>
      <c r="O711" s="2">
        <v>0.35859893620419497</v>
      </c>
      <c r="P711" s="2">
        <v>-9.7386544679016404E-2</v>
      </c>
    </row>
    <row r="712" spans="2:16" ht="15" customHeight="1" x14ac:dyDescent="0.25">
      <c r="B712" s="2">
        <v>0.74365405768259696</v>
      </c>
      <c r="C712" s="2">
        <v>-9.8296793343627398E-2</v>
      </c>
      <c r="D712" s="2">
        <v>0.70269945175818105</v>
      </c>
      <c r="E712" s="2">
        <v>-0.38031795424790299</v>
      </c>
      <c r="F712" s="2">
        <v>0.76798742170552203</v>
      </c>
      <c r="G712" s="2">
        <v>0.200202119724182</v>
      </c>
      <c r="H712" s="2">
        <v>4.8311045194616702E-2</v>
      </c>
      <c r="I712" s="2">
        <v>-0.10207821799141301</v>
      </c>
      <c r="J712" s="2">
        <v>-0.37058452205947001</v>
      </c>
      <c r="K712" s="2">
        <v>-0.49984870140397197</v>
      </c>
      <c r="L712" s="2">
        <v>-6.3984734000919793E-2</v>
      </c>
      <c r="M712" s="2">
        <v>0.191813487051571</v>
      </c>
      <c r="N712" s="2">
        <v>-0.16951570464450499</v>
      </c>
      <c r="O712" s="2">
        <v>4.7270988345079798E-2</v>
      </c>
      <c r="P712" s="2">
        <v>-0.42399234243796702</v>
      </c>
    </row>
    <row r="713" spans="2:16" ht="15" customHeight="1" x14ac:dyDescent="0.25">
      <c r="B713" s="2">
        <v>-3.0646425973763298</v>
      </c>
      <c r="C713" s="2">
        <v>-1.8253291437858801</v>
      </c>
      <c r="D713" s="2">
        <v>-1.19792560621019</v>
      </c>
      <c r="E713" s="2">
        <v>-0.96588894694378702</v>
      </c>
      <c r="F713" s="2">
        <v>0.41670261961997701</v>
      </c>
      <c r="G713" s="2">
        <v>1.5015355041201199</v>
      </c>
      <c r="H713" s="2">
        <v>0.504168916302981</v>
      </c>
      <c r="I713" s="2">
        <v>-9.7331424328895397E-2</v>
      </c>
      <c r="J713" s="2">
        <v>0.37214155978458202</v>
      </c>
      <c r="K713" s="2">
        <v>-0.52164246588730501</v>
      </c>
      <c r="L713" s="2">
        <v>-4.5032538342747704E-3</v>
      </c>
      <c r="M713" s="2">
        <v>-0.16878333405528601</v>
      </c>
      <c r="N713" s="2">
        <v>8.2240619333210196E-2</v>
      </c>
      <c r="O713" s="2">
        <v>0.23982522560480901</v>
      </c>
      <c r="P713" s="2">
        <v>-0.24912454131379499</v>
      </c>
    </row>
    <row r="714" spans="2:16" ht="15" customHeight="1" x14ac:dyDescent="0.25">
      <c r="B714" s="2">
        <v>3.9605716188412798</v>
      </c>
      <c r="C714" s="2">
        <v>6.4986140501809994E-2</v>
      </c>
      <c r="D714" s="2">
        <v>2.1849100616171002</v>
      </c>
      <c r="E714" s="2">
        <v>0.151382006361864</v>
      </c>
      <c r="F714" s="2">
        <v>1.5828580754928101</v>
      </c>
      <c r="G714" s="2">
        <v>0.487406690561553</v>
      </c>
      <c r="H714" s="2">
        <v>0.44178852866711399</v>
      </c>
      <c r="I714" s="2">
        <v>-1.1028850610696399</v>
      </c>
      <c r="J714" s="2">
        <v>-0.52298328926179805</v>
      </c>
      <c r="K714" s="2">
        <v>-1.5054343680306701</v>
      </c>
      <c r="L714" s="2">
        <v>-0.570806124334855</v>
      </c>
      <c r="M714" s="2">
        <v>-0.74604268399525198</v>
      </c>
      <c r="N714" s="2">
        <v>0.30047121600566401</v>
      </c>
      <c r="O714" s="2">
        <v>-1.28748116036475</v>
      </c>
      <c r="P714" s="2">
        <v>0.65964438246240098</v>
      </c>
    </row>
    <row r="715" spans="2:16" ht="15" customHeight="1" x14ac:dyDescent="0.25">
      <c r="B715" s="2">
        <v>-1.6973702215384501</v>
      </c>
      <c r="C715" s="2">
        <v>-1.1862797524370401</v>
      </c>
      <c r="D715" s="2">
        <v>-0.55526639232197195</v>
      </c>
      <c r="E715" s="2">
        <v>-1.4780567430365199</v>
      </c>
      <c r="F715" s="2">
        <v>1.1422002699143501</v>
      </c>
      <c r="G715" s="2">
        <v>1.39608695904441</v>
      </c>
      <c r="H715" s="2">
        <v>1.3667629014745</v>
      </c>
      <c r="I715" s="2">
        <v>0.71796605736994801</v>
      </c>
      <c r="J715" s="2">
        <v>-0.63927735342194203</v>
      </c>
      <c r="K715" s="2">
        <v>0.60410935503068397</v>
      </c>
      <c r="L715" s="2">
        <v>-0.658924182538276</v>
      </c>
      <c r="M715" s="2">
        <v>-0.40887315771079003</v>
      </c>
      <c r="N715" s="2">
        <v>-0.192629016248345</v>
      </c>
      <c r="O715" s="2">
        <v>0.51060165361034904</v>
      </c>
      <c r="P715" s="2">
        <v>0.28469588335519902</v>
      </c>
    </row>
    <row r="716" spans="2:16" ht="15" customHeight="1" x14ac:dyDescent="0.25">
      <c r="B716" s="2">
        <v>-0.392911960008755</v>
      </c>
      <c r="C716" s="2">
        <v>0.28199464468810898</v>
      </c>
      <c r="D716" s="2">
        <v>-1.5851717031483701</v>
      </c>
      <c r="E716" s="2">
        <v>1.68558127077466</v>
      </c>
      <c r="F716" s="2">
        <v>-0.22958767711509501</v>
      </c>
      <c r="G716" s="2">
        <v>-0.71257120563643095</v>
      </c>
      <c r="H716" s="2">
        <v>-1.0468537159098199</v>
      </c>
      <c r="I716" s="2">
        <v>0.55550311411394904</v>
      </c>
      <c r="J716" s="2">
        <v>-0.212021889389896</v>
      </c>
      <c r="K716" s="2">
        <v>0.19360597540139801</v>
      </c>
      <c r="L716" s="2">
        <v>0.28006437383149402</v>
      </c>
      <c r="M716" s="2">
        <v>-0.49809926962388401</v>
      </c>
      <c r="N716" s="2">
        <v>3.62797954529539E-2</v>
      </c>
      <c r="O716" s="2">
        <v>0.242936849877531</v>
      </c>
      <c r="P716" s="2">
        <v>-0.11706538432923901</v>
      </c>
    </row>
    <row r="717" spans="2:16" ht="15" customHeight="1" x14ac:dyDescent="0.25">
      <c r="B717" s="2">
        <v>-1.3130449979416401</v>
      </c>
      <c r="C717" s="2">
        <v>-0.945531971452646</v>
      </c>
      <c r="D717" s="2">
        <v>-6.6478971804392897E-2</v>
      </c>
      <c r="E717" s="2">
        <v>6.2962786167768195E-2</v>
      </c>
      <c r="F717" s="2">
        <v>0.44617670544392002</v>
      </c>
      <c r="G717" s="2">
        <v>-0.192294275220144</v>
      </c>
      <c r="H717" s="2">
        <v>-0.125632409697856</v>
      </c>
      <c r="I717" s="2">
        <v>0.33421613618409801</v>
      </c>
      <c r="J717" s="2">
        <v>0.358525525149201</v>
      </c>
      <c r="K717" s="2">
        <v>0.370020469315403</v>
      </c>
      <c r="L717" s="2">
        <v>0.36841693865533698</v>
      </c>
      <c r="M717" s="2">
        <v>-0.20233490403666299</v>
      </c>
      <c r="N717" s="2">
        <v>0.31997541468720803</v>
      </c>
      <c r="O717" s="2">
        <v>-3.38028851702733E-2</v>
      </c>
      <c r="P717" s="2">
        <v>0.443487493521664</v>
      </c>
    </row>
    <row r="718" spans="2:16" ht="15" customHeight="1" x14ac:dyDescent="0.25">
      <c r="B718" s="2">
        <v>-2.0343341248072102</v>
      </c>
      <c r="C718" s="2">
        <v>2.7583835967271102</v>
      </c>
      <c r="D718" s="2">
        <v>0.20469326137252999</v>
      </c>
      <c r="E718" s="2">
        <v>-0.35522019754062301</v>
      </c>
      <c r="F718" s="2">
        <v>-2.1364014430873501</v>
      </c>
      <c r="G718" s="2">
        <v>0.55653874078012899</v>
      </c>
      <c r="H718" s="2">
        <v>0.84641558924022298</v>
      </c>
      <c r="I718" s="2">
        <v>0.32847158981542202</v>
      </c>
      <c r="J718" s="2">
        <v>0.57734277402279299</v>
      </c>
      <c r="K718" s="2">
        <v>-0.28840950919109798</v>
      </c>
      <c r="L718" s="2">
        <v>0.16331829305260301</v>
      </c>
      <c r="M718" s="2">
        <v>-0.18661847184136901</v>
      </c>
      <c r="N718" s="2">
        <v>7.6172368615291003E-2</v>
      </c>
      <c r="O718" s="2">
        <v>-0.20934932290279001</v>
      </c>
      <c r="P718" s="2">
        <v>0.25425393587974199</v>
      </c>
    </row>
    <row r="719" spans="2:16" ht="15" customHeight="1" x14ac:dyDescent="0.25">
      <c r="B719" s="2">
        <v>-1.4573306187862001</v>
      </c>
      <c r="C719" s="2">
        <v>-2.84687814724222</v>
      </c>
      <c r="D719" s="2">
        <v>1.4491837812944499</v>
      </c>
      <c r="E719" s="2">
        <v>0.23061686352343699</v>
      </c>
      <c r="F719" s="2">
        <v>-2.18523196469198</v>
      </c>
      <c r="G719" s="2">
        <v>-0.83158758292297597</v>
      </c>
      <c r="H719" s="2">
        <v>1.1866953209075899</v>
      </c>
      <c r="I719" s="2">
        <v>-0.190014842586259</v>
      </c>
      <c r="J719" s="2">
        <v>0.29136943477381599</v>
      </c>
      <c r="K719" s="2">
        <v>-0.19175403189988599</v>
      </c>
      <c r="L719" s="2">
        <v>0.35168796683338499</v>
      </c>
      <c r="M719" s="2">
        <v>0.66358395011257199</v>
      </c>
      <c r="N719" s="2">
        <v>-1.10289356903598</v>
      </c>
      <c r="O719" s="2">
        <v>-0.39543170090776297</v>
      </c>
      <c r="P719" s="2">
        <v>-7.6833678693957602E-2</v>
      </c>
    </row>
    <row r="720" spans="2:16" ht="15" customHeight="1" x14ac:dyDescent="0.25">
      <c r="B720" s="2">
        <v>-1.81936653276081</v>
      </c>
      <c r="C720" s="2">
        <v>-0.42789687221035599</v>
      </c>
      <c r="D720" s="2">
        <v>5.5156115160900097E-2</v>
      </c>
      <c r="E720" s="2">
        <v>1.2886665114349201</v>
      </c>
      <c r="F720" s="2">
        <v>0.14769476496366099</v>
      </c>
      <c r="G720" s="2">
        <v>-0.622738581131278</v>
      </c>
      <c r="H720" s="2">
        <v>-0.95428831779294399</v>
      </c>
      <c r="I720" s="2">
        <v>0.39927730098112002</v>
      </c>
      <c r="J720" s="2">
        <v>0.247186284214859</v>
      </c>
      <c r="K720" s="2">
        <v>0.45885624508749601</v>
      </c>
      <c r="L720" s="2">
        <v>0.30348041034457401</v>
      </c>
      <c r="M720" s="2">
        <v>-0.60142695261218104</v>
      </c>
      <c r="N720" s="2">
        <v>0.20817806109431</v>
      </c>
      <c r="O720" s="2">
        <v>-0.15415590163593201</v>
      </c>
      <c r="P720" s="2">
        <v>0.26990561967146398</v>
      </c>
    </row>
    <row r="721" spans="2:16" ht="15" customHeight="1" x14ac:dyDescent="0.25">
      <c r="B721" s="2">
        <v>-6.4245870668108704E-2</v>
      </c>
      <c r="C721" s="2">
        <v>-2.6492073202536401</v>
      </c>
      <c r="D721" s="2">
        <v>-4.9240280642573104</v>
      </c>
      <c r="E721" s="2">
        <v>1.4193414938661599</v>
      </c>
      <c r="F721" s="2">
        <v>0.33869987982905497</v>
      </c>
      <c r="G721" s="2">
        <v>7.4269748580997302E-2</v>
      </c>
      <c r="H721" s="2">
        <v>0.63722475652150401</v>
      </c>
      <c r="I721" s="2">
        <v>0.61303613449948702</v>
      </c>
      <c r="J721" s="2">
        <v>-1.30011412192783</v>
      </c>
      <c r="K721" s="2">
        <v>0.61238162053159895</v>
      </c>
      <c r="L721" s="2">
        <v>-0.25941224013918801</v>
      </c>
      <c r="M721" s="2">
        <v>0.16497667004245201</v>
      </c>
      <c r="N721" s="2">
        <v>-0.17933952534464501</v>
      </c>
      <c r="O721" s="2">
        <v>-0.149816504419995</v>
      </c>
      <c r="P721" s="2">
        <v>7.7250568574242395E-2</v>
      </c>
    </row>
    <row r="722" spans="2:16" ht="15" customHeight="1" x14ac:dyDescent="0.25">
      <c r="B722" s="2">
        <v>0.156301543980289</v>
      </c>
      <c r="C722" s="2">
        <v>2.80659688245622</v>
      </c>
      <c r="D722" s="2">
        <v>-0.73926932037937898</v>
      </c>
      <c r="E722" s="2">
        <v>-0.82298905743414796</v>
      </c>
      <c r="F722" s="2">
        <v>0.18799072100925401</v>
      </c>
      <c r="G722" s="2">
        <v>-1.1074003828688099</v>
      </c>
      <c r="H722" s="2">
        <v>-0.40868157061891103</v>
      </c>
      <c r="I722" s="2">
        <v>-0.62533364833840599</v>
      </c>
      <c r="J722" s="2">
        <v>-0.23640877614588199</v>
      </c>
      <c r="K722" s="2">
        <v>0.11040967340137001</v>
      </c>
      <c r="L722" s="2">
        <v>-0.355802780028732</v>
      </c>
      <c r="M722" s="2">
        <v>-0.33477944264918902</v>
      </c>
      <c r="N722" s="2">
        <v>-0.66332609218355598</v>
      </c>
      <c r="O722" s="2">
        <v>0.58982421619541803</v>
      </c>
      <c r="P722" s="2">
        <v>4.8805660686330403E-2</v>
      </c>
    </row>
    <row r="723" spans="2:16" ht="15" customHeight="1" x14ac:dyDescent="0.25">
      <c r="B723" s="2">
        <v>4.3125837029716303</v>
      </c>
      <c r="C723" s="2">
        <v>-1.3337561509499301</v>
      </c>
      <c r="D723" s="2">
        <v>0.106990469039122</v>
      </c>
      <c r="E723" s="2">
        <v>-1.3382612738997399</v>
      </c>
      <c r="F723" s="2">
        <v>-1.1430883741570399</v>
      </c>
      <c r="G723" s="2">
        <v>0.58101429676797101</v>
      </c>
      <c r="H723" s="2">
        <v>-0.31896952771051601</v>
      </c>
      <c r="I723" s="2">
        <v>1.6059139581358499</v>
      </c>
      <c r="J723" s="2">
        <v>0.60039610816948197</v>
      </c>
      <c r="K723" s="2">
        <v>-1.0052564362432499</v>
      </c>
      <c r="L723" s="2">
        <v>0.45571221991578198</v>
      </c>
      <c r="M723" s="2">
        <v>-7.1599189689131896E-3</v>
      </c>
      <c r="N723" s="2">
        <v>-8.2475177441009503E-2</v>
      </c>
      <c r="O723" s="2">
        <v>-3.6556659281598798E-2</v>
      </c>
      <c r="P723" s="2">
        <v>4.18348284183628E-2</v>
      </c>
    </row>
    <row r="724" spans="2:16" ht="15" customHeight="1" x14ac:dyDescent="0.25">
      <c r="B724" s="2">
        <v>0.36002334937720798</v>
      </c>
      <c r="C724" s="2">
        <v>-2.1138579682547598</v>
      </c>
      <c r="D724" s="2">
        <v>1.76914398244856</v>
      </c>
      <c r="E724" s="2">
        <v>1.37682681559868</v>
      </c>
      <c r="F724" s="2">
        <v>-1.3944370310668299</v>
      </c>
      <c r="G724" s="2">
        <v>2.1749529311583098</v>
      </c>
      <c r="H724" s="2">
        <v>-0.32921784927013198</v>
      </c>
      <c r="I724" s="2">
        <v>-1.04588936438314</v>
      </c>
      <c r="J724" s="2">
        <v>-0.66257873488622698</v>
      </c>
      <c r="K724" s="2">
        <v>-0.59389745047479803</v>
      </c>
      <c r="L724" s="2">
        <v>-0.65899217996443304</v>
      </c>
      <c r="M724" s="2">
        <v>0.246300100988806</v>
      </c>
      <c r="N724" s="2">
        <v>0.36596458282383298</v>
      </c>
      <c r="O724" s="2">
        <v>-0.62681448137248696</v>
      </c>
      <c r="P724" s="2">
        <v>-0.75209449127410499</v>
      </c>
    </row>
    <row r="725" spans="2:16" ht="15" customHeight="1" x14ac:dyDescent="0.25">
      <c r="B725" s="2">
        <v>-0.94692662661578797</v>
      </c>
      <c r="C725" s="2">
        <v>0.50127550721356495</v>
      </c>
      <c r="D725" s="2">
        <v>-0.232250051568759</v>
      </c>
      <c r="E725" s="2">
        <v>-2.7905973827438299E-2</v>
      </c>
      <c r="F725" s="2">
        <v>-9.5630925828535995E-2</v>
      </c>
      <c r="G725" s="2">
        <v>0.68348004852599198</v>
      </c>
      <c r="H725" s="2">
        <v>0.80483753184320495</v>
      </c>
      <c r="I725" s="2">
        <v>0.593537472228161</v>
      </c>
      <c r="J725" s="2">
        <v>-0.313600795974882</v>
      </c>
      <c r="K725" s="2">
        <v>0.207858185500816</v>
      </c>
      <c r="L725" s="2">
        <v>-0.10327139475469201</v>
      </c>
      <c r="M725" s="2">
        <v>-0.41351671549466401</v>
      </c>
      <c r="N725" s="2">
        <v>-0.32281081884810497</v>
      </c>
      <c r="O725" s="2">
        <v>-0.38139922542376897</v>
      </c>
      <c r="P725" s="2">
        <v>1.4317743283140101E-2</v>
      </c>
    </row>
    <row r="726" spans="2:16" ht="15" customHeight="1" x14ac:dyDescent="0.25">
      <c r="B726" s="2">
        <v>1.9273672387014</v>
      </c>
      <c r="C726" s="2">
        <v>0.69913293618069805</v>
      </c>
      <c r="D726" s="2">
        <v>0.27641716666640298</v>
      </c>
      <c r="E726" s="2">
        <v>1.7692335067068901</v>
      </c>
      <c r="F726" s="2">
        <v>0.20296326609582799</v>
      </c>
      <c r="G726" s="2">
        <v>0.148469882961861</v>
      </c>
      <c r="H726" s="2">
        <v>0.35753783313374399</v>
      </c>
      <c r="I726" s="2">
        <v>0.12252441013502099</v>
      </c>
      <c r="J726" s="2">
        <v>-0.16142583763125101</v>
      </c>
      <c r="K726" s="2">
        <v>-0.72982207227412399</v>
      </c>
      <c r="L726" s="2">
        <v>-0.26473173131440703</v>
      </c>
      <c r="M726" s="2">
        <v>0.131655475964606</v>
      </c>
      <c r="N726" s="2">
        <v>0.36270927950487603</v>
      </c>
      <c r="O726" s="2">
        <v>0.23387601774658801</v>
      </c>
      <c r="P726" s="2">
        <v>0.41032517261678703</v>
      </c>
    </row>
    <row r="727" spans="2:16" ht="15" customHeight="1" x14ac:dyDescent="0.25">
      <c r="B727" s="2">
        <v>0.92732479979607496</v>
      </c>
      <c r="C727" s="2">
        <v>0.64170563616473797</v>
      </c>
      <c r="D727" s="2">
        <v>2.0776876484645102</v>
      </c>
      <c r="E727" s="2">
        <v>2.63483056619194</v>
      </c>
      <c r="F727" s="2">
        <v>-1.2999352317769799</v>
      </c>
      <c r="G727" s="2">
        <v>0.65155629937230997</v>
      </c>
      <c r="H727" s="2">
        <v>1.41945394921804</v>
      </c>
      <c r="I727" s="2">
        <v>0.98031502462382303</v>
      </c>
      <c r="J727" s="2">
        <v>-0.98061754978593096</v>
      </c>
      <c r="K727" s="2">
        <v>0.59803718080458501</v>
      </c>
      <c r="L727" s="2">
        <v>1.7707249521641</v>
      </c>
      <c r="M727" s="2">
        <v>0.39906036784246601</v>
      </c>
      <c r="N727" s="2">
        <v>1.1807430203821001</v>
      </c>
      <c r="O727" s="2">
        <v>-0.300760873708462</v>
      </c>
      <c r="P727" s="2">
        <v>-0.72886337978609606</v>
      </c>
    </row>
    <row r="728" spans="2:16" ht="15" customHeight="1" x14ac:dyDescent="0.25">
      <c r="B728" s="2">
        <v>-0.47269254526278298</v>
      </c>
      <c r="C728" s="2">
        <v>0.86702639716218899</v>
      </c>
      <c r="D728" s="2">
        <v>0.46765214355536999</v>
      </c>
      <c r="E728" s="2">
        <v>0.74453645258421097</v>
      </c>
      <c r="F728" s="2">
        <v>0.87392835295244997</v>
      </c>
      <c r="G728" s="2">
        <v>-6.47463385323198E-2</v>
      </c>
      <c r="H728" s="2">
        <v>-0.57124230862237402</v>
      </c>
      <c r="I728" s="2">
        <v>8.5248788010737001E-2</v>
      </c>
      <c r="J728" s="2">
        <v>0.16652705057460099</v>
      </c>
      <c r="K728" s="2">
        <v>0.18201384092995501</v>
      </c>
      <c r="L728" s="2">
        <v>-0.29828182357417099</v>
      </c>
      <c r="M728" s="2">
        <v>7.6025303474678799E-2</v>
      </c>
      <c r="N728" s="2">
        <v>9.6201273779556201E-2</v>
      </c>
      <c r="O728" s="2">
        <v>-8.1098829028846103E-2</v>
      </c>
      <c r="P728" s="2">
        <v>-8.9412943529978403E-2</v>
      </c>
    </row>
    <row r="729" spans="2:16" ht="15" customHeight="1" x14ac:dyDescent="0.25">
      <c r="B729" s="2">
        <v>2.16607859327525</v>
      </c>
      <c r="C729" s="2">
        <v>0.32297525373668901</v>
      </c>
      <c r="D729" s="2">
        <v>-0.39012554927190102</v>
      </c>
      <c r="E729" s="2">
        <v>-0.65292198703396698</v>
      </c>
      <c r="F729" s="2">
        <v>0.85780700156775402</v>
      </c>
      <c r="G729" s="2">
        <v>0.375770108067641</v>
      </c>
      <c r="H729" s="2">
        <v>0.77638508647958504</v>
      </c>
      <c r="I729" s="2">
        <v>-1.4219284473400101E-2</v>
      </c>
      <c r="J729" s="2">
        <v>-5.0701570176991699E-3</v>
      </c>
      <c r="K729" s="2">
        <v>0.34268059566147302</v>
      </c>
      <c r="L729" s="2">
        <v>0.30220777460930498</v>
      </c>
      <c r="M729" s="2">
        <v>2.7786753933090502E-2</v>
      </c>
      <c r="N729" s="2">
        <v>6.9229634523196901E-2</v>
      </c>
      <c r="O729" s="2">
        <v>3.3939876517863801E-2</v>
      </c>
      <c r="P729" s="2">
        <v>6.9633844922916299E-2</v>
      </c>
    </row>
    <row r="730" spans="2:16" ht="15" customHeight="1" x14ac:dyDescent="0.25">
      <c r="B730" s="2">
        <v>2.4414045536995301</v>
      </c>
      <c r="C730" s="2">
        <v>-0.48603756933876702</v>
      </c>
      <c r="D730" s="2">
        <v>1.06848834642593</v>
      </c>
      <c r="E730" s="2">
        <v>1.5890572772127101</v>
      </c>
      <c r="F730" s="2">
        <v>1.33100217547713</v>
      </c>
      <c r="G730" s="2">
        <v>1.88393298333498</v>
      </c>
      <c r="H730" s="2">
        <v>0.998632187586592</v>
      </c>
      <c r="I730" s="2">
        <v>-2.15058688446444E-2</v>
      </c>
      <c r="J730" s="2">
        <v>-1.1218260386322201</v>
      </c>
      <c r="K730" s="2">
        <v>-1.3107606965728</v>
      </c>
      <c r="L730" s="2">
        <v>-1.1257286189604501</v>
      </c>
      <c r="M730" s="2">
        <v>0.15646249059110801</v>
      </c>
      <c r="N730" s="2">
        <v>0.26644282357197102</v>
      </c>
      <c r="O730" s="2">
        <v>0.65124963741888198</v>
      </c>
      <c r="P730" s="2">
        <v>-0.65729311627476295</v>
      </c>
    </row>
    <row r="731" spans="2:16" ht="15" customHeight="1" x14ac:dyDescent="0.25">
      <c r="B731" s="2">
        <v>-2.0992592987922198</v>
      </c>
      <c r="C731" s="2">
        <v>1.9440595442831801</v>
      </c>
      <c r="D731" s="2">
        <v>0.40256273453244301</v>
      </c>
      <c r="E731" s="2">
        <v>-0.20913764459204801</v>
      </c>
      <c r="F731" s="2">
        <v>1.0129606037761401</v>
      </c>
      <c r="G731" s="2">
        <v>-0.17284400993370599</v>
      </c>
      <c r="H731" s="2">
        <v>-0.94035299462807997</v>
      </c>
      <c r="I731" s="2">
        <v>-0.21576736211859601</v>
      </c>
      <c r="J731" s="2">
        <v>0.20973342434618999</v>
      </c>
      <c r="K731" s="2">
        <v>-0.53030105388126603</v>
      </c>
      <c r="L731" s="2">
        <v>-0.35417454675746202</v>
      </c>
      <c r="M731" s="2">
        <v>0.22559015525407899</v>
      </c>
      <c r="N731" s="2">
        <v>-0.49356182184700398</v>
      </c>
      <c r="O731" s="2">
        <v>-0.22901424356498301</v>
      </c>
      <c r="P731" s="2">
        <v>-0.27817965509259501</v>
      </c>
    </row>
    <row r="732" spans="2:16" ht="15" customHeight="1" x14ac:dyDescent="0.25">
      <c r="B732" s="2">
        <v>0.88479012916188204</v>
      </c>
      <c r="C732" s="2">
        <v>-0.56991059946239198</v>
      </c>
      <c r="D732" s="2">
        <v>1.42393739177809</v>
      </c>
      <c r="E732" s="2">
        <v>0.91820910573231995</v>
      </c>
      <c r="F732" s="2">
        <v>-0.92276656402388801</v>
      </c>
      <c r="G732" s="2">
        <v>0.21607133725842401</v>
      </c>
      <c r="H732" s="2">
        <v>0.53776678672179201</v>
      </c>
      <c r="I732" s="2">
        <v>0.11829027478451901</v>
      </c>
      <c r="J732" s="2">
        <v>0.43088702160412801</v>
      </c>
      <c r="K732" s="2">
        <v>7.4400578052938399E-2</v>
      </c>
      <c r="L732" s="2">
        <v>0.208549502173002</v>
      </c>
      <c r="M732" s="2">
        <v>0.20353994439937001</v>
      </c>
      <c r="N732" s="2">
        <v>1.8498477662545702E-2</v>
      </c>
      <c r="O732" s="2">
        <v>7.8782968505155898E-2</v>
      </c>
      <c r="P732" s="2">
        <v>9.4687017635119594E-2</v>
      </c>
    </row>
    <row r="733" spans="2:16" ht="15" customHeight="1" x14ac:dyDescent="0.25">
      <c r="B733" s="2">
        <v>0.43751661048663998</v>
      </c>
      <c r="C733" s="2">
        <v>1.2225739174846499</v>
      </c>
      <c r="D733" s="2">
        <v>1.2520312219752301</v>
      </c>
      <c r="E733" s="2">
        <v>0.93801942776799896</v>
      </c>
      <c r="F733" s="2">
        <v>-0.18479733850848101</v>
      </c>
      <c r="G733" s="2">
        <v>0.24697807189750201</v>
      </c>
      <c r="H733" s="2">
        <v>0.226839829752088</v>
      </c>
      <c r="I733" s="2">
        <v>0.59310531046049197</v>
      </c>
      <c r="J733" s="2">
        <v>5.8644197445995E-2</v>
      </c>
      <c r="K733" s="2">
        <v>0.48321426434064102</v>
      </c>
      <c r="L733" s="2">
        <v>0.31633968409739199</v>
      </c>
      <c r="M733" s="2">
        <v>0.24116554427918199</v>
      </c>
      <c r="N733" s="2">
        <v>-0.44201531279762302</v>
      </c>
      <c r="O733" s="2">
        <v>0.27714453492886298</v>
      </c>
      <c r="P733" s="2">
        <v>-0.31392187270578698</v>
      </c>
    </row>
    <row r="734" spans="2:16" ht="15" customHeight="1" x14ac:dyDescent="0.25">
      <c r="B734" s="2">
        <v>3.0616463439611201</v>
      </c>
      <c r="C734" s="2">
        <v>-4.43280814465313</v>
      </c>
      <c r="D734" s="2">
        <v>2.14998484673302</v>
      </c>
      <c r="E734" s="2">
        <v>-1.01232601114266</v>
      </c>
      <c r="F734" s="2">
        <v>-0.82195576913652002</v>
      </c>
      <c r="G734" s="2">
        <v>-2.00578716708702</v>
      </c>
      <c r="H734" s="2">
        <v>-0.48012685412891198</v>
      </c>
      <c r="I734" s="2">
        <v>0.41248099482670803</v>
      </c>
      <c r="J734" s="2">
        <v>-9.7090764748910693E-2</v>
      </c>
      <c r="K734" s="2">
        <v>0.20354492747839101</v>
      </c>
      <c r="L734" s="2">
        <v>-0.75109104609139099</v>
      </c>
      <c r="M734" s="2">
        <v>6.6104051462676394E-2</v>
      </c>
      <c r="N734" s="2">
        <v>0.61193585496370595</v>
      </c>
      <c r="O734" s="2">
        <v>0.35600122955746399</v>
      </c>
      <c r="P734" s="2">
        <v>1.0568038140487801</v>
      </c>
    </row>
    <row r="735" spans="2:16" ht="15" customHeight="1" x14ac:dyDescent="0.25">
      <c r="B735" s="2">
        <v>0.132468601251577</v>
      </c>
      <c r="C735" s="2">
        <v>1.43746056741369</v>
      </c>
      <c r="D735" s="2">
        <v>-0.47504705419843102</v>
      </c>
      <c r="E735" s="2">
        <v>-1.13296889176954</v>
      </c>
      <c r="F735" s="2">
        <v>0.169258978567353</v>
      </c>
      <c r="G735" s="2">
        <v>-0.57870226997554397</v>
      </c>
      <c r="H735" s="2">
        <v>6.4859635698582802E-2</v>
      </c>
      <c r="I735" s="2">
        <v>0.459580563464355</v>
      </c>
      <c r="J735" s="2">
        <v>-1.17283935192697</v>
      </c>
      <c r="K735" s="2">
        <v>0.63756040858432905</v>
      </c>
      <c r="L735" s="2">
        <v>-0.62520624164739302</v>
      </c>
      <c r="M735" s="2">
        <v>0.486323623209233</v>
      </c>
      <c r="N735" s="2">
        <v>-2.0644363114898499E-2</v>
      </c>
      <c r="O735" s="2">
        <v>-0.14091739414087601</v>
      </c>
      <c r="P735" s="2">
        <v>0.40729392683167898</v>
      </c>
    </row>
    <row r="736" spans="2:16" ht="15" customHeight="1" x14ac:dyDescent="0.25">
      <c r="B736" s="2">
        <v>4.2066763209601001</v>
      </c>
      <c r="C736" s="2">
        <v>-1.49156856326464</v>
      </c>
      <c r="D736" s="2">
        <v>1.7262010685698299</v>
      </c>
      <c r="E736" s="2">
        <v>1.5584427806485299</v>
      </c>
      <c r="F736" s="2">
        <v>0.91031790021854997</v>
      </c>
      <c r="G736" s="2">
        <v>0.66206688078226805</v>
      </c>
      <c r="H736" s="2">
        <v>0.20481515174714701</v>
      </c>
      <c r="I736" s="2">
        <v>-0.22881451038835099</v>
      </c>
      <c r="J736" s="2">
        <v>0.282661570750811</v>
      </c>
      <c r="K736" s="2">
        <v>-0.18693180015712399</v>
      </c>
      <c r="L736" s="2">
        <v>0.64753221024873797</v>
      </c>
      <c r="M736" s="2">
        <v>0.44951159560683202</v>
      </c>
      <c r="N736" s="2">
        <v>0.59742940343408402</v>
      </c>
      <c r="O736" s="2">
        <v>-0.292844491580182</v>
      </c>
      <c r="P736" s="2">
        <v>-0.62365117809928705</v>
      </c>
    </row>
    <row r="737" spans="2:16" ht="15" customHeight="1" x14ac:dyDescent="0.25">
      <c r="B737" s="2">
        <v>3.5377018404193203E-2</v>
      </c>
      <c r="C737" s="2">
        <v>-1.4007658231254501</v>
      </c>
      <c r="D737" s="2">
        <v>0.172354851389356</v>
      </c>
      <c r="E737" s="2">
        <v>0.50680313427057799</v>
      </c>
      <c r="F737" s="2">
        <v>-0.85111040260527404</v>
      </c>
      <c r="G737" s="2">
        <v>-0.97955186331928001</v>
      </c>
      <c r="H737" s="2">
        <v>0.23797978123802799</v>
      </c>
      <c r="I737" s="2">
        <v>-0.14126318756353001</v>
      </c>
      <c r="J737" s="2">
        <v>-0.28671844606194902</v>
      </c>
      <c r="K737" s="2">
        <v>-6.8649621249602402E-2</v>
      </c>
      <c r="L737" s="2">
        <v>-0.72970707452350803</v>
      </c>
      <c r="M737" s="2">
        <v>0.26436288291526</v>
      </c>
      <c r="N737" s="2">
        <v>-0.34123335474892502</v>
      </c>
      <c r="O737" s="2">
        <v>-0.52001592396318397</v>
      </c>
      <c r="P737" s="2">
        <v>-0.210945884493069</v>
      </c>
    </row>
    <row r="738" spans="2:16" ht="15" customHeight="1" x14ac:dyDescent="0.25">
      <c r="B738" s="2">
        <v>1.94905433816975</v>
      </c>
      <c r="C738" s="2">
        <v>-3.03113645963592</v>
      </c>
      <c r="D738" s="2">
        <v>1.52176624356432</v>
      </c>
      <c r="E738" s="2">
        <v>-0.215412398056333</v>
      </c>
      <c r="F738" s="2">
        <v>-0.65475613417257605</v>
      </c>
      <c r="G738" s="2">
        <v>-0.80796053220390296</v>
      </c>
      <c r="H738" s="2">
        <v>0.85504252591249497</v>
      </c>
      <c r="I738" s="2">
        <v>-0.13440302726706299</v>
      </c>
      <c r="J738" s="2">
        <v>0.13216928585347701</v>
      </c>
      <c r="K738" s="2">
        <v>0.45111619943596498</v>
      </c>
      <c r="L738" s="2">
        <v>-0.74475270357187395</v>
      </c>
      <c r="M738" s="2">
        <v>-4.8384353515275098E-2</v>
      </c>
      <c r="N738" s="2">
        <v>-0.47184837398773499</v>
      </c>
      <c r="O738" s="2">
        <v>-0.586457956274823</v>
      </c>
      <c r="P738" s="2">
        <v>-0.68523543154366096</v>
      </c>
    </row>
    <row r="739" spans="2:16" ht="15" customHeight="1" x14ac:dyDescent="0.25">
      <c r="B739" s="2">
        <v>5.0054148639131997</v>
      </c>
      <c r="C739" s="2">
        <v>-2.3087963251917798</v>
      </c>
      <c r="D739" s="2">
        <v>-0.166967435176676</v>
      </c>
      <c r="E739" s="2">
        <v>-1.2897751881133299</v>
      </c>
      <c r="F739" s="2">
        <v>-0.80423344304109801</v>
      </c>
      <c r="G739" s="2">
        <v>-0.48428890331010799</v>
      </c>
      <c r="H739" s="2">
        <v>-0.543945633901466</v>
      </c>
      <c r="I739" s="2">
        <v>1.19515977878354</v>
      </c>
      <c r="J739" s="2">
        <v>0.87116740193945297</v>
      </c>
      <c r="K739" s="2">
        <v>-0.385095729840848</v>
      </c>
      <c r="L739" s="2">
        <v>-0.13961667148661899</v>
      </c>
      <c r="M739" s="2">
        <v>0.115334431910909</v>
      </c>
      <c r="N739" s="2">
        <v>0.28071737149454601</v>
      </c>
      <c r="O739" s="2">
        <v>-0.35456201174257901</v>
      </c>
      <c r="P739" s="2">
        <v>-5.35382038386263E-2</v>
      </c>
    </row>
    <row r="740" spans="2:16" ht="15" customHeight="1" x14ac:dyDescent="0.25">
      <c r="B740" s="2">
        <v>-1.16371841356423</v>
      </c>
      <c r="C740" s="2">
        <v>2.8966356732579999</v>
      </c>
      <c r="D740" s="2">
        <v>-0.114357352567868</v>
      </c>
      <c r="E740" s="2">
        <v>-0.93283279341665903</v>
      </c>
      <c r="F740" s="2">
        <v>-1.1951215780250599</v>
      </c>
      <c r="G740" s="2">
        <v>0.43582355167213899</v>
      </c>
      <c r="H740" s="2">
        <v>0.984515835773217</v>
      </c>
      <c r="I740" s="2">
        <v>-0.39154611991251498</v>
      </c>
      <c r="J740" s="2">
        <v>1.03061094458056</v>
      </c>
      <c r="K740" s="2">
        <v>-6.6271150107241994E-2</v>
      </c>
      <c r="L740" s="2">
        <v>0.69708966746977996</v>
      </c>
      <c r="M740" s="2">
        <v>-1.2965531358444999</v>
      </c>
      <c r="N740" s="2">
        <v>-0.75517292677788195</v>
      </c>
      <c r="O740" s="2">
        <v>-6.17748967042391E-2</v>
      </c>
      <c r="P740" s="2">
        <v>6.3161177330013002E-2</v>
      </c>
    </row>
    <row r="741" spans="2:16" ht="15" customHeight="1" x14ac:dyDescent="0.25">
      <c r="B741" s="2">
        <v>-0.49343885262033699</v>
      </c>
      <c r="C741" s="2">
        <v>1.98376348772432</v>
      </c>
      <c r="D741" s="2">
        <v>3.0609750543496E-2</v>
      </c>
      <c r="E741" s="2">
        <v>-1.10308650036239</v>
      </c>
      <c r="F741" s="2">
        <v>0.37809050021507501</v>
      </c>
      <c r="G741" s="2">
        <v>-0.15142356188039999</v>
      </c>
      <c r="H741" s="2">
        <v>-8.7521761722041E-2</v>
      </c>
      <c r="I741" s="2">
        <v>-0.33795426411087298</v>
      </c>
      <c r="J741" s="2">
        <v>-0.624600867892247</v>
      </c>
      <c r="K741" s="2">
        <v>-0.132434381527027</v>
      </c>
      <c r="L741" s="2">
        <v>-0.104760476303409</v>
      </c>
      <c r="M741" s="2">
        <v>-3.7817076302125198E-2</v>
      </c>
      <c r="N741" s="2">
        <v>-0.404958030106084</v>
      </c>
      <c r="O741" s="2">
        <v>-6.5632103669770098E-2</v>
      </c>
      <c r="P741" s="2">
        <v>-0.12998708640687801</v>
      </c>
    </row>
    <row r="742" spans="2:16" ht="15" customHeight="1" x14ac:dyDescent="0.25">
      <c r="B742" s="2">
        <v>-0.101678513349321</v>
      </c>
      <c r="C742" s="2">
        <v>-1.35404708520073</v>
      </c>
      <c r="D742" s="2">
        <v>1.00453432847232</v>
      </c>
      <c r="E742" s="2">
        <v>-0.18954843100728699</v>
      </c>
      <c r="F742" s="2">
        <v>0.32125199912467101</v>
      </c>
      <c r="G742" s="2">
        <v>0.209835366419693</v>
      </c>
      <c r="H742" s="2">
        <v>0.88312412384321803</v>
      </c>
      <c r="I742" s="2">
        <v>0.28606310772285898</v>
      </c>
      <c r="J742" s="2">
        <v>0.123882451262757</v>
      </c>
      <c r="K742" s="2">
        <v>0.49527359133159998</v>
      </c>
      <c r="L742" s="2">
        <v>-0.191994461385462</v>
      </c>
      <c r="M742" s="2">
        <v>0.428465207664813</v>
      </c>
      <c r="N742" s="2">
        <v>0.145857432280281</v>
      </c>
      <c r="O742" s="2">
        <v>0.52480622058330095</v>
      </c>
      <c r="P742" s="2">
        <v>0.30446000367036702</v>
      </c>
    </row>
    <row r="743" spans="2:16" ht="15" customHeight="1" x14ac:dyDescent="0.25">
      <c r="B743" s="2">
        <v>7.4867464909622896</v>
      </c>
      <c r="C743" s="2">
        <v>-2.5529663061671402</v>
      </c>
      <c r="D743" s="2">
        <v>-1.8952482800234101</v>
      </c>
      <c r="E743" s="2">
        <v>-4.51288427441746</v>
      </c>
      <c r="F743" s="2">
        <v>-0.67030114611534497</v>
      </c>
      <c r="G743" s="2">
        <v>-0.68380790993154705</v>
      </c>
      <c r="H743" s="2">
        <v>-2.6477697627138999</v>
      </c>
      <c r="I743" s="2">
        <v>3.2760491322311802</v>
      </c>
      <c r="J743" s="2">
        <v>1.7262174180655301</v>
      </c>
      <c r="K743" s="2">
        <v>-1.0146726960258901</v>
      </c>
      <c r="L743" s="2">
        <v>0.896116306599683</v>
      </c>
      <c r="M743" s="2">
        <v>-7.2687184764428495E-2</v>
      </c>
      <c r="N743" s="2">
        <v>0.32874728944335202</v>
      </c>
      <c r="O743" s="2">
        <v>-0.26384168272953601</v>
      </c>
      <c r="P743" s="2">
        <v>-0.26555502612203502</v>
      </c>
    </row>
    <row r="744" spans="2:16" ht="15" customHeight="1" x14ac:dyDescent="0.25">
      <c r="B744" s="2">
        <v>9.2837147967434905</v>
      </c>
      <c r="C744" s="2">
        <v>-3.8310884345560998</v>
      </c>
      <c r="D744" s="2">
        <v>-1.6114323871243901</v>
      </c>
      <c r="E744" s="2">
        <v>-5.1590900283163004</v>
      </c>
      <c r="F744" s="2">
        <v>-0.903262934613836</v>
      </c>
      <c r="G744" s="2">
        <v>-0.978312514435702</v>
      </c>
      <c r="H744" s="2">
        <v>-3.7859539111742602</v>
      </c>
      <c r="I744" s="2">
        <v>4.7933426292719998</v>
      </c>
      <c r="J744" s="2">
        <v>1.6922332103139499</v>
      </c>
      <c r="K744" s="2">
        <v>-2.19512235712648</v>
      </c>
      <c r="L744" s="2">
        <v>1.88448106632996</v>
      </c>
      <c r="M744" s="2">
        <v>-0.13861084930808301</v>
      </c>
      <c r="N744" s="2">
        <v>0.14494856394053099</v>
      </c>
      <c r="O744" s="2">
        <v>-0.62381502431375901</v>
      </c>
      <c r="P744" s="2">
        <v>-0.45988745849024198</v>
      </c>
    </row>
    <row r="745" spans="2:16" ht="15" customHeight="1" x14ac:dyDescent="0.25">
      <c r="B745" s="2">
        <v>3.24020654368177</v>
      </c>
      <c r="C745" s="2">
        <v>0.86350807423928</v>
      </c>
      <c r="D745" s="2">
        <v>-1.1857936885717</v>
      </c>
      <c r="E745" s="2">
        <v>-0.67986991020459497</v>
      </c>
      <c r="F745" s="2">
        <v>-1.72975765381489</v>
      </c>
      <c r="G745" s="2">
        <v>-0.77119628044128297</v>
      </c>
      <c r="H745" s="2">
        <v>1.00190613097464</v>
      </c>
      <c r="I745" s="2">
        <v>-0.36257682338439901</v>
      </c>
      <c r="J745" s="2">
        <v>-0.13500528740776199</v>
      </c>
      <c r="K745" s="2">
        <v>-0.45412282411264998</v>
      </c>
      <c r="L745" s="2">
        <v>-0.809218038620234</v>
      </c>
      <c r="M745" s="2">
        <v>-0.36063343512068702</v>
      </c>
      <c r="N745" s="2">
        <v>7.7836248182290096E-2</v>
      </c>
      <c r="O745" s="2">
        <v>-0.36613948164577298</v>
      </c>
      <c r="P745" s="2">
        <v>0.60940116604577199</v>
      </c>
    </row>
    <row r="746" spans="2:16" ht="15" customHeight="1" x14ac:dyDescent="0.25">
      <c r="B746" s="2">
        <v>4.7169898249514999</v>
      </c>
      <c r="C746" s="2">
        <v>-1.3143050899948201</v>
      </c>
      <c r="D746" s="2">
        <v>-1.1054155646163899</v>
      </c>
      <c r="E746" s="2">
        <v>-1.64027143923523</v>
      </c>
      <c r="F746" s="2">
        <v>-1.1222997229855101</v>
      </c>
      <c r="G746" s="2">
        <v>-1.6073561405116701</v>
      </c>
      <c r="H746" s="2">
        <v>0.487376991517814</v>
      </c>
      <c r="I746" s="2">
        <v>-1.1443508921493699</v>
      </c>
      <c r="J746" s="2">
        <v>0.32195828033166701</v>
      </c>
      <c r="K746" s="2">
        <v>-0.27409491393639102</v>
      </c>
      <c r="L746" s="2">
        <v>-0.33352515330483201</v>
      </c>
      <c r="M746" s="2">
        <v>-0.53230541449182101</v>
      </c>
      <c r="N746" s="2">
        <v>-0.15142320863395001</v>
      </c>
      <c r="O746" s="2">
        <v>-1.52640105343724E-2</v>
      </c>
      <c r="P746" s="2">
        <v>0.93586525276760901</v>
      </c>
    </row>
    <row r="747" spans="2:16" ht="15" customHeight="1" x14ac:dyDescent="0.25">
      <c r="B747" s="2">
        <v>2.2509870331615098</v>
      </c>
      <c r="C747" s="2">
        <v>-0.34531055413707001</v>
      </c>
      <c r="D747" s="2">
        <v>4.34784324624699E-2</v>
      </c>
      <c r="E747" s="2">
        <v>-2.36148214753393</v>
      </c>
      <c r="F747" s="2">
        <v>-1.54192685962023</v>
      </c>
      <c r="G747" s="2">
        <v>-1.84716697650034</v>
      </c>
      <c r="H747" s="2">
        <v>0.69467621607909202</v>
      </c>
      <c r="I747" s="2">
        <v>-1.02088362723905</v>
      </c>
      <c r="J747" s="2">
        <v>0.43065829647971798</v>
      </c>
      <c r="K747" s="2">
        <v>1.87640328616077</v>
      </c>
      <c r="L747" s="2">
        <v>-0.87350429814024599</v>
      </c>
      <c r="M747" s="2">
        <v>-0.72771616151359098</v>
      </c>
      <c r="N747" s="2">
        <v>-1.1663895301554501</v>
      </c>
      <c r="O747" s="2">
        <v>5.2387887678223902E-2</v>
      </c>
      <c r="P747" s="2">
        <v>-0.91896476622219503</v>
      </c>
    </row>
    <row r="748" spans="2:16" ht="15" customHeight="1" x14ac:dyDescent="0.25">
      <c r="B748" s="2">
        <v>3.7770600846109201</v>
      </c>
      <c r="C748" s="2">
        <v>-2.5436230843325598</v>
      </c>
      <c r="D748" s="2">
        <v>1.26795848243987E-3</v>
      </c>
      <c r="E748" s="2">
        <v>-0.61447370037358795</v>
      </c>
      <c r="F748" s="2">
        <v>-1.4727451013528501</v>
      </c>
      <c r="G748" s="2">
        <v>-1.9275200414567599</v>
      </c>
      <c r="H748" s="2">
        <v>0.233228751630809</v>
      </c>
      <c r="I748" s="2">
        <v>2.3577023767412299E-2</v>
      </c>
      <c r="J748" s="2">
        <v>-0.37721443977782798</v>
      </c>
      <c r="K748" s="2">
        <v>0.11098164159804</v>
      </c>
      <c r="L748" s="2">
        <v>-0.50707136446268997</v>
      </c>
      <c r="M748" s="2">
        <v>-0.101916041091933</v>
      </c>
      <c r="N748" s="2">
        <v>0.63348546400459405</v>
      </c>
      <c r="O748" s="2">
        <v>-0.28874224500413698</v>
      </c>
      <c r="P748" s="2">
        <v>0.79586948675890601</v>
      </c>
    </row>
    <row r="749" spans="2:16" ht="15" customHeight="1" x14ac:dyDescent="0.25">
      <c r="B749" s="2">
        <v>3.7308407690093</v>
      </c>
      <c r="C749" s="2">
        <v>0.153360207392221</v>
      </c>
      <c r="D749" s="2">
        <v>0.267665743966157</v>
      </c>
      <c r="E749" s="2">
        <v>-1.5197301421926901</v>
      </c>
      <c r="F749" s="2">
        <v>-1.03852677897763</v>
      </c>
      <c r="G749" s="2">
        <v>-0.78151029161853303</v>
      </c>
      <c r="H749" s="2">
        <v>0.66481160724126998</v>
      </c>
      <c r="I749" s="2">
        <v>-0.42460721317678901</v>
      </c>
      <c r="J749" s="2">
        <v>0.32760810346792202</v>
      </c>
      <c r="K749" s="2">
        <v>9.2969996867981505E-2</v>
      </c>
      <c r="L749" s="2">
        <v>-0.24270912535549399</v>
      </c>
      <c r="M749" s="2">
        <v>-0.431496300929472</v>
      </c>
      <c r="N749" s="2">
        <v>7.6636450246744106E-2</v>
      </c>
      <c r="O749" s="2">
        <v>-0.116535266330514</v>
      </c>
      <c r="P749" s="2">
        <v>0.654278047454944</v>
      </c>
    </row>
    <row r="750" spans="2:16" ht="15" customHeight="1" x14ac:dyDescent="0.25">
      <c r="B750" s="2">
        <v>-0.55045870075046099</v>
      </c>
      <c r="C750" s="2">
        <v>0.71571639678306997</v>
      </c>
      <c r="D750" s="2">
        <v>-0.202274403962244</v>
      </c>
      <c r="E750" s="2">
        <v>0.34841721841316298</v>
      </c>
      <c r="F750" s="2">
        <v>-1.1237859567833799</v>
      </c>
      <c r="G750" s="2">
        <v>2.8210254907405701</v>
      </c>
      <c r="H750" s="2">
        <v>-1.4993090529570099</v>
      </c>
      <c r="I750" s="2">
        <v>-1.10338142020346</v>
      </c>
      <c r="J750" s="2">
        <v>0.60607311310406498</v>
      </c>
      <c r="K750" s="2">
        <v>0.71574842180262199</v>
      </c>
      <c r="L750" s="2">
        <v>-1.3033377882172901</v>
      </c>
      <c r="M750" s="2">
        <v>0.36671042687439298</v>
      </c>
      <c r="N750" s="2">
        <v>0.32397600181638397</v>
      </c>
      <c r="O750" s="2">
        <v>-2.6984608704193998E-2</v>
      </c>
      <c r="P750" s="2">
        <v>-8.2730500369969803E-2</v>
      </c>
    </row>
    <row r="751" spans="2:16" ht="15" customHeight="1" x14ac:dyDescent="0.25">
      <c r="B751" s="2">
        <v>1.3684041280402699</v>
      </c>
      <c r="C751" s="2">
        <v>-1.2250818561696799</v>
      </c>
      <c r="D751" s="2">
        <v>-0.85594823199380798</v>
      </c>
      <c r="E751" s="2">
        <v>1.9599500209386601E-2</v>
      </c>
      <c r="F751" s="2">
        <v>1.41596951179995</v>
      </c>
      <c r="G751" s="2">
        <v>1.0621072428884</v>
      </c>
      <c r="H751" s="2">
        <v>0.83986689533593795</v>
      </c>
      <c r="I751" s="2">
        <v>0.69722476868127703</v>
      </c>
      <c r="J751" s="2">
        <v>-0.14116942574368699</v>
      </c>
      <c r="K751" s="2">
        <v>0.94717127384845501</v>
      </c>
      <c r="L751" s="2">
        <v>-0.27735401169900897</v>
      </c>
      <c r="M751" s="2">
        <v>0.30696323968537897</v>
      </c>
      <c r="N751" s="2">
        <v>-1.89282860982719E-2</v>
      </c>
      <c r="O751" s="2">
        <v>-0.198737460996322</v>
      </c>
      <c r="P751" s="2">
        <v>-4.3090321657972802E-2</v>
      </c>
    </row>
    <row r="752" spans="2:16" ht="15" customHeight="1" x14ac:dyDescent="0.25">
      <c r="B752" s="2">
        <v>-1.9030028699389001</v>
      </c>
      <c r="C752" s="2">
        <v>2.2652865670837001</v>
      </c>
      <c r="D752" s="2">
        <v>0.50016044948505201</v>
      </c>
      <c r="E752" s="2">
        <v>-0.48390138126253601</v>
      </c>
      <c r="F752" s="2">
        <v>1.08863615260679</v>
      </c>
      <c r="G752" s="2">
        <v>-0.943454489563749</v>
      </c>
      <c r="H752" s="2">
        <v>-1.40605516496571</v>
      </c>
      <c r="I752" s="2">
        <v>2.14157077364782E-2</v>
      </c>
      <c r="J752" s="2">
        <v>-0.69448333742074697</v>
      </c>
      <c r="K752" s="2">
        <v>0.19784500041001499</v>
      </c>
      <c r="L752" s="2">
        <v>0.12633356736507401</v>
      </c>
      <c r="M752" s="2">
        <v>-0.39528742470971101</v>
      </c>
      <c r="N752" s="2">
        <v>-0.188185500558161</v>
      </c>
      <c r="O752" s="2">
        <v>-0.19366922169385101</v>
      </c>
      <c r="P752" s="2">
        <v>-0.43391839208246202</v>
      </c>
    </row>
    <row r="753" spans="2:16" ht="15" customHeight="1" x14ac:dyDescent="0.25">
      <c r="B753" s="2">
        <v>-0.879337971146672</v>
      </c>
      <c r="C753" s="2">
        <v>0.69900938948115299</v>
      </c>
      <c r="D753" s="2">
        <v>0.84924659024199001</v>
      </c>
      <c r="E753" s="2">
        <v>0.36403675449404799</v>
      </c>
      <c r="F753" s="2">
        <v>-1.3261527127887001</v>
      </c>
      <c r="G753" s="2">
        <v>-0.116684954333151</v>
      </c>
      <c r="H753" s="2">
        <v>0.86948585182194604</v>
      </c>
      <c r="I753" s="2">
        <v>9.9596613248823006E-4</v>
      </c>
      <c r="J753" s="2">
        <v>0.251131213445417</v>
      </c>
      <c r="K753" s="2">
        <v>-0.11166902372238301</v>
      </c>
      <c r="L753" s="2">
        <v>0.42555605955498998</v>
      </c>
      <c r="M753" s="2">
        <v>0.57197355380208903</v>
      </c>
      <c r="N753" s="2">
        <v>-0.57427317177265302</v>
      </c>
      <c r="O753" s="2">
        <v>-0.14827863339667199</v>
      </c>
      <c r="P753" s="2">
        <v>-0.289477897329673</v>
      </c>
    </row>
    <row r="754" spans="2:16" ht="15" customHeight="1" x14ac:dyDescent="0.25">
      <c r="B754" s="2">
        <v>-2.5797959920775999</v>
      </c>
      <c r="C754" s="2">
        <v>0.44194754802208103</v>
      </c>
      <c r="D754" s="2">
        <v>-4.79103851571153E-2</v>
      </c>
      <c r="E754" s="2">
        <v>-0.55870565843172004</v>
      </c>
      <c r="F754" s="2">
        <v>0.47708788424682003</v>
      </c>
      <c r="G754" s="2">
        <v>-0.33958314525983502</v>
      </c>
      <c r="H754" s="2">
        <v>-1.0799598607172101</v>
      </c>
      <c r="I754" s="2">
        <v>-0.68089169477019396</v>
      </c>
      <c r="J754" s="2">
        <v>0.50855604588764003</v>
      </c>
      <c r="K754" s="2">
        <v>-0.478457469933599</v>
      </c>
      <c r="L754" s="2">
        <v>9.9028011473925995E-2</v>
      </c>
      <c r="M754" s="2">
        <v>8.8534155238195397E-2</v>
      </c>
      <c r="N754" s="2">
        <v>0.28353954335868697</v>
      </c>
      <c r="O754" s="2">
        <v>0.51027856928153503</v>
      </c>
      <c r="P754" s="2">
        <v>0.109068668728076</v>
      </c>
    </row>
    <row r="755" spans="2:16" ht="15" customHeight="1" x14ac:dyDescent="0.25">
      <c r="B755" s="2">
        <v>-0.820040690006962</v>
      </c>
      <c r="C755" s="2">
        <v>1.5078435567042301</v>
      </c>
      <c r="D755" s="2">
        <v>-0.68257768683533204</v>
      </c>
      <c r="E755" s="2">
        <v>-0.50717433112369803</v>
      </c>
      <c r="F755" s="2">
        <v>0.29321105047518897</v>
      </c>
      <c r="G755" s="2">
        <v>-0.87655948255860905</v>
      </c>
      <c r="H755" s="2">
        <v>-0.64172073609267999</v>
      </c>
      <c r="I755" s="2">
        <v>-0.141133565637449</v>
      </c>
      <c r="J755" s="2">
        <v>0.18883170449678799</v>
      </c>
      <c r="K755" s="2">
        <v>3.0676256396928001E-3</v>
      </c>
      <c r="L755" s="2">
        <v>-8.8294016703501496E-2</v>
      </c>
      <c r="M755" s="2">
        <v>0.24721763212285799</v>
      </c>
      <c r="N755" s="2">
        <v>-1.0743830935557299E-2</v>
      </c>
      <c r="O755" s="2">
        <v>-0.41723364755946402</v>
      </c>
      <c r="P755" s="2">
        <v>-0.242456938345115</v>
      </c>
    </row>
    <row r="756" spans="2:16" ht="15" customHeight="1" x14ac:dyDescent="0.25">
      <c r="B756" s="2">
        <v>-1.0538657165224301</v>
      </c>
      <c r="C756" s="2">
        <v>-0.114559896959126</v>
      </c>
      <c r="D756" s="2">
        <v>-0.55673010420776703</v>
      </c>
      <c r="E756" s="2">
        <v>0.92529692869943703</v>
      </c>
      <c r="F756" s="2">
        <v>0.53354860980669505</v>
      </c>
      <c r="G756" s="2">
        <v>-0.26291063005059101</v>
      </c>
      <c r="H756" s="2">
        <v>-0.61944511882753805</v>
      </c>
      <c r="I756" s="2">
        <v>-0.36265119403007601</v>
      </c>
      <c r="J756" s="2">
        <v>-0.105233866463404</v>
      </c>
      <c r="K756" s="2">
        <v>-0.55629598679294201</v>
      </c>
      <c r="L756" s="2">
        <v>0.35286124846537598</v>
      </c>
      <c r="M756" s="2">
        <v>-0.182276478346377</v>
      </c>
      <c r="N756" s="2">
        <v>0.461402849350112</v>
      </c>
      <c r="O756" s="2">
        <v>-0.296282812006402</v>
      </c>
      <c r="P756" s="2">
        <v>-0.102366877966397</v>
      </c>
    </row>
    <row r="757" spans="2:16" ht="15" customHeight="1" x14ac:dyDescent="0.25">
      <c r="B757" s="2">
        <v>5.8824702554293298</v>
      </c>
      <c r="C757" s="2">
        <v>-0.57496508358290299</v>
      </c>
      <c r="D757" s="2">
        <v>-0.35704656244486099</v>
      </c>
      <c r="E757" s="2">
        <v>-1.5658871069398399</v>
      </c>
      <c r="F757" s="2">
        <v>0.21669962513842</v>
      </c>
      <c r="G757" s="2">
        <v>0.54869456704373698</v>
      </c>
      <c r="H757" s="2">
        <v>-1.00045479613813</v>
      </c>
      <c r="I757" s="2">
        <v>0.98591464812922303</v>
      </c>
      <c r="J757" s="2">
        <v>1.2911709860548299</v>
      </c>
      <c r="K757" s="2">
        <v>-0.43567441632690301</v>
      </c>
      <c r="L757" s="2">
        <v>0.27299029403446601</v>
      </c>
      <c r="M757" s="2">
        <v>3.2643605014519197E-2</v>
      </c>
      <c r="N757" s="2">
        <v>0.33983493395161002</v>
      </c>
      <c r="O757" s="2">
        <v>-3.0557283630618302E-2</v>
      </c>
      <c r="P757" s="2">
        <v>-0.14899752553232801</v>
      </c>
    </row>
    <row r="758" spans="2:16" ht="15" customHeight="1" x14ac:dyDescent="0.25">
      <c r="B758" s="2">
        <v>-0.87822219215782305</v>
      </c>
      <c r="C758" s="2">
        <v>2.3088332675762602</v>
      </c>
      <c r="D758" s="2">
        <v>-1.2252613302852999</v>
      </c>
      <c r="E758" s="2">
        <v>-2.1260647065725302</v>
      </c>
      <c r="F758" s="2">
        <v>-2.20362515297741</v>
      </c>
      <c r="G758" s="2">
        <v>-1.3300721446974599</v>
      </c>
      <c r="H758" s="2">
        <v>1.21443049410266</v>
      </c>
      <c r="I758" s="2">
        <v>0.361037320275648</v>
      </c>
      <c r="J758" s="2">
        <v>-0.56880743465555905</v>
      </c>
      <c r="K758" s="2">
        <v>0.46654505068340302</v>
      </c>
      <c r="L758" s="2">
        <v>0.62303867112841005</v>
      </c>
      <c r="M758" s="2">
        <v>1.17561994832364</v>
      </c>
      <c r="N758" s="2">
        <v>1.007469917206</v>
      </c>
      <c r="O758" s="2">
        <v>-0.617748564334617</v>
      </c>
      <c r="P758" s="2">
        <v>4.7602442274144501E-4</v>
      </c>
    </row>
    <row r="759" spans="2:16" ht="15" customHeight="1" x14ac:dyDescent="0.25">
      <c r="B759" s="2">
        <v>-4.7495484982881901</v>
      </c>
      <c r="C759" s="2">
        <v>1.9077270370355399</v>
      </c>
      <c r="D759" s="2">
        <v>-0.86962599095759796</v>
      </c>
      <c r="E759" s="2">
        <v>-1.42873489236533</v>
      </c>
      <c r="F759" s="2">
        <v>-3.11514724174127</v>
      </c>
      <c r="G759" s="2">
        <v>-1.4864863521315801</v>
      </c>
      <c r="H759" s="2">
        <v>0.49867324126553703</v>
      </c>
      <c r="I759" s="2">
        <v>1.77361328451592</v>
      </c>
      <c r="J759" s="2">
        <v>-0.56235199842222405</v>
      </c>
      <c r="K759" s="2">
        <v>0.96561059074137201</v>
      </c>
      <c r="L759" s="2">
        <v>0.481387057722441</v>
      </c>
      <c r="M759" s="2">
        <v>1.69098716017517</v>
      </c>
      <c r="N759" s="2">
        <v>1.42728172543623</v>
      </c>
      <c r="O759" s="2">
        <v>-1.08950925484536</v>
      </c>
      <c r="P759" s="2">
        <v>-0.29102705536430301</v>
      </c>
    </row>
    <row r="760" spans="2:16" ht="15" customHeight="1" x14ac:dyDescent="0.25">
      <c r="B760" s="2">
        <v>-1.7333018702646601</v>
      </c>
      <c r="C760" s="2">
        <v>-7.3111770161280398E-2</v>
      </c>
      <c r="D760" s="2">
        <v>0.56511787426122295</v>
      </c>
      <c r="E760" s="2">
        <v>0.83176829419424902</v>
      </c>
      <c r="F760" s="2">
        <v>-0.27143854697178799</v>
      </c>
      <c r="G760" s="2">
        <v>0.210644736629157</v>
      </c>
      <c r="H760" s="2">
        <v>0.18767325717969199</v>
      </c>
      <c r="I760" s="2">
        <v>-0.17781145991008901</v>
      </c>
      <c r="J760" s="2">
        <v>0.69617832643062805</v>
      </c>
      <c r="K760" s="2">
        <v>-0.68996186066074505</v>
      </c>
      <c r="L760" s="2">
        <v>0.78348741658341503</v>
      </c>
      <c r="M760" s="2">
        <v>0.56361871416540199</v>
      </c>
      <c r="N760" s="2">
        <v>-0.17870736868728099</v>
      </c>
      <c r="O760" s="2">
        <v>0.23063283097981399</v>
      </c>
      <c r="P760" s="2">
        <v>0.23064203219074</v>
      </c>
    </row>
    <row r="761" spans="2:16" ht="15" customHeight="1" x14ac:dyDescent="0.25">
      <c r="B761" s="2">
        <v>-1.73547894388865</v>
      </c>
      <c r="C761" s="2">
        <v>1.4329577532161699</v>
      </c>
      <c r="D761" s="2">
        <v>0.66700810093852803</v>
      </c>
      <c r="E761" s="2">
        <v>1.0824285114179799</v>
      </c>
      <c r="F761" s="2">
        <v>1.17636245717137</v>
      </c>
      <c r="G761" s="2">
        <v>-1.52232256535071</v>
      </c>
      <c r="H761" s="2">
        <v>-1.8968737590334099</v>
      </c>
      <c r="I761" s="2">
        <v>0.74625783988083505</v>
      </c>
      <c r="J761" s="2">
        <v>-0.91165810524794499</v>
      </c>
      <c r="K761" s="2">
        <v>0.91191678301356005</v>
      </c>
      <c r="L761" s="2">
        <v>-0.136486574917839</v>
      </c>
      <c r="M761" s="2">
        <v>-0.28238733795523902</v>
      </c>
      <c r="N761" s="2">
        <v>-0.11148474493047</v>
      </c>
      <c r="O761" s="2">
        <v>-0.23761088120742899</v>
      </c>
      <c r="P761" s="2">
        <v>0.839608373250888</v>
      </c>
    </row>
    <row r="762" spans="2:16" ht="15" customHeight="1" x14ac:dyDescent="0.25">
      <c r="B762" s="2">
        <v>-3.5256741350659699</v>
      </c>
      <c r="C762" s="2">
        <v>-3.5549016456377802</v>
      </c>
      <c r="D762" s="2">
        <v>-3.0501369695791598</v>
      </c>
      <c r="E762" s="2">
        <v>-2.8598055358315402</v>
      </c>
      <c r="F762" s="2">
        <v>1.79458011173889</v>
      </c>
      <c r="G762" s="2">
        <v>2.2534337928307302</v>
      </c>
      <c r="H762" s="2">
        <v>2.0114322555911599</v>
      </c>
      <c r="I762" s="2">
        <v>0.23829105279716301</v>
      </c>
      <c r="J762" s="2">
        <v>-1.6048160385072801</v>
      </c>
      <c r="K762" s="2">
        <v>-0.36853904610945398</v>
      </c>
      <c r="L762" s="2">
        <v>7.1446551831300803E-2</v>
      </c>
      <c r="M762" s="2">
        <v>-0.66544725101288704</v>
      </c>
      <c r="N762" s="2">
        <v>1.06315021699538E-2</v>
      </c>
      <c r="O762" s="2">
        <v>0.38348034528410802</v>
      </c>
      <c r="P762" s="2">
        <v>-0.58240875186788199</v>
      </c>
    </row>
    <row r="763" spans="2:16" ht="15" customHeight="1" x14ac:dyDescent="0.25">
      <c r="B763" s="2">
        <v>-1.4966869333384101</v>
      </c>
      <c r="C763" s="2">
        <v>1.34522535268694</v>
      </c>
      <c r="D763" s="2">
        <v>-0.67374072260304896</v>
      </c>
      <c r="E763" s="2">
        <v>-0.80890068990008801</v>
      </c>
      <c r="F763" s="2">
        <v>-0.28738638245480602</v>
      </c>
      <c r="G763" s="2">
        <v>-0.67173031746586598</v>
      </c>
      <c r="H763" s="2">
        <v>6.3548018920361396E-2</v>
      </c>
      <c r="I763" s="2">
        <v>-0.103061308690095</v>
      </c>
      <c r="J763" s="2">
        <v>0.17503375932021001</v>
      </c>
      <c r="K763" s="2">
        <v>0.179683116924022</v>
      </c>
      <c r="L763" s="2">
        <v>0.35745714568130998</v>
      </c>
      <c r="M763" s="2">
        <v>0.29436709061399402</v>
      </c>
      <c r="N763" s="2">
        <v>5.6507894485085301E-2</v>
      </c>
      <c r="O763" s="2">
        <v>-1.08602802865737E-2</v>
      </c>
      <c r="P763" s="2">
        <v>0.11125037026847701</v>
      </c>
    </row>
    <row r="764" spans="2:16" ht="15" customHeight="1" x14ac:dyDescent="0.25">
      <c r="B764" s="2">
        <v>-0.122611811213649</v>
      </c>
      <c r="C764" s="2">
        <v>1.8211726763590701</v>
      </c>
      <c r="D764" s="2">
        <v>0.51870793527876602</v>
      </c>
      <c r="E764" s="2">
        <v>1.5406967227488201E-2</v>
      </c>
      <c r="F764" s="2">
        <v>0.61260149950495202</v>
      </c>
      <c r="G764" s="2">
        <v>-0.29075548458692402</v>
      </c>
      <c r="H764" s="2">
        <v>-0.24578763690720501</v>
      </c>
      <c r="I764" s="2">
        <v>-3.5073425498916899E-2</v>
      </c>
      <c r="J764" s="2">
        <v>-2.5321863557470899E-2</v>
      </c>
      <c r="K764" s="2">
        <v>-0.14341253092904199</v>
      </c>
      <c r="L764" s="2">
        <v>-0.67863814799093503</v>
      </c>
      <c r="M764" s="2">
        <v>-7.5960652152234395E-2</v>
      </c>
      <c r="N764" s="2">
        <v>1.69687173210793E-2</v>
      </c>
      <c r="O764" s="2">
        <v>0.29164675386303801</v>
      </c>
      <c r="P764" s="2">
        <v>0.24323744674091799</v>
      </c>
    </row>
    <row r="765" spans="2:16" ht="15" customHeight="1" x14ac:dyDescent="0.25">
      <c r="B765" s="2">
        <v>-1.51230512072414</v>
      </c>
      <c r="C765" s="2">
        <v>1.3713577268333099</v>
      </c>
      <c r="D765" s="2">
        <v>1.0723778551935801</v>
      </c>
      <c r="E765" s="2">
        <v>0.39910543762277101</v>
      </c>
      <c r="F765" s="2">
        <v>0.54558323918258</v>
      </c>
      <c r="G765" s="2">
        <v>-0.31261231994001898</v>
      </c>
      <c r="H765" s="2">
        <v>-0.68573017852163898</v>
      </c>
      <c r="I765" s="2">
        <v>0.490259284616409</v>
      </c>
      <c r="J765" s="2">
        <v>0.75795191743893897</v>
      </c>
      <c r="K765" s="2">
        <v>0.467020853216357</v>
      </c>
      <c r="L765" s="2">
        <v>-0.34039398074862898</v>
      </c>
      <c r="M765" s="2">
        <v>-0.80792918869733998</v>
      </c>
      <c r="N765" s="2">
        <v>0.34293817234841301</v>
      </c>
      <c r="O765" s="2">
        <v>1.14509924853368E-2</v>
      </c>
      <c r="P765" s="2">
        <v>0.20664588058707001</v>
      </c>
    </row>
    <row r="766" spans="2:16" ht="15" customHeight="1" x14ac:dyDescent="0.25">
      <c r="B766" s="2">
        <v>-1.2428483992581301</v>
      </c>
      <c r="C766" s="2">
        <v>1.1074435942723799</v>
      </c>
      <c r="D766" s="2">
        <v>1.8319765358850699</v>
      </c>
      <c r="E766" s="2">
        <v>0.892406645414619</v>
      </c>
      <c r="F766" s="2">
        <v>1.5990656353025401</v>
      </c>
      <c r="G766" s="2">
        <v>-0.23609203635043499</v>
      </c>
      <c r="H766" s="2">
        <v>-1.2911531212877501</v>
      </c>
      <c r="I766" s="2">
        <v>0.49951668830739498</v>
      </c>
      <c r="J766" s="2">
        <v>0.16618121671512201</v>
      </c>
      <c r="K766" s="2">
        <v>0.30967683662522</v>
      </c>
      <c r="L766" s="2">
        <v>-0.29486123122160002</v>
      </c>
      <c r="M766" s="2">
        <v>2.8324938899266999E-2</v>
      </c>
      <c r="N766" s="2">
        <v>-5.68722790505094E-3</v>
      </c>
      <c r="O766" s="2">
        <v>-0.22859606324733001</v>
      </c>
      <c r="P766" s="2">
        <v>-0.287370172146588</v>
      </c>
    </row>
    <row r="767" spans="2:16" ht="15" customHeight="1" x14ac:dyDescent="0.25">
      <c r="B767" s="2">
        <v>-1.5433042332337299</v>
      </c>
      <c r="C767" s="2">
        <v>1.8028566438856199</v>
      </c>
      <c r="D767" s="2">
        <v>1.4323229840423699</v>
      </c>
      <c r="E767" s="2">
        <v>0.13483212218322499</v>
      </c>
      <c r="F767" s="2">
        <v>-0.73226833138383396</v>
      </c>
      <c r="G767" s="2">
        <v>1.4064609121926901</v>
      </c>
      <c r="H767" s="2">
        <v>-1.9584397384794501</v>
      </c>
      <c r="I767" s="2">
        <v>-0.39250569571617899</v>
      </c>
      <c r="J767" s="2">
        <v>-0.85306795788478595</v>
      </c>
      <c r="K767" s="2">
        <v>1.0810725353072601</v>
      </c>
      <c r="L767" s="2">
        <v>-0.24177802086306599</v>
      </c>
      <c r="M767" s="2">
        <v>0.31166017752082897</v>
      </c>
      <c r="N767" s="2">
        <v>2.35513543787556E-2</v>
      </c>
      <c r="O767" s="2">
        <v>-8.6080258847729504E-2</v>
      </c>
      <c r="P767" s="2">
        <v>-5.3147084251016399E-2</v>
      </c>
    </row>
    <row r="768" spans="2:16" ht="15" customHeight="1" x14ac:dyDescent="0.25">
      <c r="B768" s="2">
        <v>-0.795236318145913</v>
      </c>
      <c r="C768" s="2">
        <v>0.200468781584143</v>
      </c>
      <c r="D768" s="2">
        <v>0.60210499692155495</v>
      </c>
      <c r="E768" s="2">
        <v>0.67807246212225203</v>
      </c>
      <c r="F768" s="2">
        <v>-0.969093899398354</v>
      </c>
      <c r="G768" s="2">
        <v>2.2548410549265201</v>
      </c>
      <c r="H768" s="2">
        <v>-1.5695283726427001</v>
      </c>
      <c r="I768" s="2">
        <v>-0.88565317460255899</v>
      </c>
      <c r="J768" s="2">
        <v>-0.36229265955387202</v>
      </c>
      <c r="K768" s="2">
        <v>0.73444261539067002</v>
      </c>
      <c r="L768" s="2">
        <v>5.85471789042981E-2</v>
      </c>
      <c r="M768" s="2">
        <v>-0.25336659410241202</v>
      </c>
      <c r="N768" s="2">
        <v>0.41667715771553199</v>
      </c>
      <c r="O768" s="2">
        <v>-0.45330998715586301</v>
      </c>
      <c r="P768" s="2">
        <v>-0.19292653913444399</v>
      </c>
    </row>
    <row r="769" spans="2:16" ht="15" customHeight="1" x14ac:dyDescent="0.25">
      <c r="B769" s="2">
        <v>1.21181326919374</v>
      </c>
      <c r="C769" s="2">
        <v>1.6325563147045901</v>
      </c>
      <c r="D769" s="2">
        <v>1.30465456482571</v>
      </c>
      <c r="E769" s="2">
        <v>-0.113895363863252</v>
      </c>
      <c r="F769" s="2">
        <v>0.54056648951959696</v>
      </c>
      <c r="G769" s="2">
        <v>-0.111346122717566</v>
      </c>
      <c r="H769" s="2">
        <v>-0.60108563848840701</v>
      </c>
      <c r="I769" s="2">
        <v>0.84294834478245395</v>
      </c>
      <c r="J769" s="2">
        <v>-7.6289842516413702E-3</v>
      </c>
      <c r="K769" s="2">
        <v>-0.32521382149213302</v>
      </c>
      <c r="L769" s="2">
        <v>-9.21420587209721E-2</v>
      </c>
      <c r="M769" s="2">
        <v>0.21912032500891901</v>
      </c>
      <c r="N769" s="2">
        <v>-0.45365737741565298</v>
      </c>
      <c r="O769" s="2">
        <v>0.47053824003133199</v>
      </c>
      <c r="P769" s="2">
        <v>-0.20612250700559201</v>
      </c>
    </row>
    <row r="770" spans="2:16" ht="15" customHeight="1" x14ac:dyDescent="0.25">
      <c r="B770" s="2">
        <v>-1.90673075153056</v>
      </c>
      <c r="C770" s="2">
        <v>-2.3837527962479E-2</v>
      </c>
      <c r="D770" s="2">
        <v>-0.41074369194156402</v>
      </c>
      <c r="E770" s="2">
        <v>-0.37916054312359299</v>
      </c>
      <c r="F770" s="2">
        <v>0.472385701592822</v>
      </c>
      <c r="G770" s="2">
        <v>0.69145915053992402</v>
      </c>
      <c r="H770" s="2">
        <v>0.53016363439282099</v>
      </c>
      <c r="I770" s="2">
        <v>0.278195569767551</v>
      </c>
      <c r="J770" s="2">
        <v>0.15585853355849399</v>
      </c>
      <c r="K770" s="2">
        <v>-6.6631021787036601E-2</v>
      </c>
      <c r="L770" s="2">
        <v>-9.3023849319945701E-2</v>
      </c>
      <c r="M770" s="2">
        <v>-0.65218271092645197</v>
      </c>
      <c r="N770" s="2">
        <v>0.158063159524195</v>
      </c>
      <c r="O770" s="2">
        <v>0.42108387928367003</v>
      </c>
      <c r="P770" s="2">
        <v>-0.109384268954453</v>
      </c>
    </row>
    <row r="771" spans="2:16" ht="15" customHeight="1" x14ac:dyDescent="0.25">
      <c r="B771" s="2">
        <v>-2.1314094519069502</v>
      </c>
      <c r="C771" s="2">
        <v>-1.41380912799499</v>
      </c>
      <c r="D771" s="2">
        <v>0.82957044455751505</v>
      </c>
      <c r="E771" s="2">
        <v>0.21736685582339299</v>
      </c>
      <c r="F771" s="2">
        <v>1.59395356022127</v>
      </c>
      <c r="G771" s="2">
        <v>-0.45208784891877901</v>
      </c>
      <c r="H771" s="2">
        <v>-1.34208650587475</v>
      </c>
      <c r="I771" s="2">
        <v>-0.255636079260878</v>
      </c>
      <c r="J771" s="2">
        <v>0.19358481652214099</v>
      </c>
      <c r="K771" s="2">
        <v>-0.25984069244257701</v>
      </c>
      <c r="L771" s="2">
        <v>0.475043075792414</v>
      </c>
      <c r="M771" s="2">
        <v>0.59349082565995204</v>
      </c>
      <c r="N771" s="2">
        <v>-0.14039778510456499</v>
      </c>
      <c r="O771" s="2">
        <v>-0.114183289407235</v>
      </c>
      <c r="P771" s="2">
        <v>1.4959998874330801E-2</v>
      </c>
    </row>
    <row r="772" spans="2:16" ht="15" customHeight="1" x14ac:dyDescent="0.25">
      <c r="B772" s="2">
        <v>0.18357280371176399</v>
      </c>
      <c r="C772" s="2">
        <v>2.4616598456550598</v>
      </c>
      <c r="D772" s="2">
        <v>0.71347873947181395</v>
      </c>
      <c r="E772" s="2">
        <v>-0.67039004499191801</v>
      </c>
      <c r="F772" s="2">
        <v>-1.53312030182375</v>
      </c>
      <c r="G772" s="2">
        <v>0.79648109566204806</v>
      </c>
      <c r="H772" s="2">
        <v>0.66278364010444402</v>
      </c>
      <c r="I772" s="2">
        <v>-0.211768904356711</v>
      </c>
      <c r="J772" s="2">
        <v>0.27732895149227699</v>
      </c>
      <c r="K772" s="2">
        <v>-0.26128274166882498</v>
      </c>
      <c r="L772" s="2">
        <v>-0.75749325806513901</v>
      </c>
      <c r="M772" s="2">
        <v>-0.39752912220291298</v>
      </c>
      <c r="N772" s="2">
        <v>0.34830855882359002</v>
      </c>
      <c r="O772" s="2">
        <v>0.190330110361279</v>
      </c>
      <c r="P772" s="2">
        <v>0.17914769425827301</v>
      </c>
    </row>
    <row r="773" spans="2:16" ht="15" customHeight="1" x14ac:dyDescent="0.25">
      <c r="B773" s="2">
        <v>1.37422831749953</v>
      </c>
      <c r="C773" s="2">
        <v>2.8244235572497698</v>
      </c>
      <c r="D773" s="2">
        <v>0.75297202051338596</v>
      </c>
      <c r="E773" s="2">
        <v>-7.3874278771053195E-2</v>
      </c>
      <c r="F773" s="2">
        <v>-0.59919616214289395</v>
      </c>
      <c r="G773" s="2">
        <v>0.33518817913293097</v>
      </c>
      <c r="H773" s="2">
        <v>1.1534970984200601</v>
      </c>
      <c r="I773" s="2">
        <v>-0.37375618481036699</v>
      </c>
      <c r="J773" s="2">
        <v>0.29650928648973501</v>
      </c>
      <c r="K773" s="2">
        <v>-0.34149351058991401</v>
      </c>
      <c r="L773" s="2">
        <v>-2.59017296499197E-2</v>
      </c>
      <c r="M773" s="2">
        <v>3.0539309693657101E-2</v>
      </c>
      <c r="N773" s="2">
        <v>-0.60721588048832098</v>
      </c>
      <c r="O773" s="2">
        <v>0.347240772822832</v>
      </c>
      <c r="P773" s="2">
        <v>0.202809310209555</v>
      </c>
    </row>
    <row r="774" spans="2:16" ht="15" customHeight="1" x14ac:dyDescent="0.25">
      <c r="B774" s="2">
        <v>-9.4426105896173895E-2</v>
      </c>
      <c r="C774" s="2">
        <v>0.66808887436134801</v>
      </c>
      <c r="D774" s="2">
        <v>0.492387686313904</v>
      </c>
      <c r="E774" s="2">
        <v>-4.7413059192761599E-2</v>
      </c>
      <c r="F774" s="2">
        <v>-0.52836476122389797</v>
      </c>
      <c r="G774" s="2">
        <v>0.26911096445071298</v>
      </c>
      <c r="H774" s="2">
        <v>0.58404730866557297</v>
      </c>
      <c r="I774" s="2">
        <v>-0.25398003814357201</v>
      </c>
      <c r="J774" s="2">
        <v>-5.8478206558222799E-2</v>
      </c>
      <c r="K774" s="2">
        <v>-0.48354422749930898</v>
      </c>
      <c r="L774" s="2">
        <v>0.13813103066419699</v>
      </c>
      <c r="M774" s="2">
        <v>0.26636616615868303</v>
      </c>
      <c r="N774" s="2">
        <v>-0.20647524339212001</v>
      </c>
      <c r="O774" s="2">
        <v>-0.13506680742439101</v>
      </c>
      <c r="P774" s="2">
        <v>0.16494356883047701</v>
      </c>
    </row>
    <row r="775" spans="2:16" ht="15" customHeight="1" x14ac:dyDescent="0.25">
      <c r="B775" s="2">
        <v>-0.63906473881703296</v>
      </c>
      <c r="C775" s="2">
        <v>-1.8645913575933599</v>
      </c>
      <c r="D775" s="2">
        <v>1.1294581797052301</v>
      </c>
      <c r="E775" s="2">
        <v>-0.164781926365028</v>
      </c>
      <c r="F775" s="2">
        <v>-4.5253101015687696</v>
      </c>
      <c r="G775" s="2">
        <v>5.5661636760999302</v>
      </c>
      <c r="H775" s="2">
        <v>-2.6442387760975801</v>
      </c>
      <c r="I775" s="2">
        <v>-3.1873782398499801</v>
      </c>
      <c r="J775" s="2">
        <v>-1.56840783027827</v>
      </c>
      <c r="K775" s="2">
        <v>0.87583732364367095</v>
      </c>
      <c r="L775" s="2">
        <v>0.67205325906690005</v>
      </c>
      <c r="M775" s="2">
        <v>0.12085839230522399</v>
      </c>
      <c r="N775" s="2">
        <v>0.35719219117150602</v>
      </c>
      <c r="O775" s="2">
        <v>0.49536592771063598</v>
      </c>
      <c r="P775" s="2">
        <v>0.26088307691116203</v>
      </c>
    </row>
    <row r="776" spans="2:16" ht="15" customHeight="1" x14ac:dyDescent="0.25">
      <c r="B776" s="2">
        <v>-0.45890562403563001</v>
      </c>
      <c r="C776" s="2">
        <v>-1.2616087356069501</v>
      </c>
      <c r="D776" s="2">
        <v>-0.93619670224618401</v>
      </c>
      <c r="E776" s="2">
        <v>-0.84669907469369599</v>
      </c>
      <c r="F776" s="2">
        <v>1.4680472576604999</v>
      </c>
      <c r="G776" s="2">
        <v>1.2734168300863999</v>
      </c>
      <c r="H776" s="2">
        <v>0.95668268981132398</v>
      </c>
      <c r="I776" s="2">
        <v>0.46450328023788801</v>
      </c>
      <c r="J776" s="2">
        <v>-0.44955342670548498</v>
      </c>
      <c r="K776" s="2">
        <v>0.44823072593291102</v>
      </c>
      <c r="L776" s="2">
        <v>-3.99999020121935E-2</v>
      </c>
      <c r="M776" s="2">
        <v>0.26397157661484499</v>
      </c>
      <c r="N776" s="2">
        <v>-6.5447161712652094E-2</v>
      </c>
      <c r="O776" s="2">
        <v>-0.41485403855782699</v>
      </c>
      <c r="P776" s="2">
        <v>-1.4460959374346299E-2</v>
      </c>
    </row>
    <row r="777" spans="2:16" ht="15" customHeight="1" x14ac:dyDescent="0.25">
      <c r="B777" s="2">
        <v>-0.38554916015112201</v>
      </c>
      <c r="C777" s="2">
        <v>1.59931035270458</v>
      </c>
      <c r="D777" s="2">
        <v>2.3535916283473401</v>
      </c>
      <c r="E777" s="2">
        <v>0.94740825840898701</v>
      </c>
      <c r="F777" s="2">
        <v>1.81876152171524</v>
      </c>
      <c r="G777" s="2">
        <v>0.192782136930543</v>
      </c>
      <c r="H777" s="2">
        <v>-1.1196061978716501</v>
      </c>
      <c r="I777" s="2">
        <v>0.30410729987826102</v>
      </c>
      <c r="J777" s="2">
        <v>-0.99008678229809499</v>
      </c>
      <c r="K777" s="2">
        <v>-0.156761067671214</v>
      </c>
      <c r="L777" s="2">
        <v>8.9431295221774704E-2</v>
      </c>
      <c r="M777" s="2">
        <v>-2.7000889293333701E-2</v>
      </c>
      <c r="N777" s="2">
        <v>-0.61257268112100804</v>
      </c>
      <c r="O777" s="2">
        <v>-8.3741512266038098E-2</v>
      </c>
      <c r="P777" s="2">
        <v>-0.21641705810899201</v>
      </c>
    </row>
    <row r="778" spans="2:16" ht="15" customHeight="1" x14ac:dyDescent="0.25">
      <c r="B778" s="2">
        <v>0.45464649899272702</v>
      </c>
      <c r="C778" s="2">
        <v>-0.21967917411899801</v>
      </c>
      <c r="D778" s="2">
        <v>0.77658150094741696</v>
      </c>
      <c r="E778" s="2">
        <v>-0.33328413257177902</v>
      </c>
      <c r="F778" s="2">
        <v>-2.1374570047464201</v>
      </c>
      <c r="G778" s="2">
        <v>-9.1225950429521294E-2</v>
      </c>
      <c r="H778" s="2">
        <v>1.41051619971575</v>
      </c>
      <c r="I778" s="2">
        <v>0.29093590733062002</v>
      </c>
      <c r="J778" s="2">
        <v>0.40293271617196302</v>
      </c>
      <c r="K778" s="2">
        <v>0.16741575202175099</v>
      </c>
      <c r="L778" s="2">
        <v>-0.39848627199883702</v>
      </c>
      <c r="M778" s="2">
        <v>-0.12361670731201201</v>
      </c>
      <c r="N778" s="2">
        <v>0.31084354407241899</v>
      </c>
      <c r="O778" s="2">
        <v>-0.26287863737693401</v>
      </c>
      <c r="P778" s="2">
        <v>-0.21732308440857001</v>
      </c>
    </row>
    <row r="779" spans="2:16" ht="15" customHeight="1" x14ac:dyDescent="0.25">
      <c r="B779" s="2">
        <v>-2.4585609252679599</v>
      </c>
      <c r="C779" s="2">
        <v>-0.25403516415010002</v>
      </c>
      <c r="D779" s="2">
        <v>-1.35291515758866E-2</v>
      </c>
      <c r="E779" s="2">
        <v>-0.25240208554253202</v>
      </c>
      <c r="F779" s="2">
        <v>1.33239105571225</v>
      </c>
      <c r="G779" s="2">
        <v>-0.34419986847424899</v>
      </c>
      <c r="H779" s="2">
        <v>-0.98552347967091702</v>
      </c>
      <c r="I779" s="2">
        <v>-5.6866360408541303E-2</v>
      </c>
      <c r="J779" s="2">
        <v>-7.0357307215154999E-2</v>
      </c>
      <c r="K779" s="2">
        <v>0.28160898112386501</v>
      </c>
      <c r="L779" s="2">
        <v>0.70710853193924705</v>
      </c>
      <c r="M779" s="2">
        <v>-0.61778087350284605</v>
      </c>
      <c r="N779" s="2">
        <v>0.36634978537232799</v>
      </c>
      <c r="O779" s="2">
        <v>-9.8110706343483095E-2</v>
      </c>
      <c r="P779" s="2">
        <v>-4.7050081546813102E-2</v>
      </c>
    </row>
    <row r="780" spans="2:16" ht="15" customHeight="1" x14ac:dyDescent="0.25">
      <c r="B780" s="2">
        <v>-1.95275009514952</v>
      </c>
      <c r="C780" s="2">
        <v>5.4678238352298299E-2</v>
      </c>
      <c r="D780" s="2">
        <v>7.5832089904501604E-2</v>
      </c>
      <c r="E780" s="2">
        <v>-1.50204290879701</v>
      </c>
      <c r="F780" s="2">
        <v>-3.2322521862278299</v>
      </c>
      <c r="G780" s="2">
        <v>-1.4531180395727299</v>
      </c>
      <c r="H780" s="2">
        <v>1.37888880797716</v>
      </c>
      <c r="I780" s="2">
        <v>-7.3662714788059205E-2</v>
      </c>
      <c r="J780" s="2">
        <v>-3.8051046510635997E-2</v>
      </c>
      <c r="K780" s="2">
        <v>0.69995752316459203</v>
      </c>
      <c r="L780" s="2">
        <v>-0.194218315417794</v>
      </c>
      <c r="M780" s="2">
        <v>0.110620533859094</v>
      </c>
      <c r="N780" s="2">
        <v>-0.97765405497383495</v>
      </c>
      <c r="O780" s="2">
        <v>-0.31439176644661998</v>
      </c>
      <c r="P780" s="2">
        <v>-0.95231965416685904</v>
      </c>
    </row>
    <row r="781" spans="2:16" ht="15" customHeight="1" x14ac:dyDescent="0.25">
      <c r="B781" s="2">
        <v>0.48972410562160801</v>
      </c>
      <c r="C781" s="2">
        <v>-1.6560083893337599E-3</v>
      </c>
      <c r="D781" s="2">
        <v>1.48125821891617</v>
      </c>
      <c r="E781" s="2">
        <v>0.55829440103858197</v>
      </c>
      <c r="F781" s="2">
        <v>-1.18679617126365E-2</v>
      </c>
      <c r="G781" s="2">
        <v>-7.3307932037245505E-2</v>
      </c>
      <c r="H781" s="2">
        <v>-9.9663148776949595E-2</v>
      </c>
      <c r="I781" s="2">
        <v>0.119495119115534</v>
      </c>
      <c r="J781" s="2">
        <v>-0.38026422216492001</v>
      </c>
      <c r="K781" s="2">
        <v>-0.15484492642252601</v>
      </c>
      <c r="L781" s="2">
        <v>0.445615660282069</v>
      </c>
      <c r="M781" s="2">
        <v>-5.95899822469153E-2</v>
      </c>
      <c r="N781" s="2">
        <v>-1.6366367228157801E-2</v>
      </c>
      <c r="O781" s="2">
        <v>0.29775855738630802</v>
      </c>
      <c r="P781" s="2">
        <v>1.1756389758474501E-3</v>
      </c>
    </row>
    <row r="782" spans="2:16" ht="15" customHeight="1" x14ac:dyDescent="0.25">
      <c r="B782" s="2">
        <v>2.8906944351227799</v>
      </c>
      <c r="C782" s="2">
        <v>0.41502234298728802</v>
      </c>
      <c r="D782" s="2">
        <v>1.16511733566967</v>
      </c>
      <c r="E782" s="2">
        <v>1.1035967469083201</v>
      </c>
      <c r="F782" s="2">
        <v>1.12549262798184</v>
      </c>
      <c r="G782" s="2">
        <v>0.44371297858623598</v>
      </c>
      <c r="H782" s="2">
        <v>0.118468779698247</v>
      </c>
      <c r="I782" s="2">
        <v>-0.58460508963633495</v>
      </c>
      <c r="J782" s="2">
        <v>0.42316732523135397</v>
      </c>
      <c r="K782" s="2">
        <v>-1.24653116777076E-2</v>
      </c>
      <c r="L782" s="2">
        <v>0.28001462828060297</v>
      </c>
      <c r="M782" s="2">
        <v>1.0633352063386501</v>
      </c>
      <c r="N782" s="2">
        <v>4.8647144285441E-2</v>
      </c>
      <c r="O782" s="2">
        <v>0.57327694936778995</v>
      </c>
      <c r="P782" s="2">
        <v>-0.25567246039499097</v>
      </c>
    </row>
    <row r="783" spans="2:16" ht="15" customHeight="1" x14ac:dyDescent="0.25">
      <c r="B783" s="2">
        <v>4.4675275673815601E-2</v>
      </c>
      <c r="C783" s="2">
        <v>-1.51224057022184</v>
      </c>
      <c r="D783" s="2">
        <v>1.45084952582422</v>
      </c>
      <c r="E783" s="2">
        <v>-0.235753908910391</v>
      </c>
      <c r="F783" s="2">
        <v>-0.44408496451330098</v>
      </c>
      <c r="G783" s="2">
        <v>-0.69977502448500595</v>
      </c>
      <c r="H783" s="2">
        <v>0.68915576649028298</v>
      </c>
      <c r="I783" s="2">
        <v>-0.25225366477424199</v>
      </c>
      <c r="J783" s="2">
        <v>-0.19264173315371999</v>
      </c>
      <c r="K783" s="2">
        <v>-0.29794321857358602</v>
      </c>
      <c r="L783" s="2">
        <v>-0.90575513194614898</v>
      </c>
      <c r="M783" s="2">
        <v>-0.85891467481623995</v>
      </c>
      <c r="N783" s="2">
        <v>0.77023112998930199</v>
      </c>
      <c r="O783" s="2">
        <v>-0.30545311742491599</v>
      </c>
      <c r="P783" s="2">
        <v>-0.15315649216704799</v>
      </c>
    </row>
    <row r="784" spans="2:16" ht="15" customHeight="1" x14ac:dyDescent="0.25">
      <c r="B784" s="2">
        <v>-3.01812899627111</v>
      </c>
      <c r="C784" s="2">
        <v>-0.29779924882563802</v>
      </c>
      <c r="D784" s="2">
        <v>-0.73956433522093601</v>
      </c>
      <c r="E784" s="2">
        <v>-0.687164395997656</v>
      </c>
      <c r="F784" s="2">
        <v>0.32455232565536302</v>
      </c>
      <c r="G784" s="2">
        <v>-0.69693375177594497</v>
      </c>
      <c r="H784" s="2">
        <v>-0.72086850949669501</v>
      </c>
      <c r="I784" s="2">
        <v>-0.86016167369213403</v>
      </c>
      <c r="J784" s="2">
        <v>1.47058206020874</v>
      </c>
      <c r="K784" s="2">
        <v>-0.77526574817416505</v>
      </c>
      <c r="L784" s="2">
        <v>0.88615623574257496</v>
      </c>
      <c r="M784" s="2">
        <v>-0.49124609426488097</v>
      </c>
      <c r="N784" s="2">
        <v>0.80777146974056202</v>
      </c>
      <c r="O784" s="2">
        <v>0.39697831963945601</v>
      </c>
      <c r="P784" s="2">
        <v>0.170886284541203</v>
      </c>
    </row>
    <row r="785" spans="2:16" ht="15" customHeight="1" x14ac:dyDescent="0.25">
      <c r="B785" s="2">
        <v>-2.6452011756624101</v>
      </c>
      <c r="C785" s="2">
        <v>2.1887160981678502</v>
      </c>
      <c r="D785" s="2">
        <v>0.25762853323551399</v>
      </c>
      <c r="E785" s="2">
        <v>-0.54933767579889203</v>
      </c>
      <c r="F785" s="2">
        <v>1.27218935937171</v>
      </c>
      <c r="G785" s="2">
        <v>-1.13542196414927</v>
      </c>
      <c r="H785" s="2">
        <v>-1.6540414027958701</v>
      </c>
      <c r="I785" s="2">
        <v>0.19976258171077499</v>
      </c>
      <c r="J785" s="2">
        <v>0.242960765191406</v>
      </c>
      <c r="K785" s="2">
        <v>0.446563914268363</v>
      </c>
      <c r="L785" s="2">
        <v>-0.71618267524201396</v>
      </c>
      <c r="M785" s="2">
        <v>0.214241346152999</v>
      </c>
      <c r="N785" s="2">
        <v>-5.9170257083582901E-2</v>
      </c>
      <c r="O785" s="2">
        <v>-4.0434250864862298E-2</v>
      </c>
      <c r="P785" s="2">
        <v>-1.33499285100232E-2</v>
      </c>
    </row>
    <row r="786" spans="2:16" ht="15" customHeight="1" x14ac:dyDescent="0.25">
      <c r="B786" s="2">
        <v>-0.27439064503681498</v>
      </c>
      <c r="C786" s="2">
        <v>3.1676732884693801</v>
      </c>
      <c r="D786" s="2">
        <v>0.115851321795197</v>
      </c>
      <c r="E786" s="2">
        <v>-1.2423801817000699</v>
      </c>
      <c r="F786" s="2">
        <v>-2.0861694734647802</v>
      </c>
      <c r="G786" s="2">
        <v>0.50464807269883605</v>
      </c>
      <c r="H786" s="2">
        <v>1.3190941477503799</v>
      </c>
      <c r="I786" s="2">
        <v>4.6247870739929003E-2</v>
      </c>
      <c r="J786" s="2">
        <v>0.83046295735128906</v>
      </c>
      <c r="K786" s="2">
        <v>-0.29056406919705902</v>
      </c>
      <c r="L786" s="2">
        <v>-0.97189578194788995</v>
      </c>
      <c r="M786" s="2">
        <v>-0.33984976002517298</v>
      </c>
      <c r="N786" s="2">
        <v>3.8513303702952903E-2</v>
      </c>
      <c r="O786" s="2">
        <v>-0.62936958640364504</v>
      </c>
      <c r="P786" s="2">
        <v>0.62046145807999298</v>
      </c>
    </row>
    <row r="787" spans="2:16" ht="15" customHeight="1" x14ac:dyDescent="0.25">
      <c r="B787" s="2">
        <v>4.4085864651570099E-2</v>
      </c>
      <c r="C787" s="2">
        <v>0.25813184760900998</v>
      </c>
      <c r="D787" s="2">
        <v>-0.19277145458807099</v>
      </c>
      <c r="E787" s="2">
        <v>0.34505727328136598</v>
      </c>
      <c r="F787" s="2">
        <v>0.276981892807451</v>
      </c>
      <c r="G787" s="2">
        <v>0.287536190604116</v>
      </c>
      <c r="H787" s="2">
        <v>7.4696168177533301E-2</v>
      </c>
      <c r="I787" s="2">
        <v>0.222944863216997</v>
      </c>
      <c r="J787" s="2">
        <v>1.9880194330813401E-2</v>
      </c>
      <c r="K787" s="2">
        <v>0.396352658265895</v>
      </c>
      <c r="L787" s="2">
        <v>0.50026984781238004</v>
      </c>
      <c r="M787" s="2">
        <v>9.0197870484677103E-2</v>
      </c>
      <c r="N787" s="2">
        <v>-0.50156913083990795</v>
      </c>
      <c r="O787" s="2">
        <v>-0.27420337762494601</v>
      </c>
      <c r="P787" s="2">
        <v>-0.118343194036154</v>
      </c>
    </row>
    <row r="788" spans="2:16" ht="15" customHeight="1" x14ac:dyDescent="0.25">
      <c r="B788" s="2">
        <v>-0.64119964016018105</v>
      </c>
      <c r="C788" s="2">
        <v>-0.72891656251481096</v>
      </c>
      <c r="D788" s="2">
        <v>-0.31565627302342097</v>
      </c>
      <c r="E788" s="2">
        <v>-0.39309651192378797</v>
      </c>
      <c r="F788" s="2">
        <v>0.73668465968415398</v>
      </c>
      <c r="G788" s="2">
        <v>0.43321762382463103</v>
      </c>
      <c r="H788" s="2">
        <v>0.35857466966582602</v>
      </c>
      <c r="I788" s="2">
        <v>0.34857784699041</v>
      </c>
      <c r="J788" s="2">
        <v>0.13255949802615999</v>
      </c>
      <c r="K788" s="2">
        <v>6.9509202834524303E-2</v>
      </c>
      <c r="L788" s="2">
        <v>8.1973851034547393E-2</v>
      </c>
      <c r="M788" s="2">
        <v>-0.11265848858258</v>
      </c>
      <c r="N788" s="2">
        <v>0.10981089553498399</v>
      </c>
      <c r="O788" s="2">
        <v>0.40450383332703799</v>
      </c>
      <c r="P788" s="2">
        <v>0.10784302097513</v>
      </c>
    </row>
    <row r="789" spans="2:16" ht="15" customHeight="1" x14ac:dyDescent="0.25">
      <c r="B789" s="2">
        <v>0.15106070414310499</v>
      </c>
      <c r="C789" s="2">
        <v>1.9027055770583901</v>
      </c>
      <c r="D789" s="2">
        <v>-1.79668711210184</v>
      </c>
      <c r="E789" s="2">
        <v>7.0750513690515895E-2</v>
      </c>
      <c r="F789" s="2">
        <v>-0.93960553148167603</v>
      </c>
      <c r="G789" s="2">
        <v>-0.68549662506641496</v>
      </c>
      <c r="H789" s="2">
        <v>2.1815872031333599E-2</v>
      </c>
      <c r="I789" s="2">
        <v>-0.88097276323016904</v>
      </c>
      <c r="J789" s="2">
        <v>-0.104035431249227</v>
      </c>
      <c r="K789" s="2">
        <v>-0.239618278419997</v>
      </c>
      <c r="L789" s="2">
        <v>0.107068009206577</v>
      </c>
      <c r="M789" s="2">
        <v>0.41697195124240399</v>
      </c>
      <c r="N789" s="2">
        <v>-0.67902607053837605</v>
      </c>
      <c r="O789" s="2">
        <v>0.54378460402930995</v>
      </c>
      <c r="P789" s="2">
        <v>-8.2229901201433905E-2</v>
      </c>
    </row>
    <row r="790" spans="2:16" ht="15" customHeight="1" x14ac:dyDescent="0.25">
      <c r="B790" s="2">
        <v>5.1818811402272298E-2</v>
      </c>
      <c r="C790" s="2">
        <v>2.6473066778322898</v>
      </c>
      <c r="D790" s="2">
        <v>0.95796013430877003</v>
      </c>
      <c r="E790" s="2">
        <v>5.1116222978903302E-2</v>
      </c>
      <c r="F790" s="2">
        <v>-0.34561691548359402</v>
      </c>
      <c r="G790" s="2">
        <v>0.19822202664213301</v>
      </c>
      <c r="H790" s="2">
        <v>0.844196442580469</v>
      </c>
      <c r="I790" s="2">
        <v>-8.4087285939899906E-2</v>
      </c>
      <c r="J790" s="2">
        <v>-0.29839827014946102</v>
      </c>
      <c r="K790" s="2">
        <v>-0.92034150941104398</v>
      </c>
      <c r="L790" s="2">
        <v>-0.13477563886519101</v>
      </c>
      <c r="M790" s="2">
        <v>0.21878807516464199</v>
      </c>
      <c r="N790" s="2">
        <v>0.32115932165466499</v>
      </c>
      <c r="O790" s="2">
        <v>0.36048831019486099</v>
      </c>
      <c r="P790" s="2">
        <v>-0.55005580457982595</v>
      </c>
    </row>
    <row r="791" spans="2:16" ht="15" customHeight="1" x14ac:dyDescent="0.25">
      <c r="B791" s="2">
        <v>0.39182821171256799</v>
      </c>
      <c r="C791" s="2">
        <v>4.0904837020748204</v>
      </c>
      <c r="D791" s="2">
        <v>0.26706875892464799</v>
      </c>
      <c r="E791" s="2">
        <v>-1.03674759942273</v>
      </c>
      <c r="F791" s="2">
        <v>-1.0759489203381001</v>
      </c>
      <c r="G791" s="2">
        <v>-0.67452113349981302</v>
      </c>
      <c r="H791" s="2">
        <v>1.12077855377929</v>
      </c>
      <c r="I791" s="2">
        <v>7.0897609694782301E-2</v>
      </c>
      <c r="J791" s="2">
        <v>-6.0536235395168003E-2</v>
      </c>
      <c r="K791" s="2">
        <v>0.32259572234524903</v>
      </c>
      <c r="L791" s="2">
        <v>3.12137757609006E-3</v>
      </c>
      <c r="M791" s="2">
        <v>0.23944029022648</v>
      </c>
      <c r="N791" s="2">
        <v>0.29726638379790099</v>
      </c>
      <c r="O791" s="2">
        <v>0.44248691713196397</v>
      </c>
      <c r="P791" s="2">
        <v>-0.140121659084016</v>
      </c>
    </row>
    <row r="792" spans="2:16" ht="15" customHeight="1" x14ac:dyDescent="0.25">
      <c r="B792" s="2">
        <v>1.6587665913249401</v>
      </c>
      <c r="C792" s="2">
        <v>1.23301825636338</v>
      </c>
      <c r="D792" s="2">
        <v>3.4857455949841701E-2</v>
      </c>
      <c r="E792" s="2">
        <v>0.72428664008518595</v>
      </c>
      <c r="F792" s="2">
        <v>-0.90365458174382496</v>
      </c>
      <c r="G792" s="2">
        <v>0.966992995428407</v>
      </c>
      <c r="H792" s="2">
        <v>0.83947119046621499</v>
      </c>
      <c r="I792" s="2">
        <v>-0.28892065060306998</v>
      </c>
      <c r="J792" s="2">
        <v>0.72611431150221795</v>
      </c>
      <c r="K792" s="2">
        <v>-0.25158980455651903</v>
      </c>
      <c r="L792" s="2">
        <v>0.29265338209485797</v>
      </c>
      <c r="M792" s="2">
        <v>-0.240493399988261</v>
      </c>
      <c r="N792" s="2">
        <v>-5.1102993899087498E-2</v>
      </c>
      <c r="O792" s="2">
        <v>0.20202654143402499</v>
      </c>
      <c r="P792" s="2">
        <v>-8.6883803343012905E-2</v>
      </c>
    </row>
    <row r="793" spans="2:16" ht="15" customHeight="1" x14ac:dyDescent="0.25">
      <c r="B793" s="2">
        <v>2.28537483318682</v>
      </c>
      <c r="C793" s="2">
        <v>1.1473645352070401</v>
      </c>
      <c r="D793" s="2">
        <v>-0.21276535777810299</v>
      </c>
      <c r="E793" s="2">
        <v>-0.72843355962905298</v>
      </c>
      <c r="F793" s="2">
        <v>0.74922219401118895</v>
      </c>
      <c r="G793" s="2">
        <v>0.15159246437500801</v>
      </c>
      <c r="H793" s="2">
        <v>0.60361852276442196</v>
      </c>
      <c r="I793" s="2">
        <v>-0.51198783358742495</v>
      </c>
      <c r="J793" s="2">
        <v>-0.10900815392961501</v>
      </c>
      <c r="K793" s="2">
        <v>9.7789169889548305E-2</v>
      </c>
      <c r="L793" s="2">
        <v>0.38090490375705899</v>
      </c>
      <c r="M793" s="2">
        <v>-4.6722065728311502E-2</v>
      </c>
      <c r="N793" s="2">
        <v>-3.3261225049211501E-2</v>
      </c>
      <c r="O793" s="2">
        <v>0.13057926108336201</v>
      </c>
      <c r="P793" s="2">
        <v>-0.19861013700353</v>
      </c>
    </row>
    <row r="794" spans="2:16" ht="15" customHeight="1" x14ac:dyDescent="0.25">
      <c r="B794" s="2">
        <v>1.65592762636668</v>
      </c>
      <c r="C794" s="2">
        <v>-0.178772947165978</v>
      </c>
      <c r="D794" s="2">
        <v>-1.1850187295682799</v>
      </c>
      <c r="E794" s="2">
        <v>-0.71162963511428101</v>
      </c>
      <c r="F794" s="2">
        <v>-7.6551772037282098E-2</v>
      </c>
      <c r="G794" s="2">
        <v>-1.0284149526706901</v>
      </c>
      <c r="H794" s="2">
        <v>-0.12829533756212</v>
      </c>
      <c r="I794" s="2">
        <v>-0.53210646128299599</v>
      </c>
      <c r="J794" s="2">
        <v>-0.66755312446549897</v>
      </c>
      <c r="K794" s="2">
        <v>-0.43959398102844599</v>
      </c>
      <c r="L794" s="2">
        <v>-0.276673974314886</v>
      </c>
      <c r="M794" s="2">
        <v>-0.38730076022423598</v>
      </c>
      <c r="N794" s="2">
        <v>-7.7305007718857802E-2</v>
      </c>
      <c r="O794" s="2">
        <v>-7.8022897177490403E-3</v>
      </c>
      <c r="P794" s="2">
        <v>-0.167125673883425</v>
      </c>
    </row>
    <row r="795" spans="2:16" ht="15" customHeight="1" x14ac:dyDescent="0.25">
      <c r="B795" s="2">
        <v>8.8195156188136198E-2</v>
      </c>
      <c r="C795" s="2">
        <v>0.76419897857587105</v>
      </c>
      <c r="D795" s="2">
        <v>-0.117655952539826</v>
      </c>
      <c r="E795" s="2">
        <v>1.49901189355098</v>
      </c>
      <c r="F795" s="2">
        <v>7.8886733723901696E-3</v>
      </c>
      <c r="G795" s="2">
        <v>0.25386044319629197</v>
      </c>
      <c r="H795" s="2">
        <v>4.6308490764855E-2</v>
      </c>
      <c r="I795" s="2">
        <v>0.156748433405243</v>
      </c>
      <c r="J795" s="2">
        <v>0.88123733486343803</v>
      </c>
      <c r="K795" s="2">
        <v>0.31131777515062498</v>
      </c>
      <c r="L795" s="2">
        <v>0.431298251199069</v>
      </c>
      <c r="M795" s="2">
        <v>0.101683957880513</v>
      </c>
      <c r="N795" s="2">
        <v>0.11848252681917799</v>
      </c>
      <c r="O795" s="2">
        <v>-7.4338541540812306E-2</v>
      </c>
      <c r="P795" s="2">
        <v>-0.23417957557824701</v>
      </c>
    </row>
    <row r="796" spans="2:16" ht="15" customHeight="1" x14ac:dyDescent="0.25">
      <c r="B796" s="2">
        <v>-1.1345097112003399</v>
      </c>
      <c r="C796" s="2">
        <v>1.30804640892901</v>
      </c>
      <c r="D796" s="2">
        <v>0.37712624400106898</v>
      </c>
      <c r="E796" s="2">
        <v>0.16400594120179399</v>
      </c>
      <c r="F796" s="2">
        <v>0.138720752647114</v>
      </c>
      <c r="G796" s="2">
        <v>0.35763588200268198</v>
      </c>
      <c r="H796" s="2">
        <v>9.6691710641842496E-2</v>
      </c>
      <c r="I796" s="2">
        <v>0.24930558481092899</v>
      </c>
      <c r="J796" s="2">
        <v>-0.211744628755548</v>
      </c>
      <c r="K796" s="2">
        <v>1.4465695019637299E-2</v>
      </c>
      <c r="L796" s="2">
        <v>0.14920420572978799</v>
      </c>
      <c r="M796" s="2">
        <v>-0.248078674114943</v>
      </c>
      <c r="N796" s="2">
        <v>-2.4182148388297901E-2</v>
      </c>
      <c r="O796" s="2">
        <v>-0.25534740666493</v>
      </c>
      <c r="P796" s="2">
        <v>1.2903220377148E-2</v>
      </c>
    </row>
    <row r="797" spans="2:16" ht="15" customHeight="1" x14ac:dyDescent="0.25">
      <c r="B797" s="2">
        <v>0.71302354939701795</v>
      </c>
      <c r="C797" s="2">
        <v>-3.6073936760272902</v>
      </c>
      <c r="D797" s="2">
        <v>-7.4211042183414602</v>
      </c>
      <c r="E797" s="2">
        <v>2.1975157208257601</v>
      </c>
      <c r="F797" s="2">
        <v>-0.47210881202937799</v>
      </c>
      <c r="G797" s="2">
        <v>-0.23632804659856299</v>
      </c>
      <c r="H797" s="2">
        <v>0.77928946149109302</v>
      </c>
      <c r="I797" s="2">
        <v>-7.92147005690816E-2</v>
      </c>
      <c r="J797" s="2">
        <v>-0.64097426612026598</v>
      </c>
      <c r="K797" s="2">
        <v>4.4473162862520198E-2</v>
      </c>
      <c r="L797" s="2">
        <v>-6.5746396607087407E-2</v>
      </c>
      <c r="M797" s="2">
        <v>-0.166062726294085</v>
      </c>
      <c r="N797" s="2">
        <v>3.5295507709038998E-2</v>
      </c>
      <c r="O797" s="2">
        <v>0.36917113480885999</v>
      </c>
      <c r="P797" s="2">
        <v>-0.35293172370848003</v>
      </c>
    </row>
    <row r="798" spans="2:16" ht="15" customHeight="1" x14ac:dyDescent="0.25">
      <c r="B798" s="2">
        <v>2.4271564803006802</v>
      </c>
      <c r="C798" s="2">
        <v>-8.7710468545324993E-2</v>
      </c>
      <c r="D798" s="2">
        <v>-4.5979242228159096</v>
      </c>
      <c r="E798" s="2">
        <v>2.6090423984524902</v>
      </c>
      <c r="F798" s="2">
        <v>-0.190320268643806</v>
      </c>
      <c r="G798" s="2">
        <v>-2.0698568696391799</v>
      </c>
      <c r="H798" s="2">
        <v>-1.90699515023858</v>
      </c>
      <c r="I798" s="2">
        <v>0.73127543825865804</v>
      </c>
      <c r="J798" s="2">
        <v>-1.0801388774965399</v>
      </c>
      <c r="K798" s="2">
        <v>0.22362069560310599</v>
      </c>
      <c r="L798" s="2">
        <v>-0.78847078289246397</v>
      </c>
      <c r="M798" s="2">
        <v>-0.113341302739643</v>
      </c>
      <c r="N798" s="2">
        <v>-0.19381593310641701</v>
      </c>
      <c r="O798" s="2">
        <v>-0.26153033226189198</v>
      </c>
      <c r="P798" s="2">
        <v>0.247689563887106</v>
      </c>
    </row>
    <row r="799" spans="2:16" ht="15" customHeight="1" x14ac:dyDescent="0.25">
      <c r="B799" s="2">
        <v>-0.13945912076314201</v>
      </c>
      <c r="C799" s="2">
        <v>-2.5981491761737501</v>
      </c>
      <c r="D799" s="2">
        <v>-4.6653367046274896</v>
      </c>
      <c r="E799" s="2">
        <v>2.6237228580971701</v>
      </c>
      <c r="F799" s="2">
        <v>-0.17444766201661699</v>
      </c>
      <c r="G799" s="2">
        <v>0.20650625742638201</v>
      </c>
      <c r="H799" s="2">
        <v>0.41091949147900098</v>
      </c>
      <c r="I799" s="2">
        <v>7.4439944722434606E-2</v>
      </c>
      <c r="J799" s="2">
        <v>-1.0518761373199501</v>
      </c>
      <c r="K799" s="2">
        <v>-0.85654161690308095</v>
      </c>
      <c r="L799" s="2">
        <v>-0.57614332956578695</v>
      </c>
      <c r="M799" s="2">
        <v>-1.1775203420242301E-2</v>
      </c>
      <c r="N799" s="2">
        <v>-0.231610290538251</v>
      </c>
      <c r="O799" s="2">
        <v>-0.21281800144701499</v>
      </c>
      <c r="P799" s="2">
        <v>0.398119329332357</v>
      </c>
    </row>
    <row r="800" spans="2:16" ht="15" customHeight="1" x14ac:dyDescent="0.25">
      <c r="B800" s="2">
        <v>-0.54520123625361006</v>
      </c>
      <c r="C800" s="2">
        <v>1.45916503646572</v>
      </c>
      <c r="D800" s="2">
        <v>7.6060994972697193E-2</v>
      </c>
      <c r="E800" s="2">
        <v>-0.70112776089164097</v>
      </c>
      <c r="F800" s="2">
        <v>1.15657441812489</v>
      </c>
      <c r="G800" s="2">
        <v>-0.99135626524369203</v>
      </c>
      <c r="H800" s="2">
        <v>-1.0025211945449899</v>
      </c>
      <c r="I800" s="2">
        <v>-0.26229645999575202</v>
      </c>
      <c r="J800" s="2">
        <v>-0.381432468604048</v>
      </c>
      <c r="K800" s="2">
        <v>0.43004791389893499</v>
      </c>
      <c r="L800" s="2">
        <v>-0.43460393009272802</v>
      </c>
      <c r="M800" s="2">
        <v>0.42318497408133599</v>
      </c>
      <c r="N800" s="2">
        <v>4.8512615490609999E-2</v>
      </c>
      <c r="O800" s="2">
        <v>0.57551747907909401</v>
      </c>
      <c r="P800" s="2">
        <v>-0.15227739429185999</v>
      </c>
    </row>
    <row r="801" spans="2:16" ht="15" customHeight="1" x14ac:dyDescent="0.25">
      <c r="B801" s="2">
        <v>5.7972925829323696</v>
      </c>
      <c r="C801" s="2">
        <v>2.2945705819323101</v>
      </c>
      <c r="D801" s="2">
        <v>1.0179191268768299</v>
      </c>
      <c r="E801" s="2">
        <v>0.32586763962221299</v>
      </c>
      <c r="F801" s="2">
        <v>1.5806347042065201</v>
      </c>
      <c r="G801" s="2">
        <v>-0.16749246455165301</v>
      </c>
      <c r="H801" s="2">
        <v>0.79242981015020697</v>
      </c>
      <c r="I801" s="2">
        <v>-0.70492931333966102</v>
      </c>
      <c r="J801" s="2">
        <v>1.5217714909526801</v>
      </c>
      <c r="K801" s="2">
        <v>2.1631299639900199</v>
      </c>
      <c r="L801" s="2">
        <v>-1.14581817952025</v>
      </c>
      <c r="M801" s="2">
        <v>-1.9344075090878501</v>
      </c>
      <c r="N801" s="2">
        <v>0.103914563862628</v>
      </c>
      <c r="O801" s="2">
        <v>1.4576313553575799</v>
      </c>
      <c r="P801" s="2">
        <v>-0.726125147731292</v>
      </c>
    </row>
    <row r="802" spans="2:16" ht="15" customHeight="1" x14ac:dyDescent="0.25">
      <c r="B802" s="2">
        <v>-0.56439296618116197</v>
      </c>
      <c r="C802" s="2">
        <v>-1.24831272446178</v>
      </c>
      <c r="D802" s="2">
        <v>-1.29983969327926</v>
      </c>
      <c r="E802" s="2">
        <v>2.27135820285879</v>
      </c>
      <c r="F802" s="2">
        <v>-1.1682170840481101</v>
      </c>
      <c r="G802" s="2">
        <v>-1.1079811771258901</v>
      </c>
      <c r="H802" s="2">
        <v>6.1292919800628398E-2</v>
      </c>
      <c r="I802" s="2">
        <v>0.256421501370725</v>
      </c>
      <c r="J802" s="2">
        <v>8.1707373990323406E-2</v>
      </c>
      <c r="K802" s="2">
        <v>0.49308016161873802</v>
      </c>
      <c r="L802" s="2">
        <v>4.9834775400150202E-2</v>
      </c>
      <c r="M802" s="2">
        <v>-1.18896975456055</v>
      </c>
      <c r="N802" s="2">
        <v>0.57192102465278605</v>
      </c>
      <c r="O802" s="2">
        <v>-0.22389912740909301</v>
      </c>
      <c r="P802" s="2">
        <v>0.33806918098306299</v>
      </c>
    </row>
    <row r="803" spans="2:16" ht="15" customHeight="1" x14ac:dyDescent="0.25">
      <c r="B803" s="2">
        <v>-0.96668695584334197</v>
      </c>
      <c r="C803" s="2">
        <v>0.52991057311636502</v>
      </c>
      <c r="D803" s="2">
        <v>0.43412988230468103</v>
      </c>
      <c r="E803" s="2">
        <v>1.06268957248947</v>
      </c>
      <c r="F803" s="2">
        <v>-0.79975399084735799</v>
      </c>
      <c r="G803" s="2">
        <v>0.54811188808195299</v>
      </c>
      <c r="H803" s="2">
        <v>0.88180999339619603</v>
      </c>
      <c r="I803" s="2">
        <v>0.44166045566144002</v>
      </c>
      <c r="J803" s="2">
        <v>2.3553324819885799</v>
      </c>
      <c r="K803" s="2">
        <v>4.7846703865307302E-2</v>
      </c>
      <c r="L803" s="2">
        <v>-0.71613153004861496</v>
      </c>
      <c r="M803" s="2">
        <v>0.806016590223254</v>
      </c>
      <c r="N803" s="2">
        <v>-0.45552335206321898</v>
      </c>
      <c r="O803" s="2">
        <v>-1.12373137281533</v>
      </c>
      <c r="P803" s="2">
        <v>0.97702152019259803</v>
      </c>
    </row>
    <row r="804" spans="2:16" ht="15" customHeight="1" x14ac:dyDescent="0.25">
      <c r="B804" s="2">
        <v>-1.0367564499667901</v>
      </c>
      <c r="C804" s="2">
        <v>1.80717655332431</v>
      </c>
      <c r="D804" s="2">
        <v>1.4314854367287999</v>
      </c>
      <c r="E804" s="2">
        <v>0.20454547958184</v>
      </c>
      <c r="F804" s="2">
        <v>-0.41845063418765399</v>
      </c>
      <c r="G804" s="2">
        <v>-0.221238087703618</v>
      </c>
      <c r="H804" s="2">
        <v>0.32221291652946799</v>
      </c>
      <c r="I804" s="2">
        <v>0.35301332519858802</v>
      </c>
      <c r="J804" s="2">
        <v>-0.17440272772371501</v>
      </c>
      <c r="K804" s="2">
        <v>-0.13679017775049801</v>
      </c>
      <c r="L804" s="2">
        <v>-0.12391504880099</v>
      </c>
      <c r="M804" s="2">
        <v>0.20145349521431999</v>
      </c>
      <c r="N804" s="2">
        <v>-0.247654027000309</v>
      </c>
      <c r="O804" s="2">
        <v>-7.6029678143175697E-2</v>
      </c>
      <c r="P804" s="2">
        <v>0.17129062464726999</v>
      </c>
    </row>
    <row r="805" spans="2:16" ht="15" customHeight="1" x14ac:dyDescent="0.25">
      <c r="B805" s="2">
        <v>1.41160979740663</v>
      </c>
      <c r="C805" s="2">
        <v>1.3681817690518501</v>
      </c>
      <c r="D805" s="2">
        <v>-0.75745921875606204</v>
      </c>
      <c r="E805" s="2">
        <v>1.3405827010861699</v>
      </c>
      <c r="F805" s="2">
        <v>0.32631849368959598</v>
      </c>
      <c r="G805" s="2">
        <v>-0.83669287234736001</v>
      </c>
      <c r="H805" s="2">
        <v>-0.79620554230213203</v>
      </c>
      <c r="I805" s="2">
        <v>0.29329518361864498</v>
      </c>
      <c r="J805" s="2">
        <v>-0.70590337666953695</v>
      </c>
      <c r="K805" s="2">
        <v>-0.27748376769466898</v>
      </c>
      <c r="L805" s="2">
        <v>-0.68880515853493296</v>
      </c>
      <c r="M805" s="2">
        <v>-0.26414940700218797</v>
      </c>
      <c r="N805" s="2">
        <v>-0.265122776192315</v>
      </c>
      <c r="O805" s="2">
        <v>0.60374555211399605</v>
      </c>
      <c r="P805" s="2">
        <v>-1.8108764589252601E-2</v>
      </c>
    </row>
    <row r="806" spans="2:16" ht="15" customHeight="1" x14ac:dyDescent="0.25">
      <c r="B806" s="2">
        <v>0.98055681385138305</v>
      </c>
      <c r="C806" s="2">
        <v>-1.63755828763238</v>
      </c>
      <c r="D806" s="2">
        <v>-4.4631597304253097</v>
      </c>
      <c r="E806" s="2">
        <v>2.8238219453001698</v>
      </c>
      <c r="F806" s="2">
        <v>-1.2954564811921401</v>
      </c>
      <c r="G806" s="2">
        <v>-6.53854370789652E-2</v>
      </c>
      <c r="H806" s="2">
        <v>-1.4734189072667601</v>
      </c>
      <c r="I806" s="2">
        <v>-0.43656052241187998</v>
      </c>
      <c r="J806" s="2">
        <v>0.103681590979655</v>
      </c>
      <c r="K806" s="2">
        <v>-1.4436967261985199E-3</v>
      </c>
      <c r="L806" s="2">
        <v>-2.3668267535184299E-2</v>
      </c>
      <c r="M806" s="2">
        <v>0.23524462612988201</v>
      </c>
      <c r="N806" s="2">
        <v>4.5275127856528E-2</v>
      </c>
      <c r="O806" s="2">
        <v>-0.197790018291082</v>
      </c>
      <c r="P806" s="2">
        <v>-0.10905168323707901</v>
      </c>
    </row>
    <row r="807" spans="2:16" ht="15" customHeight="1" x14ac:dyDescent="0.25">
      <c r="B807" s="2">
        <v>2.7919634377520199</v>
      </c>
      <c r="C807" s="2">
        <v>-3.7582315714290502</v>
      </c>
      <c r="D807" s="2">
        <v>1.7025423495827601</v>
      </c>
      <c r="E807" s="2">
        <v>-1.1729349268354099</v>
      </c>
      <c r="F807" s="2">
        <v>-1.2271641144469601</v>
      </c>
      <c r="G807" s="2">
        <v>0.20561957401221601</v>
      </c>
      <c r="H807" s="2">
        <v>-1.05887291339153</v>
      </c>
      <c r="I807" s="2">
        <v>2.5580427423392398</v>
      </c>
      <c r="J807" s="2">
        <v>-7.0865504697484205E-2</v>
      </c>
      <c r="K807" s="2">
        <v>-1.6032910134573299</v>
      </c>
      <c r="L807" s="2">
        <v>0.365473523746767</v>
      </c>
      <c r="M807" s="2">
        <v>-0.20585697344864001</v>
      </c>
      <c r="N807" s="2">
        <v>-0.23729437207377099</v>
      </c>
      <c r="O807" s="2">
        <v>-6.4006915026504404E-3</v>
      </c>
      <c r="P807" s="2">
        <v>0.12665282071599501</v>
      </c>
    </row>
    <row r="808" spans="2:16" ht="15" customHeight="1" x14ac:dyDescent="0.25">
      <c r="B808" s="2">
        <v>-0.213416736945158</v>
      </c>
      <c r="C808" s="2">
        <v>-0.31697764037249798</v>
      </c>
      <c r="D808" s="2">
        <v>1.3705870666492399</v>
      </c>
      <c r="E808" s="2">
        <v>0.468092283232804</v>
      </c>
      <c r="F808" s="2">
        <v>-0.91983402949461401</v>
      </c>
      <c r="G808" s="2">
        <v>-1.3208148512520199</v>
      </c>
      <c r="H808" s="2">
        <v>-0.85249763697983505</v>
      </c>
      <c r="I808" s="2">
        <v>1.98326399305617</v>
      </c>
      <c r="J808" s="2">
        <v>-0.87928554481480803</v>
      </c>
      <c r="K808" s="2">
        <v>0.77555913528410902</v>
      </c>
      <c r="L808" s="2">
        <v>-4.0911481235888399E-2</v>
      </c>
      <c r="M808" s="2">
        <v>-0.94455772743769295</v>
      </c>
      <c r="N808" s="2">
        <v>-5.5203517896835396E-3</v>
      </c>
      <c r="O808" s="2">
        <v>1.0418235155585001</v>
      </c>
      <c r="P808" s="2">
        <v>0.20462155526416601</v>
      </c>
    </row>
    <row r="809" spans="2:16" ht="15" customHeight="1" x14ac:dyDescent="0.25">
      <c r="B809" s="2">
        <v>-1.3687888006667199</v>
      </c>
      <c r="C809" s="2">
        <v>1.0708620395269099</v>
      </c>
      <c r="D809" s="2">
        <v>1.7148325059154601</v>
      </c>
      <c r="E809" s="2">
        <v>0.89221249930414903</v>
      </c>
      <c r="F809" s="2">
        <v>0.409620439655135</v>
      </c>
      <c r="G809" s="2">
        <v>0.18326672853145801</v>
      </c>
      <c r="H809" s="2">
        <v>-0.33000591828396503</v>
      </c>
      <c r="I809" s="2">
        <v>0.57175219968702196</v>
      </c>
      <c r="J809" s="2">
        <v>-0.20907122464405201</v>
      </c>
      <c r="K809" s="2">
        <v>0.30092338427321302</v>
      </c>
      <c r="L809" s="2">
        <v>0.23212518322851899</v>
      </c>
      <c r="M809" s="2">
        <v>-0.79079825906812895</v>
      </c>
      <c r="N809" s="2">
        <v>0.13638583450064901</v>
      </c>
      <c r="O809" s="2">
        <v>8.1362817221408201E-2</v>
      </c>
      <c r="P809" s="2">
        <v>-0.20842285892047499</v>
      </c>
    </row>
    <row r="810" spans="2:16" ht="15" customHeight="1" x14ac:dyDescent="0.25">
      <c r="B810" s="2">
        <v>-1.4171074234744401</v>
      </c>
      <c r="C810" s="2">
        <v>-0.24402000111908601</v>
      </c>
      <c r="D810" s="2">
        <v>0.91892777927853597</v>
      </c>
      <c r="E810" s="2">
        <v>-4.2535574505316698E-2</v>
      </c>
      <c r="F810" s="2">
        <v>0.16197092855790601</v>
      </c>
      <c r="G810" s="2">
        <v>-0.285556722279384</v>
      </c>
      <c r="H810" s="2">
        <v>-6.3272846194610696E-2</v>
      </c>
      <c r="I810" s="2">
        <v>-2.30324305816276E-2</v>
      </c>
      <c r="J810" s="2">
        <v>-0.271905174670175</v>
      </c>
      <c r="K810" s="2">
        <v>-0.14702467766681701</v>
      </c>
      <c r="L810" s="2">
        <v>0.21086025092122199</v>
      </c>
      <c r="M810" s="2">
        <v>-4.8143921899389798E-2</v>
      </c>
      <c r="N810" s="2">
        <v>9.0547179796811303E-2</v>
      </c>
      <c r="O810" s="2">
        <v>-3.6402938980169802E-2</v>
      </c>
      <c r="P810" s="2">
        <v>-8.4791680798402005E-2</v>
      </c>
    </row>
    <row r="811" spans="2:16" ht="15" customHeight="1" x14ac:dyDescent="0.25">
      <c r="B811" s="2">
        <v>-4.1964258006903199</v>
      </c>
      <c r="C811" s="2">
        <v>-0.91672008550116701</v>
      </c>
      <c r="D811" s="2">
        <v>0.199953230581908</v>
      </c>
      <c r="E811" s="2">
        <v>0.162575057854765</v>
      </c>
      <c r="F811" s="2">
        <v>1.17656634983789</v>
      </c>
      <c r="G811" s="2">
        <v>-0.27399876921741501</v>
      </c>
      <c r="H811" s="2">
        <v>-1.2980885257057899</v>
      </c>
      <c r="I811" s="2">
        <v>0.49131195945810502</v>
      </c>
      <c r="J811" s="2">
        <v>1.6838733663743599</v>
      </c>
      <c r="K811" s="2">
        <v>0.67251630435825605</v>
      </c>
      <c r="L811" s="2">
        <v>3.5421986912871802E-2</v>
      </c>
      <c r="M811" s="2">
        <v>-0.51687872559745496</v>
      </c>
      <c r="N811" s="2">
        <v>0.540402895161184</v>
      </c>
      <c r="O811" s="2">
        <v>1.59056964754027E-2</v>
      </c>
      <c r="P811" s="2">
        <v>0.73336077463212002</v>
      </c>
    </row>
    <row r="812" spans="2:16" ht="15" customHeight="1" x14ac:dyDescent="0.25">
      <c r="B812" s="2">
        <v>6.4595201661952499</v>
      </c>
      <c r="C812" s="2">
        <v>-9.9765366444108605E-2</v>
      </c>
      <c r="D812" s="2">
        <v>-2.8399125116839698E-2</v>
      </c>
      <c r="E812" s="2">
        <v>-1.7820686199556599</v>
      </c>
      <c r="F812" s="2">
        <v>1.57918345274293</v>
      </c>
      <c r="G812" s="2">
        <v>-1.3953738232037201</v>
      </c>
      <c r="H812" s="2">
        <v>0.50697164126894301</v>
      </c>
      <c r="I812" s="2">
        <v>-2.11068939734841</v>
      </c>
      <c r="J812" s="2">
        <v>0.237273540906209</v>
      </c>
      <c r="K812" s="2">
        <v>1.1514232671679201</v>
      </c>
      <c r="L812" s="2">
        <v>2.2121208241824699</v>
      </c>
      <c r="M812" s="2">
        <v>-1.71122285504689</v>
      </c>
      <c r="N812" s="2">
        <v>-0.23156470296037801</v>
      </c>
      <c r="O812" s="2">
        <v>-0.71834045715550199</v>
      </c>
      <c r="P812" s="2">
        <v>0.63421041618388996</v>
      </c>
    </row>
    <row r="813" spans="2:16" ht="15" customHeight="1" x14ac:dyDescent="0.25">
      <c r="B813" s="2">
        <v>-1.27667993358928</v>
      </c>
      <c r="C813" s="2">
        <v>-1.5128990926882599</v>
      </c>
      <c r="D813" s="2">
        <v>-0.34779738419923001</v>
      </c>
      <c r="E813" s="2">
        <v>8.8029080725056899E-2</v>
      </c>
      <c r="F813" s="2">
        <v>0.91007757526424404</v>
      </c>
      <c r="G813" s="2">
        <v>2.0101084480155098</v>
      </c>
      <c r="H813" s="2">
        <v>1.6856673705799301</v>
      </c>
      <c r="I813" s="2">
        <v>1.5725664434036499</v>
      </c>
      <c r="J813" s="2">
        <v>-0.33540573879921298</v>
      </c>
      <c r="K813" s="2">
        <v>1.19705718906435</v>
      </c>
      <c r="L813" s="2">
        <v>-0.15918439877683599</v>
      </c>
      <c r="M813" s="2">
        <v>0.29397969035150301</v>
      </c>
      <c r="N813" s="2">
        <v>-0.41866556991281101</v>
      </c>
      <c r="O813" s="2">
        <v>-5.93508859658066E-2</v>
      </c>
      <c r="P813" s="2">
        <v>0.52914189980884996</v>
      </c>
    </row>
    <row r="814" spans="2:16" ht="15" customHeight="1" x14ac:dyDescent="0.25">
      <c r="B814" s="2">
        <v>-3.0412592847799398</v>
      </c>
      <c r="C814" s="2">
        <v>1.8771444169715299</v>
      </c>
      <c r="D814" s="2">
        <v>8.0820631857152603E-2</v>
      </c>
      <c r="E814" s="2">
        <v>-0.42565766419182899</v>
      </c>
      <c r="F814" s="2">
        <v>1.28725055622868</v>
      </c>
      <c r="G814" s="2">
        <v>-1.0939416897868</v>
      </c>
      <c r="H814" s="2">
        <v>-1.8748968474035701</v>
      </c>
      <c r="I814" s="2">
        <v>0.19548108314327001</v>
      </c>
      <c r="J814" s="2">
        <v>0.14070559800805699</v>
      </c>
      <c r="K814" s="2">
        <v>0.46408767947438601</v>
      </c>
      <c r="L814" s="2">
        <v>-0.23919811917342301</v>
      </c>
      <c r="M814" s="2">
        <v>0.35624532576388701</v>
      </c>
      <c r="N814" s="2">
        <v>-0.30217366758761</v>
      </c>
      <c r="O814" s="2">
        <v>-0.66337471058665198</v>
      </c>
      <c r="P814" s="2">
        <v>-0.16965318105751101</v>
      </c>
    </row>
    <row r="815" spans="2:16" ht="15" customHeight="1" x14ac:dyDescent="0.25">
      <c r="B815" s="2">
        <v>2.2743186818435501</v>
      </c>
      <c r="C815" s="2">
        <v>-0.26173080154969303</v>
      </c>
      <c r="D815" s="2">
        <v>1.1469962375198</v>
      </c>
      <c r="E815" s="2">
        <v>0.42342195884399197</v>
      </c>
      <c r="F815" s="2">
        <v>0.83320430859005701</v>
      </c>
      <c r="G815" s="2">
        <v>1.91752873316605</v>
      </c>
      <c r="H815" s="2">
        <v>0.33545284061362401</v>
      </c>
      <c r="I815" s="2">
        <v>-0.68233366290915398</v>
      </c>
      <c r="J815" s="2">
        <v>2.48646684880572</v>
      </c>
      <c r="K815" s="2">
        <v>-0.79020139634030395</v>
      </c>
      <c r="L815" s="2">
        <v>-3.3624409840883902</v>
      </c>
      <c r="M815" s="2">
        <v>0.41389649145421298</v>
      </c>
      <c r="N815" s="2">
        <v>0.87850538912553899</v>
      </c>
      <c r="O815" s="2">
        <v>-0.41236589884668301</v>
      </c>
      <c r="P815" s="2">
        <v>0.27628068898059099</v>
      </c>
    </row>
    <row r="816" spans="2:16" ht="15" customHeight="1" x14ac:dyDescent="0.25">
      <c r="B816" s="2">
        <v>-2.5781488134099599</v>
      </c>
      <c r="C816" s="2">
        <v>-1.7325095749914501</v>
      </c>
      <c r="D816" s="2">
        <v>0.64964450067032498</v>
      </c>
      <c r="E816" s="2">
        <v>-0.55153101360792101</v>
      </c>
      <c r="F816" s="2">
        <v>-1.3498657394620499</v>
      </c>
      <c r="G816" s="2">
        <v>-0.98719403318649601</v>
      </c>
      <c r="H816" s="2">
        <v>0.49481413751856601</v>
      </c>
      <c r="I816" s="2">
        <v>-0.204371833025349</v>
      </c>
      <c r="J816" s="2">
        <v>0.34192207505618699</v>
      </c>
      <c r="K816" s="2">
        <v>-0.287584758069799</v>
      </c>
      <c r="L816" s="2">
        <v>0.65650210429752498</v>
      </c>
      <c r="M816" s="2">
        <v>0.37782599334702699</v>
      </c>
      <c r="N816" s="2">
        <v>-0.43585814435023201</v>
      </c>
      <c r="O816" s="2">
        <v>-0.49107698873188999</v>
      </c>
      <c r="P816" s="2">
        <v>0.420200513192515</v>
      </c>
    </row>
    <row r="817" spans="2:16" ht="15" customHeight="1" x14ac:dyDescent="0.25">
      <c r="B817" s="2">
        <v>1.59075754486743</v>
      </c>
      <c r="C817" s="2">
        <v>0.83909603439695701</v>
      </c>
      <c r="D817" s="2">
        <v>-0.79559476630794501</v>
      </c>
      <c r="E817" s="2">
        <v>-0.247429586026674</v>
      </c>
      <c r="F817" s="2">
        <v>0.26216309235272101</v>
      </c>
      <c r="G817" s="2">
        <v>-0.212692892489796</v>
      </c>
      <c r="H817" s="2">
        <v>-1.3932667618637399E-2</v>
      </c>
      <c r="I817" s="2">
        <v>-0.26623204261863098</v>
      </c>
      <c r="J817" s="2">
        <v>-0.358541200605004</v>
      </c>
      <c r="K817" s="2">
        <v>-0.12633326004253201</v>
      </c>
      <c r="L817" s="2">
        <v>0.30915521889481901</v>
      </c>
      <c r="M817" s="2">
        <v>-0.24168897849236001</v>
      </c>
      <c r="N817" s="2">
        <v>-0.18251205550934901</v>
      </c>
      <c r="O817" s="2">
        <v>-1.80281838014729E-3</v>
      </c>
      <c r="P817" s="2">
        <v>1.9215647807067599E-2</v>
      </c>
    </row>
    <row r="818" spans="2:16" ht="15" customHeight="1" x14ac:dyDescent="0.25">
      <c r="B818" s="2">
        <v>-0.86544537126513199</v>
      </c>
      <c r="C818" s="2">
        <v>-1.6024453473318101</v>
      </c>
      <c r="D818" s="2">
        <v>-1.12692099878882</v>
      </c>
      <c r="E818" s="2">
        <v>0.44574742219897101</v>
      </c>
      <c r="F818" s="2">
        <v>-3.91746448791885</v>
      </c>
      <c r="G818" s="2">
        <v>4.5214701463937796</v>
      </c>
      <c r="H818" s="2">
        <v>-3.4938206778968</v>
      </c>
      <c r="I818" s="2">
        <v>-2.8378762781318798</v>
      </c>
      <c r="J818" s="2">
        <v>-0.54581847971880304</v>
      </c>
      <c r="K818" s="2">
        <v>2.2507783011550102</v>
      </c>
      <c r="L818" s="2">
        <v>0.204820441502572</v>
      </c>
      <c r="M818" s="2">
        <v>7.7270575593169993E-2</v>
      </c>
      <c r="N818" s="2">
        <v>0.41464426641097901</v>
      </c>
      <c r="O818" s="2">
        <v>0.110042735851301</v>
      </c>
      <c r="P818" s="2">
        <v>-9.9051518460162094E-2</v>
      </c>
    </row>
    <row r="819" spans="2:16" ht="15" customHeight="1" x14ac:dyDescent="0.25">
      <c r="B819" s="2">
        <v>-2.8114665082511401</v>
      </c>
      <c r="C819" s="2">
        <v>-0.94476538662530896</v>
      </c>
      <c r="D819" s="2">
        <v>-0.93245207767647498</v>
      </c>
      <c r="E819" s="2">
        <v>-1.1239543238993901</v>
      </c>
      <c r="F819" s="2">
        <v>1.42997903975619</v>
      </c>
      <c r="G819" s="2">
        <v>0.99571506785525699</v>
      </c>
      <c r="H819" s="2">
        <v>0.26460166297952897</v>
      </c>
      <c r="I819" s="2">
        <v>0.159333010609892</v>
      </c>
      <c r="J819" s="2">
        <v>0.29090915142697599</v>
      </c>
      <c r="K819" s="2">
        <v>-8.6852875762404996E-2</v>
      </c>
      <c r="L819" s="2">
        <v>-0.38402469858674498</v>
      </c>
      <c r="M819" s="2">
        <v>-0.29916477054986701</v>
      </c>
      <c r="N819" s="2">
        <v>2.05784998666389E-2</v>
      </c>
      <c r="O819" s="2">
        <v>-5.96307984459633E-2</v>
      </c>
      <c r="P819" s="2">
        <v>4.00425090128798E-3</v>
      </c>
    </row>
    <row r="820" spans="2:16" ht="15" customHeight="1" x14ac:dyDescent="0.25">
      <c r="B820" s="2">
        <v>1.69335683724177</v>
      </c>
      <c r="C820" s="2">
        <v>-1.4143816430034399</v>
      </c>
      <c r="D820" s="2">
        <v>-2.9956152610834499</v>
      </c>
      <c r="E820" s="2">
        <v>0.680967201538203</v>
      </c>
      <c r="F820" s="2">
        <v>0.63828459034277696</v>
      </c>
      <c r="G820" s="2">
        <v>0.382248616599628</v>
      </c>
      <c r="H820" s="2">
        <v>0.71812260215212098</v>
      </c>
      <c r="I820" s="2">
        <v>0.49915351518345302</v>
      </c>
      <c r="J820" s="2">
        <v>-0.22225351478496699</v>
      </c>
      <c r="K820" s="2">
        <v>1.0211182903852101</v>
      </c>
      <c r="L820" s="2">
        <v>-0.74709704451572001</v>
      </c>
      <c r="M820" s="2">
        <v>-0.16054931142912099</v>
      </c>
      <c r="N820" s="2">
        <v>-0.30797841386107699</v>
      </c>
      <c r="O820" s="2">
        <v>0.120601273185147</v>
      </c>
      <c r="P820" s="2">
        <v>4.80189694831029E-2</v>
      </c>
    </row>
    <row r="821" spans="2:16" ht="15" customHeight="1" x14ac:dyDescent="0.25">
      <c r="B821" s="2">
        <v>0.34791124580613603</v>
      </c>
      <c r="C821" s="2">
        <v>0.46063841566228902</v>
      </c>
      <c r="D821" s="2">
        <v>-0.17102108935535901</v>
      </c>
      <c r="E821" s="2">
        <v>-0.75664821333087395</v>
      </c>
      <c r="F821" s="2">
        <v>-0.388981717401714</v>
      </c>
      <c r="G821" s="2">
        <v>-0.21908892016057499</v>
      </c>
      <c r="H821" s="2">
        <v>0.31711097286318002</v>
      </c>
      <c r="I821" s="2">
        <v>0.70311406883082705</v>
      </c>
      <c r="J821" s="2">
        <v>0.60866306360618305</v>
      </c>
      <c r="K821" s="2">
        <v>0.779742166403673</v>
      </c>
      <c r="L821" s="2">
        <v>-0.28247263306404302</v>
      </c>
      <c r="M821" s="2">
        <v>0.29483591732784697</v>
      </c>
      <c r="N821" s="2">
        <v>8.6692464922467502E-2</v>
      </c>
      <c r="O821" s="2">
        <v>-0.40954938580732803</v>
      </c>
      <c r="P821" s="2">
        <v>-0.26589358233236998</v>
      </c>
    </row>
    <row r="822" spans="2:16" ht="15" customHeight="1" x14ac:dyDescent="0.25">
      <c r="B822" s="2">
        <v>-1.4348772356516399</v>
      </c>
      <c r="C822" s="2">
        <v>-0.80656256721257602</v>
      </c>
      <c r="D822" s="2">
        <v>-0.54714499867722399</v>
      </c>
      <c r="E822" s="2">
        <v>-2.29210586576251</v>
      </c>
      <c r="F822" s="2">
        <v>-3.39893080023734</v>
      </c>
      <c r="G822" s="2">
        <v>-0.49391763911859698</v>
      </c>
      <c r="H822" s="2">
        <v>1.1227250928878301</v>
      </c>
      <c r="I822" s="2">
        <v>-0.92893017792570498</v>
      </c>
      <c r="J822" s="2">
        <v>1.6390780301127399</v>
      </c>
      <c r="K822" s="2">
        <v>1.44419300736977</v>
      </c>
      <c r="L822" s="2">
        <v>-0.58018210066787301</v>
      </c>
      <c r="M822" s="2">
        <v>-1.1622547244788899</v>
      </c>
      <c r="N822" s="2">
        <v>-1.5948189792537699</v>
      </c>
      <c r="O822" s="2">
        <v>-0.55591558944438002</v>
      </c>
      <c r="P822" s="2">
        <v>-1.2795939967752099</v>
      </c>
    </row>
    <row r="823" spans="2:16" ht="15" customHeight="1" x14ac:dyDescent="0.25">
      <c r="B823" s="2">
        <v>-1.31005402143339</v>
      </c>
      <c r="C823" s="2">
        <v>1.9053807057352601</v>
      </c>
      <c r="D823" s="2">
        <v>0.66903448621322703</v>
      </c>
      <c r="E823" s="2">
        <v>0.106533661059073</v>
      </c>
      <c r="F823" s="2">
        <v>0.50185513219480804</v>
      </c>
      <c r="G823" s="2">
        <v>-0.10732859633062999</v>
      </c>
      <c r="H823" s="2">
        <v>-0.288245761861677</v>
      </c>
      <c r="I823" s="2">
        <v>4.5295973409460698E-2</v>
      </c>
      <c r="J823" s="2">
        <v>-3.0074335771589098E-5</v>
      </c>
      <c r="K823" s="2">
        <v>-0.68965894680232998</v>
      </c>
      <c r="L823" s="2">
        <v>-0.233151831563843</v>
      </c>
      <c r="M823" s="2">
        <v>-5.7982521226062497E-2</v>
      </c>
      <c r="N823" s="2">
        <v>0.48582460453770399</v>
      </c>
      <c r="O823" s="2">
        <v>-0.29729583549379601</v>
      </c>
      <c r="P823" s="2">
        <v>-0.146563542566188</v>
      </c>
    </row>
    <row r="824" spans="2:16" ht="15" customHeight="1" x14ac:dyDescent="0.25">
      <c r="B824" s="2">
        <v>-0.78513545367194104</v>
      </c>
      <c r="C824" s="2">
        <v>0.77611341987173099</v>
      </c>
      <c r="D824" s="2">
        <v>-0.45507869193582601</v>
      </c>
      <c r="E824" s="2">
        <v>0.78746966361462101</v>
      </c>
      <c r="F824" s="2">
        <v>0.59574633826513301</v>
      </c>
      <c r="G824" s="2">
        <v>0.16151285464332399</v>
      </c>
      <c r="H824" s="2">
        <v>-0.44049986134636399</v>
      </c>
      <c r="I824" s="2">
        <v>-8.2281282024630503E-2</v>
      </c>
      <c r="J824" s="2">
        <v>0.51279988262000897</v>
      </c>
      <c r="K824" s="2">
        <v>-0.55396313075744996</v>
      </c>
      <c r="L824" s="2">
        <v>-0.218180446267211</v>
      </c>
      <c r="M824" s="2">
        <v>0.25713524934605098</v>
      </c>
      <c r="N824" s="2">
        <v>-9.7161563097687698E-2</v>
      </c>
      <c r="O824" s="2">
        <v>-0.33901437401661699</v>
      </c>
      <c r="P824" s="2">
        <v>-0.106485178575423</v>
      </c>
    </row>
    <row r="825" spans="2:16" ht="15" customHeight="1" x14ac:dyDescent="0.25">
      <c r="B825" s="2">
        <v>-0.91352531941622805</v>
      </c>
      <c r="C825" s="2">
        <v>-0.44381345140324302</v>
      </c>
      <c r="D825" s="2">
        <v>4.9900014626956299E-2</v>
      </c>
      <c r="E825" s="2">
        <v>-0.14436059889469</v>
      </c>
      <c r="F825" s="2">
        <v>0.84635669555415305</v>
      </c>
      <c r="G825" s="2">
        <v>1.24122752580008</v>
      </c>
      <c r="H825" s="2">
        <v>0.77980755214032205</v>
      </c>
      <c r="I825" s="2">
        <v>0.300847101479364</v>
      </c>
      <c r="J825" s="2">
        <v>0.21635441498380401</v>
      </c>
      <c r="K825" s="2">
        <v>-1.4008115935627501E-2</v>
      </c>
      <c r="L825" s="2">
        <v>-0.34446059770466197</v>
      </c>
      <c r="M825" s="2">
        <v>-0.146496743504761</v>
      </c>
      <c r="N825" s="2">
        <v>0.47188513361066098</v>
      </c>
      <c r="O825" s="2">
        <v>-0.102187070312107</v>
      </c>
      <c r="P825" s="2">
        <v>-0.26161378580994199</v>
      </c>
    </row>
    <row r="826" spans="2:16" ht="15" customHeight="1" x14ac:dyDescent="0.25">
      <c r="B826" s="2">
        <v>-0.57127464426175001</v>
      </c>
      <c r="C826" s="2">
        <v>1.2230034997035699</v>
      </c>
      <c r="D826" s="2">
        <v>1.21366276675632</v>
      </c>
      <c r="E826" s="2">
        <v>4.2477727627536398E-2</v>
      </c>
      <c r="F826" s="2">
        <v>-1.9010956940174599</v>
      </c>
      <c r="G826" s="2">
        <v>0.181100003204272</v>
      </c>
      <c r="H826" s="2">
        <v>0.61701379077834295</v>
      </c>
      <c r="I826" s="2">
        <v>0.103652884565549</v>
      </c>
      <c r="J826" s="2">
        <v>0.402768637584691</v>
      </c>
      <c r="K826" s="2">
        <v>0.63230131628838604</v>
      </c>
      <c r="L826" s="2">
        <v>0.22753757592589499</v>
      </c>
      <c r="M826" s="2">
        <v>0.15473481661856001</v>
      </c>
      <c r="N826" s="2">
        <v>-0.105572292179517</v>
      </c>
      <c r="O826" s="2">
        <v>0.35504364140116101</v>
      </c>
      <c r="P826" s="2">
        <v>0.65844051706791695</v>
      </c>
    </row>
    <row r="827" spans="2:16" ht="15" customHeight="1" x14ac:dyDescent="0.25">
      <c r="B827" s="2">
        <v>-2.9998522527000602</v>
      </c>
      <c r="C827" s="2">
        <v>6.4316903210593699</v>
      </c>
      <c r="D827" s="2">
        <v>-1.2547676030768999</v>
      </c>
      <c r="E827" s="2">
        <v>-3.1281683962655999</v>
      </c>
      <c r="F827" s="2">
        <v>-3.6887143096492401</v>
      </c>
      <c r="G827" s="2">
        <v>-2.5967233626751001</v>
      </c>
      <c r="H827" s="2">
        <v>0.96083595606272199</v>
      </c>
      <c r="I827" s="2">
        <v>2.0999661565395602</v>
      </c>
      <c r="J827" s="2">
        <v>-2.0551298090639798</v>
      </c>
      <c r="K827" s="2">
        <v>1.6573252341607101</v>
      </c>
      <c r="L827" s="2">
        <v>-1.4915306659027101</v>
      </c>
      <c r="M827" s="2">
        <v>2.8256137235830998</v>
      </c>
      <c r="N827" s="2">
        <v>2.9111727003746601</v>
      </c>
      <c r="O827" s="2">
        <v>-0.26872155801915598</v>
      </c>
      <c r="P827" s="2">
        <v>-0.60117466633174899</v>
      </c>
    </row>
    <row r="828" spans="2:16" ht="15" customHeight="1" x14ac:dyDescent="0.25">
      <c r="B828" s="2">
        <v>-3.4060143562680598</v>
      </c>
      <c r="C828" s="2">
        <v>-0.49338116079948202</v>
      </c>
      <c r="D828" s="2">
        <v>-0.44663356894536499</v>
      </c>
      <c r="E828" s="2">
        <v>-0.54613483503135396</v>
      </c>
      <c r="F828" s="2">
        <v>0.73461179294697698</v>
      </c>
      <c r="G828" s="2">
        <v>0.84903943203933496</v>
      </c>
      <c r="H828" s="2">
        <v>0.37482354186304701</v>
      </c>
      <c r="I828" s="2">
        <v>0.46948979035171201</v>
      </c>
      <c r="J828" s="2">
        <v>0.19301306577266999</v>
      </c>
      <c r="K828" s="2">
        <v>-0.207486224586965</v>
      </c>
      <c r="L828" s="2">
        <v>-7.96633518433119E-2</v>
      </c>
      <c r="M828" s="2">
        <v>0.68469347050303897</v>
      </c>
      <c r="N828" s="2">
        <v>-0.619966462728055</v>
      </c>
      <c r="O828" s="2">
        <v>0.27910121529174697</v>
      </c>
      <c r="P828" s="2">
        <v>0.34890473207587802</v>
      </c>
    </row>
    <row r="829" spans="2:16" ht="15" customHeight="1" x14ac:dyDescent="0.25">
      <c r="B829" s="2">
        <v>-2.8356649572828698</v>
      </c>
      <c r="C829" s="2">
        <v>-1.4176229920799599</v>
      </c>
      <c r="D829" s="2">
        <v>-1.6477998344704401</v>
      </c>
      <c r="E829" s="2">
        <v>-1.42092010436692</v>
      </c>
      <c r="F829" s="2">
        <v>1.0054045403451</v>
      </c>
      <c r="G829" s="2">
        <v>1.2251437446636699</v>
      </c>
      <c r="H829" s="2">
        <v>0.85463648901291001</v>
      </c>
      <c r="I829" s="2">
        <v>0.19137694089912699</v>
      </c>
      <c r="J829" s="2">
        <v>-1.53680813966337E-2</v>
      </c>
      <c r="K829" s="2">
        <v>5.6686538377904598E-2</v>
      </c>
      <c r="L829" s="2">
        <v>0.55748962376865197</v>
      </c>
      <c r="M829" s="2">
        <v>-0.31389705114345501</v>
      </c>
      <c r="N829" s="2">
        <v>-0.20097409561080601</v>
      </c>
      <c r="O829" s="2">
        <v>-0.31102941750911001</v>
      </c>
      <c r="P829" s="2">
        <v>-0.450029024141542</v>
      </c>
    </row>
    <row r="830" spans="2:16" ht="15" customHeight="1" x14ac:dyDescent="0.25">
      <c r="B830" s="2">
        <v>-1.7500823787467401</v>
      </c>
      <c r="C830" s="2">
        <v>1.4869461631246701</v>
      </c>
      <c r="D830" s="2">
        <v>0.367249992456404</v>
      </c>
      <c r="E830" s="2">
        <v>0.82036789377308705</v>
      </c>
      <c r="F830" s="2">
        <v>0.44622742342433303</v>
      </c>
      <c r="G830" s="2">
        <v>-0.11187133788605499</v>
      </c>
      <c r="H830" s="2">
        <v>-0.66486248069552001</v>
      </c>
      <c r="I830" s="2">
        <v>0.141229182213779</v>
      </c>
      <c r="J830" s="2">
        <v>-0.14770045896029199</v>
      </c>
      <c r="K830" s="2">
        <v>-0.29593533375713399</v>
      </c>
      <c r="L830" s="2">
        <v>0.15209376672442601</v>
      </c>
      <c r="M830" s="2">
        <v>0.42113101221760901</v>
      </c>
      <c r="N830" s="2">
        <v>-1.1646879076493499</v>
      </c>
      <c r="O830" s="2">
        <v>-0.52037907727346899</v>
      </c>
      <c r="P830" s="2">
        <v>6.0632763242070301E-2</v>
      </c>
    </row>
    <row r="831" spans="2:16" ht="15" customHeight="1" x14ac:dyDescent="0.25">
      <c r="B831" s="2">
        <v>-1.16872951254962</v>
      </c>
      <c r="C831" s="2">
        <v>-2.5125104457496898</v>
      </c>
      <c r="D831" s="2">
        <v>-1.2427562711573701</v>
      </c>
      <c r="E831" s="2">
        <v>-0.46597411371745201</v>
      </c>
      <c r="F831" s="2">
        <v>0.82426878532131098</v>
      </c>
      <c r="G831" s="2">
        <v>0.52194551313222504</v>
      </c>
      <c r="H831" s="2">
        <v>0.66343438341412497</v>
      </c>
      <c r="I831" s="2">
        <v>-0.233488137318525</v>
      </c>
      <c r="J831" s="2">
        <v>-0.53498007100746203</v>
      </c>
      <c r="K831" s="2">
        <v>-0.97568611748259704</v>
      </c>
      <c r="L831" s="2">
        <v>0.12866758571054299</v>
      </c>
      <c r="M831" s="2">
        <v>0.30976812364131601</v>
      </c>
      <c r="N831" s="2">
        <v>0.19577821657109301</v>
      </c>
      <c r="O831" s="2">
        <v>0.34721258694638901</v>
      </c>
      <c r="P831" s="2">
        <v>-0.117669780785555</v>
      </c>
    </row>
    <row r="832" spans="2:16" ht="15" customHeight="1" x14ac:dyDescent="0.25">
      <c r="B832" s="2">
        <v>-3.12210378123291</v>
      </c>
      <c r="C832" s="2">
        <v>0.39213563804246498</v>
      </c>
      <c r="D832" s="2">
        <v>-0.58495809509542196</v>
      </c>
      <c r="E832" s="2">
        <v>-0.24888553926658899</v>
      </c>
      <c r="F832" s="2">
        <v>0.50834110384166997</v>
      </c>
      <c r="G832" s="2">
        <v>-0.38532269135411001</v>
      </c>
      <c r="H832" s="2">
        <v>-0.90420923110784301</v>
      </c>
      <c r="I832" s="2">
        <v>0.14161658975153399</v>
      </c>
      <c r="J832" s="2">
        <v>6.7621425067134894E-2</v>
      </c>
      <c r="K832" s="2">
        <v>0.10505190293585299</v>
      </c>
      <c r="L832" s="2">
        <v>0.40896185373580701</v>
      </c>
      <c r="M832" s="2">
        <v>0.17832839686353999</v>
      </c>
      <c r="N832" s="2">
        <v>-0.41408649047384499</v>
      </c>
      <c r="O832" s="2">
        <v>-0.16397997903460701</v>
      </c>
      <c r="P832" s="2">
        <v>0.24797387615713601</v>
      </c>
    </row>
    <row r="833" spans="2:16" ht="15" customHeight="1" x14ac:dyDescent="0.25">
      <c r="B833" s="2">
        <v>0.28409414226373197</v>
      </c>
      <c r="C833" s="2">
        <v>2.8328454963601299E-2</v>
      </c>
      <c r="D833" s="2">
        <v>-0.794927103054339</v>
      </c>
      <c r="E833" s="2">
        <v>0.15950828981819101</v>
      </c>
      <c r="F833" s="2">
        <v>0.340364032294942</v>
      </c>
      <c r="G833" s="2">
        <v>0.53274462128282696</v>
      </c>
      <c r="H833" s="2">
        <v>0.463223971116413</v>
      </c>
      <c r="I833" s="2">
        <v>-0.15082061119975901</v>
      </c>
      <c r="J833" s="2">
        <v>3.4908276998684998E-2</v>
      </c>
      <c r="K833" s="2">
        <v>-0.29567908538196203</v>
      </c>
      <c r="L833" s="2">
        <v>0.139584844351723</v>
      </c>
      <c r="M833" s="2">
        <v>-0.122676295113438</v>
      </c>
      <c r="N833" s="2">
        <v>-0.35602372580296099</v>
      </c>
      <c r="O833" s="2">
        <v>-0.24523467458460199</v>
      </c>
      <c r="P833" s="2">
        <v>-0.19370040941093999</v>
      </c>
    </row>
    <row r="834" spans="2:16" ht="15" customHeight="1" x14ac:dyDescent="0.25">
      <c r="B834" s="2">
        <v>0.82060266674068605</v>
      </c>
      <c r="C834" s="2">
        <v>1.0014292305399399</v>
      </c>
      <c r="D834" s="2">
        <v>0.65054405889548905</v>
      </c>
      <c r="E834" s="2">
        <v>-7.0744863841648201E-2</v>
      </c>
      <c r="F834" s="2">
        <v>9.0740879492682294E-2</v>
      </c>
      <c r="G834" s="2">
        <v>0.12955609811261901</v>
      </c>
      <c r="H834" s="2">
        <v>0.189361142520132</v>
      </c>
      <c r="I834" s="2">
        <v>-0.24476845630041899</v>
      </c>
      <c r="J834" s="2">
        <v>-0.32095225045984199</v>
      </c>
      <c r="K834" s="2">
        <v>0.52499941461093902</v>
      </c>
      <c r="L834" s="2">
        <v>0.39289910075242601</v>
      </c>
      <c r="M834" s="2">
        <v>0.114037114324022</v>
      </c>
      <c r="N834" s="2">
        <v>-0.387321910498031</v>
      </c>
      <c r="O834" s="2">
        <v>0.17976824458054899</v>
      </c>
      <c r="P834" s="2">
        <v>-0.317546644588868</v>
      </c>
    </row>
    <row r="835" spans="2:16" ht="15" customHeight="1" x14ac:dyDescent="0.25">
      <c r="B835" s="2">
        <v>3.4993459118703201</v>
      </c>
      <c r="C835" s="2">
        <v>2.6072070947435502</v>
      </c>
      <c r="D835" s="2">
        <v>-0.25599085607056299</v>
      </c>
      <c r="E835" s="2">
        <v>-2.6055993360203802</v>
      </c>
      <c r="F835" s="2">
        <v>0.63200845977870501</v>
      </c>
      <c r="G835" s="2">
        <v>-1.3593866424347001</v>
      </c>
      <c r="H835" s="2">
        <v>0.11793945605306801</v>
      </c>
      <c r="I835" s="2">
        <v>-1.3057673778133001</v>
      </c>
      <c r="J835" s="2">
        <v>-0.92693579516133795</v>
      </c>
      <c r="K835" s="2">
        <v>-0.17671670944315501</v>
      </c>
      <c r="L835" s="2">
        <v>0.30404430566037499</v>
      </c>
      <c r="M835" s="2">
        <v>-0.89605485756040504</v>
      </c>
      <c r="N835" s="2">
        <v>-8.3356888836194599E-4</v>
      </c>
      <c r="O835" s="2">
        <v>-0.291593902955259</v>
      </c>
      <c r="P835" s="2">
        <v>0.46715711376536601</v>
      </c>
    </row>
    <row r="836" spans="2:16" ht="15" customHeight="1" x14ac:dyDescent="0.25">
      <c r="B836" s="2">
        <v>0.697663083823857</v>
      </c>
      <c r="C836" s="2">
        <v>2.9665904432216301</v>
      </c>
      <c r="D836" s="2">
        <v>0.51735302569552599</v>
      </c>
      <c r="E836" s="2">
        <v>-0.13097770001646</v>
      </c>
      <c r="F836" s="2">
        <v>-0.50255981556985896</v>
      </c>
      <c r="G836" s="2">
        <v>-7.1431506980258103E-2</v>
      </c>
      <c r="H836" s="2">
        <v>0.610754182517251</v>
      </c>
      <c r="I836" s="2">
        <v>4.0720284711380499E-2</v>
      </c>
      <c r="J836" s="2">
        <v>0.28874407062491197</v>
      </c>
      <c r="K836" s="2">
        <v>0.92967418736577201</v>
      </c>
      <c r="L836" s="2">
        <v>0.18403578527154499</v>
      </c>
      <c r="M836" s="2">
        <v>-0.673859460085939</v>
      </c>
      <c r="N836" s="2">
        <v>-9.0749936239396103E-2</v>
      </c>
      <c r="O836" s="2">
        <v>0.339735123418485</v>
      </c>
      <c r="P836" s="2">
        <v>-0.14301164853710499</v>
      </c>
    </row>
    <row r="837" spans="2:16" ht="15" customHeight="1" x14ac:dyDescent="0.25">
      <c r="B837" s="2">
        <v>4.9512075827736703</v>
      </c>
      <c r="C837" s="2">
        <v>-1.59124790976176</v>
      </c>
      <c r="D837" s="2">
        <v>-1.83412164086925</v>
      </c>
      <c r="E837" s="2">
        <v>-3.0448438316036301</v>
      </c>
      <c r="F837" s="2">
        <v>1.05676882535146</v>
      </c>
      <c r="G837" s="2">
        <v>-1.10121321540418</v>
      </c>
      <c r="H837" s="2">
        <v>-0.83965137876136997</v>
      </c>
      <c r="I837" s="2">
        <v>0.48271658657383298</v>
      </c>
      <c r="J837" s="2">
        <v>-0.502106002850495</v>
      </c>
      <c r="K837" s="2">
        <v>-0.107054233935552</v>
      </c>
      <c r="L837" s="2">
        <v>0.45239075444989202</v>
      </c>
      <c r="M837" s="2">
        <v>5.7643278427299702E-2</v>
      </c>
      <c r="N837" s="2">
        <v>0.157931983257141</v>
      </c>
      <c r="O837" s="2">
        <v>-0.83927103851483298</v>
      </c>
      <c r="P837" s="2">
        <v>0.31759704536301497</v>
      </c>
    </row>
    <row r="838" spans="2:16" ht="15" customHeight="1" x14ac:dyDescent="0.25">
      <c r="B838" s="2">
        <v>-2.10242046523225</v>
      </c>
      <c r="C838" s="2">
        <v>-2.3926037462893301</v>
      </c>
      <c r="D838" s="2">
        <v>-4.44622907889421</v>
      </c>
      <c r="E838" s="2">
        <v>0.47532301920858</v>
      </c>
      <c r="F838" s="2">
        <v>0.487665581905875</v>
      </c>
      <c r="G838" s="2">
        <v>0.24513026764683399</v>
      </c>
      <c r="H838" s="2">
        <v>-0.153246428814001</v>
      </c>
      <c r="I838" s="2">
        <v>0.35769593378335202</v>
      </c>
      <c r="J838" s="2">
        <v>-0.86979095540639695</v>
      </c>
      <c r="K838" s="2">
        <v>-0.360454287231665</v>
      </c>
      <c r="L838" s="2">
        <v>-0.36938328569694201</v>
      </c>
      <c r="M838" s="2">
        <v>0.52838485642069799</v>
      </c>
      <c r="N838" s="2">
        <v>-0.56794747946408697</v>
      </c>
      <c r="O838" s="2">
        <v>-0.39038810817696301</v>
      </c>
      <c r="P838" s="2">
        <v>0.176700830128596</v>
      </c>
    </row>
    <row r="839" spans="2:16" ht="15" customHeight="1" x14ac:dyDescent="0.25">
      <c r="B839" s="2">
        <v>2.2952455289943301</v>
      </c>
      <c r="C839" s="2">
        <v>3.4925530746260298</v>
      </c>
      <c r="D839" s="2">
        <v>-0.47780648702355599</v>
      </c>
      <c r="E839" s="2">
        <v>-2.09139432291256</v>
      </c>
      <c r="F839" s="2">
        <v>-2.11721593671595</v>
      </c>
      <c r="G839" s="2">
        <v>-0.26170231175789099</v>
      </c>
      <c r="H839" s="2">
        <v>1.96682509696899</v>
      </c>
      <c r="I839" s="2">
        <v>-0.85649537513915497</v>
      </c>
      <c r="J839" s="2">
        <v>0.21348054012193099</v>
      </c>
      <c r="K839" s="2">
        <v>-0.14270394169521899</v>
      </c>
      <c r="L839" s="2">
        <v>0.20677431113759001</v>
      </c>
      <c r="M839" s="2">
        <v>-0.477245399451451</v>
      </c>
      <c r="N839" s="2">
        <v>-0.355862676856392</v>
      </c>
      <c r="O839" s="2">
        <v>0.187442618125924</v>
      </c>
      <c r="P839" s="2">
        <v>0.42725506452431999</v>
      </c>
    </row>
    <row r="840" spans="2:16" ht="15" customHeight="1" x14ac:dyDescent="0.25">
      <c r="B840" s="2">
        <v>1.3098812448360799</v>
      </c>
      <c r="C840" s="2">
        <v>-0.87555530520221203</v>
      </c>
      <c r="D840" s="2">
        <v>-7.1963325476541801E-2</v>
      </c>
      <c r="E840" s="2">
        <v>-0.26588928495548297</v>
      </c>
      <c r="F840" s="2">
        <v>-1.8870581073296799</v>
      </c>
      <c r="G840" s="2">
        <v>-0.31126253570036599</v>
      </c>
      <c r="H840" s="2">
        <v>0.92399558757693601</v>
      </c>
      <c r="I840" s="2">
        <v>-0.114997398659772</v>
      </c>
      <c r="J840" s="2">
        <v>0.50551554710563895</v>
      </c>
      <c r="K840" s="2">
        <v>0.29593207460063797</v>
      </c>
      <c r="L840" s="2">
        <v>-0.22112701951299399</v>
      </c>
      <c r="M840" s="2">
        <v>0.375842795972546</v>
      </c>
      <c r="N840" s="2">
        <v>-0.24384239120682499</v>
      </c>
      <c r="O840" s="2">
        <v>-0.31825188634284601</v>
      </c>
      <c r="P840" s="2">
        <v>-0.554441449252703</v>
      </c>
    </row>
    <row r="841" spans="2:16" ht="15" customHeight="1" x14ac:dyDescent="0.25">
      <c r="B841" s="2">
        <v>-1.9917894545157699</v>
      </c>
      <c r="C841" s="2">
        <v>0.64340999434097002</v>
      </c>
      <c r="D841" s="2">
        <v>-3.7005687020066E-3</v>
      </c>
      <c r="E841" s="2">
        <v>-6.9147229060384799E-2</v>
      </c>
      <c r="F841" s="2">
        <v>0.43093112047472298</v>
      </c>
      <c r="G841" s="2">
        <v>-0.74292045284026897</v>
      </c>
      <c r="H841" s="2">
        <v>-0.84298086604020195</v>
      </c>
      <c r="I841" s="2">
        <v>-7.1933171061568005E-2</v>
      </c>
      <c r="J841" s="2">
        <v>0.124842330511232</v>
      </c>
      <c r="K841" s="2">
        <v>9.8455929521648194E-2</v>
      </c>
      <c r="L841" s="2">
        <v>0.44218864701918098</v>
      </c>
      <c r="M841" s="2">
        <v>2.5111737409548699E-2</v>
      </c>
      <c r="N841" s="2">
        <v>0.14464642060249799</v>
      </c>
      <c r="O841" s="2">
        <v>0.45117393548031198</v>
      </c>
      <c r="P841" s="2">
        <v>6.1970499526693097E-2</v>
      </c>
    </row>
    <row r="842" spans="2:16" ht="15" customHeight="1" x14ac:dyDescent="0.25">
      <c r="B842" s="2">
        <v>1.2204020640475901</v>
      </c>
      <c r="C842" s="2">
        <v>-0.39575386085220399</v>
      </c>
      <c r="D842" s="2">
        <v>0.43806822572697601</v>
      </c>
      <c r="E842" s="2">
        <v>1.05170153154985E-2</v>
      </c>
      <c r="F842" s="2">
        <v>-0.53995685923061498</v>
      </c>
      <c r="G842" s="2">
        <v>1.7411468189488</v>
      </c>
      <c r="H842" s="2">
        <v>-0.57998487129325904</v>
      </c>
      <c r="I842" s="2">
        <v>-0.78761174455581096</v>
      </c>
      <c r="J842" s="2">
        <v>0.136288231702757</v>
      </c>
      <c r="K842" s="2">
        <v>0.74206828198758401</v>
      </c>
      <c r="L842" s="2">
        <v>0.375627376254075</v>
      </c>
      <c r="M842" s="2">
        <v>0.35031414295977098</v>
      </c>
      <c r="N842" s="2">
        <v>9.5464333852429608E-3</v>
      </c>
      <c r="O842" s="2">
        <v>-0.18834653288386799</v>
      </c>
      <c r="P842" s="2">
        <v>-3.9968708014464498E-2</v>
      </c>
    </row>
    <row r="843" spans="2:16" ht="15" customHeight="1" x14ac:dyDescent="0.25">
      <c r="B843" s="2">
        <v>-1.0542615101664801</v>
      </c>
      <c r="C843" s="2">
        <v>-0.79503205409265998</v>
      </c>
      <c r="D843" s="2">
        <v>0.179057698046587</v>
      </c>
      <c r="E843" s="2">
        <v>0.34337639093260602</v>
      </c>
      <c r="F843" s="2">
        <v>0.956777509706638</v>
      </c>
      <c r="G843" s="2">
        <v>0.86127953445665395</v>
      </c>
      <c r="H843" s="2">
        <v>0.73079087625223804</v>
      </c>
      <c r="I843" s="2">
        <v>7.5522523622270799E-2</v>
      </c>
      <c r="J843" s="2">
        <v>0.31621147120315402</v>
      </c>
      <c r="K843" s="2">
        <v>-0.25925175066185202</v>
      </c>
      <c r="L843" s="2">
        <v>0.42821475007263499</v>
      </c>
      <c r="M843" s="2">
        <v>0.56214575696123703</v>
      </c>
      <c r="N843" s="2">
        <v>4.31492733080686E-2</v>
      </c>
      <c r="O843" s="2">
        <v>0.35264434247880999</v>
      </c>
      <c r="P843" s="2">
        <v>-5.9490376531363402E-2</v>
      </c>
    </row>
    <row r="844" spans="2:16" ht="15" customHeight="1" x14ac:dyDescent="0.25">
      <c r="B844" s="2">
        <v>-0.33553754446371298</v>
      </c>
      <c r="C844" s="2">
        <v>-1.53262850160062</v>
      </c>
      <c r="D844" s="2">
        <v>-2.5288061591973801</v>
      </c>
      <c r="E844" s="2">
        <v>0.71280332204427199</v>
      </c>
      <c r="F844" s="2">
        <v>1.07050467480305</v>
      </c>
      <c r="G844" s="2">
        <v>0.43784312461201502</v>
      </c>
      <c r="H844" s="2">
        <v>0.39776614944018102</v>
      </c>
      <c r="I844" s="2">
        <v>0.40461709314359001</v>
      </c>
      <c r="J844" s="2">
        <v>-0.74081493450882996</v>
      </c>
      <c r="K844" s="2">
        <v>0.211754729427612</v>
      </c>
      <c r="L844" s="2">
        <v>-0.59705429012104105</v>
      </c>
      <c r="M844" s="2">
        <v>-7.5633740495202301E-2</v>
      </c>
      <c r="N844" s="2">
        <v>-6.22282609677723E-2</v>
      </c>
      <c r="O844" s="2">
        <v>-0.26402772406288999</v>
      </c>
      <c r="P844" s="2">
        <v>0.21765675912604099</v>
      </c>
    </row>
    <row r="845" spans="2:16" ht="15" customHeight="1" x14ac:dyDescent="0.25">
      <c r="B845" s="2">
        <v>-0.92277230824424705</v>
      </c>
      <c r="C845" s="2">
        <v>-0.56532079469315499</v>
      </c>
      <c r="D845" s="2">
        <v>2.2232591706282299</v>
      </c>
      <c r="E845" s="2">
        <v>2.0120608225557399</v>
      </c>
      <c r="F845" s="2">
        <v>-0.73646411947261003</v>
      </c>
      <c r="G845" s="2">
        <v>0.34060075498752002</v>
      </c>
      <c r="H845" s="2">
        <v>0.66260006777938196</v>
      </c>
      <c r="I845" s="2">
        <v>0.79318877150227696</v>
      </c>
      <c r="J845" s="2">
        <v>0.60185504796919997</v>
      </c>
      <c r="K845" s="2">
        <v>0.21907107388915101</v>
      </c>
      <c r="L845" s="2">
        <v>0.79122887500304695</v>
      </c>
      <c r="M845" s="2">
        <v>-0.13748806485503101</v>
      </c>
      <c r="N845" s="2">
        <v>0.14689012260078399</v>
      </c>
      <c r="O845" s="2">
        <v>8.42050364517168E-2</v>
      </c>
      <c r="P845" s="2">
        <v>0.25983416841813001</v>
      </c>
    </row>
    <row r="846" spans="2:16" ht="15" customHeight="1" x14ac:dyDescent="0.25">
      <c r="B846" s="2">
        <v>0.78498019882096204</v>
      </c>
      <c r="C846" s="2">
        <v>-1.15052852594337</v>
      </c>
      <c r="D846" s="2">
        <v>4.4262766850812901E-2</v>
      </c>
      <c r="E846" s="2">
        <v>9.0301356999222496E-2</v>
      </c>
      <c r="F846" s="2">
        <v>-0.31168789368814998</v>
      </c>
      <c r="G846" s="2">
        <v>0.23298727043517301</v>
      </c>
      <c r="H846" s="2">
        <v>1.36465606710987</v>
      </c>
      <c r="I846" s="2">
        <v>0.17173784943266501</v>
      </c>
      <c r="J846" s="2">
        <v>-0.12064413778692799</v>
      </c>
      <c r="K846" s="2">
        <v>0.12379977149153799</v>
      </c>
      <c r="L846" s="2">
        <v>0.43141550427914899</v>
      </c>
      <c r="M846" s="2">
        <v>0.56645168188406503</v>
      </c>
      <c r="N846" s="2">
        <v>9.9717086349090198E-2</v>
      </c>
      <c r="O846" s="2">
        <v>-0.28126398799263502</v>
      </c>
      <c r="P846" s="2">
        <v>0.219489742526947</v>
      </c>
    </row>
    <row r="847" spans="2:16" ht="15" customHeight="1" x14ac:dyDescent="0.25">
      <c r="B847" s="2">
        <v>-3.0996430844563001E-2</v>
      </c>
      <c r="C847" s="2">
        <v>0.375824034041638</v>
      </c>
      <c r="D847" s="2">
        <v>0.42842664419002602</v>
      </c>
      <c r="E847" s="2">
        <v>-0.89980948755921597</v>
      </c>
      <c r="F847" s="2">
        <v>-1.9307071950159</v>
      </c>
      <c r="G847" s="2">
        <v>0.45757929533801101</v>
      </c>
      <c r="H847" s="2">
        <v>0.71916284582141399</v>
      </c>
      <c r="I847" s="2">
        <v>-0.57138722270550901</v>
      </c>
      <c r="J847" s="2">
        <v>1.15392876701805</v>
      </c>
      <c r="K847" s="2">
        <v>-1.6695388214852801E-2</v>
      </c>
      <c r="L847" s="2">
        <v>-0.208508823052313</v>
      </c>
      <c r="M847" s="2">
        <v>-0.516295303753185</v>
      </c>
      <c r="N847" s="2">
        <v>-0.33845469313962101</v>
      </c>
      <c r="O847" s="2">
        <v>0.18718373497455601</v>
      </c>
      <c r="P847" s="2">
        <v>0.25557173589876703</v>
      </c>
    </row>
    <row r="848" spans="2:16" ht="15" customHeight="1" x14ac:dyDescent="0.25">
      <c r="B848" s="2">
        <v>-2.4963424219691901</v>
      </c>
      <c r="C848" s="2">
        <v>0.65726266210009499</v>
      </c>
      <c r="D848" s="2">
        <v>5.0072591032592401E-2</v>
      </c>
      <c r="E848" s="2">
        <v>-0.51365340960782702</v>
      </c>
      <c r="F848" s="2">
        <v>1.18011550432974</v>
      </c>
      <c r="G848" s="2">
        <v>-0.21342640739964799</v>
      </c>
      <c r="H848" s="2">
        <v>-0.74959736690576595</v>
      </c>
      <c r="I848" s="2">
        <v>0.132649331136868</v>
      </c>
      <c r="J848" s="2">
        <v>-9.3705949515151807E-2</v>
      </c>
      <c r="K848" s="2">
        <v>0.120740703692198</v>
      </c>
      <c r="L848" s="2">
        <v>-0.42820873981832702</v>
      </c>
      <c r="M848" s="2">
        <v>-0.18674191617775801</v>
      </c>
      <c r="N848" s="2">
        <v>0.39098140667903503</v>
      </c>
      <c r="O848" s="2">
        <v>0.323871215497537</v>
      </c>
      <c r="P848" s="2">
        <v>-0.43377985017697201</v>
      </c>
    </row>
    <row r="849" spans="2:16" ht="15" customHeight="1" x14ac:dyDescent="0.25">
      <c r="B849" s="2">
        <v>-0.56552857922450295</v>
      </c>
      <c r="C849" s="2">
        <v>1.5555549237996</v>
      </c>
      <c r="D849" s="2">
        <v>1.1693954240950699</v>
      </c>
      <c r="E849" s="2">
        <v>0.28899978006191501</v>
      </c>
      <c r="F849" s="2">
        <v>1.4377509773660799</v>
      </c>
      <c r="G849" s="2">
        <v>-0.113847740603433</v>
      </c>
      <c r="H849" s="2">
        <v>-0.98213356359939397</v>
      </c>
      <c r="I849" s="2">
        <v>-0.29295621332337901</v>
      </c>
      <c r="J849" s="2">
        <v>-0.74531122942623795</v>
      </c>
      <c r="K849" s="2">
        <v>-0.51195094545734199</v>
      </c>
      <c r="L849" s="2">
        <v>4.6363836790072499E-2</v>
      </c>
      <c r="M849" s="2">
        <v>0.28359373236361002</v>
      </c>
      <c r="N849" s="2">
        <v>-0.47392070765236299</v>
      </c>
      <c r="O849" s="2">
        <v>-0.295967773823816</v>
      </c>
      <c r="P849" s="2">
        <v>-5.8216251030023501E-2</v>
      </c>
    </row>
    <row r="850" spans="2:16" ht="15" customHeight="1" x14ac:dyDescent="0.25">
      <c r="B850" s="2">
        <v>8.4215474346070103</v>
      </c>
      <c r="C850" s="2">
        <v>-2.3715010410431998</v>
      </c>
      <c r="D850" s="2">
        <v>-1.0580090573885601</v>
      </c>
      <c r="E850" s="2">
        <v>-5.26753186655551</v>
      </c>
      <c r="F850" s="2">
        <v>-4.2919129325325098</v>
      </c>
      <c r="G850" s="2">
        <v>3.5015192275957099</v>
      </c>
      <c r="H850" s="2">
        <v>-7.54283944331626</v>
      </c>
      <c r="I850" s="2">
        <v>7.71287292659414</v>
      </c>
      <c r="J850" s="2">
        <v>0.53831180617625896</v>
      </c>
      <c r="K850" s="2">
        <v>-2.8165005594658599</v>
      </c>
      <c r="L850" s="2">
        <v>0.71461161778843096</v>
      </c>
      <c r="M850" s="2">
        <v>0.33107875456872798</v>
      </c>
      <c r="N850" s="2">
        <v>-4.5791337751604898E-2</v>
      </c>
      <c r="O850" s="2">
        <v>0.57407101578908304</v>
      </c>
      <c r="P850" s="2">
        <v>-0.66175968040586797</v>
      </c>
    </row>
    <row r="851" spans="2:16" ht="15" customHeight="1" x14ac:dyDescent="0.25">
      <c r="B851" s="2">
        <v>0.211830481754824</v>
      </c>
      <c r="C851" s="2">
        <v>1.34546209262311</v>
      </c>
      <c r="D851" s="2">
        <v>-0.18759258733421699</v>
      </c>
      <c r="E851" s="2">
        <v>-0.30905690837862299</v>
      </c>
      <c r="F851" s="2">
        <v>-0.141499995567549</v>
      </c>
      <c r="G851" s="2">
        <v>-0.240698128107946</v>
      </c>
      <c r="H851" s="2">
        <v>5.7814599446902003E-2</v>
      </c>
      <c r="I851" s="2">
        <v>0.13244617512804199</v>
      </c>
      <c r="J851" s="2">
        <v>-6.75784866626177E-3</v>
      </c>
      <c r="K851" s="2">
        <v>-0.41943043447449802</v>
      </c>
      <c r="L851" s="2">
        <v>4.82918977143512E-3</v>
      </c>
      <c r="M851" s="2">
        <v>-0.158066541018342</v>
      </c>
      <c r="N851" s="2">
        <v>0.20832000233395001</v>
      </c>
      <c r="O851" s="2">
        <v>0.17161753965384599</v>
      </c>
      <c r="P851" s="2">
        <v>3.27454044175731E-2</v>
      </c>
    </row>
    <row r="852" spans="2:16" ht="15" customHeight="1" x14ac:dyDescent="0.25">
      <c r="B852" s="2">
        <v>-1.8590171488071401</v>
      </c>
      <c r="C852" s="2">
        <v>-5.0686832940640603</v>
      </c>
      <c r="D852" s="2">
        <v>0.78835735509687699</v>
      </c>
      <c r="E852" s="2">
        <v>-1.16866502229542</v>
      </c>
      <c r="F852" s="2">
        <v>-2.7358399428643598</v>
      </c>
      <c r="G852" s="2">
        <v>-1.9757186611058699</v>
      </c>
      <c r="H852" s="2">
        <v>1.33398973411771</v>
      </c>
      <c r="I852" s="2">
        <v>-1.3152924319535999</v>
      </c>
      <c r="J852" s="2">
        <v>7.5222327171657498E-3</v>
      </c>
      <c r="K852" s="2">
        <v>-1.27466389693404</v>
      </c>
      <c r="L852" s="2">
        <v>0.36655020008464201</v>
      </c>
      <c r="M852" s="2">
        <v>0.63271042763827401</v>
      </c>
      <c r="N852" s="2">
        <v>-0.59079327572900597</v>
      </c>
      <c r="O852" s="2">
        <v>0.203936648642252</v>
      </c>
      <c r="P852" s="2">
        <v>-0.454552335932981</v>
      </c>
    </row>
    <row r="853" spans="2:16" ht="15" customHeight="1" x14ac:dyDescent="0.25">
      <c r="B853" s="2">
        <v>-0.90040047821332703</v>
      </c>
      <c r="C853" s="2">
        <v>-2.3560736849642798</v>
      </c>
      <c r="D853" s="2">
        <v>-1.4534510556558</v>
      </c>
      <c r="E853" s="2">
        <v>1.0933986791578401</v>
      </c>
      <c r="F853" s="2">
        <v>1.05923701018433</v>
      </c>
      <c r="G853" s="2">
        <v>1.2842959980261299</v>
      </c>
      <c r="H853" s="2">
        <v>0.63878953082978596</v>
      </c>
      <c r="I853" s="2">
        <v>0.66146049249445205</v>
      </c>
      <c r="J853" s="2">
        <v>-0.14404199364880399</v>
      </c>
      <c r="K853" s="2">
        <v>0.19083456967357201</v>
      </c>
      <c r="L853" s="2">
        <v>-0.13914140938033201</v>
      </c>
      <c r="M853" s="2">
        <v>0.23042874156868101</v>
      </c>
      <c r="N853" s="2">
        <v>-0.15543797171631701</v>
      </c>
      <c r="O853" s="2">
        <v>-0.36003862967787098</v>
      </c>
      <c r="P853" s="2">
        <v>0.107589742958243</v>
      </c>
    </row>
    <row r="854" spans="2:16" ht="15" customHeight="1" x14ac:dyDescent="0.25">
      <c r="B854" s="2">
        <v>5.2739333256221101</v>
      </c>
      <c r="C854" s="2">
        <v>-1.45863653114257</v>
      </c>
      <c r="D854" s="2">
        <v>0.59007657709035599</v>
      </c>
      <c r="E854" s="2">
        <v>-2.5944908411562402</v>
      </c>
      <c r="F854" s="2">
        <v>-1.0575518878185399</v>
      </c>
      <c r="G854" s="2">
        <v>1.1869334607256901</v>
      </c>
      <c r="H854" s="2">
        <v>-0.41160126146114601</v>
      </c>
      <c r="I854" s="2">
        <v>2.09794820221197</v>
      </c>
      <c r="J854" s="2">
        <v>-0.21075195977325001</v>
      </c>
      <c r="K854" s="2">
        <v>-1.8424629389318801</v>
      </c>
      <c r="L854" s="2">
        <v>-0.56444680284253901</v>
      </c>
      <c r="M854" s="2">
        <v>-0.35708863733414797</v>
      </c>
      <c r="N854" s="2">
        <v>-0.23535617897014299</v>
      </c>
      <c r="O854" s="2">
        <v>-0.10101140533837499</v>
      </c>
      <c r="P854" s="2">
        <v>0.336203787959026</v>
      </c>
    </row>
    <row r="855" spans="2:16" ht="15" customHeight="1" x14ac:dyDescent="0.25">
      <c r="B855" s="2">
        <v>-3.6712170863298201</v>
      </c>
      <c r="C855" s="2">
        <v>-1.05347364096118</v>
      </c>
      <c r="D855" s="2">
        <v>-1.4813494756893999</v>
      </c>
      <c r="E855" s="2">
        <v>-1.6670547872641599</v>
      </c>
      <c r="F855" s="2">
        <v>0.98946495924304401</v>
      </c>
      <c r="G855" s="2">
        <v>1.11485449385385</v>
      </c>
      <c r="H855" s="2">
        <v>0.70496003711413002</v>
      </c>
      <c r="I855" s="2">
        <v>0.43413456588592703</v>
      </c>
      <c r="J855" s="2">
        <v>4.8065151580053603E-2</v>
      </c>
      <c r="K855" s="2">
        <v>-9.3414991912216902E-2</v>
      </c>
      <c r="L855" s="2">
        <v>-0.33158141461829199</v>
      </c>
      <c r="M855" s="2">
        <v>-8.5037446870314601E-2</v>
      </c>
      <c r="N855" s="2">
        <v>9.0106242320364099E-2</v>
      </c>
      <c r="O855" s="2">
        <v>7.4666901863974802E-2</v>
      </c>
      <c r="P855" s="2">
        <v>-4.32086643267671E-2</v>
      </c>
    </row>
    <row r="856" spans="2:16" ht="15" customHeight="1" x14ac:dyDescent="0.25">
      <c r="B856" s="2">
        <v>-1.9852053528792899</v>
      </c>
      <c r="C856" s="2">
        <v>2.1227370248845698</v>
      </c>
      <c r="D856" s="2">
        <v>1.6119246914535399</v>
      </c>
      <c r="E856" s="2">
        <v>0.90618706443067099</v>
      </c>
      <c r="F856" s="2">
        <v>0.879836976878281</v>
      </c>
      <c r="G856" s="2">
        <v>-0.16183737899547401</v>
      </c>
      <c r="H856" s="2">
        <v>-0.84416197266833304</v>
      </c>
      <c r="I856" s="2">
        <v>0.69084472061084001</v>
      </c>
      <c r="J856" s="2">
        <v>-0.19452337021010299</v>
      </c>
      <c r="K856" s="2">
        <v>0.61051019079715996</v>
      </c>
      <c r="L856" s="2">
        <v>0.42675778618453097</v>
      </c>
      <c r="M856" s="2">
        <v>0.169161934247403</v>
      </c>
      <c r="N856" s="2">
        <v>-0.70493732557428801</v>
      </c>
      <c r="O856" s="2">
        <v>-0.57356853771802196</v>
      </c>
      <c r="P856" s="2">
        <v>-0.157293431422283</v>
      </c>
    </row>
    <row r="857" spans="2:16" ht="15" customHeight="1" x14ac:dyDescent="0.25">
      <c r="B857" s="2">
        <v>1.0751030435298901</v>
      </c>
      <c r="C857" s="2">
        <v>-1.03225146903198</v>
      </c>
      <c r="D857" s="2">
        <v>-5.6970383959165396</v>
      </c>
      <c r="E857" s="2">
        <v>4.1722995658888298</v>
      </c>
      <c r="F857" s="2">
        <v>-1.8300766806286199</v>
      </c>
      <c r="G857" s="2">
        <v>-1.1690785276492599</v>
      </c>
      <c r="H857" s="2">
        <v>-0.69393176489188102</v>
      </c>
      <c r="I857" s="2">
        <v>-0.36051754926684698</v>
      </c>
      <c r="J857" s="2">
        <v>-0.52607772064984104</v>
      </c>
      <c r="K857" s="2">
        <v>0.194706385649284</v>
      </c>
      <c r="L857" s="2">
        <v>0.27259107513640402</v>
      </c>
      <c r="M857" s="2">
        <v>-0.18398236476573901</v>
      </c>
      <c r="N857" s="2">
        <v>-0.24384457705672299</v>
      </c>
      <c r="O857" s="2">
        <v>-0.39383461779331302</v>
      </c>
      <c r="P857" s="2">
        <v>0.39659816596238401</v>
      </c>
    </row>
    <row r="858" spans="2:16" ht="15" customHeight="1" x14ac:dyDescent="0.25">
      <c r="B858" s="2">
        <v>2.8864356110193299</v>
      </c>
      <c r="C858" s="2">
        <v>-0.60570964342825095</v>
      </c>
      <c r="D858" s="2">
        <v>3.0768761430198999</v>
      </c>
      <c r="E858" s="2">
        <v>1.9029959264453</v>
      </c>
      <c r="F858" s="2">
        <v>1.65055940851747</v>
      </c>
      <c r="G858" s="2">
        <v>1.55991271654967</v>
      </c>
      <c r="H858" s="2">
        <v>-0.83616694279627102</v>
      </c>
      <c r="I858" s="2">
        <v>-1.1131716992237699</v>
      </c>
      <c r="J858" s="2">
        <v>-2.2076916898564298</v>
      </c>
      <c r="K858" s="2">
        <v>-1.2611950221013499</v>
      </c>
      <c r="L858" s="2">
        <v>0.57254493785527405</v>
      </c>
      <c r="M858" s="2">
        <v>0.88144986068063003</v>
      </c>
      <c r="N858" s="2">
        <v>0.41847363473681698</v>
      </c>
      <c r="O858" s="2">
        <v>-0.49876616659779999</v>
      </c>
      <c r="P858" s="2">
        <v>-0.62593216875459201</v>
      </c>
    </row>
    <row r="859" spans="2:16" ht="15" customHeight="1" x14ac:dyDescent="0.25">
      <c r="B859" s="2">
        <v>-1.43136484029127</v>
      </c>
      <c r="C859" s="2">
        <v>-0.76037168008054301</v>
      </c>
      <c r="D859" s="2">
        <v>0.71161165635119195</v>
      </c>
      <c r="E859" s="2">
        <v>-0.18101557006129501</v>
      </c>
      <c r="F859" s="2">
        <v>-0.35891143823671101</v>
      </c>
      <c r="G859" s="2">
        <v>-0.71042464098527602</v>
      </c>
      <c r="H859" s="2">
        <v>-4.24238712059044E-2</v>
      </c>
      <c r="I859" s="2">
        <v>-0.16761802634776801</v>
      </c>
      <c r="J859" s="2">
        <v>-0.833728783497242</v>
      </c>
      <c r="K859" s="2">
        <v>-0.20009154942739099</v>
      </c>
      <c r="L859" s="2">
        <v>-0.15512486334564901</v>
      </c>
      <c r="M859" s="2">
        <v>0.70159300128633395</v>
      </c>
      <c r="N859" s="2">
        <v>-0.77628053039034395</v>
      </c>
      <c r="O859" s="2">
        <v>0.52241702599598905</v>
      </c>
      <c r="P859" s="2">
        <v>-0.49878363234022199</v>
      </c>
    </row>
    <row r="860" spans="2:16" ht="15" customHeight="1" x14ac:dyDescent="0.25">
      <c r="B860" s="2">
        <v>-0.93249360954888105</v>
      </c>
      <c r="C860" s="2">
        <v>-1.96077914801952</v>
      </c>
      <c r="D860" s="2">
        <v>-1.8326157151034701</v>
      </c>
      <c r="E860" s="2">
        <v>-1.52925759142104</v>
      </c>
      <c r="F860" s="2">
        <v>1.0870610462863901</v>
      </c>
      <c r="G860" s="2">
        <v>1.9234805645741999</v>
      </c>
      <c r="H860" s="2">
        <v>2.3262012653674899</v>
      </c>
      <c r="I860" s="2">
        <v>0.46820932897023598</v>
      </c>
      <c r="J860" s="2">
        <v>-0.58893231886436603</v>
      </c>
      <c r="K860" s="2">
        <v>0.40728917078682297</v>
      </c>
      <c r="L860" s="2">
        <v>0.16659302035746101</v>
      </c>
      <c r="M860" s="2">
        <v>-0.39100863810664999</v>
      </c>
      <c r="N860" s="2">
        <v>-0.35796021035490699</v>
      </c>
      <c r="O860" s="2">
        <v>0.483228131535824</v>
      </c>
      <c r="P860" s="2">
        <v>-4.7384937102098498E-2</v>
      </c>
    </row>
    <row r="861" spans="2:16" ht="15" customHeight="1" x14ac:dyDescent="0.25">
      <c r="B861" s="2">
        <v>0.42786576849751001</v>
      </c>
      <c r="C861" s="2">
        <v>-1.4808365858369901</v>
      </c>
      <c r="D861" s="2">
        <v>1.72242011111189</v>
      </c>
      <c r="E861" s="2">
        <v>-0.72170048134895204</v>
      </c>
      <c r="F861" s="2">
        <v>-0.833225378489163</v>
      </c>
      <c r="G861" s="2">
        <v>-0.53969845026447205</v>
      </c>
      <c r="H861" s="2">
        <v>1.0687085136010901</v>
      </c>
      <c r="I861" s="2">
        <v>-0.24769044903620799</v>
      </c>
      <c r="J861" s="2">
        <v>-0.53432952597969097</v>
      </c>
      <c r="K861" s="2">
        <v>-0.500159026765851</v>
      </c>
      <c r="L861" s="2">
        <v>-0.67905359062214199</v>
      </c>
      <c r="M861" s="2">
        <v>-0.31383723360235899</v>
      </c>
      <c r="N861" s="2">
        <v>-0.35647158491835101</v>
      </c>
      <c r="O861" s="2">
        <v>-0.54798931713943899</v>
      </c>
      <c r="P861" s="2">
        <v>-0.25335387918567698</v>
      </c>
    </row>
    <row r="862" spans="2:16" ht="15" customHeight="1" x14ac:dyDescent="0.25">
      <c r="B862" s="2">
        <v>-2.33171971182577</v>
      </c>
      <c r="C862" s="2">
        <v>-2.1999208113750401</v>
      </c>
      <c r="D862" s="2">
        <v>-1.20174994870124</v>
      </c>
      <c r="E862" s="2">
        <v>-0.89562881902583003</v>
      </c>
      <c r="F862" s="2">
        <v>1.39409597088313</v>
      </c>
      <c r="G862" s="2">
        <v>0.430994356638704</v>
      </c>
      <c r="H862" s="2">
        <v>-5.9945442107016203E-2</v>
      </c>
      <c r="I862" s="2">
        <v>-0.56789690122805003</v>
      </c>
      <c r="J862" s="2">
        <v>-0.52946216907377897</v>
      </c>
      <c r="K862" s="2">
        <v>-0.88038238743945396</v>
      </c>
      <c r="L862" s="2">
        <v>0.51377004774336998</v>
      </c>
      <c r="M862" s="2">
        <v>-0.103214429784956</v>
      </c>
      <c r="N862" s="2">
        <v>5.7634954725384699E-2</v>
      </c>
      <c r="O862" s="2">
        <v>-0.21362305928938399</v>
      </c>
      <c r="P862" s="2">
        <v>-0.889350100258263</v>
      </c>
    </row>
    <row r="863" spans="2:16" ht="15" customHeight="1" x14ac:dyDescent="0.25">
      <c r="B863" s="2">
        <v>-1.2210484027044299</v>
      </c>
      <c r="C863" s="2">
        <v>1.5232381750733299</v>
      </c>
      <c r="D863" s="2">
        <v>-0.62663749029583005</v>
      </c>
      <c r="E863" s="2">
        <v>1.06987599235977</v>
      </c>
      <c r="F863" s="2">
        <v>-0.41746088804767101</v>
      </c>
      <c r="G863" s="2">
        <v>0.11408348150145101</v>
      </c>
      <c r="H863" s="2">
        <v>0.21452255926972599</v>
      </c>
      <c r="I863" s="2">
        <v>-4.0247162054954502E-2</v>
      </c>
      <c r="J863" s="2">
        <v>-0.33658347421854701</v>
      </c>
      <c r="K863" s="2">
        <v>-1.2944172407641501</v>
      </c>
      <c r="L863" s="2">
        <v>-0.47282414069050099</v>
      </c>
      <c r="M863" s="2">
        <v>-0.379514312059273</v>
      </c>
      <c r="N863" s="2">
        <v>0.143329492147278</v>
      </c>
      <c r="O863" s="2">
        <v>-2.01011698452521E-2</v>
      </c>
      <c r="P863" s="2">
        <v>-4.7271192013231503E-2</v>
      </c>
    </row>
    <row r="864" spans="2:16" ht="15" customHeight="1" x14ac:dyDescent="0.25">
      <c r="B864" s="2">
        <v>0.27809305404694901</v>
      </c>
      <c r="C864" s="2">
        <v>-2.15369197154146</v>
      </c>
      <c r="D864" s="2">
        <v>0.94834927850107698</v>
      </c>
      <c r="E864" s="2">
        <v>-1.0163974684363399</v>
      </c>
      <c r="F864" s="2">
        <v>1.78555792548722</v>
      </c>
      <c r="G864" s="2">
        <v>-0.43838172414103899</v>
      </c>
      <c r="H864" s="2">
        <v>-0.82446535242732299</v>
      </c>
      <c r="I864" s="2">
        <v>-0.164923255463755</v>
      </c>
      <c r="J864" s="2">
        <v>-0.62977004841308204</v>
      </c>
      <c r="K864" s="2">
        <v>7.7505539505696802E-2</v>
      </c>
      <c r="L864" s="2">
        <v>-1.59639817889622</v>
      </c>
      <c r="M864" s="2">
        <v>0.27658441153490598</v>
      </c>
      <c r="N864" s="2">
        <v>0.51418730100723398</v>
      </c>
      <c r="O864" s="2">
        <v>-0.55972057966326505</v>
      </c>
      <c r="P864" s="2">
        <v>3.3145517919692301E-2</v>
      </c>
    </row>
    <row r="865" spans="2:16" ht="15" customHeight="1" x14ac:dyDescent="0.25">
      <c r="B865" s="2">
        <v>3.5166754908364899</v>
      </c>
      <c r="C865" s="2">
        <v>2.6500031727503401</v>
      </c>
      <c r="D865" s="2">
        <v>-1.1261554457071901</v>
      </c>
      <c r="E865" s="2">
        <v>-2.7831412866460501</v>
      </c>
      <c r="F865" s="2">
        <v>0.10374095671141299</v>
      </c>
      <c r="G865" s="2">
        <v>-0.50282313332765904</v>
      </c>
      <c r="H865" s="2">
        <v>-8.6739486179478006E-2</v>
      </c>
      <c r="I865" s="2">
        <v>-2.2819396336592699</v>
      </c>
      <c r="J865" s="2">
        <v>-1.22986589780207E-2</v>
      </c>
      <c r="K865" s="2">
        <v>0.354497083985581</v>
      </c>
      <c r="L865" s="2">
        <v>-0.13534118084972299</v>
      </c>
      <c r="M865" s="2">
        <v>0.63725351657625195</v>
      </c>
      <c r="N865" s="2">
        <v>-0.63806394144071099</v>
      </c>
      <c r="O865" s="2">
        <v>0.69987078293082905</v>
      </c>
      <c r="P865" s="2">
        <v>-9.3603644219443297E-2</v>
      </c>
    </row>
    <row r="866" spans="2:16" ht="15" customHeight="1" x14ac:dyDescent="0.25">
      <c r="B866" s="2">
        <v>3.1978122814040502</v>
      </c>
      <c r="C866" s="2">
        <v>-0.43518652999327001</v>
      </c>
      <c r="D866" s="2">
        <v>-0.238795385462448</v>
      </c>
      <c r="E866" s="2">
        <v>-0.385418520799652</v>
      </c>
      <c r="F866" s="2">
        <v>0.92389841216678503</v>
      </c>
      <c r="G866" s="2">
        <v>1.2792708084844799</v>
      </c>
      <c r="H866" s="2">
        <v>1.1313171221276499</v>
      </c>
      <c r="I866" s="2">
        <v>0.77551296577126805</v>
      </c>
      <c r="J866" s="2">
        <v>-0.61745098934353904</v>
      </c>
      <c r="K866" s="2">
        <v>0.40483808179158898</v>
      </c>
      <c r="L866" s="2">
        <v>-0.72180656471946003</v>
      </c>
      <c r="M866" s="2">
        <v>0.112084884644326</v>
      </c>
      <c r="N866" s="2">
        <v>0.11427434529026501</v>
      </c>
      <c r="O866" s="2">
        <v>-0.107720609811973</v>
      </c>
      <c r="P866" s="2">
        <v>0.41080602343123102</v>
      </c>
    </row>
    <row r="867" spans="2:16" ht="15" customHeight="1" x14ac:dyDescent="0.25">
      <c r="B867" s="2">
        <v>5.8874487471126398E-5</v>
      </c>
      <c r="C867" s="2">
        <v>-5.6552437200194596</v>
      </c>
      <c r="D867" s="2">
        <v>3.05789738510668</v>
      </c>
      <c r="E867" s="2">
        <v>0.47914095160152298</v>
      </c>
      <c r="F867" s="2">
        <v>-1.4504460295486401</v>
      </c>
      <c r="G867" s="2">
        <v>-1.2202332166610399</v>
      </c>
      <c r="H867" s="2">
        <v>0.33476175675600101</v>
      </c>
      <c r="I867" s="2">
        <v>0.26965716313885901</v>
      </c>
      <c r="J867" s="2">
        <v>1.05028279847693E-2</v>
      </c>
      <c r="K867" s="2">
        <v>-0.38109793631088801</v>
      </c>
      <c r="L867" s="2">
        <v>0.50115701618549902</v>
      </c>
      <c r="M867" s="2">
        <v>-4.6269850915231302E-2</v>
      </c>
      <c r="N867" s="2">
        <v>-1.4578658014348801E-3</v>
      </c>
      <c r="O867" s="2">
        <v>0.22187757252125301</v>
      </c>
      <c r="P867" s="2">
        <v>0.71362768899316997</v>
      </c>
    </row>
    <row r="868" spans="2:16" ht="15" customHeight="1" x14ac:dyDescent="0.25">
      <c r="B868" s="2">
        <v>-1.71046929114934</v>
      </c>
      <c r="C868" s="2">
        <v>2.1431109648339901</v>
      </c>
      <c r="D868" s="2">
        <v>0.63089680542940796</v>
      </c>
      <c r="E868" s="2">
        <v>0.752144195192472</v>
      </c>
      <c r="F868" s="2">
        <v>0.37656036472988602</v>
      </c>
      <c r="G868" s="2">
        <v>-0.65413315047365395</v>
      </c>
      <c r="H868" s="2">
        <v>-0.90718457473415604</v>
      </c>
      <c r="I868" s="2">
        <v>0.40042118567010099</v>
      </c>
      <c r="J868" s="2">
        <v>-1.0923473990788599</v>
      </c>
      <c r="K868" s="2">
        <v>1.23714971025907E-2</v>
      </c>
      <c r="L868" s="2">
        <v>-0.31499302830650899</v>
      </c>
      <c r="M868" s="2">
        <v>-0.11215101904953</v>
      </c>
      <c r="N868" s="2">
        <v>0.23727408986808801</v>
      </c>
      <c r="O868" s="2">
        <v>0.35276558065609898</v>
      </c>
      <c r="P868" s="2">
        <v>-0.58503896578023495</v>
      </c>
    </row>
    <row r="869" spans="2:16" ht="15" customHeight="1" x14ac:dyDescent="0.25">
      <c r="B869" s="2">
        <v>-0.27597220662129601</v>
      </c>
      <c r="C869" s="2">
        <v>-2.0691542805645202</v>
      </c>
      <c r="D869" s="2">
        <v>-0.64609801816787205</v>
      </c>
      <c r="E869" s="2">
        <v>0.42793043071460102</v>
      </c>
      <c r="F869" s="2">
        <v>-0.45054226958198201</v>
      </c>
      <c r="G869" s="2">
        <v>-3.7767529542100102E-2</v>
      </c>
      <c r="H869" s="2">
        <v>0.794657203093039</v>
      </c>
      <c r="I869" s="2">
        <v>-7.9426430802048503E-2</v>
      </c>
      <c r="J869" s="2">
        <v>-0.16424661638053001</v>
      </c>
      <c r="K869" s="2">
        <v>-0.43202340651443499</v>
      </c>
      <c r="L869" s="2">
        <v>8.4786646344926803E-2</v>
      </c>
      <c r="M869" s="2">
        <v>0.237648922683699</v>
      </c>
      <c r="N869" s="2">
        <v>-0.22984578128416799</v>
      </c>
      <c r="O869" s="2">
        <v>-0.40749325843502998</v>
      </c>
      <c r="P869" s="2">
        <v>3.7643350945555903E-2</v>
      </c>
    </row>
    <row r="870" spans="2:16" ht="15" customHeight="1" x14ac:dyDescent="0.25">
      <c r="B870" s="2">
        <v>0.93423794317660902</v>
      </c>
      <c r="C870" s="2">
        <v>2.64439322847499</v>
      </c>
      <c r="D870" s="2">
        <v>0.90021340084952595</v>
      </c>
      <c r="E870" s="2">
        <v>0.81943241486127605</v>
      </c>
      <c r="F870" s="2">
        <v>-1.3566746574183299</v>
      </c>
      <c r="G870" s="2">
        <v>0.482622446115126</v>
      </c>
      <c r="H870" s="2">
        <v>1.4771693238407799</v>
      </c>
      <c r="I870" s="2">
        <v>0.10535727745689499</v>
      </c>
      <c r="J870" s="2">
        <v>-0.55241534992654295</v>
      </c>
      <c r="K870" s="2">
        <v>-0.64822139493211395</v>
      </c>
      <c r="L870" s="2">
        <v>-0.125962091051737</v>
      </c>
      <c r="M870" s="2">
        <v>-1.04567277495043</v>
      </c>
      <c r="N870" s="2">
        <v>0.25318635586579102</v>
      </c>
      <c r="O870" s="2">
        <v>0.477349788475318</v>
      </c>
      <c r="P870" s="2">
        <v>0.75615731116629203</v>
      </c>
    </row>
    <row r="871" spans="2:16" ht="15" customHeight="1" x14ac:dyDescent="0.25">
      <c r="B871" s="2">
        <v>1.2086506382561399</v>
      </c>
      <c r="C871" s="2">
        <v>0.267690125800989</v>
      </c>
      <c r="D871" s="2">
        <v>-7.0201160857380597E-3</v>
      </c>
      <c r="E871" s="2">
        <v>0.68843567790507199</v>
      </c>
      <c r="F871" s="2">
        <v>-1.87043279057137</v>
      </c>
      <c r="G871" s="2">
        <v>-2.5688784162006401E-2</v>
      </c>
      <c r="H871" s="2">
        <v>1.4811012190213599</v>
      </c>
      <c r="I871" s="2">
        <v>-8.5761201246670998E-2</v>
      </c>
      <c r="J871" s="2">
        <v>0.37157045709992598</v>
      </c>
      <c r="K871" s="2">
        <v>-0.24530490050104001</v>
      </c>
      <c r="L871" s="2">
        <v>-0.16221329790035299</v>
      </c>
      <c r="M871" s="2">
        <v>-0.33786934455192202</v>
      </c>
      <c r="N871" s="2">
        <v>0.60552571315654302</v>
      </c>
      <c r="O871" s="2">
        <v>0.12893379310924399</v>
      </c>
      <c r="P871" s="2">
        <v>0.221044910681333</v>
      </c>
    </row>
    <row r="872" spans="2:16" ht="15" customHeight="1" x14ac:dyDescent="0.25">
      <c r="B872" s="2">
        <v>-0.12000481833108199</v>
      </c>
      <c r="C872" s="2">
        <v>2.4228893732080801</v>
      </c>
      <c r="D872" s="2">
        <v>2.0239439947802502</v>
      </c>
      <c r="E872" s="2">
        <v>0.731870517362327</v>
      </c>
      <c r="F872" s="2">
        <v>1.11778115981752</v>
      </c>
      <c r="G872" s="2">
        <v>-0.113671364263098</v>
      </c>
      <c r="H872" s="2">
        <v>-0.460054039483691</v>
      </c>
      <c r="I872" s="2">
        <v>0.28913247409394099</v>
      </c>
      <c r="J872" s="2">
        <v>-0.86402980495737403</v>
      </c>
      <c r="K872" s="2">
        <v>-9.1109700505223906E-2</v>
      </c>
      <c r="L872" s="2">
        <v>4.4916297249342603E-2</v>
      </c>
      <c r="M872" s="2">
        <v>0.187996369531538</v>
      </c>
      <c r="N872" s="2">
        <v>-0.385649213747913</v>
      </c>
      <c r="O872" s="2">
        <v>-0.122340541875325</v>
      </c>
      <c r="P872" s="2">
        <v>-6.8050581307579405E-2</v>
      </c>
    </row>
    <row r="873" spans="2:16" ht="15" customHeight="1" x14ac:dyDescent="0.25">
      <c r="B873" s="2">
        <v>1.7381557887681001</v>
      </c>
      <c r="C873" s="2">
        <v>-1.0476845944031099</v>
      </c>
      <c r="D873" s="2">
        <v>0.128133550644385</v>
      </c>
      <c r="E873" s="2">
        <v>-0.21962792617678401</v>
      </c>
      <c r="F873" s="2">
        <v>1.41918519967774</v>
      </c>
      <c r="G873" s="2">
        <v>1.40448726786222</v>
      </c>
      <c r="H873" s="2">
        <v>1.0792905438103</v>
      </c>
      <c r="I873" s="2">
        <v>0.31586650649393599</v>
      </c>
      <c r="J873" s="2">
        <v>-0.70412489391377897</v>
      </c>
      <c r="K873" s="2">
        <v>-0.22686017527302901</v>
      </c>
      <c r="L873" s="2">
        <v>-0.52351631042284896</v>
      </c>
      <c r="M873" s="2">
        <v>0.42233579772277002</v>
      </c>
      <c r="N873" s="2">
        <v>-0.159453842535589</v>
      </c>
      <c r="O873" s="2">
        <v>0.19468910319314001</v>
      </c>
      <c r="P873" s="2">
        <v>5.9146014411023601E-2</v>
      </c>
    </row>
    <row r="874" spans="2:16" ht="15" customHeight="1" x14ac:dyDescent="0.25">
      <c r="B874" s="2">
        <v>-2.26062916849249</v>
      </c>
      <c r="C874" s="2">
        <v>2.8815336003602301</v>
      </c>
      <c r="D874" s="2">
        <v>0.28818916513124199</v>
      </c>
      <c r="E874" s="2">
        <v>-0.56089500572378903</v>
      </c>
      <c r="F874" s="2">
        <v>0.50177310722587098</v>
      </c>
      <c r="G874" s="2">
        <v>-0.84347784436575302</v>
      </c>
      <c r="H874" s="2">
        <v>-0.96244674836841204</v>
      </c>
      <c r="I874" s="2">
        <v>0.131582936576987</v>
      </c>
      <c r="J874" s="2">
        <v>6.7246435721183398E-2</v>
      </c>
      <c r="K874" s="2">
        <v>0.31205214829517502</v>
      </c>
      <c r="L874" s="2">
        <v>7.2599087183787395E-2</v>
      </c>
      <c r="M874" s="2">
        <v>0.27715640279758103</v>
      </c>
      <c r="N874" s="2">
        <v>-0.86538957573647501</v>
      </c>
      <c r="O874" s="2">
        <v>-0.29842925579702401</v>
      </c>
      <c r="P874" s="2">
        <v>5.8274276263700603E-2</v>
      </c>
    </row>
    <row r="875" spans="2:16" ht="15" customHeight="1" x14ac:dyDescent="0.25">
      <c r="B875" s="2">
        <v>1.2015061216416001</v>
      </c>
      <c r="C875" s="2">
        <v>0.41699268068643303</v>
      </c>
      <c r="D875" s="2">
        <v>-0.65205093368518996</v>
      </c>
      <c r="E875" s="2">
        <v>3.1740184626723802</v>
      </c>
      <c r="F875" s="2">
        <v>-0.25503000901061701</v>
      </c>
      <c r="G875" s="2">
        <v>0.39132294983409899</v>
      </c>
      <c r="H875" s="2">
        <v>0.10188755636378</v>
      </c>
      <c r="I875" s="2">
        <v>0.44139970949794999</v>
      </c>
      <c r="J875" s="2">
        <v>-0.61236354118422798</v>
      </c>
      <c r="K875" s="2">
        <v>-0.379702771370237</v>
      </c>
      <c r="L875" s="2">
        <v>-0.48415036145662199</v>
      </c>
      <c r="M875" s="2">
        <v>-2.6502186613021901E-2</v>
      </c>
      <c r="N875" s="2">
        <v>-0.164694354493126</v>
      </c>
      <c r="O875" s="2">
        <v>7.6297626489934905E-2</v>
      </c>
      <c r="P875" s="2">
        <v>0.14546691718525001</v>
      </c>
    </row>
    <row r="876" spans="2:16" ht="15" customHeight="1" x14ac:dyDescent="0.25">
      <c r="B876" s="2">
        <v>0.21892754432447001</v>
      </c>
      <c r="C876" s="2">
        <v>1.14080872130362</v>
      </c>
      <c r="D876" s="2">
        <v>1.8413733566393999</v>
      </c>
      <c r="E876" s="2">
        <v>0.96255640522943797</v>
      </c>
      <c r="F876" s="2">
        <v>1.04026005990313</v>
      </c>
      <c r="G876" s="2">
        <v>-0.53827664206288806</v>
      </c>
      <c r="H876" s="2">
        <v>-0.65459949937177098</v>
      </c>
      <c r="I876" s="2">
        <v>0.39568476654418699</v>
      </c>
      <c r="J876" s="2">
        <v>-0.48152540452072501</v>
      </c>
      <c r="K876" s="2">
        <v>0.60478138940541804</v>
      </c>
      <c r="L876" s="2">
        <v>6.8499770352221795E-2</v>
      </c>
      <c r="M876" s="2">
        <v>-0.33223665457329599</v>
      </c>
      <c r="N876" s="2">
        <v>-6.3396950671078395E-2</v>
      </c>
      <c r="O876" s="2">
        <v>0.25622967864304003</v>
      </c>
      <c r="P876" s="2">
        <v>4.0243473252729298E-2</v>
      </c>
    </row>
    <row r="877" spans="2:16" ht="15" customHeight="1" x14ac:dyDescent="0.25">
      <c r="B877" s="2">
        <v>-1.78533772083565</v>
      </c>
      <c r="C877" s="2">
        <v>0.15861694909771601</v>
      </c>
      <c r="D877" s="2">
        <v>2.6176250852837599</v>
      </c>
      <c r="E877" s="2">
        <v>1.42059935390436</v>
      </c>
      <c r="F877" s="2">
        <v>0.901638062667933</v>
      </c>
      <c r="G877" s="2">
        <v>-1.0144118763501599</v>
      </c>
      <c r="H877" s="2">
        <v>-1.12651163618311</v>
      </c>
      <c r="I877" s="2">
        <v>0.83226271598818002</v>
      </c>
      <c r="J877" s="2">
        <v>-0.93897623081411996</v>
      </c>
      <c r="K877" s="2">
        <v>0.62976652881043105</v>
      </c>
      <c r="L877" s="2">
        <v>1.1136793195108099</v>
      </c>
      <c r="M877" s="2">
        <v>-0.45309225354445698</v>
      </c>
      <c r="N877" s="2">
        <v>0.37311804008579802</v>
      </c>
      <c r="O877" s="2">
        <v>0.56695743764494599</v>
      </c>
      <c r="P877" s="2">
        <v>1.1388126237101901</v>
      </c>
    </row>
    <row r="878" spans="2:16" ht="15" customHeight="1" x14ac:dyDescent="0.25">
      <c r="B878" s="2">
        <v>-1.8593773967301599</v>
      </c>
      <c r="C878" s="2">
        <v>0.53350466866752799</v>
      </c>
      <c r="D878" s="2">
        <v>-0.526094427419461</v>
      </c>
      <c r="E878" s="2">
        <v>-1.55318714882053</v>
      </c>
      <c r="F878" s="2">
        <v>1.97526748391482E-2</v>
      </c>
      <c r="G878" s="2">
        <v>0.25078867193319299</v>
      </c>
      <c r="H878" s="2">
        <v>1.02108994768685</v>
      </c>
      <c r="I878" s="2">
        <v>0.33880011522689502</v>
      </c>
      <c r="J878" s="2">
        <v>-0.48459903844144098</v>
      </c>
      <c r="K878" s="2">
        <v>0.42615995480887597</v>
      </c>
      <c r="L878" s="2">
        <v>-0.418647516517963</v>
      </c>
      <c r="M878" s="2">
        <v>-0.67639757089198405</v>
      </c>
      <c r="N878" s="2">
        <v>0.41931063449811701</v>
      </c>
      <c r="O878" s="2">
        <v>0.73583139761695804</v>
      </c>
      <c r="P878" s="2">
        <v>-0.27955022877753899</v>
      </c>
    </row>
    <row r="879" spans="2:16" ht="15" customHeight="1" x14ac:dyDescent="0.25">
      <c r="B879" s="2">
        <v>7.5406687102717997</v>
      </c>
      <c r="C879" s="2">
        <v>-2.2300878520771001</v>
      </c>
      <c r="D879" s="2">
        <v>-1.64809428737362</v>
      </c>
      <c r="E879" s="2">
        <v>-3.5295534674193298</v>
      </c>
      <c r="F879" s="2">
        <v>1.9430258070564099</v>
      </c>
      <c r="G879" s="2">
        <v>-0.74599116054113401</v>
      </c>
      <c r="H879" s="2">
        <v>-0.51548668770225003</v>
      </c>
      <c r="I879" s="2">
        <v>0.125276559550589</v>
      </c>
      <c r="J879" s="2">
        <v>-0.12417648154189</v>
      </c>
      <c r="K879" s="2">
        <v>0.67844923843383098</v>
      </c>
      <c r="L879" s="2">
        <v>0.70338206529666802</v>
      </c>
      <c r="M879" s="2">
        <v>-1.87391644427604E-3</v>
      </c>
      <c r="N879" s="2">
        <v>0.54528456557772897</v>
      </c>
      <c r="O879" s="2">
        <v>-0.90183215149895302</v>
      </c>
      <c r="P879" s="2">
        <v>0.38302592699222798</v>
      </c>
    </row>
    <row r="880" spans="2:16" ht="15" customHeight="1" x14ac:dyDescent="0.25">
      <c r="B880" s="2">
        <v>-2.5473319192286801</v>
      </c>
      <c r="C880" s="2">
        <v>0.78028879770997295</v>
      </c>
      <c r="D880" s="2">
        <v>0.50503904546725198</v>
      </c>
      <c r="E880" s="2">
        <v>0.34801044146392301</v>
      </c>
      <c r="F880" s="2">
        <v>1.3094339843915599</v>
      </c>
      <c r="G880" s="2">
        <v>-0.131835221781434</v>
      </c>
      <c r="H880" s="2">
        <v>-1.37214339902037</v>
      </c>
      <c r="I880" s="2">
        <v>-0.17883376437429799</v>
      </c>
      <c r="J880" s="2">
        <v>0.33019035211583497</v>
      </c>
      <c r="K880" s="2">
        <v>-0.31148420512337499</v>
      </c>
      <c r="L880" s="2">
        <v>0.481942494872172</v>
      </c>
      <c r="M880" s="2">
        <v>0.34855344198349902</v>
      </c>
      <c r="N880" s="2">
        <v>-0.51455324865163099</v>
      </c>
      <c r="O880" s="2">
        <v>-0.36595155066337998</v>
      </c>
      <c r="P880" s="2">
        <v>-0.404446771765332</v>
      </c>
    </row>
    <row r="881" spans="2:16" ht="15" customHeight="1" x14ac:dyDescent="0.25">
      <c r="B881" s="2">
        <v>0.65203017243366501</v>
      </c>
      <c r="C881" s="2">
        <v>1.07827511603579</v>
      </c>
      <c r="D881" s="2">
        <v>-0.46431118158944901</v>
      </c>
      <c r="E881" s="2">
        <v>1.31742023073476</v>
      </c>
      <c r="F881" s="2">
        <v>-1.7495149987535801E-2</v>
      </c>
      <c r="G881" s="2">
        <v>-0.25646915732261599</v>
      </c>
      <c r="H881" s="2">
        <v>0.10478327483861399</v>
      </c>
      <c r="I881" s="2">
        <v>0.33859254031521102</v>
      </c>
      <c r="J881" s="2">
        <v>-0.52376981227641195</v>
      </c>
      <c r="K881" s="2">
        <v>0.18150255426640899</v>
      </c>
      <c r="L881" s="2">
        <v>-0.19252205617572199</v>
      </c>
      <c r="M881" s="2">
        <v>0.26431553586207601</v>
      </c>
      <c r="N881" s="2">
        <v>1.46050867419752E-2</v>
      </c>
      <c r="O881" s="2">
        <v>3.8373494172300501E-2</v>
      </c>
      <c r="P881" s="2">
        <v>0.17956661830431001</v>
      </c>
    </row>
    <row r="882" spans="2:16" ht="15" customHeight="1" x14ac:dyDescent="0.25">
      <c r="B882" s="2">
        <v>-0.114752313694524</v>
      </c>
      <c r="C882" s="2">
        <v>1.46135496458242</v>
      </c>
      <c r="D882" s="2">
        <v>0.95728851477277099</v>
      </c>
      <c r="E882" s="2">
        <v>1.3237449146395099</v>
      </c>
      <c r="F882" s="2">
        <v>0.107798741498964</v>
      </c>
      <c r="G882" s="2">
        <v>5.8866011911519502E-2</v>
      </c>
      <c r="H882" s="2">
        <v>-6.3757456314283006E-2</v>
      </c>
      <c r="I882" s="2">
        <v>0.14778043427377699</v>
      </c>
      <c r="J882" s="2">
        <v>0.139329666438784</v>
      </c>
      <c r="K882" s="2">
        <v>0.50196289519050696</v>
      </c>
      <c r="L882" s="2">
        <v>0.59611836686484199</v>
      </c>
      <c r="M882" s="2">
        <v>0.22510641067853099</v>
      </c>
      <c r="N882" s="2">
        <v>-9.2128679283549897E-2</v>
      </c>
      <c r="O882" s="2">
        <v>0.33602748346594602</v>
      </c>
      <c r="P882" s="2">
        <v>-6.7968019373219904E-2</v>
      </c>
    </row>
    <row r="883" spans="2:16" ht="15" customHeight="1" x14ac:dyDescent="0.25">
      <c r="B883" s="2">
        <v>1.4227415710543101</v>
      </c>
      <c r="C883" s="2">
        <v>1.5206680446658201</v>
      </c>
      <c r="D883" s="2">
        <v>1.1045402803070401</v>
      </c>
      <c r="E883" s="2">
        <v>0.74759785958927405</v>
      </c>
      <c r="F883" s="2">
        <v>0.83617538798172797</v>
      </c>
      <c r="G883" s="2">
        <v>-0.28892257980649599</v>
      </c>
      <c r="H883" s="2">
        <v>-5.4218363975593299E-2</v>
      </c>
      <c r="I883" s="2">
        <v>-0.167129834360352</v>
      </c>
      <c r="J883" s="2">
        <v>-0.30520432539405601</v>
      </c>
      <c r="K883" s="2">
        <v>-0.10585336909996</v>
      </c>
      <c r="L883" s="2">
        <v>-0.36246928170451298</v>
      </c>
      <c r="M883" s="2">
        <v>-7.6240893290625096E-4</v>
      </c>
      <c r="N883" s="2">
        <v>-0.17918938576284399</v>
      </c>
      <c r="O883" s="2">
        <v>3.1203104734687299E-2</v>
      </c>
      <c r="P883" s="2">
        <v>4.7604130740224397E-2</v>
      </c>
    </row>
    <row r="884" spans="2:16" ht="15" customHeight="1" x14ac:dyDescent="0.25">
      <c r="B884" s="2">
        <v>0.67944110786010004</v>
      </c>
      <c r="C884" s="2">
        <v>-2.6151711078654799E-3</v>
      </c>
      <c r="D884" s="2">
        <v>0.98718135243378602</v>
      </c>
      <c r="E884" s="2">
        <v>2.20049780300001</v>
      </c>
      <c r="F884" s="2">
        <v>1.0177391199772501</v>
      </c>
      <c r="G884" s="2">
        <v>0.85916824670226599</v>
      </c>
      <c r="H884" s="2">
        <v>-0.24053924599400001</v>
      </c>
      <c r="I884" s="2">
        <v>0.43030098608377099</v>
      </c>
      <c r="J884" s="2">
        <v>0.43381146412800398</v>
      </c>
      <c r="K884" s="2">
        <v>0.126775205761435</v>
      </c>
      <c r="L884" s="2">
        <v>-0.131779495136015</v>
      </c>
      <c r="M884" s="2">
        <v>-0.121902562900025</v>
      </c>
      <c r="N884" s="2">
        <v>0.457799344042916</v>
      </c>
      <c r="O884" s="2">
        <v>-0.44940277684535901</v>
      </c>
      <c r="P884" s="2">
        <v>-0.47023079953861902</v>
      </c>
    </row>
    <row r="885" spans="2:16" ht="15" customHeight="1" x14ac:dyDescent="0.25">
      <c r="B885" s="2">
        <v>-3.2559200654920399</v>
      </c>
      <c r="C885" s="2">
        <v>-4.6329133123359902</v>
      </c>
      <c r="D885" s="2">
        <v>2.01088988883944</v>
      </c>
      <c r="E885" s="2">
        <v>0.63265955972810695</v>
      </c>
      <c r="F885" s="2">
        <v>-0.29342991834222198</v>
      </c>
      <c r="G885" s="2">
        <v>-2.1247469735513298</v>
      </c>
      <c r="H885" s="2">
        <v>-1.1024755409278</v>
      </c>
      <c r="I885" s="2">
        <v>0.54486717876763502</v>
      </c>
      <c r="J885" s="2">
        <v>0.30036129705647002</v>
      </c>
      <c r="K885" s="2">
        <v>0.663925586059393</v>
      </c>
      <c r="L885" s="2">
        <v>-3.44124237002622E-2</v>
      </c>
      <c r="M885" s="2">
        <v>0.87914312375842496</v>
      </c>
      <c r="N885" s="2">
        <v>0.11419374276094001</v>
      </c>
      <c r="O885" s="2">
        <v>0.82351182226387099</v>
      </c>
      <c r="P885" s="2">
        <v>1.4352023927773401</v>
      </c>
    </row>
    <row r="886" spans="2:16" ht="15" customHeight="1" x14ac:dyDescent="0.25">
      <c r="B886" s="2">
        <v>1.3651131329475501</v>
      </c>
      <c r="C886" s="2">
        <v>1.4051816416607601</v>
      </c>
      <c r="D886" s="2">
        <v>1.3590819424954099</v>
      </c>
      <c r="E886" s="2">
        <v>-3.3324849273678098E-2</v>
      </c>
      <c r="F886" s="2">
        <v>0.78615695580167999</v>
      </c>
      <c r="G886" s="2">
        <v>-0.20503888689011401</v>
      </c>
      <c r="H886" s="2">
        <v>-0.96474131370685401</v>
      </c>
      <c r="I886" s="2">
        <v>0.96355952708813597</v>
      </c>
      <c r="J886" s="2">
        <v>-3.4056417989914503E-2</v>
      </c>
      <c r="K886" s="2">
        <v>-0.42300926709155001</v>
      </c>
      <c r="L886" s="2">
        <v>0.192231718454168</v>
      </c>
      <c r="M886" s="2">
        <v>0.22267394172930199</v>
      </c>
      <c r="N886" s="2">
        <v>-0.216063870518932</v>
      </c>
      <c r="O886" s="2">
        <v>0.52034200794023699</v>
      </c>
      <c r="P886" s="2">
        <v>-1.4400726307859E-2</v>
      </c>
    </row>
    <row r="887" spans="2:16" ht="15" customHeight="1" x14ac:dyDescent="0.25">
      <c r="B887" s="2">
        <v>-2.6925736723038902</v>
      </c>
      <c r="C887" s="2">
        <v>-0.88236474746815996</v>
      </c>
      <c r="D887" s="2">
        <v>-0.35911563485245401</v>
      </c>
      <c r="E887" s="2">
        <v>-0.33940666319632201</v>
      </c>
      <c r="F887" s="2">
        <v>1.34043384241436</v>
      </c>
      <c r="G887" s="2">
        <v>0.48494186846598603</v>
      </c>
      <c r="H887" s="2">
        <v>-0.33188982232499198</v>
      </c>
      <c r="I887" s="2">
        <v>0.237880181600334</v>
      </c>
      <c r="J887" s="2">
        <v>6.3001525469946196E-2</v>
      </c>
      <c r="K887" s="2">
        <v>-5.7240316185321299E-2</v>
      </c>
      <c r="L887" s="2">
        <v>2.9754086257812701E-2</v>
      </c>
      <c r="M887" s="2">
        <v>0.108609877509813</v>
      </c>
      <c r="N887" s="2">
        <v>0.12152072424784501</v>
      </c>
      <c r="O887" s="2">
        <v>-0.123607616874126</v>
      </c>
      <c r="P887" s="2">
        <v>-0.18581456927843401</v>
      </c>
    </row>
    <row r="888" spans="2:16" ht="15" customHeight="1" x14ac:dyDescent="0.25">
      <c r="B888" s="2">
        <v>0.217376142346071</v>
      </c>
      <c r="C888" s="2">
        <v>-0.82085969847705698</v>
      </c>
      <c r="D888" s="2">
        <v>-0.89712798096278501</v>
      </c>
      <c r="E888" s="2">
        <v>1.7048847962547</v>
      </c>
      <c r="F888" s="2">
        <v>-1.0362015458384</v>
      </c>
      <c r="G888" s="2">
        <v>-0.11714540081252101</v>
      </c>
      <c r="H888" s="2">
        <v>-0.84844689110847205</v>
      </c>
      <c r="I888" s="2">
        <v>-0.186329047396249</v>
      </c>
      <c r="J888" s="2">
        <v>-0.874877907156563</v>
      </c>
      <c r="K888" s="2">
        <v>0.82194040914988098</v>
      </c>
      <c r="L888" s="2">
        <v>-1.9830322231900101E-2</v>
      </c>
      <c r="M888" s="2">
        <v>-0.70925572245624402</v>
      </c>
      <c r="N888" s="2">
        <v>0.66690162870064895</v>
      </c>
      <c r="O888" s="2">
        <v>-0.205494604797507</v>
      </c>
      <c r="P888" s="2">
        <v>-4.55227331711529E-2</v>
      </c>
    </row>
    <row r="889" spans="2:16" ht="15" customHeight="1" x14ac:dyDescent="0.25">
      <c r="B889" s="2">
        <v>-2.3785306118106901</v>
      </c>
      <c r="C889" s="2">
        <v>2.2707246874668798</v>
      </c>
      <c r="D889" s="2">
        <v>-0.45553277699709699</v>
      </c>
      <c r="E889" s="2">
        <v>-0.49461069795483598</v>
      </c>
      <c r="F889" s="2">
        <v>-0.12468317188196899</v>
      </c>
      <c r="G889" s="2">
        <v>-0.30609056890927699</v>
      </c>
      <c r="H889" s="2">
        <v>-0.31844129456244002</v>
      </c>
      <c r="I889" s="2">
        <v>5.2917327778768501E-2</v>
      </c>
      <c r="J889" s="2">
        <v>0.40649079527895599</v>
      </c>
      <c r="K889" s="2">
        <v>-9.5526825998588499E-2</v>
      </c>
      <c r="L889" s="2">
        <v>-0.12320893276940199</v>
      </c>
      <c r="M889" s="2">
        <v>-0.21945575412027499</v>
      </c>
      <c r="N889" s="2">
        <v>-0.27618310358548298</v>
      </c>
      <c r="O889" s="2">
        <v>-0.35638580977832801</v>
      </c>
      <c r="P889" s="2">
        <v>0.13254528365200199</v>
      </c>
    </row>
    <row r="890" spans="2:16" ht="15" customHeight="1" x14ac:dyDescent="0.25">
      <c r="B890" s="2">
        <v>0.51592608169152099</v>
      </c>
      <c r="C890" s="2">
        <v>-1.3251136819296501E-2</v>
      </c>
      <c r="D890" s="2">
        <v>1.9711764901711799</v>
      </c>
      <c r="E890" s="2">
        <v>0.14299957890996501</v>
      </c>
      <c r="F890" s="2">
        <v>-0.89112994062428397</v>
      </c>
      <c r="G890" s="2">
        <v>-0.85330747497259596</v>
      </c>
      <c r="H890" s="2">
        <v>0.52553845868592997</v>
      </c>
      <c r="I890" s="2">
        <v>0.173008789505181</v>
      </c>
      <c r="J890" s="2">
        <v>-0.26553445966441402</v>
      </c>
      <c r="K890" s="2">
        <v>0.72762546991252797</v>
      </c>
      <c r="L890" s="2">
        <v>0.109721927394545</v>
      </c>
      <c r="M890" s="2">
        <v>-0.31205651598659201</v>
      </c>
      <c r="N890" s="2">
        <v>-3.0799095994804199E-2</v>
      </c>
      <c r="O890" s="2">
        <v>0.202280085023857</v>
      </c>
      <c r="P890" s="2">
        <v>0.47129593428084499</v>
      </c>
    </row>
    <row r="891" spans="2:16" ht="15" customHeight="1" x14ac:dyDescent="0.25">
      <c r="B891" s="2">
        <v>-3.1957989123761701</v>
      </c>
      <c r="C891" s="2">
        <v>0.42016949038148499</v>
      </c>
      <c r="D891" s="2">
        <v>-0.27927718906884902</v>
      </c>
      <c r="E891" s="2">
        <v>0.49231007486734901</v>
      </c>
      <c r="F891" s="2">
        <v>-5.9716284121740099E-2</v>
      </c>
      <c r="G891" s="2">
        <v>-0.199907265046112</v>
      </c>
      <c r="H891" s="2">
        <v>-0.61772241776264103</v>
      </c>
      <c r="I891" s="2">
        <v>-0.12138870790681899</v>
      </c>
      <c r="J891" s="2">
        <v>0.64248564236034</v>
      </c>
      <c r="K891" s="2">
        <v>-0.181867672638026</v>
      </c>
      <c r="L891" s="2">
        <v>1.3619470833806899</v>
      </c>
      <c r="M891" s="2">
        <v>-0.30248054623271098</v>
      </c>
      <c r="N891" s="2">
        <v>0.32648463831764502</v>
      </c>
      <c r="O891" s="2">
        <v>-5.3924336000144797E-2</v>
      </c>
      <c r="P891" s="2">
        <v>-0.58784732404115903</v>
      </c>
    </row>
    <row r="892" spans="2:16" ht="15" customHeight="1" x14ac:dyDescent="0.25">
      <c r="B892" s="2">
        <v>-1.78949424867399</v>
      </c>
      <c r="C892" s="2">
        <v>2.1989931383151902</v>
      </c>
      <c r="D892" s="2">
        <v>-0.54114510984984998</v>
      </c>
      <c r="E892" s="2">
        <v>-0.42041632504644899</v>
      </c>
      <c r="F892" s="2">
        <v>0.16877741084762701</v>
      </c>
      <c r="G892" s="2">
        <v>-0.329343493050058</v>
      </c>
      <c r="H892" s="2">
        <v>-0.40877017069139499</v>
      </c>
      <c r="I892" s="2">
        <v>-0.16522738109198401</v>
      </c>
      <c r="J892" s="2">
        <v>0.448452806398833</v>
      </c>
      <c r="K892" s="2">
        <v>-0.26322264564597397</v>
      </c>
      <c r="L892" s="2">
        <v>-0.33164250908779602</v>
      </c>
      <c r="M892" s="2">
        <v>-4.0652151481852403E-2</v>
      </c>
      <c r="N892" s="2">
        <v>-0.214682207144202</v>
      </c>
      <c r="O892" s="2">
        <v>-9.5947691673891403E-2</v>
      </c>
      <c r="P892" s="2">
        <v>-0.16047355199634</v>
      </c>
    </row>
    <row r="893" spans="2:16" ht="15" customHeight="1" x14ac:dyDescent="0.25">
      <c r="B893" s="2">
        <v>1.5158373914713801</v>
      </c>
      <c r="C893" s="2">
        <v>1.4209913848749001</v>
      </c>
      <c r="D893" s="2">
        <v>0.70016233327288202</v>
      </c>
      <c r="E893" s="2">
        <v>0.71659451069038504</v>
      </c>
      <c r="F893" s="2">
        <v>0.32352494409418497</v>
      </c>
      <c r="G893" s="2">
        <v>-0.61228140231075001</v>
      </c>
      <c r="H893" s="2">
        <v>8.2103844658019995E-2</v>
      </c>
      <c r="I893" s="2">
        <v>-0.106602580575093</v>
      </c>
      <c r="J893" s="2">
        <v>-0.76568801133945397</v>
      </c>
      <c r="K893" s="2">
        <v>5.0611508402228902E-2</v>
      </c>
      <c r="L893" s="2">
        <v>-0.366178987385048</v>
      </c>
      <c r="M893" s="2">
        <v>-0.38776623431678597</v>
      </c>
      <c r="N893" s="2">
        <v>-0.25429760643938698</v>
      </c>
      <c r="O893" s="2">
        <v>0.164928823647121</v>
      </c>
      <c r="P893" s="2">
        <v>-3.05069313287149E-2</v>
      </c>
    </row>
    <row r="894" spans="2:16" ht="15" customHeight="1" x14ac:dyDescent="0.25">
      <c r="B894" s="2">
        <v>1.80019803775224</v>
      </c>
      <c r="C894" s="2">
        <v>-0.23969193132769701</v>
      </c>
      <c r="D894" s="2">
        <v>0.78497848542128201</v>
      </c>
      <c r="E894" s="2">
        <v>0.44300024452230202</v>
      </c>
      <c r="F894" s="2">
        <v>1.0693942958540901E-2</v>
      </c>
      <c r="G894" s="2">
        <v>0.59301802721325403</v>
      </c>
      <c r="H894" s="2">
        <v>0.37110228026144698</v>
      </c>
      <c r="I894" s="2">
        <v>0.27713363382413397</v>
      </c>
      <c r="J894" s="2">
        <v>0.10206416225150899</v>
      </c>
      <c r="K894" s="2">
        <v>5.0683719248689897E-2</v>
      </c>
      <c r="L894" s="2">
        <v>0.75418552708802999</v>
      </c>
      <c r="M894" s="2">
        <v>0.12323444772318499</v>
      </c>
      <c r="N894" s="2">
        <v>-0.32029267757808799</v>
      </c>
      <c r="O894" s="2">
        <v>0.119123345946776</v>
      </c>
      <c r="P894" s="2">
        <v>-0.32295463722050499</v>
      </c>
    </row>
    <row r="895" spans="2:16" ht="15" customHeight="1" x14ac:dyDescent="0.25">
      <c r="B895" s="2">
        <v>0.159481578739253</v>
      </c>
      <c r="C895" s="2">
        <v>-5.1392624285059203E-2</v>
      </c>
      <c r="D895" s="2">
        <v>0.46343042387146899</v>
      </c>
      <c r="E895" s="2">
        <v>1.0795178386317099</v>
      </c>
      <c r="F895" s="2">
        <v>-6.5644087469374598E-2</v>
      </c>
      <c r="G895" s="2">
        <v>8.0057227349915203E-2</v>
      </c>
      <c r="H895" s="2">
        <v>1.3252618123585301E-2</v>
      </c>
      <c r="I895" s="2">
        <v>0.70321210897316599</v>
      </c>
      <c r="J895" s="2">
        <v>-0.18560354331054801</v>
      </c>
      <c r="K895" s="2">
        <v>0.31600558262076101</v>
      </c>
      <c r="L895" s="2">
        <v>-0.66341431837196396</v>
      </c>
      <c r="M895" s="2">
        <v>-6.6964079386001005E-2</v>
      </c>
      <c r="N895" s="2">
        <v>-1.5863363465276399E-2</v>
      </c>
      <c r="O895" s="2">
        <v>-0.30655901071686997</v>
      </c>
      <c r="P895" s="2">
        <v>0.123027243377672</v>
      </c>
    </row>
    <row r="896" spans="2:16" ht="15" customHeight="1" x14ac:dyDescent="0.25">
      <c r="B896" s="2">
        <v>-1.3159526883050101</v>
      </c>
      <c r="C896" s="2">
        <v>1.92188951599303</v>
      </c>
      <c r="D896" s="2">
        <v>-0.124461902378725</v>
      </c>
      <c r="E896" s="2">
        <v>0.43150656680113397</v>
      </c>
      <c r="F896" s="2">
        <v>0.52267509672225398</v>
      </c>
      <c r="G896" s="2">
        <v>-0.472635205695146</v>
      </c>
      <c r="H896" s="2">
        <v>-0.79366381988071399</v>
      </c>
      <c r="I896" s="2">
        <v>0.29131659088974898</v>
      </c>
      <c r="J896" s="2">
        <v>-0.23023280297349299</v>
      </c>
      <c r="K896" s="2">
        <v>0.321017067549905</v>
      </c>
      <c r="L896" s="2">
        <v>-0.413250403991962</v>
      </c>
      <c r="M896" s="2">
        <v>-6.9482281379036295E-2</v>
      </c>
      <c r="N896" s="2">
        <v>-0.271270083772091</v>
      </c>
      <c r="O896" s="2">
        <v>-0.19560755126888599</v>
      </c>
      <c r="P896" s="2">
        <v>3.2936107056328899E-2</v>
      </c>
    </row>
    <row r="897" spans="2:16" ht="15" customHeight="1" x14ac:dyDescent="0.25">
      <c r="B897" s="2">
        <v>3.4207809889952099</v>
      </c>
      <c r="C897" s="2">
        <v>1.7055362950094499</v>
      </c>
      <c r="D897" s="2">
        <v>0.70358837270738595</v>
      </c>
      <c r="E897" s="2">
        <v>-1.05136773163655</v>
      </c>
      <c r="F897" s="2">
        <v>-0.24410596445548599</v>
      </c>
      <c r="G897" s="2">
        <v>0.69017918466012396</v>
      </c>
      <c r="H897" s="2">
        <v>0.90717145284145595</v>
      </c>
      <c r="I897" s="2">
        <v>-1.7205228695038699</v>
      </c>
      <c r="J897" s="2">
        <v>-0.607868874210167</v>
      </c>
      <c r="K897" s="2">
        <v>-1.81854896786697</v>
      </c>
      <c r="L897" s="2">
        <v>-0.23799913533119599</v>
      </c>
      <c r="M897" s="2">
        <v>-0.18170417561482899</v>
      </c>
      <c r="N897" s="2">
        <v>1.16070705872149</v>
      </c>
      <c r="O897" s="2">
        <v>-0.65305562547343898</v>
      </c>
      <c r="P897" s="2">
        <v>1.1123578175446001</v>
      </c>
    </row>
    <row r="898" spans="2:16" ht="15" customHeight="1" x14ac:dyDescent="0.25">
      <c r="B898" s="2">
        <v>0.68869717066290603</v>
      </c>
      <c r="C898" s="2">
        <v>1.53533416833995</v>
      </c>
      <c r="D898" s="2">
        <v>1.0260358586217999</v>
      </c>
      <c r="E898" s="2">
        <v>0.42188620128840898</v>
      </c>
      <c r="F898" s="2">
        <v>-0.73130832460445505</v>
      </c>
      <c r="G898" s="2">
        <v>-0.15500049214096401</v>
      </c>
      <c r="H898" s="2">
        <v>1.1777671302125501</v>
      </c>
      <c r="I898" s="2">
        <v>-4.9665316464494097E-2</v>
      </c>
      <c r="J898" s="2">
        <v>-0.41832773758578501</v>
      </c>
      <c r="K898" s="2">
        <v>-0.482729095020969</v>
      </c>
      <c r="L898" s="2">
        <v>2.8199215497041401E-2</v>
      </c>
      <c r="M898" s="2">
        <v>0.209622754858133</v>
      </c>
      <c r="N898" s="2">
        <v>-8.1908118078177106E-2</v>
      </c>
      <c r="O898" s="2">
        <v>0.26640648365987102</v>
      </c>
      <c r="P898" s="2">
        <v>0.215544121300042</v>
      </c>
    </row>
    <row r="899" spans="2:16" ht="15" customHeight="1" x14ac:dyDescent="0.25">
      <c r="B899" s="2">
        <v>1.79060173557216</v>
      </c>
      <c r="C899" s="2">
        <v>0.26239448858300501</v>
      </c>
      <c r="D899" s="2">
        <v>-1.2034631215254601</v>
      </c>
      <c r="E899" s="2">
        <v>6.12385682361265E-2</v>
      </c>
      <c r="F899" s="2">
        <v>0.27600556152751499</v>
      </c>
      <c r="G899" s="2">
        <v>0.14728466361794701</v>
      </c>
      <c r="H899" s="2">
        <v>0.939008344260297</v>
      </c>
      <c r="I899" s="2">
        <v>-0.17057705287338101</v>
      </c>
      <c r="J899" s="2">
        <v>1.0088321042844699</v>
      </c>
      <c r="K899" s="2">
        <v>0.81149169923027498</v>
      </c>
      <c r="L899" s="2">
        <v>-0.23727844148760099</v>
      </c>
      <c r="M899" s="2">
        <v>0.31638495688419599</v>
      </c>
      <c r="N899" s="2">
        <v>0.39823050982909403</v>
      </c>
      <c r="O899" s="2">
        <v>-2.1291431871106801E-2</v>
      </c>
      <c r="P899" s="2">
        <v>2.5685093719753599E-3</v>
      </c>
    </row>
    <row r="900" spans="2:16" ht="15" customHeight="1" x14ac:dyDescent="0.25">
      <c r="B900" s="2">
        <v>-1.04515015626515</v>
      </c>
      <c r="C900" s="2">
        <v>1.42184635688435</v>
      </c>
      <c r="D900" s="2">
        <v>0.95450394503334401</v>
      </c>
      <c r="E900" s="2">
        <v>0.70222523166152695</v>
      </c>
      <c r="F900" s="2">
        <v>0.96234272626436501</v>
      </c>
      <c r="G900" s="2">
        <v>0.208185542774625</v>
      </c>
      <c r="H900" s="2">
        <v>-0.65727133561400197</v>
      </c>
      <c r="I900" s="2">
        <v>2.40138397953625E-2</v>
      </c>
      <c r="J900" s="2">
        <v>-0.17553936252223501</v>
      </c>
      <c r="K900" s="2">
        <v>-0.333783994915898</v>
      </c>
      <c r="L900" s="2">
        <v>-3.0212084236863002E-2</v>
      </c>
      <c r="M900" s="2">
        <v>-0.68203328341205005</v>
      </c>
      <c r="N900" s="2">
        <v>-0.27008625075898401</v>
      </c>
      <c r="O900" s="2">
        <v>-0.25868876063105301</v>
      </c>
      <c r="P900" s="2">
        <v>1.27841205207831E-2</v>
      </c>
    </row>
    <row r="901" spans="2:16" ht="15" customHeight="1" x14ac:dyDescent="0.25">
      <c r="B901" s="2">
        <v>-1.7540238672434301</v>
      </c>
      <c r="C901" s="2">
        <v>-1.67714941534794</v>
      </c>
      <c r="D901" s="2">
        <v>-0.64309853730167199</v>
      </c>
      <c r="E901" s="2">
        <v>-1.17119752177989</v>
      </c>
      <c r="F901" s="2">
        <v>0.95267053221275699</v>
      </c>
      <c r="G901" s="2">
        <v>0.92421987029299402</v>
      </c>
      <c r="H901" s="2">
        <v>1.0415827139291201</v>
      </c>
      <c r="I901" s="2">
        <v>0.51928122462331305</v>
      </c>
      <c r="J901" s="2">
        <v>-0.25980755379097298</v>
      </c>
      <c r="K901" s="2">
        <v>0.50083712932797197</v>
      </c>
      <c r="L901" s="2">
        <v>-0.218307773230493</v>
      </c>
      <c r="M901" s="2">
        <v>0.43928772350404699</v>
      </c>
      <c r="N901" s="2">
        <v>-0.466648669402489</v>
      </c>
      <c r="O901" s="2">
        <v>0.375479293073047</v>
      </c>
      <c r="P901" s="2">
        <v>0.19666801863839101</v>
      </c>
    </row>
    <row r="902" spans="2:16" ht="15" customHeight="1" x14ac:dyDescent="0.25">
      <c r="B902" s="2">
        <v>0.72294168703050599</v>
      </c>
      <c r="C902" s="2">
        <v>0.20337523803173899</v>
      </c>
      <c r="D902" s="2">
        <v>0.23987447683127699</v>
      </c>
      <c r="E902" s="2">
        <v>-0.59800324770614599</v>
      </c>
      <c r="F902" s="2">
        <v>1.2370516603386801</v>
      </c>
      <c r="G902" s="2">
        <v>-0.756178879147685</v>
      </c>
      <c r="H902" s="2">
        <v>-0.74472179602720501</v>
      </c>
      <c r="I902" s="2">
        <v>-0.53537511272209204</v>
      </c>
      <c r="J902" s="2">
        <v>5.5750962715120402E-2</v>
      </c>
      <c r="K902" s="2">
        <v>0.13030531523015201</v>
      </c>
      <c r="L902" s="2">
        <v>0.37771755687007902</v>
      </c>
      <c r="M902" s="2">
        <v>-0.11522467264472699</v>
      </c>
      <c r="N902" s="2">
        <v>0.14752754980535701</v>
      </c>
      <c r="O902" s="2">
        <v>-0.39779000182109198</v>
      </c>
      <c r="P902" s="2">
        <v>0.29694770873995102</v>
      </c>
    </row>
    <row r="903" spans="2:16" ht="15" customHeight="1" x14ac:dyDescent="0.25">
      <c r="B903" s="2">
        <v>1.7840759799804899</v>
      </c>
      <c r="C903" s="2">
        <v>-0.39260178057940798</v>
      </c>
      <c r="D903" s="2">
        <v>2.1604959951709102</v>
      </c>
      <c r="E903" s="2">
        <v>-0.523247808530793</v>
      </c>
      <c r="F903" s="2">
        <v>0.50114423896563598</v>
      </c>
      <c r="G903" s="2">
        <v>0.33667227242822301</v>
      </c>
      <c r="H903" s="2">
        <v>-0.110804996550006</v>
      </c>
      <c r="I903" s="2">
        <v>-1.06907806963024</v>
      </c>
      <c r="J903" s="2">
        <v>-0.820801167300236</v>
      </c>
      <c r="K903" s="2">
        <v>-0.77909145545563596</v>
      </c>
      <c r="L903" s="2">
        <v>-0.52027902074657595</v>
      </c>
      <c r="M903" s="2">
        <v>-1.3895433156934001</v>
      </c>
      <c r="N903" s="2">
        <v>-1.75312504556332E-2</v>
      </c>
      <c r="O903" s="2">
        <v>-0.70030556604625405</v>
      </c>
      <c r="P903" s="2">
        <v>0.191594869226825</v>
      </c>
    </row>
    <row r="904" spans="2:16" ht="15" customHeight="1" x14ac:dyDescent="0.25">
      <c r="B904" s="2">
        <v>0.90695681819084495</v>
      </c>
      <c r="C904" s="2">
        <v>0.98102564460063801</v>
      </c>
      <c r="D904" s="2">
        <v>-2.2397744734413898</v>
      </c>
      <c r="E904" s="2">
        <v>1.92485667871209</v>
      </c>
      <c r="F904" s="2">
        <v>-0.99581610625045103</v>
      </c>
      <c r="G904" s="2">
        <v>-0.77797801035273395</v>
      </c>
      <c r="H904" s="2">
        <v>3.8706642071867199E-2</v>
      </c>
      <c r="I904" s="2">
        <v>0.173415454704795</v>
      </c>
      <c r="J904" s="2">
        <v>-0.81576105290910195</v>
      </c>
      <c r="K904" s="2">
        <v>-0.83124256783254302</v>
      </c>
      <c r="L904" s="2">
        <v>-0.46361464623182602</v>
      </c>
      <c r="M904" s="2">
        <v>-0.83380423415748595</v>
      </c>
      <c r="N904" s="2">
        <v>0.160958868305348</v>
      </c>
      <c r="O904" s="2">
        <v>9.9805095599256599E-2</v>
      </c>
      <c r="P904" s="2">
        <v>0.48368805034248702</v>
      </c>
    </row>
    <row r="905" spans="2:16" ht="15" customHeight="1" x14ac:dyDescent="0.25">
      <c r="B905" s="2">
        <v>1.7120726519283199E-2</v>
      </c>
      <c r="C905" s="2">
        <v>-0.27882617144869498</v>
      </c>
      <c r="D905" s="2">
        <v>-0.10637090135982</v>
      </c>
      <c r="E905" s="2">
        <v>-0.45366422762265401</v>
      </c>
      <c r="F905" s="2">
        <v>0.70884168675029802</v>
      </c>
      <c r="G905" s="2">
        <v>7.2941773719937694E-2</v>
      </c>
      <c r="H905" s="2">
        <v>0.296298289313074</v>
      </c>
      <c r="I905" s="2">
        <v>0.10452043449845901</v>
      </c>
      <c r="J905" s="2">
        <v>0.285181101470456</v>
      </c>
      <c r="K905" s="2">
        <v>0.55486051691096805</v>
      </c>
      <c r="L905" s="2">
        <v>0.144437938525175</v>
      </c>
      <c r="M905" s="2">
        <v>0.29651912926597201</v>
      </c>
      <c r="N905" s="2">
        <v>-0.31387481235483</v>
      </c>
      <c r="O905" s="2">
        <v>0.15153018133827501</v>
      </c>
      <c r="P905" s="2">
        <v>-2.6936407393517301E-2</v>
      </c>
    </row>
    <row r="906" spans="2:16" ht="15" customHeight="1" x14ac:dyDescent="0.25">
      <c r="B906" s="2">
        <v>-0.63249068309765299</v>
      </c>
      <c r="C906" s="2">
        <v>2.4928331209602699</v>
      </c>
      <c r="D906" s="2">
        <v>1.09058054758565</v>
      </c>
      <c r="E906" s="2">
        <v>0.19418676369200699</v>
      </c>
      <c r="F906" s="2">
        <v>-9.0114098364922193E-2</v>
      </c>
      <c r="G906" s="2">
        <v>-5.12070075424595E-2</v>
      </c>
      <c r="H906" s="2">
        <v>-9.46346320153061E-2</v>
      </c>
      <c r="I906" s="2">
        <v>0.65541341711033596</v>
      </c>
      <c r="J906" s="2">
        <v>0.19310068860785501</v>
      </c>
      <c r="K906" s="2">
        <v>0.12422528146534199</v>
      </c>
      <c r="L906" s="2">
        <v>0.15965373811837</v>
      </c>
      <c r="M906" s="2">
        <v>-1.37785432196304E-2</v>
      </c>
      <c r="N906" s="2">
        <v>-0.38066071487352399</v>
      </c>
      <c r="O906" s="2">
        <v>-3.0148704302736199E-2</v>
      </c>
      <c r="P906" s="2">
        <v>0.14713617064482601</v>
      </c>
    </row>
    <row r="907" spans="2:16" ht="15" customHeight="1" x14ac:dyDescent="0.25">
      <c r="B907" s="2">
        <v>0.398707557243553</v>
      </c>
      <c r="C907" s="2">
        <v>0.44228887057382199</v>
      </c>
      <c r="D907" s="2">
        <v>1.2391081187778501</v>
      </c>
      <c r="E907" s="2">
        <v>0.38691206350212798</v>
      </c>
      <c r="F907" s="2">
        <v>0.96855547690292598</v>
      </c>
      <c r="G907" s="2">
        <v>0.17352906725998399</v>
      </c>
      <c r="H907" s="2">
        <v>-0.74198881838903197</v>
      </c>
      <c r="I907" s="2">
        <v>-0.30407781246363902</v>
      </c>
      <c r="J907" s="2">
        <v>9.0797169718586104E-2</v>
      </c>
      <c r="K907" s="2">
        <v>0.15121001510981599</v>
      </c>
      <c r="L907" s="2">
        <v>-0.34877802926201701</v>
      </c>
      <c r="M907" s="2">
        <v>-9.7319485863512897E-2</v>
      </c>
      <c r="N907" s="2">
        <v>0.68047202665186302</v>
      </c>
      <c r="O907" s="2">
        <v>-0.67821217337085404</v>
      </c>
      <c r="P907" s="2">
        <v>-0.38035946860901099</v>
      </c>
    </row>
    <row r="908" spans="2:16" ht="15" customHeight="1" x14ac:dyDescent="0.25">
      <c r="B908" s="2">
        <v>-0.59088164297103096</v>
      </c>
      <c r="C908" s="2">
        <v>1.19734222310272</v>
      </c>
      <c r="D908" s="2">
        <v>1.03125769903553</v>
      </c>
      <c r="E908" s="2">
        <v>0.55112254163742602</v>
      </c>
      <c r="F908" s="2">
        <v>1.19142629570295</v>
      </c>
      <c r="G908" s="2">
        <v>-0.97638812059954805</v>
      </c>
      <c r="H908" s="2">
        <v>-1.2284025541288599</v>
      </c>
      <c r="I908" s="2">
        <v>-1.8180186985314001E-2</v>
      </c>
      <c r="J908" s="2">
        <v>-1.0977626810739101</v>
      </c>
      <c r="K908" s="2">
        <v>7.0990632872902998E-2</v>
      </c>
      <c r="L908" s="2">
        <v>0.450419292045798</v>
      </c>
      <c r="M908" s="2">
        <v>0.32854406989590501</v>
      </c>
      <c r="N908" s="2">
        <v>-0.451480740386143</v>
      </c>
      <c r="O908" s="2">
        <v>0.46856867306489097</v>
      </c>
      <c r="P908" s="2">
        <v>0.25082988661245298</v>
      </c>
    </row>
    <row r="909" spans="2:16" ht="15" customHeight="1" x14ac:dyDescent="0.25">
      <c r="B909" s="2">
        <v>3.4994489946238101</v>
      </c>
      <c r="C909" s="2">
        <v>0.30566844897378098</v>
      </c>
      <c r="D909" s="2">
        <v>-0.58724963694971899</v>
      </c>
      <c r="E909" s="2">
        <v>-1.52408940687163</v>
      </c>
      <c r="F909" s="2">
        <v>0.91722267153410797</v>
      </c>
      <c r="G909" s="2">
        <v>-0.95621459598648795</v>
      </c>
      <c r="H909" s="2">
        <v>-0.47843613695640802</v>
      </c>
      <c r="I909" s="2">
        <v>-0.91346959710166697</v>
      </c>
      <c r="J909" s="2">
        <v>-0.35891900014705702</v>
      </c>
      <c r="K909" s="2">
        <v>-0.54960370190818397</v>
      </c>
      <c r="L909" s="2">
        <v>0.34622350845779298</v>
      </c>
      <c r="M909" s="2">
        <v>-0.236003729380481</v>
      </c>
      <c r="N909" s="2">
        <v>8.9066389651824701E-2</v>
      </c>
      <c r="O909" s="2">
        <v>-0.24948964846022201</v>
      </c>
      <c r="P909" s="2">
        <v>4.1066171895374697E-2</v>
      </c>
    </row>
    <row r="910" spans="2:16" ht="15" customHeight="1" x14ac:dyDescent="0.25">
      <c r="B910" s="2">
        <v>-0.34088681274011101</v>
      </c>
      <c r="C910" s="2">
        <v>-0.72920538219666597</v>
      </c>
      <c r="D910" s="2">
        <v>2.10381679147735</v>
      </c>
      <c r="E910" s="2">
        <v>0.252616561620709</v>
      </c>
      <c r="F910" s="2">
        <v>-0.80226862888593797</v>
      </c>
      <c r="G910" s="2">
        <v>-0.66001068429814602</v>
      </c>
      <c r="H910" s="2">
        <v>-0.41133450468291399</v>
      </c>
      <c r="I910" s="2">
        <v>1.9253271912234899</v>
      </c>
      <c r="J910" s="2">
        <v>-0.248599270030681</v>
      </c>
      <c r="K910" s="2">
        <v>0.137754220235068</v>
      </c>
      <c r="L910" s="2">
        <v>-0.13555728312293699</v>
      </c>
      <c r="M910" s="2">
        <v>-0.65487972472645795</v>
      </c>
      <c r="N910" s="2">
        <v>0.94286983594729101</v>
      </c>
      <c r="O910" s="2">
        <v>0.70532844418990703</v>
      </c>
      <c r="P910" s="2">
        <v>0.26529553539596001</v>
      </c>
    </row>
    <row r="911" spans="2:16" ht="15" customHeight="1" x14ac:dyDescent="0.25">
      <c r="B911" s="2">
        <v>-0.49799115901907498</v>
      </c>
      <c r="C911" s="2">
        <v>-3.6709257959389898</v>
      </c>
      <c r="D911" s="2">
        <v>2.60317581654345</v>
      </c>
      <c r="E911" s="2">
        <v>0.56489060068252495</v>
      </c>
      <c r="F911" s="2">
        <v>-1.11958224558221</v>
      </c>
      <c r="G911" s="2">
        <v>-0.87656415021440404</v>
      </c>
      <c r="H911" s="2">
        <v>-0.16614361070202999</v>
      </c>
      <c r="I911" s="2">
        <v>-0.23687182257845699</v>
      </c>
      <c r="J911" s="2">
        <v>-0.34442484349378399</v>
      </c>
      <c r="K911" s="2">
        <v>0.45885062953858302</v>
      </c>
      <c r="L911" s="2">
        <v>0.43889779763188802</v>
      </c>
      <c r="M911" s="2">
        <v>-6.11372262818351E-2</v>
      </c>
      <c r="N911" s="2">
        <v>8.8606547152694407E-2</v>
      </c>
      <c r="O911" s="2">
        <v>0.336086674087826</v>
      </c>
      <c r="P911" s="2">
        <v>0.56380292526613895</v>
      </c>
    </row>
    <row r="912" spans="2:16" ht="15" customHeight="1" x14ac:dyDescent="0.25">
      <c r="B912" s="2">
        <v>1.0067584287062099</v>
      </c>
      <c r="C912" s="2">
        <v>1.6615657181018999</v>
      </c>
      <c r="D912" s="2">
        <v>0.14949824009507701</v>
      </c>
      <c r="E912" s="2">
        <v>-0.43277177557747298</v>
      </c>
      <c r="F912" s="2">
        <v>0.444972395548972</v>
      </c>
      <c r="G912" s="2">
        <v>-0.38840206833702701</v>
      </c>
      <c r="H912" s="2">
        <v>-0.228606123015762</v>
      </c>
      <c r="I912" s="2">
        <v>-0.90233827186360704</v>
      </c>
      <c r="J912" s="2">
        <v>-0.24252594415284001</v>
      </c>
      <c r="K912" s="2">
        <v>-0.212498453674689</v>
      </c>
      <c r="L912" s="2">
        <v>-0.22583138268383299</v>
      </c>
      <c r="M912" s="2">
        <v>0.36257669166600398</v>
      </c>
      <c r="N912" s="2">
        <v>0.40755603254915301</v>
      </c>
      <c r="O912" s="2">
        <v>0.776662853418712</v>
      </c>
      <c r="P912" s="2">
        <v>-0.47643663986207901</v>
      </c>
    </row>
    <row r="913" spans="2:16" ht="15" customHeight="1" x14ac:dyDescent="0.25">
      <c r="B913" s="2">
        <v>1.32044974143251</v>
      </c>
      <c r="C913" s="2">
        <v>1.30217558915605</v>
      </c>
      <c r="D913" s="2">
        <v>0.86362343049059198</v>
      </c>
      <c r="E913" s="2">
        <v>-0.70285878510538602</v>
      </c>
      <c r="F913" s="2">
        <v>1.82261916299131</v>
      </c>
      <c r="G913" s="2">
        <v>-0.73419140505830405</v>
      </c>
      <c r="H913" s="2">
        <v>-1.0380450691757199</v>
      </c>
      <c r="I913" s="2">
        <v>-0.42886676190705603</v>
      </c>
      <c r="J913" s="2">
        <v>-0.90014788010991598</v>
      </c>
      <c r="K913" s="2">
        <v>-8.2653545808548307E-2</v>
      </c>
      <c r="L913" s="2">
        <v>-0.45989150181083399</v>
      </c>
      <c r="M913" s="2">
        <v>0.187342438413893</v>
      </c>
      <c r="N913" s="2">
        <v>-0.16928641933733099</v>
      </c>
      <c r="O913" s="2">
        <v>-0.236157523655638</v>
      </c>
      <c r="P913" s="2">
        <v>6.1010278390669997E-2</v>
      </c>
    </row>
    <row r="914" spans="2:16" ht="15" customHeight="1" x14ac:dyDescent="0.25">
      <c r="B914" s="2">
        <v>-1.76383268851048</v>
      </c>
      <c r="C914" s="2">
        <v>1.564608352724</v>
      </c>
      <c r="D914" s="2">
        <v>-0.402106903147192</v>
      </c>
      <c r="E914" s="2">
        <v>-0.62845689918271996</v>
      </c>
      <c r="F914" s="2">
        <v>0.488928272843348</v>
      </c>
      <c r="G914" s="2">
        <v>-0.27539905410377102</v>
      </c>
      <c r="H914" s="2">
        <v>-0.40781974578587599</v>
      </c>
      <c r="I914" s="2">
        <v>0.118108894379686</v>
      </c>
      <c r="J914" s="2">
        <v>-0.36257668576878899</v>
      </c>
      <c r="K914" s="2">
        <v>0.25296948240222</v>
      </c>
      <c r="L914" s="2">
        <v>-4.5845164745336897E-2</v>
      </c>
      <c r="M914" s="2">
        <v>1.7467807864478799E-2</v>
      </c>
      <c r="N914" s="2">
        <v>-0.29546906160257203</v>
      </c>
      <c r="O914" s="2">
        <v>-0.15347477917757499</v>
      </c>
      <c r="P914" s="2">
        <v>-0.34443514978774398</v>
      </c>
    </row>
    <row r="915" spans="2:16" ht="15" customHeight="1" x14ac:dyDescent="0.25">
      <c r="B915" s="2">
        <v>1.84086606552383</v>
      </c>
      <c r="C915" s="2">
        <v>-2.2249956663093702</v>
      </c>
      <c r="D915" s="2">
        <v>1.9979920771444699</v>
      </c>
      <c r="E915" s="2">
        <v>4.5894219119482403E-2</v>
      </c>
      <c r="F915" s="2">
        <v>-1.55078826239164</v>
      </c>
      <c r="G915" s="2">
        <v>0.89592669533334501</v>
      </c>
      <c r="H915" s="2">
        <v>-0.54795202253494701</v>
      </c>
      <c r="I915" s="2">
        <v>2.2190015285606002</v>
      </c>
      <c r="J915" s="2">
        <v>0.54134069886230496</v>
      </c>
      <c r="K915" s="2">
        <v>-1.2785653552929199</v>
      </c>
      <c r="L915" s="2">
        <v>0.36670108655776001</v>
      </c>
      <c r="M915" s="2">
        <v>-0.28069162993986502</v>
      </c>
      <c r="N915" s="2">
        <v>0.12568604673555001</v>
      </c>
      <c r="O915" s="2">
        <v>0.38223423918687999</v>
      </c>
      <c r="P915" s="2">
        <v>0.13633672843372099</v>
      </c>
    </row>
    <row r="916" spans="2:16" ht="15" customHeight="1" x14ac:dyDescent="0.25">
      <c r="B916" s="2">
        <v>-1.28022914889243</v>
      </c>
      <c r="C916" s="2">
        <v>-3.5184559390707801</v>
      </c>
      <c r="D916" s="2">
        <v>2.4502762217413498</v>
      </c>
      <c r="E916" s="2">
        <v>0.73734334518172195</v>
      </c>
      <c r="F916" s="2">
        <v>-2.28908678816379</v>
      </c>
      <c r="G916" s="2">
        <v>-1.2570151251168</v>
      </c>
      <c r="H916" s="2">
        <v>0.81854923189037898</v>
      </c>
      <c r="I916" s="2">
        <v>0.58951917823157196</v>
      </c>
      <c r="J916" s="2">
        <v>-0.35810102326411503</v>
      </c>
      <c r="K916" s="2">
        <v>0.324677876523076</v>
      </c>
      <c r="L916" s="2">
        <v>-0.34419567154860797</v>
      </c>
      <c r="M916" s="2">
        <v>0.75602584470399903</v>
      </c>
      <c r="N916" s="2">
        <v>4.8441523103459699E-2</v>
      </c>
      <c r="O916" s="2">
        <v>-0.284457277688004</v>
      </c>
      <c r="P916" s="2">
        <v>-8.2074218036066293E-2</v>
      </c>
    </row>
    <row r="917" spans="2:16" ht="15" customHeight="1" x14ac:dyDescent="0.25">
      <c r="B917" s="2">
        <v>-1.9787563697775901</v>
      </c>
      <c r="C917" s="2">
        <v>1.0513515296639699</v>
      </c>
      <c r="D917" s="2">
        <v>0.15769092822511499</v>
      </c>
      <c r="E917" s="2">
        <v>0.43350259550703402</v>
      </c>
      <c r="F917" s="2">
        <v>0.83041864487820105</v>
      </c>
      <c r="G917" s="2">
        <v>0.30002771948128598</v>
      </c>
      <c r="H917" s="2">
        <v>-0.78687817960790296</v>
      </c>
      <c r="I917" s="2">
        <v>-0.19040651255341401</v>
      </c>
      <c r="J917" s="2">
        <v>2.40893164447923E-2</v>
      </c>
      <c r="K917" s="2">
        <v>-0.47016771402162699</v>
      </c>
      <c r="L917" s="2">
        <v>0.234702281470721</v>
      </c>
      <c r="M917" s="2">
        <v>-0.26300602008698098</v>
      </c>
      <c r="N917" s="2">
        <v>-1.8990187452124999E-2</v>
      </c>
      <c r="O917" s="2">
        <v>-0.51911183767914904</v>
      </c>
      <c r="P917" s="2">
        <v>-0.50874757448621799</v>
      </c>
    </row>
    <row r="918" spans="2:16" ht="15" customHeight="1" x14ac:dyDescent="0.25">
      <c r="B918" s="2">
        <v>-2.72084771396726</v>
      </c>
      <c r="C918" s="2">
        <v>-9.9161564496884793</v>
      </c>
      <c r="D918" s="2">
        <v>1.5503704607367499</v>
      </c>
      <c r="E918" s="2">
        <v>-1.58285521871753</v>
      </c>
      <c r="F918" s="2">
        <v>-1.80640485230977</v>
      </c>
      <c r="G918" s="2">
        <v>-3.7142754033648702</v>
      </c>
      <c r="H918" s="2">
        <v>-8.9308040878939607E-2</v>
      </c>
      <c r="I918" s="2">
        <v>-1.9684436849073701</v>
      </c>
      <c r="J918" s="2">
        <v>-0.48715234863008899</v>
      </c>
      <c r="K918" s="2">
        <v>-1.2992285623289801</v>
      </c>
      <c r="L918" s="2">
        <v>0.87286551678759405</v>
      </c>
      <c r="M918" s="2">
        <v>-1.9751180849712301E-2</v>
      </c>
      <c r="N918" s="2">
        <v>0.30473995250533498</v>
      </c>
      <c r="O918" s="2">
        <v>-6.7051680461122601E-2</v>
      </c>
      <c r="P918" s="2">
        <v>0.37365438717775701</v>
      </c>
    </row>
  </sheetData>
  <pageMargins left="0.7" right="0.7" top="1.045275590551181" bottom="1.045275590551181" header="0.75" footer="0.75"/>
  <pageSetup paperSize="0" fitToWidth="0" fitToHeight="0" pageOrder="overThenDown" horizontalDpi="0" verticalDpi="0" copies="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12"/>
  <dimension ref="B2:AE918"/>
  <sheetViews>
    <sheetView workbookViewId="0"/>
  </sheetViews>
  <sheetFormatPr baseColWidth="10" defaultRowHeight="15" customHeight="1" x14ac:dyDescent="0.25"/>
  <cols>
    <col min="1" max="1024" width="11.5703125" customWidth="1"/>
  </cols>
  <sheetData>
    <row r="2" spans="2:31" ht="15" customHeight="1" x14ac:dyDescent="0.25">
      <c r="B2" s="2">
        <v>0.43835752009114198</v>
      </c>
      <c r="C2" s="2">
        <v>1.7804467248053799</v>
      </c>
      <c r="D2" s="2">
        <v>0.46429123704534497</v>
      </c>
      <c r="E2" s="2">
        <v>0.82173126872239499</v>
      </c>
      <c r="F2" s="2">
        <v>-0.46099047598533799</v>
      </c>
      <c r="G2" s="2">
        <v>-0.20291257573726601</v>
      </c>
      <c r="H2" s="2">
        <v>-3.0347964672082599E-2</v>
      </c>
      <c r="I2" s="2">
        <v>0.108825405005733</v>
      </c>
      <c r="J2" s="2">
        <v>-0.39713753068420199</v>
      </c>
      <c r="K2" s="2">
        <v>0.57640102332578402</v>
      </c>
      <c r="L2" s="2">
        <v>0.36477696416798899</v>
      </c>
      <c r="M2" s="2">
        <v>-0.116483540806831</v>
      </c>
      <c r="N2" s="2">
        <v>0.47370991553203001</v>
      </c>
      <c r="O2" s="2">
        <v>0.59762455331073305</v>
      </c>
      <c r="P2" s="2">
        <v>-5.65979712731597E-2</v>
      </c>
      <c r="Q2" s="2">
        <v>-0.38374900634215697</v>
      </c>
      <c r="R2" s="2">
        <v>7.6531128661217496</v>
      </c>
      <c r="S2" s="2">
        <v>-0.80889728645729597</v>
      </c>
      <c r="T2" s="2">
        <v>4.7547073843858998</v>
      </c>
      <c r="U2" s="2">
        <v>3.14414050433819</v>
      </c>
      <c r="V2" s="2">
        <v>-2.2011124247282798</v>
      </c>
      <c r="W2" s="2">
        <v>-2.2842852927319699</v>
      </c>
      <c r="X2" s="2">
        <v>-2.57715252724114</v>
      </c>
      <c r="Y2" s="2">
        <v>2.95894719280852</v>
      </c>
      <c r="Z2" s="2">
        <v>-3.8937037232237399</v>
      </c>
      <c r="AA2" s="2">
        <v>5.4535958515047103</v>
      </c>
      <c r="AB2" s="2">
        <v>-0.91020860961351402</v>
      </c>
      <c r="AC2" s="2">
        <v>3.0992181407681199</v>
      </c>
      <c r="AD2" s="2">
        <v>1.8661950063847099</v>
      </c>
      <c r="AE2" s="2">
        <v>1.9179256497002</v>
      </c>
    </row>
    <row r="3" spans="2:31" ht="15" customHeight="1" x14ac:dyDescent="0.25">
      <c r="B3" s="2">
        <v>-0.931555603293027</v>
      </c>
      <c r="C3" s="2">
        <v>1.52030990545583</v>
      </c>
      <c r="D3" s="2">
        <v>0.88137033362766404</v>
      </c>
      <c r="E3" s="2">
        <v>3.6068944781774998E-2</v>
      </c>
      <c r="F3" s="2">
        <v>-1.6345159158863001</v>
      </c>
      <c r="G3" s="2">
        <v>1.1497068724508399</v>
      </c>
      <c r="H3" s="2">
        <v>0.42658616893666201</v>
      </c>
      <c r="I3" s="2">
        <v>4.6731707917826097E-2</v>
      </c>
      <c r="J3" s="2">
        <v>1.02361412076833</v>
      </c>
      <c r="K3" s="2">
        <v>-0.20764041241400499</v>
      </c>
      <c r="L3" s="2">
        <v>-0.37400270463797303</v>
      </c>
      <c r="M3" s="2">
        <v>-0.30181840369443103</v>
      </c>
      <c r="N3" s="2">
        <v>-8.5122168341059401E-2</v>
      </c>
      <c r="O3" s="2">
        <v>1.8668335514424799E-2</v>
      </c>
      <c r="P3" s="2">
        <v>0.696687562730543</v>
      </c>
      <c r="Q3" s="2">
        <v>-1.6085935454638201</v>
      </c>
      <c r="R3" s="2">
        <v>-3.4358661562788702</v>
      </c>
      <c r="S3" s="2">
        <v>-4.7992928742790797</v>
      </c>
      <c r="T3" s="2">
        <v>-4.1319677754617601</v>
      </c>
      <c r="U3" s="2">
        <v>6.3486362452283398</v>
      </c>
      <c r="V3" s="2">
        <v>6.5862507845161504</v>
      </c>
      <c r="W3" s="2">
        <v>6.7293892818991301</v>
      </c>
      <c r="X3" s="2">
        <v>5.07806193947712</v>
      </c>
      <c r="Y3" s="2">
        <v>-4.7707893968164603</v>
      </c>
      <c r="Z3" s="2">
        <v>4.1108534880762502</v>
      </c>
      <c r="AA3" s="2">
        <v>-1.9248705300767099</v>
      </c>
      <c r="AB3" s="2">
        <v>1.9757644202371101</v>
      </c>
      <c r="AC3" s="2">
        <v>-8.8847895125269402E-2</v>
      </c>
      <c r="AD3" s="2">
        <v>1.74228199794823</v>
      </c>
      <c r="AE3" s="2">
        <v>2.9064785336536398</v>
      </c>
    </row>
    <row r="4" spans="2:31" ht="15" customHeight="1" x14ac:dyDescent="0.25">
      <c r="B4" s="2">
        <v>-0.100505899542687</v>
      </c>
      <c r="C4" s="2">
        <v>-0.89917298611655905</v>
      </c>
      <c r="D4" s="2">
        <v>0.14678311991058399</v>
      </c>
      <c r="E4" s="2">
        <v>0.97635963352217103</v>
      </c>
      <c r="F4" s="2">
        <v>-0.52808545378558103</v>
      </c>
      <c r="G4" s="2">
        <v>-0.222331896503248</v>
      </c>
      <c r="H4" s="2">
        <v>0.35313971551107498</v>
      </c>
      <c r="I4" s="2">
        <v>0.33327850282877802</v>
      </c>
      <c r="J4" s="2">
        <v>0.38250074344141499</v>
      </c>
      <c r="K4" s="2">
        <v>0.29895285660271198</v>
      </c>
      <c r="L4" s="2">
        <v>-0.173338339020736</v>
      </c>
      <c r="M4" s="2">
        <v>0.12389490110976301</v>
      </c>
      <c r="N4" s="2">
        <v>2.11988727091569E-2</v>
      </c>
      <c r="O4" s="2">
        <v>-0.45489821486011001</v>
      </c>
      <c r="P4" s="2">
        <v>0.154422344434793</v>
      </c>
      <c r="Q4" s="2">
        <v>4.5425318892259101</v>
      </c>
      <c r="R4" s="2">
        <v>-1.6724107774764201</v>
      </c>
      <c r="S4" s="2">
        <v>-1.42335028872032</v>
      </c>
      <c r="T4" s="2">
        <v>-3.9832693257095602</v>
      </c>
      <c r="U4" s="2">
        <v>-3.17090333710905</v>
      </c>
      <c r="V4" s="2">
        <v>1.44945156088032</v>
      </c>
      <c r="W4" s="2">
        <v>-7.3824664404152198</v>
      </c>
      <c r="X4" s="2">
        <v>12.9142146646704</v>
      </c>
      <c r="Y4" s="2">
        <v>2.54628280956929</v>
      </c>
      <c r="Z4" s="2">
        <v>-5.5675346145557203</v>
      </c>
      <c r="AA4" s="2">
        <v>2.50266908938845</v>
      </c>
      <c r="AB4" s="2">
        <v>-0.54251661180579702</v>
      </c>
      <c r="AC4" s="2">
        <v>-1.6617199470959101</v>
      </c>
      <c r="AD4" s="2">
        <v>2.0009071653722001</v>
      </c>
      <c r="AE4" s="2">
        <v>-1.61144996352403</v>
      </c>
    </row>
    <row r="5" spans="2:31" ht="15" customHeight="1" x14ac:dyDescent="0.25">
      <c r="B5" s="2">
        <v>-0.27029021014006299</v>
      </c>
      <c r="C5" s="2">
        <v>-0.35229317506105701</v>
      </c>
      <c r="D5" s="2">
        <v>-0.75494557015868102</v>
      </c>
      <c r="E5" s="2">
        <v>0.72992623513883303</v>
      </c>
      <c r="F5" s="2">
        <v>-1.9685520932774601</v>
      </c>
      <c r="G5" s="2">
        <v>2.0346484012821802</v>
      </c>
      <c r="H5" s="2">
        <v>-2.1311796286351101</v>
      </c>
      <c r="I5" s="2">
        <v>-1.49567217410266</v>
      </c>
      <c r="J5" s="2">
        <v>-0.52671186633890299</v>
      </c>
      <c r="K5" s="2">
        <v>1.53206147592963</v>
      </c>
      <c r="L5" s="2">
        <v>0.23610703821732801</v>
      </c>
      <c r="M5" s="2">
        <v>0.46349915915173201</v>
      </c>
      <c r="N5" s="2">
        <v>0.367759810655851</v>
      </c>
      <c r="O5" s="2">
        <v>0.25110607994008299</v>
      </c>
      <c r="P5" s="2">
        <v>-0.11490097226650001</v>
      </c>
      <c r="Q5" s="2">
        <v>1.1436541022628599</v>
      </c>
      <c r="R5" s="2">
        <v>-0.72029178042076303</v>
      </c>
      <c r="S5" s="2">
        <v>0.42584493914717703</v>
      </c>
      <c r="T5" s="2">
        <v>-1.09893657729771</v>
      </c>
      <c r="U5" s="2">
        <v>-7.1605743133056396</v>
      </c>
      <c r="V5" s="2">
        <v>10.417513866581199</v>
      </c>
      <c r="W5" s="2">
        <v>-9.0257656164796192</v>
      </c>
      <c r="X5" s="2">
        <v>-6.3386351218223398</v>
      </c>
      <c r="Y5" s="2">
        <v>-2.29995459848592</v>
      </c>
      <c r="Z5" s="2">
        <v>4.8021641576007399</v>
      </c>
      <c r="AA5" s="2">
        <v>-0.57612720943459295</v>
      </c>
      <c r="AB5" s="2">
        <v>1.3445977506104601</v>
      </c>
      <c r="AC5" s="2">
        <v>1.5430111034037099</v>
      </c>
      <c r="AD5" s="2">
        <v>0.546457200070538</v>
      </c>
      <c r="AE5" s="2">
        <v>1.68707069532951</v>
      </c>
    </row>
    <row r="6" spans="2:31" ht="15" customHeight="1" x14ac:dyDescent="0.25">
      <c r="B6" s="2">
        <v>1.26609790229107E-2</v>
      </c>
      <c r="C6" s="2">
        <v>1.5150716899461301</v>
      </c>
      <c r="D6" s="2">
        <v>0.76665796569140299</v>
      </c>
      <c r="E6" s="2">
        <v>0.38359716429895402</v>
      </c>
      <c r="F6" s="2">
        <v>0.12551465625680999</v>
      </c>
      <c r="G6" s="2">
        <v>6.0590322277987899E-2</v>
      </c>
      <c r="H6" s="2">
        <v>0.24776620946589301</v>
      </c>
      <c r="I6" s="2">
        <v>-0.18410501985614799</v>
      </c>
      <c r="J6" s="2">
        <v>4.3832584678782399E-2</v>
      </c>
      <c r="K6" s="2">
        <v>-0.36098935764494</v>
      </c>
      <c r="L6" s="2">
        <v>-0.29694838312725602</v>
      </c>
      <c r="M6" s="2">
        <v>3.3302703540338797E-2</v>
      </c>
      <c r="N6" s="2">
        <v>-0.43698541708859001</v>
      </c>
      <c r="O6" s="2">
        <v>0.113926777824596</v>
      </c>
      <c r="P6" s="2">
        <v>8.0700740897928103E-3</v>
      </c>
      <c r="Q6" s="2">
        <v>0.52260385912471896</v>
      </c>
      <c r="R6" s="2">
        <v>-6.0864295501591998</v>
      </c>
      <c r="S6" s="2">
        <v>4.9095329672724999</v>
      </c>
      <c r="T6" s="2">
        <v>-1.44065057579818</v>
      </c>
      <c r="U6" s="2">
        <v>-5.9225153640906703</v>
      </c>
      <c r="V6" s="2">
        <v>-6.2142316207511303</v>
      </c>
      <c r="W6" s="2">
        <v>1.8042839358713401</v>
      </c>
      <c r="X6" s="2">
        <v>-1.1814321401853101</v>
      </c>
      <c r="Y6" s="2">
        <v>0.4420913601416</v>
      </c>
      <c r="Z6" s="2">
        <v>0.960463867416812</v>
      </c>
      <c r="AA6" s="2">
        <v>-5.4163301102806898</v>
      </c>
      <c r="AB6" s="2">
        <v>-0.79215617226802804</v>
      </c>
      <c r="AC6" s="2">
        <v>-3.9156393905821298</v>
      </c>
      <c r="AD6" s="2">
        <v>-4.20977010387388</v>
      </c>
      <c r="AE6" s="2">
        <v>-4.8985502054038204</v>
      </c>
    </row>
    <row r="7" spans="2:31" ht="15" customHeight="1" x14ac:dyDescent="0.25">
      <c r="B7" s="2">
        <v>0.99315252053213898</v>
      </c>
      <c r="C7" s="2">
        <v>1.0444185396708301</v>
      </c>
      <c r="D7" s="2">
        <v>-0.74623813582397602</v>
      </c>
      <c r="E7" s="2">
        <v>-0.33021201062939898</v>
      </c>
      <c r="F7" s="2">
        <v>0.70486657471469805</v>
      </c>
      <c r="G7" s="2">
        <v>-6.9424266153170197E-2</v>
      </c>
      <c r="H7" s="2">
        <v>-6.5749436976600406E-2</v>
      </c>
      <c r="I7" s="2">
        <v>4.7522470035694903E-2</v>
      </c>
      <c r="J7" s="2">
        <v>-0.208904876721445</v>
      </c>
      <c r="K7" s="2">
        <v>0.40937406960510397</v>
      </c>
      <c r="L7" s="2">
        <v>0.10074782208781199</v>
      </c>
      <c r="M7" s="2">
        <v>-0.38407244861425099</v>
      </c>
      <c r="N7" s="2">
        <v>-0.18419376444371699</v>
      </c>
      <c r="O7" s="2">
        <v>2.2830747296392902E-5</v>
      </c>
      <c r="P7" s="2">
        <v>-0.21409204988912101</v>
      </c>
      <c r="Q7" s="2">
        <v>0.184363341596462</v>
      </c>
      <c r="R7" s="2">
        <v>-5.3745428268435997</v>
      </c>
      <c r="S7" s="2">
        <v>7.6530690172985301</v>
      </c>
      <c r="T7" s="2">
        <v>1.37478851372328</v>
      </c>
      <c r="U7" s="2">
        <v>2.2629439356916001</v>
      </c>
      <c r="V7" s="2">
        <v>2.8454142388880599</v>
      </c>
      <c r="W7" s="2">
        <v>1.4958896126891199</v>
      </c>
      <c r="X7" s="2">
        <v>-1.04506981091177</v>
      </c>
      <c r="Y7" s="2">
        <v>-4.9498083332988596</v>
      </c>
      <c r="Z7" s="2">
        <v>-1.4949905195620801</v>
      </c>
      <c r="AA7" s="2">
        <v>11.021902100757</v>
      </c>
      <c r="AB7" s="2">
        <v>-1.4646068655782001</v>
      </c>
      <c r="AC7" s="2">
        <v>-2.4550192821064201</v>
      </c>
      <c r="AD7" s="2">
        <v>0.66127311201866501</v>
      </c>
      <c r="AE7" s="2">
        <v>-2.8749765462413501</v>
      </c>
    </row>
    <row r="8" spans="2:31" ht="15" customHeight="1" x14ac:dyDescent="0.25">
      <c r="B8" s="2">
        <v>-0.92662473456201</v>
      </c>
      <c r="C8" s="2">
        <v>-1.29812656278088</v>
      </c>
      <c r="D8" s="2">
        <v>1.03530552753361</v>
      </c>
      <c r="E8" s="2">
        <v>0.547433392409856</v>
      </c>
      <c r="F8" s="2">
        <v>-2.4928537847360701</v>
      </c>
      <c r="G8" s="2">
        <v>0.90408040610864604</v>
      </c>
      <c r="H8" s="2">
        <v>0.88889342858809195</v>
      </c>
      <c r="I8" s="2">
        <v>2.3285129359883201E-2</v>
      </c>
      <c r="J8" s="2">
        <v>0.65082757269914504</v>
      </c>
      <c r="K8" s="2">
        <v>0.29957815478691102</v>
      </c>
      <c r="L8" s="2">
        <v>-0.259668544046609</v>
      </c>
      <c r="M8" s="2">
        <v>-0.233094802821739</v>
      </c>
      <c r="N8" s="2">
        <v>-4.9772590904908799E-2</v>
      </c>
      <c r="O8" s="2">
        <v>-0.29586473179025502</v>
      </c>
      <c r="P8" s="2">
        <v>-0.26366273159632497</v>
      </c>
      <c r="Q8" s="2">
        <v>1.6711641492156499</v>
      </c>
      <c r="R8" s="2">
        <v>-2.4439030956810401</v>
      </c>
      <c r="S8" s="2">
        <v>-7.6345866270749401</v>
      </c>
      <c r="T8" s="2">
        <v>8.9747533986722292</v>
      </c>
      <c r="U8" s="2">
        <v>-2.1787998692236501</v>
      </c>
      <c r="V8" s="2">
        <v>-1.61656266341098</v>
      </c>
      <c r="W8" s="2">
        <v>-1.54554453766602</v>
      </c>
      <c r="X8" s="2">
        <v>0.97839707798598696</v>
      </c>
      <c r="Y8" s="2">
        <v>-3.4282778745850302</v>
      </c>
      <c r="Z8" s="2">
        <v>-1.69373595937154</v>
      </c>
      <c r="AA8" s="2">
        <v>-4.5965925804753098</v>
      </c>
      <c r="AB8" s="2">
        <v>-2.0688127267164198</v>
      </c>
      <c r="AC8" s="2">
        <v>-2.0810774807021302</v>
      </c>
      <c r="AD8" s="2">
        <v>-1.1694431125425699</v>
      </c>
      <c r="AE8" s="2">
        <v>4.2474524378684002</v>
      </c>
    </row>
    <row r="9" spans="2:31" ht="15" customHeight="1" x14ac:dyDescent="0.25">
      <c r="B9" s="2">
        <v>-1.62541008268916</v>
      </c>
      <c r="C9" s="2">
        <v>-2.46742783029485</v>
      </c>
      <c r="D9" s="2">
        <v>-1.56110445704659</v>
      </c>
      <c r="E9" s="2">
        <v>-0.91280251572114801</v>
      </c>
      <c r="F9" s="2">
        <v>1.4680476608133399</v>
      </c>
      <c r="G9" s="2">
        <v>2.0235375050558502</v>
      </c>
      <c r="H9" s="2">
        <v>1.6428647851673099</v>
      </c>
      <c r="I9" s="2">
        <v>0.67304146007245502</v>
      </c>
      <c r="J9" s="2">
        <v>-0.76890769235034295</v>
      </c>
      <c r="K9" s="2">
        <v>-8.6968029365000008E-3</v>
      </c>
      <c r="L9" s="2">
        <v>-0.14058380640832799</v>
      </c>
      <c r="M9" s="2">
        <v>-0.128605016099475</v>
      </c>
      <c r="N9" s="2">
        <v>-0.25139374431645101</v>
      </c>
      <c r="O9" s="2">
        <v>-1.13628882332392E-2</v>
      </c>
      <c r="P9" s="2">
        <v>0.15043479319706199</v>
      </c>
      <c r="Q9" s="2">
        <v>3.7979546196546399</v>
      </c>
      <c r="R9" s="2">
        <v>-4.3436363305982102</v>
      </c>
      <c r="S9" s="2">
        <v>2.6821687226931501</v>
      </c>
      <c r="T9" s="2">
        <v>0.787449093886744</v>
      </c>
      <c r="U9" s="2">
        <v>7.4504839294698604</v>
      </c>
      <c r="V9" s="2">
        <v>2.8735372149981502</v>
      </c>
      <c r="W9" s="2">
        <v>-1.92180808316993</v>
      </c>
      <c r="X9" s="2">
        <v>-1.0605881842462099</v>
      </c>
      <c r="Y9" s="2">
        <v>11.2972394093583</v>
      </c>
      <c r="Z9" s="2">
        <v>1.5604645815431299</v>
      </c>
      <c r="AA9" s="2">
        <v>-4.1648279988555803</v>
      </c>
      <c r="AB9" s="2">
        <v>3.7150659409540299</v>
      </c>
      <c r="AC9" s="2">
        <v>4.4452410668615903</v>
      </c>
      <c r="AD9" s="2">
        <v>-1.12042482674738</v>
      </c>
      <c r="AE9" s="2">
        <v>-2.10714676848252</v>
      </c>
    </row>
    <row r="10" spans="2:31" ht="15" customHeight="1" x14ac:dyDescent="0.25">
      <c r="B10" s="2">
        <v>7.6788018250620704E-2</v>
      </c>
      <c r="C10" s="2">
        <v>1.6445007109341001</v>
      </c>
      <c r="D10" s="2">
        <v>1.56394709412056</v>
      </c>
      <c r="E10" s="2">
        <v>0.92382561330229096</v>
      </c>
      <c r="F10" s="2">
        <v>-0.68134561810217198</v>
      </c>
      <c r="G10" s="2">
        <v>1.0194680262286699</v>
      </c>
      <c r="H10" s="2">
        <v>0.81050689518874597</v>
      </c>
      <c r="I10" s="2">
        <v>0.27786890538311698</v>
      </c>
      <c r="J10" s="2">
        <v>0.32700646973762898</v>
      </c>
      <c r="K10" s="2">
        <v>-0.40666652697484501</v>
      </c>
      <c r="L10" s="2">
        <v>-0.27045872466508802</v>
      </c>
      <c r="M10" s="2">
        <v>-0.537532513978906</v>
      </c>
      <c r="N10" s="2">
        <v>0.43495759646861099</v>
      </c>
      <c r="O10" s="2">
        <v>3.5956717127261797E-2</v>
      </c>
      <c r="P10" s="2">
        <v>-0.248803654349814</v>
      </c>
      <c r="Q10" s="2">
        <v>-1.0827525090514301</v>
      </c>
      <c r="R10" s="2">
        <v>6.253752775113</v>
      </c>
      <c r="S10" s="2">
        <v>0.97914316736649798</v>
      </c>
      <c r="T10" s="2">
        <v>-8.7529273399255505</v>
      </c>
      <c r="U10" s="2">
        <v>0.62282813128060899</v>
      </c>
      <c r="V10" s="2">
        <v>0.51981268394791502</v>
      </c>
      <c r="W10" s="2">
        <v>0.38712039687733102</v>
      </c>
      <c r="X10" s="2">
        <v>-2.69092370378775</v>
      </c>
      <c r="Y10" s="2">
        <v>3.78875631738955</v>
      </c>
      <c r="Z10" s="2">
        <v>0.70889797899496199</v>
      </c>
      <c r="AA10" s="2">
        <v>-2.6638799674226101</v>
      </c>
      <c r="AB10" s="2">
        <v>-6.5835860712688996</v>
      </c>
      <c r="AC10" s="2">
        <v>-8.1019073909233903</v>
      </c>
      <c r="AD10" s="2">
        <v>4.2420344782886303</v>
      </c>
      <c r="AE10" s="2">
        <v>2.3706053149375901</v>
      </c>
    </row>
    <row r="11" spans="2:31" ht="15" customHeight="1" x14ac:dyDescent="0.25">
      <c r="B11" s="2">
        <v>3.1513460774660902</v>
      </c>
      <c r="C11" s="2">
        <v>1.13193162008282</v>
      </c>
      <c r="D11" s="2">
        <v>-0.86793218132730798</v>
      </c>
      <c r="E11" s="2">
        <v>-0.94253093741342997</v>
      </c>
      <c r="F11" s="2">
        <v>0.50907927212121995</v>
      </c>
      <c r="G11" s="2">
        <v>-0.52646269973361104</v>
      </c>
      <c r="H11" s="2">
        <v>-3.3699784696143799E-2</v>
      </c>
      <c r="I11" s="2">
        <v>-0.423154356915802</v>
      </c>
      <c r="J11" s="2">
        <v>-0.23300734121549699</v>
      </c>
      <c r="K11" s="2">
        <v>-1.30883058508648E-2</v>
      </c>
      <c r="L11" s="2">
        <v>-8.4481968276655106E-3</v>
      </c>
      <c r="M11" s="2">
        <v>-2.4585439405906601E-2</v>
      </c>
      <c r="N11" s="2">
        <v>4.3370426456226699E-2</v>
      </c>
      <c r="O11" s="2">
        <v>-1.0198685270885599E-2</v>
      </c>
      <c r="P11" s="2">
        <v>9.0766970383800299E-2</v>
      </c>
      <c r="Q11" s="2">
        <v>-3.8988028173302101</v>
      </c>
      <c r="R11" s="2">
        <v>5.6024011860840597</v>
      </c>
      <c r="S11" s="2">
        <v>-0.30244143931468997</v>
      </c>
      <c r="T11" s="2">
        <v>-5.3952568134633001</v>
      </c>
      <c r="U11" s="2">
        <v>-5.02986046998664</v>
      </c>
      <c r="V11" s="2">
        <v>-3.0069609183505102</v>
      </c>
      <c r="W11" s="2">
        <v>1.52252150695615</v>
      </c>
      <c r="X11" s="2">
        <v>2.7094507094726299</v>
      </c>
      <c r="Y11" s="2">
        <v>-2.28765925772429</v>
      </c>
      <c r="Z11" s="2">
        <v>1.7361203448814899</v>
      </c>
      <c r="AA11" s="2">
        <v>0.70430487044018797</v>
      </c>
      <c r="AB11" s="2">
        <v>6.7119195629883501</v>
      </c>
      <c r="AC11" s="2">
        <v>8.3717015337457106</v>
      </c>
      <c r="AD11" s="2">
        <v>-1.91830632812797</v>
      </c>
      <c r="AE11" s="2">
        <v>-3.06363192805079</v>
      </c>
    </row>
    <row r="12" spans="2:31" ht="15" customHeight="1" x14ac:dyDescent="0.25">
      <c r="B12" s="2">
        <v>-0.93648903604818601</v>
      </c>
      <c r="C12" s="2">
        <v>0.70588129773842401</v>
      </c>
      <c r="D12" s="2">
        <v>0.110700391456433</v>
      </c>
      <c r="E12" s="2">
        <v>-0.235949811900031</v>
      </c>
      <c r="F12" s="2">
        <v>0.42795604336965698</v>
      </c>
      <c r="G12" s="2">
        <v>0.18200232057711299</v>
      </c>
      <c r="H12" s="2">
        <v>-5.3448254231735701E-3</v>
      </c>
      <c r="I12" s="2">
        <v>0.1719646577</v>
      </c>
      <c r="J12" s="2">
        <v>8.0125737604502104E-2</v>
      </c>
      <c r="K12" s="2">
        <v>-0.81950926911922595</v>
      </c>
      <c r="L12" s="2">
        <v>-0.33674630882808398</v>
      </c>
      <c r="M12" s="2">
        <v>0.52329013277914405</v>
      </c>
      <c r="N12" s="2">
        <v>-0.116554692396628</v>
      </c>
      <c r="O12" s="2">
        <v>0.41569945278553799</v>
      </c>
      <c r="P12" s="2">
        <v>6.3438492113279593E-2</v>
      </c>
      <c r="Q12" s="2">
        <v>-2.7472024896585601</v>
      </c>
      <c r="R12" s="2">
        <v>-6.7617748631154999</v>
      </c>
      <c r="S12" s="2">
        <v>3.5731034611751298</v>
      </c>
      <c r="T12" s="2">
        <v>-2.1193220545864699</v>
      </c>
      <c r="U12" s="2">
        <v>-1.8033278243770701</v>
      </c>
      <c r="V12" s="2">
        <v>-5.3379061996425401</v>
      </c>
      <c r="W12" s="2">
        <v>-1.09335469856868</v>
      </c>
      <c r="X12" s="2">
        <v>-0.43792588294679002</v>
      </c>
      <c r="Y12" s="2">
        <v>0.52644214757039298</v>
      </c>
      <c r="Z12" s="2">
        <v>-0.65866600946502896</v>
      </c>
      <c r="AA12" s="2">
        <v>-0.35140817772236399</v>
      </c>
      <c r="AB12" s="2">
        <v>-0.41059265818706597</v>
      </c>
      <c r="AC12" s="2">
        <v>5.4576032368426501</v>
      </c>
      <c r="AD12" s="2">
        <v>8.7115436312435808</v>
      </c>
      <c r="AE12" s="2">
        <v>9.4917520189198008</v>
      </c>
    </row>
    <row r="13" spans="2:31" ht="15" customHeight="1" x14ac:dyDescent="0.25">
      <c r="B13" s="2">
        <v>-1.39914382809413</v>
      </c>
      <c r="C13" s="2">
        <v>2.09672976528701</v>
      </c>
      <c r="D13" s="2">
        <v>0.66634505606775596</v>
      </c>
      <c r="E13" s="2">
        <v>-0.4330245806859</v>
      </c>
      <c r="F13" s="2">
        <v>-0.99367786839084804</v>
      </c>
      <c r="G13" s="2">
        <v>-0.20975708499871701</v>
      </c>
      <c r="H13" s="2">
        <v>0.63768141992681104</v>
      </c>
      <c r="I13" s="2">
        <v>0.24277149304434401</v>
      </c>
      <c r="J13" s="2">
        <v>3.2904870748897697E-2</v>
      </c>
      <c r="K13" s="2">
        <v>-0.61941421881284497</v>
      </c>
      <c r="L13" s="2">
        <v>4.4096287861089399E-2</v>
      </c>
      <c r="M13" s="2">
        <v>-1.2799100069124301E-2</v>
      </c>
      <c r="N13" s="2">
        <v>0.444414927777876</v>
      </c>
      <c r="O13" s="2">
        <v>-0.39011585056938197</v>
      </c>
      <c r="P13" s="2">
        <v>3.8682553123498699E-2</v>
      </c>
      <c r="Q13" s="2">
        <v>-6.5946302435807302</v>
      </c>
      <c r="R13" s="2">
        <v>1.1771660257122201</v>
      </c>
      <c r="S13" s="2">
        <v>1.8412594588545499</v>
      </c>
      <c r="T13" s="2">
        <v>-0.92602038928559205</v>
      </c>
      <c r="U13" s="2">
        <v>5.64648944059212</v>
      </c>
      <c r="V13" s="2">
        <v>1.01504647871936</v>
      </c>
      <c r="W13" s="2">
        <v>-6.1450181188125503</v>
      </c>
      <c r="X13" s="2">
        <v>0.67993996406082002</v>
      </c>
      <c r="Y13" s="2">
        <v>-3.6450347724315701</v>
      </c>
      <c r="Z13" s="2">
        <v>-3.5115350092679001</v>
      </c>
      <c r="AA13" s="2">
        <v>-3.38756100982715</v>
      </c>
      <c r="AB13" s="2">
        <v>-0.486106960857626</v>
      </c>
      <c r="AC13" s="2">
        <v>-1.2560442158226399</v>
      </c>
      <c r="AD13" s="2">
        <v>-6.4750402554114999</v>
      </c>
      <c r="AE13" s="2">
        <v>-1.21493267888352</v>
      </c>
    </row>
    <row r="14" spans="2:31" ht="15" customHeight="1" x14ac:dyDescent="0.25">
      <c r="B14" s="2">
        <v>-1.68614822698731</v>
      </c>
      <c r="C14" s="2">
        <v>-0.95554476290758705</v>
      </c>
      <c r="D14" s="2">
        <v>0.25443330152504101</v>
      </c>
      <c r="E14" s="2">
        <v>-0.11737815895014</v>
      </c>
      <c r="F14" s="2">
        <v>0.19638177162810699</v>
      </c>
      <c r="G14" s="2">
        <v>-0.68505576223581</v>
      </c>
      <c r="H14" s="2">
        <v>-0.46631692949682202</v>
      </c>
      <c r="I14" s="2">
        <v>-0.71684900082298197</v>
      </c>
      <c r="J14" s="2">
        <v>0.685185431263168</v>
      </c>
      <c r="K14" s="2">
        <v>-0.67532624557069798</v>
      </c>
      <c r="L14" s="2">
        <v>0.68480114858681695</v>
      </c>
      <c r="M14" s="2">
        <v>0.19098219785321199</v>
      </c>
      <c r="N14" s="2">
        <v>0.49727731710650902</v>
      </c>
      <c r="O14" s="2">
        <v>0.176295334425354</v>
      </c>
      <c r="P14" s="2">
        <v>0.28049298080231899</v>
      </c>
      <c r="Q14" s="2">
        <v>2.3895215833849499</v>
      </c>
      <c r="R14" s="2">
        <v>2.4883968277721298</v>
      </c>
      <c r="S14" s="2">
        <v>3.1234028118339499</v>
      </c>
      <c r="T14" s="2">
        <v>2.50220156990531</v>
      </c>
      <c r="U14" s="2">
        <v>-6.5568314298176897</v>
      </c>
      <c r="V14" s="2">
        <v>7.7072040257557202</v>
      </c>
      <c r="W14" s="2">
        <v>9.4585461038140206</v>
      </c>
      <c r="X14" s="2">
        <v>1.0707238402182999</v>
      </c>
      <c r="Y14" s="2">
        <v>3.55689555845766</v>
      </c>
      <c r="Z14" s="2">
        <v>-6.3680757731978703</v>
      </c>
      <c r="AA14" s="2">
        <v>-1.57091200547652</v>
      </c>
      <c r="AB14" s="2">
        <v>-1.47439316490911</v>
      </c>
      <c r="AC14" s="2">
        <v>1.8657082912173</v>
      </c>
      <c r="AD14" s="2">
        <v>-1.69317863379987</v>
      </c>
      <c r="AE14" s="2">
        <v>1.94498710423695</v>
      </c>
    </row>
    <row r="15" spans="2:31" ht="15" customHeight="1" x14ac:dyDescent="0.25">
      <c r="B15" s="2">
        <v>1.90893070600555</v>
      </c>
      <c r="C15" s="2">
        <v>-1.8294123502561499</v>
      </c>
      <c r="D15" s="2">
        <v>0.76200797275090204</v>
      </c>
      <c r="E15" s="2">
        <v>-0.58158435074232595</v>
      </c>
      <c r="F15" s="2">
        <v>-1.3853785822618401</v>
      </c>
      <c r="G15" s="2">
        <v>-0.13521085265676799</v>
      </c>
      <c r="H15" s="2">
        <v>0.45837277743846699</v>
      </c>
      <c r="I15" s="2">
        <v>-0.69021750261872605</v>
      </c>
      <c r="J15" s="2">
        <v>0.517330647836864</v>
      </c>
      <c r="K15" s="2">
        <v>0.80831862517654895</v>
      </c>
      <c r="L15" s="2">
        <v>-0.66835321340067999</v>
      </c>
      <c r="M15" s="2">
        <v>-7.4058546016077698E-2</v>
      </c>
      <c r="N15" s="2">
        <v>-0.70491109227686899</v>
      </c>
      <c r="O15" s="2">
        <v>-0.575128108709685</v>
      </c>
      <c r="P15" s="2">
        <v>-0.86690435889390305</v>
      </c>
      <c r="Q15" s="2">
        <v>6.5835977244386399</v>
      </c>
      <c r="R15" s="2">
        <v>0.71774711880555198</v>
      </c>
      <c r="S15" s="2">
        <v>-5.4070186635012298</v>
      </c>
      <c r="T15" s="2">
        <v>0.52930118562394202</v>
      </c>
      <c r="U15" s="2">
        <v>-0.98777883467559202</v>
      </c>
      <c r="V15" s="2">
        <v>-2.8311318975351298</v>
      </c>
      <c r="W15" s="2">
        <v>1.2414359514087401</v>
      </c>
      <c r="X15" s="2">
        <v>-1.0829509562656401</v>
      </c>
      <c r="Y15" s="2">
        <v>1.3416324059723299</v>
      </c>
      <c r="Z15" s="2">
        <v>7.5155109222364498</v>
      </c>
      <c r="AA15" s="2">
        <v>4.4734047894733298</v>
      </c>
      <c r="AB15" s="2">
        <v>1.5396834365808401</v>
      </c>
      <c r="AC15" s="2">
        <v>-2.5069594037580001</v>
      </c>
      <c r="AD15" s="2">
        <v>3.1712063059508999</v>
      </c>
      <c r="AE15" s="2">
        <v>-4.5819483360138804</v>
      </c>
    </row>
    <row r="16" spans="2:31" ht="15" customHeight="1" x14ac:dyDescent="0.25">
      <c r="B16" s="2">
        <v>-1.1525586841509201</v>
      </c>
      <c r="C16" s="2">
        <v>-1.2081382081770899</v>
      </c>
      <c r="D16" s="2">
        <v>-0.37322043151272699</v>
      </c>
      <c r="E16" s="2">
        <v>-0.56151530142750095</v>
      </c>
      <c r="F16" s="2">
        <v>1.33478278476943</v>
      </c>
      <c r="G16" s="2">
        <v>1.0810169326946499</v>
      </c>
      <c r="H16" s="2">
        <v>0.452476073828805</v>
      </c>
      <c r="I16" s="2">
        <v>0.27631155639782501</v>
      </c>
      <c r="J16" s="2">
        <v>-9.5529621517584803E-2</v>
      </c>
      <c r="K16" s="2">
        <v>0.133334038409191</v>
      </c>
      <c r="L16" s="2">
        <v>0.152220640285992</v>
      </c>
      <c r="M16" s="2">
        <v>-6.4664946130373796E-2</v>
      </c>
      <c r="N16" s="2">
        <v>0.23124604044233599</v>
      </c>
      <c r="O16" s="2">
        <v>-5.2498970946059098E-2</v>
      </c>
      <c r="P16" s="2">
        <v>-3.6050261358032597E-2</v>
      </c>
      <c r="Q16" s="2">
        <v>-6.0497786991705098</v>
      </c>
      <c r="R16" s="2">
        <v>-3.51933549714607</v>
      </c>
      <c r="S16" s="2">
        <v>-5.5024386732975401</v>
      </c>
      <c r="T16" s="2">
        <v>-0.17813087056570401</v>
      </c>
      <c r="U16" s="2">
        <v>-1.14645555906253</v>
      </c>
      <c r="V16" s="2">
        <v>1.8810247174867301</v>
      </c>
      <c r="W16" s="2">
        <v>0.51112963342927098</v>
      </c>
      <c r="X16" s="2">
        <v>-2.2598590581155702</v>
      </c>
      <c r="Y16" s="2">
        <v>1.9143375083373</v>
      </c>
      <c r="Z16" s="2">
        <v>-2.9389417083256602</v>
      </c>
      <c r="AA16" s="2">
        <v>-8.3879301590074395E-2</v>
      </c>
      <c r="AB16" s="2">
        <v>-4.9537355056814896</v>
      </c>
      <c r="AC16" s="2">
        <v>3.12392410647954</v>
      </c>
      <c r="AD16" s="2">
        <v>4.3318766370118196</v>
      </c>
      <c r="AE16" s="2">
        <v>-7.7314119319716497</v>
      </c>
    </row>
    <row r="17" spans="2:31" ht="15" customHeight="1" x14ac:dyDescent="0.25">
      <c r="B17" s="2">
        <v>0.47268338834260099</v>
      </c>
      <c r="C17" s="2">
        <v>2.8322061134291898</v>
      </c>
      <c r="D17" s="2">
        <v>0.49775075070042601</v>
      </c>
      <c r="E17" s="2">
        <v>0.182758545364335</v>
      </c>
      <c r="F17" s="2">
        <v>-1.01157082397011</v>
      </c>
      <c r="G17" s="2">
        <v>-0.15070849901826699</v>
      </c>
      <c r="H17" s="2">
        <v>1.2639988975490499</v>
      </c>
      <c r="I17" s="2">
        <v>0.118503372613221</v>
      </c>
      <c r="J17" s="2">
        <v>-5.2486893313146002E-2</v>
      </c>
      <c r="K17" s="2">
        <v>-0.25646246279124801</v>
      </c>
      <c r="L17" s="2">
        <v>0.297822476853917</v>
      </c>
      <c r="M17" s="2">
        <v>0.22446296808961899</v>
      </c>
      <c r="N17" s="2">
        <v>0.65452233053470299</v>
      </c>
      <c r="O17" s="2">
        <v>0.27013025059521101</v>
      </c>
      <c r="P17" s="2">
        <v>5.84774230734387E-2</v>
      </c>
      <c r="Q17" s="2">
        <v>-7.1378444328490103</v>
      </c>
      <c r="R17" s="2">
        <v>-0.22602802392695101</v>
      </c>
      <c r="S17" s="2">
        <v>0.40818676910957102</v>
      </c>
      <c r="T17" s="2">
        <v>3.08222092659053</v>
      </c>
      <c r="U17" s="2">
        <v>-2.6070110592912998</v>
      </c>
      <c r="V17" s="2">
        <v>0.53826205241753</v>
      </c>
      <c r="W17" s="2">
        <v>0.142561890510219</v>
      </c>
      <c r="X17" s="2">
        <v>2.0229114084251298</v>
      </c>
      <c r="Y17" s="2">
        <v>5.7451451581279098</v>
      </c>
      <c r="Z17" s="2">
        <v>2.0582828257918102</v>
      </c>
      <c r="AA17" s="2">
        <v>3.3724827995466602</v>
      </c>
      <c r="AB17" s="2">
        <v>9.1218294075284092</v>
      </c>
      <c r="AC17" s="2">
        <v>-8.3206468395237003</v>
      </c>
      <c r="AD17" s="2">
        <v>-1.23540330852146</v>
      </c>
      <c r="AE17" s="2">
        <v>4.4864942559606904</v>
      </c>
    </row>
    <row r="18" spans="2:31" ht="15" customHeight="1" x14ac:dyDescent="0.25">
      <c r="B18" s="2">
        <v>-1.3505861505475201</v>
      </c>
      <c r="C18" s="2">
        <v>-4.7174919678209797</v>
      </c>
      <c r="D18" s="2">
        <v>1.9906291692951901</v>
      </c>
      <c r="E18" s="2">
        <v>-1.31416289455958</v>
      </c>
      <c r="F18" s="2">
        <v>-1.49423241007853</v>
      </c>
      <c r="G18" s="2">
        <v>-2.1007281473344999</v>
      </c>
      <c r="H18" s="2">
        <v>0.40150474585379797</v>
      </c>
      <c r="I18" s="2">
        <v>-0.717546590613238</v>
      </c>
      <c r="J18" s="2">
        <v>-0.69956030507654199</v>
      </c>
      <c r="K18" s="2">
        <v>-0.27885651649094501</v>
      </c>
      <c r="L18" s="2">
        <v>-0.76637099418167098</v>
      </c>
      <c r="M18" s="2">
        <v>-0.78010588201495101</v>
      </c>
      <c r="N18" s="2">
        <v>-0.65193803201864098</v>
      </c>
      <c r="O18" s="2">
        <v>-1.2871684627975499</v>
      </c>
      <c r="P18" s="2">
        <v>-0.77827076575021104</v>
      </c>
      <c r="Q18" s="2">
        <v>-1.74519096626169</v>
      </c>
      <c r="R18" s="2">
        <v>3.8579678381398899</v>
      </c>
      <c r="S18" s="2">
        <v>6.67180343186324</v>
      </c>
      <c r="T18" s="2">
        <v>6.1084948903085703</v>
      </c>
      <c r="U18" s="2">
        <v>-0.152789041239177</v>
      </c>
      <c r="V18" s="2">
        <v>0.53770089813583399</v>
      </c>
      <c r="W18" s="2">
        <v>-0.82338783999049003</v>
      </c>
      <c r="X18" s="2">
        <v>7.7011893353445702</v>
      </c>
      <c r="Y18" s="2">
        <v>-4.56087393560662E-2</v>
      </c>
      <c r="Z18" s="2">
        <v>9.93201945781429</v>
      </c>
      <c r="AA18" s="2">
        <v>-1.90481859607264</v>
      </c>
      <c r="AB18" s="2">
        <v>-7.0263389720204801</v>
      </c>
      <c r="AC18" s="2">
        <v>2.3906033460440099</v>
      </c>
      <c r="AD18" s="2">
        <v>0.76818733962584196</v>
      </c>
      <c r="AE18" s="2">
        <v>-0.13289387792322299</v>
      </c>
    </row>
    <row r="19" spans="2:31" ht="15" customHeight="1" x14ac:dyDescent="0.25">
      <c r="B19" s="2">
        <v>1.73652366668764</v>
      </c>
      <c r="C19" s="2">
        <v>0.90060658119024695</v>
      </c>
      <c r="D19" s="2">
        <v>0.18475520415086699</v>
      </c>
      <c r="E19" s="2">
        <v>-1.1338547014959499</v>
      </c>
      <c r="F19" s="2">
        <v>0.79390477398007497</v>
      </c>
      <c r="G19" s="2">
        <v>-1.06562857570209</v>
      </c>
      <c r="H19" s="2">
        <v>-0.62097408954608102</v>
      </c>
      <c r="I19" s="2">
        <v>-0.249108839197588</v>
      </c>
      <c r="J19" s="2">
        <v>-0.701954264472198</v>
      </c>
      <c r="K19" s="2">
        <v>3.5831854758931303E-2</v>
      </c>
      <c r="L19" s="2">
        <v>-0.168551528248473</v>
      </c>
      <c r="M19" s="2">
        <v>2.37865959242098E-2</v>
      </c>
      <c r="N19" s="2">
        <v>-9.1928905464038299E-2</v>
      </c>
      <c r="O19" s="2">
        <v>-0.40722662157797201</v>
      </c>
      <c r="P19" s="2">
        <v>-9.7632554274290101E-2</v>
      </c>
      <c r="Q19" s="2">
        <v>5.2192930373764996</v>
      </c>
      <c r="R19" s="2">
        <v>3.94338023601461</v>
      </c>
      <c r="S19" s="2">
        <v>5.1419289017055698</v>
      </c>
      <c r="T19" s="2">
        <v>2.0668370489678898</v>
      </c>
      <c r="U19" s="2">
        <v>2.2059219363337599</v>
      </c>
      <c r="V19" s="2">
        <v>-0.122843606202117</v>
      </c>
      <c r="W19" s="2">
        <v>-0.47479329366991202</v>
      </c>
      <c r="X19" s="2">
        <v>-0.47496779624268098</v>
      </c>
      <c r="Y19" s="2">
        <v>-6.1036837492150999</v>
      </c>
      <c r="Z19" s="2">
        <v>-3.4850755935535398</v>
      </c>
      <c r="AA19" s="2">
        <v>-6.3618872488797296</v>
      </c>
      <c r="AB19" s="2">
        <v>7.1217260126841202</v>
      </c>
      <c r="AC19" s="2">
        <v>-2.4243512635192301</v>
      </c>
      <c r="AD19" s="2">
        <v>7.9541449794231696</v>
      </c>
      <c r="AE19" s="2">
        <v>-2.61806047733673</v>
      </c>
    </row>
    <row r="20" spans="2:31" ht="15" customHeight="1" x14ac:dyDescent="0.25">
      <c r="B20" s="2">
        <v>-1.56889764335857</v>
      </c>
      <c r="C20" s="2">
        <v>0.75292666526424001</v>
      </c>
      <c r="D20" s="2">
        <v>-2.3055835599722501E-2</v>
      </c>
      <c r="E20" s="2">
        <v>0.97097994460958603</v>
      </c>
      <c r="F20" s="2">
        <v>0.39980373395323798</v>
      </c>
      <c r="G20" s="2">
        <v>0.430453666355471</v>
      </c>
      <c r="H20" s="2">
        <v>-3.5425862777232101E-2</v>
      </c>
      <c r="I20" s="2">
        <v>0.116026279668377</v>
      </c>
      <c r="J20" s="2">
        <v>0.97846417890465598</v>
      </c>
      <c r="K20" s="2">
        <v>-0.59175650598413798</v>
      </c>
      <c r="L20" s="2">
        <v>-0.57450766373349305</v>
      </c>
      <c r="M20" s="2">
        <v>0.29725454075703001</v>
      </c>
      <c r="N20" s="2">
        <v>-1.9608088070757701E-2</v>
      </c>
      <c r="O20" s="2">
        <v>-0.67423526955385804</v>
      </c>
      <c r="P20" s="2">
        <v>1.6025040720520599E-2</v>
      </c>
      <c r="Q20" s="2">
        <v>7.4269718373947899</v>
      </c>
      <c r="R20" s="2">
        <v>0.129210262937517</v>
      </c>
      <c r="S20" s="2">
        <v>0.12768624108999299</v>
      </c>
      <c r="T20" s="2">
        <v>-4.5873174379271102</v>
      </c>
      <c r="U20" s="2">
        <v>1.3770712506196501</v>
      </c>
      <c r="V20" s="2">
        <v>-2.2007118723694101</v>
      </c>
      <c r="W20" s="2">
        <v>-4.4086156803412997E-2</v>
      </c>
      <c r="X20" s="2">
        <v>-1.19061469785292</v>
      </c>
      <c r="Y20" s="2">
        <v>-1.66209969051479</v>
      </c>
      <c r="Z20" s="2">
        <v>0.31460894535537998</v>
      </c>
      <c r="AA20" s="2">
        <v>2.2740361546988401</v>
      </c>
      <c r="AB20" s="2">
        <v>-1.6711296595960099</v>
      </c>
      <c r="AC20" s="2">
        <v>2.00364614253066</v>
      </c>
      <c r="AD20" s="2">
        <v>-7.9681727726386997</v>
      </c>
      <c r="AE20" s="2">
        <v>6.42036617427416</v>
      </c>
    </row>
    <row r="21" spans="2:31" ht="15" customHeight="1" x14ac:dyDescent="0.25">
      <c r="B21" s="2">
        <v>-2.1845957115789001</v>
      </c>
      <c r="C21" s="2">
        <v>2.7984339896355999</v>
      </c>
      <c r="D21" s="2">
        <v>3.7182530554664903E-2</v>
      </c>
      <c r="E21" s="2">
        <v>-0.25563626966372199</v>
      </c>
      <c r="F21" s="2">
        <v>-1.58850629511713</v>
      </c>
      <c r="G21" s="2">
        <v>0.285260432267049</v>
      </c>
      <c r="H21" s="2">
        <v>1.0966632832885801</v>
      </c>
      <c r="I21" s="2">
        <v>0.199255267415544</v>
      </c>
      <c r="J21" s="2">
        <v>0.97635582025963497</v>
      </c>
      <c r="K21" s="2">
        <v>-0.462109408606445</v>
      </c>
      <c r="L21" s="2">
        <v>0.45870269955369503</v>
      </c>
      <c r="M21" s="2">
        <v>-0.56795553013988798</v>
      </c>
      <c r="N21" s="2">
        <v>-0.141092684095561</v>
      </c>
      <c r="O21" s="2">
        <v>0.10074482052528599</v>
      </c>
      <c r="P21" s="2">
        <v>0.31291288052209998</v>
      </c>
    </row>
    <row r="22" spans="2:31" ht="15" customHeight="1" x14ac:dyDescent="0.25">
      <c r="B22" s="2">
        <v>-1.8778650649114299</v>
      </c>
      <c r="C22" s="2">
        <v>1.94494499834034</v>
      </c>
      <c r="D22" s="2">
        <v>-0.31526557504034702</v>
      </c>
      <c r="E22" s="2">
        <v>-4.24365345054903E-2</v>
      </c>
      <c r="F22" s="2">
        <v>0.85414724146975696</v>
      </c>
      <c r="G22" s="2">
        <v>-0.76915170124585897</v>
      </c>
      <c r="H22" s="2">
        <v>-1.2313473867435201</v>
      </c>
      <c r="I22" s="2">
        <v>1.6233494535078798E-2</v>
      </c>
      <c r="J22" s="2">
        <v>-0.11598806818665</v>
      </c>
      <c r="K22" s="2">
        <v>0.111817896977722</v>
      </c>
      <c r="L22" s="2">
        <v>-1.1988706120843301E-2</v>
      </c>
      <c r="M22" s="2">
        <v>0.17451888112136901</v>
      </c>
      <c r="N22" s="2">
        <v>-0.202578399520979</v>
      </c>
      <c r="O22" s="2">
        <v>-0.59505182629170705</v>
      </c>
      <c r="P22" s="2">
        <v>-0.36329121017136101</v>
      </c>
    </row>
    <row r="23" spans="2:31" ht="15" customHeight="1" x14ac:dyDescent="0.25">
      <c r="B23" s="2">
        <v>-0.11856604651316301</v>
      </c>
      <c r="C23" s="2">
        <v>-1.44103355434411</v>
      </c>
      <c r="D23" s="2">
        <v>0.65459715107569305</v>
      </c>
      <c r="E23" s="2">
        <v>0.71716533739830302</v>
      </c>
      <c r="F23" s="2">
        <v>-0.78071250637895595</v>
      </c>
      <c r="G23" s="2">
        <v>0.46190717523726998</v>
      </c>
      <c r="H23" s="2">
        <v>0.58416495535761503</v>
      </c>
      <c r="I23" s="2">
        <v>-0.24400135545141299</v>
      </c>
      <c r="J23" s="2">
        <v>0.56871663656562499</v>
      </c>
      <c r="K23" s="2">
        <v>-0.15724458254048099</v>
      </c>
      <c r="L23" s="2">
        <v>0.33227449627932598</v>
      </c>
      <c r="M23" s="2">
        <v>0.69323511182281605</v>
      </c>
      <c r="N23" s="2">
        <v>-0.21592176914626099</v>
      </c>
      <c r="O23" s="2">
        <v>7.1375052984944704E-2</v>
      </c>
      <c r="P23" s="2">
        <v>0.15856183481716701</v>
      </c>
    </row>
    <row r="24" spans="2:31" ht="15" customHeight="1" x14ac:dyDescent="0.25">
      <c r="B24" s="2">
        <v>1.2979598877498699</v>
      </c>
      <c r="C24" s="2">
        <v>-1.2963391636322901</v>
      </c>
      <c r="D24" s="2">
        <v>1.04360561489875</v>
      </c>
      <c r="E24" s="2">
        <v>0.52243661024673604</v>
      </c>
      <c r="F24" s="2">
        <v>-0.39205563128091497</v>
      </c>
      <c r="G24" s="2">
        <v>0.24765852028417101</v>
      </c>
      <c r="H24" s="2">
        <v>0.84945119442921502</v>
      </c>
      <c r="I24" s="2">
        <v>0.18065514655650899</v>
      </c>
      <c r="J24" s="2">
        <v>0.54149176269916299</v>
      </c>
      <c r="K24" s="2">
        <v>-0.27091026587205402</v>
      </c>
      <c r="L24" s="2">
        <v>6.8982980996634899E-2</v>
      </c>
      <c r="M24" s="2">
        <v>-0.20637924623908999</v>
      </c>
      <c r="N24" s="2">
        <v>9.37656501645691E-2</v>
      </c>
      <c r="O24" s="2">
        <v>-0.12951192774293699</v>
      </c>
      <c r="P24" s="2">
        <v>-0.28972591803487502</v>
      </c>
    </row>
    <row r="25" spans="2:31" ht="15" customHeight="1" x14ac:dyDescent="0.25">
      <c r="B25" s="2">
        <v>-2.47160205933123</v>
      </c>
      <c r="C25" s="2">
        <v>-2.9397641193134199</v>
      </c>
      <c r="D25" s="2">
        <v>-1.7123186558580701</v>
      </c>
      <c r="E25" s="2">
        <v>-0.39317304348405102</v>
      </c>
      <c r="F25" s="2">
        <v>1.5667416998613199</v>
      </c>
      <c r="G25" s="2">
        <v>0.94059878146129505</v>
      </c>
      <c r="H25" s="2">
        <v>0.53466224865364897</v>
      </c>
      <c r="I25" s="2">
        <v>1.2290992032297801</v>
      </c>
      <c r="J25" s="2">
        <v>-0.94006864898763998</v>
      </c>
      <c r="K25" s="2">
        <v>1.2982770155449801</v>
      </c>
      <c r="L25" s="2">
        <v>0.21947671287157999</v>
      </c>
      <c r="M25" s="2">
        <v>-0.81476007596897604</v>
      </c>
      <c r="N25" s="2">
        <v>0.24473980639868501</v>
      </c>
      <c r="O25" s="2">
        <v>5.6591772918720999E-3</v>
      </c>
      <c r="P25" s="2">
        <v>-8.9055496019479402E-2</v>
      </c>
    </row>
    <row r="26" spans="2:31" ht="15" customHeight="1" x14ac:dyDescent="0.25">
      <c r="B26" s="2">
        <v>3.9439334248701701</v>
      </c>
      <c r="C26" s="2">
        <v>-0.51298712356485598</v>
      </c>
      <c r="D26" s="2">
        <v>-4.4707888693945703</v>
      </c>
      <c r="E26" s="2">
        <v>3.4698125424804598</v>
      </c>
      <c r="F26" s="2">
        <v>-1.21399820642679</v>
      </c>
      <c r="G26" s="2">
        <v>-1.3031850815073101</v>
      </c>
      <c r="H26" s="2">
        <v>-0.46712570381470497</v>
      </c>
      <c r="I26" s="2">
        <v>0.89970773378548496</v>
      </c>
      <c r="J26" s="2">
        <v>-0.29320462465524999</v>
      </c>
      <c r="K26" s="2">
        <v>0.19824191992787699</v>
      </c>
      <c r="L26" s="2">
        <v>-0.101994586437068</v>
      </c>
      <c r="M26" s="2">
        <v>-1.76749408673256E-2</v>
      </c>
      <c r="N26" s="2">
        <v>2.8259515450022199E-2</v>
      </c>
      <c r="O26" s="2">
        <v>0.45437582567676399</v>
      </c>
      <c r="P26" s="2">
        <v>-8.0156821141288206E-2</v>
      </c>
    </row>
    <row r="27" spans="2:31" ht="15" customHeight="1" x14ac:dyDescent="0.25">
      <c r="B27" s="2">
        <v>-1.2369337684275099</v>
      </c>
      <c r="C27" s="2">
        <v>1.0101876826523799</v>
      </c>
      <c r="D27" s="2">
        <v>0.64135787951573597</v>
      </c>
      <c r="E27" s="2">
        <v>-0.108118071435557</v>
      </c>
      <c r="F27" s="2">
        <v>-3.62779323431223E-2</v>
      </c>
      <c r="G27" s="2">
        <v>-0.30766038168820298</v>
      </c>
      <c r="H27" s="2">
        <v>-0.102990501703389</v>
      </c>
      <c r="I27" s="2">
        <v>-1.00104884992511E-2</v>
      </c>
      <c r="J27" s="2">
        <v>0.15950726357917999</v>
      </c>
      <c r="K27" s="2">
        <v>-0.244860951374863</v>
      </c>
      <c r="L27" s="2">
        <v>0.12773935609717099</v>
      </c>
      <c r="M27" s="2">
        <v>-0.24937353160366199</v>
      </c>
      <c r="N27" s="2">
        <v>3.1307232903736902E-2</v>
      </c>
      <c r="O27" s="2">
        <v>-0.43464735687495398</v>
      </c>
      <c r="P27" s="2">
        <v>-0.14574577765077901</v>
      </c>
    </row>
    <row r="28" spans="2:31" ht="15" customHeight="1" x14ac:dyDescent="0.25">
      <c r="B28" s="2">
        <v>6.1457438368583102</v>
      </c>
      <c r="C28" s="2">
        <v>-0.61889004525332802</v>
      </c>
      <c r="D28" s="2">
        <v>0.76018831009113597</v>
      </c>
      <c r="E28" s="2">
        <v>-0.92010019694257394</v>
      </c>
      <c r="F28" s="2">
        <v>1.4492332556968201E-2</v>
      </c>
      <c r="G28" s="2">
        <v>2.12407838355873</v>
      </c>
      <c r="H28" s="2">
        <v>-0.90298180157177599</v>
      </c>
      <c r="I28" s="2">
        <v>-1.0276098356002299</v>
      </c>
      <c r="J28" s="2">
        <v>-0.26980260154161601</v>
      </c>
      <c r="K28" s="2">
        <v>-0.73485723119971902</v>
      </c>
      <c r="L28" s="2">
        <v>0.242606212976892</v>
      </c>
      <c r="M28" s="2">
        <v>-0.41128279148622598</v>
      </c>
      <c r="N28" s="2">
        <v>0.103102775035886</v>
      </c>
      <c r="O28" s="2">
        <v>-0.58701289629395603</v>
      </c>
      <c r="P28" s="2">
        <v>0.76011064754001001</v>
      </c>
    </row>
    <row r="29" spans="2:31" ht="15" customHeight="1" x14ac:dyDescent="0.25">
      <c r="B29" s="2">
        <v>1.0534121799821801</v>
      </c>
      <c r="C29" s="2">
        <v>-3.1306377004709902</v>
      </c>
      <c r="D29" s="2">
        <v>2.55503098724789</v>
      </c>
      <c r="E29" s="2">
        <v>-0.59650293898391404</v>
      </c>
      <c r="F29" s="2">
        <v>-0.334905963551971</v>
      </c>
      <c r="G29" s="2">
        <v>-1.45173811307384</v>
      </c>
      <c r="H29" s="2">
        <v>0.37616399972329401</v>
      </c>
      <c r="I29" s="2">
        <v>-0.62549483556198904</v>
      </c>
      <c r="J29" s="2">
        <v>-0.85710426949733998</v>
      </c>
      <c r="K29" s="2">
        <v>-0.322273226962007</v>
      </c>
      <c r="L29" s="2">
        <v>-0.20773905827143299</v>
      </c>
      <c r="M29" s="2">
        <v>-1.0235829517934401</v>
      </c>
      <c r="N29" s="2">
        <v>0.487198636082182</v>
      </c>
      <c r="O29" s="2">
        <v>-0.64264589505337499</v>
      </c>
      <c r="P29" s="2">
        <v>0.75031796210885804</v>
      </c>
    </row>
    <row r="30" spans="2:31" ht="15" customHeight="1" x14ac:dyDescent="0.25">
      <c r="B30" s="2">
        <v>-0.60894749360859302</v>
      </c>
      <c r="C30" s="2">
        <v>2.5181076277861298</v>
      </c>
      <c r="D30" s="2">
        <v>1.32791361219024</v>
      </c>
      <c r="E30" s="2">
        <v>1.3041770355254401</v>
      </c>
      <c r="F30" s="2">
        <v>0.488426138280597</v>
      </c>
      <c r="G30" s="2">
        <v>-0.42985143367836898</v>
      </c>
      <c r="H30" s="2">
        <v>-0.52973590398481196</v>
      </c>
      <c r="I30" s="2">
        <v>0.92970375051832699</v>
      </c>
      <c r="J30" s="2">
        <v>-0.32021335845793297</v>
      </c>
      <c r="K30" s="2">
        <v>1.1074714802946699</v>
      </c>
      <c r="L30" s="2">
        <v>-0.131311171252739</v>
      </c>
      <c r="M30" s="2">
        <v>-0.639254898204068</v>
      </c>
      <c r="N30" s="2">
        <v>-0.60544241015581102</v>
      </c>
      <c r="O30" s="2">
        <v>-0.26538111595671798</v>
      </c>
      <c r="P30" s="2">
        <v>0.38661078788485798</v>
      </c>
    </row>
    <row r="31" spans="2:31" ht="15" customHeight="1" x14ac:dyDescent="0.25">
      <c r="B31" s="2">
        <v>5.2158800188782903</v>
      </c>
      <c r="C31" s="2">
        <v>-0.81786859198767303</v>
      </c>
      <c r="D31" s="2">
        <v>-3.1566997615931398</v>
      </c>
      <c r="E31" s="2">
        <v>-0.13176153576834601</v>
      </c>
      <c r="F31" s="2">
        <v>4.1945496491130697E-2</v>
      </c>
      <c r="G31" s="2">
        <v>-0.53869606984931195</v>
      </c>
      <c r="H31" s="2">
        <v>-0.37135288474047801</v>
      </c>
      <c r="I31" s="2">
        <v>0.53862136308122499</v>
      </c>
      <c r="J31" s="2">
        <v>0.70809901569638201</v>
      </c>
      <c r="K31" s="2">
        <v>0.88581476361690203</v>
      </c>
      <c r="L31" s="2">
        <v>0.85525312571108802</v>
      </c>
      <c r="M31" s="2">
        <v>-2.6157361817889399E-2</v>
      </c>
      <c r="N31" s="2">
        <v>-0.25964228251703397</v>
      </c>
      <c r="O31" s="2">
        <v>0.128702461078222</v>
      </c>
      <c r="P31" s="2">
        <v>-0.117429216582757</v>
      </c>
    </row>
    <row r="32" spans="2:31" ht="15" customHeight="1" x14ac:dyDescent="0.25">
      <c r="B32" s="2">
        <v>-1.3739932808244799</v>
      </c>
      <c r="C32" s="2">
        <v>-0.46400621187445101</v>
      </c>
      <c r="D32" s="2">
        <v>-0.67987175739800498</v>
      </c>
      <c r="E32" s="2">
        <v>-0.21761574230167</v>
      </c>
      <c r="F32" s="2">
        <v>0.74776099598534396</v>
      </c>
      <c r="G32" s="2">
        <v>0.453061341065365</v>
      </c>
      <c r="H32" s="2">
        <v>0.19498917909830099</v>
      </c>
      <c r="I32" s="2">
        <v>4.0621829168645998E-2</v>
      </c>
      <c r="J32" s="2">
        <v>-8.8394050901348803E-2</v>
      </c>
      <c r="K32" s="2">
        <v>-0.26114958612593903</v>
      </c>
      <c r="L32" s="2">
        <v>-0.41553451695379301</v>
      </c>
      <c r="M32" s="2">
        <v>-0.44678893461522001</v>
      </c>
      <c r="N32" s="2">
        <v>0.487645304254333</v>
      </c>
      <c r="O32" s="2">
        <v>0.34306570450016499</v>
      </c>
      <c r="P32" s="2">
        <v>3.4698228966208097E-2</v>
      </c>
    </row>
    <row r="33" spans="2:16" ht="15" customHeight="1" x14ac:dyDescent="0.25">
      <c r="B33" s="2">
        <v>2.7781001561604501</v>
      </c>
      <c r="C33" s="2">
        <v>1.1756157966424301</v>
      </c>
      <c r="D33" s="2">
        <v>1.44656949294244</v>
      </c>
      <c r="E33" s="2">
        <v>0.34473040980663899</v>
      </c>
      <c r="F33" s="2">
        <v>1.3665109985669801</v>
      </c>
      <c r="G33" s="2">
        <v>0.12214555695374001</v>
      </c>
      <c r="H33" s="2">
        <v>-0.43626563637548399</v>
      </c>
      <c r="I33" s="2">
        <v>-0.126949384426853</v>
      </c>
      <c r="J33" s="2">
        <v>-0.111406481555698</v>
      </c>
      <c r="K33" s="2">
        <v>-0.23906394232005801</v>
      </c>
      <c r="L33" s="2">
        <v>6.4555552934654495E-2</v>
      </c>
      <c r="M33" s="2">
        <v>0.131809656953259</v>
      </c>
      <c r="N33" s="2">
        <v>-8.54554497782712E-2</v>
      </c>
      <c r="O33" s="2">
        <v>0.27595322208534301</v>
      </c>
      <c r="P33" s="2">
        <v>-0.28792754706604001</v>
      </c>
    </row>
    <row r="34" spans="2:16" ht="15" customHeight="1" x14ac:dyDescent="0.25">
      <c r="B34" s="2">
        <v>-3.7696099089468</v>
      </c>
      <c r="C34" s="2">
        <v>-2.4273237059673098</v>
      </c>
      <c r="D34" s="2">
        <v>-0.19254159186009501</v>
      </c>
      <c r="E34" s="2">
        <v>-0.41368755127559997</v>
      </c>
      <c r="F34" s="2">
        <v>-0.16407089819034401</v>
      </c>
      <c r="G34" s="2">
        <v>-1.4026986157619701</v>
      </c>
      <c r="H34" s="2">
        <v>-0.77211088487358204</v>
      </c>
      <c r="I34" s="2">
        <v>0.24177225707382399</v>
      </c>
      <c r="J34" s="2">
        <v>0.47858519607732802</v>
      </c>
      <c r="K34" s="2">
        <v>0.169340711717088</v>
      </c>
      <c r="L34" s="2">
        <v>-0.39549253056039801</v>
      </c>
      <c r="M34" s="2">
        <v>1.6245910603723499</v>
      </c>
      <c r="N34" s="2">
        <v>1.52776821389122E-2</v>
      </c>
      <c r="O34" s="2">
        <v>-0.59350819411425204</v>
      </c>
      <c r="P34" s="2">
        <v>0.44605757239681298</v>
      </c>
    </row>
    <row r="35" spans="2:16" ht="15" customHeight="1" x14ac:dyDescent="0.25">
      <c r="B35" s="2">
        <v>-1.62219861805235</v>
      </c>
      <c r="C35" s="2">
        <v>-6.3280151962074704E-2</v>
      </c>
      <c r="D35" s="2">
        <v>0.83385236907973204</v>
      </c>
      <c r="E35" s="2">
        <v>3.4157061812254599E-2</v>
      </c>
      <c r="F35" s="2">
        <v>-0.13613963109713001</v>
      </c>
      <c r="G35" s="2">
        <v>1.4674529612272</v>
      </c>
      <c r="H35" s="2">
        <v>-1.87238909378614</v>
      </c>
      <c r="I35" s="2">
        <v>-0.58937435849534403</v>
      </c>
      <c r="J35" s="2">
        <v>-0.175185112897359</v>
      </c>
      <c r="K35" s="2">
        <v>0.847746657882676</v>
      </c>
      <c r="L35" s="2">
        <v>0.43022766127971002</v>
      </c>
      <c r="M35" s="2">
        <v>0.94716994945710697</v>
      </c>
      <c r="N35" s="2">
        <v>-0.51741744650712695</v>
      </c>
      <c r="O35" s="2">
        <v>-0.16438627596894101</v>
      </c>
      <c r="P35" s="2">
        <v>-6.9225989316806402E-2</v>
      </c>
    </row>
    <row r="36" spans="2:16" ht="15" customHeight="1" x14ac:dyDescent="0.25">
      <c r="B36" s="2">
        <v>-1.8597357216225801</v>
      </c>
      <c r="C36" s="2">
        <v>-1.1901884641657501</v>
      </c>
      <c r="D36" s="2">
        <v>-4.2348677125219298</v>
      </c>
      <c r="E36" s="2">
        <v>0.650551823413131</v>
      </c>
      <c r="F36" s="2">
        <v>-0.49300928190920601</v>
      </c>
      <c r="G36" s="2">
        <v>-0.31246124672242598</v>
      </c>
      <c r="H36" s="2">
        <v>0.23494393418109399</v>
      </c>
      <c r="I36" s="2">
        <v>-0.54465423301427895</v>
      </c>
      <c r="J36" s="2">
        <v>-1.2046280404440699</v>
      </c>
      <c r="K36" s="2">
        <v>-1.40903765739154</v>
      </c>
      <c r="L36" s="2">
        <v>-0.426708853373027</v>
      </c>
      <c r="M36" s="2">
        <v>0.94677430716893995</v>
      </c>
      <c r="N36" s="2">
        <v>-0.56938619649928301</v>
      </c>
      <c r="O36" s="2">
        <v>-0.118136911753558</v>
      </c>
      <c r="P36" s="2">
        <v>0.21959396998483</v>
      </c>
    </row>
    <row r="37" spans="2:16" ht="15" customHeight="1" x14ac:dyDescent="0.25">
      <c r="B37" s="2">
        <v>-0.63473969520676499</v>
      </c>
      <c r="C37" s="2">
        <v>0.70444145512610801</v>
      </c>
      <c r="D37" s="2">
        <v>0.54141158764463504</v>
      </c>
      <c r="E37" s="2">
        <v>0.91046703193565204</v>
      </c>
      <c r="F37" s="2">
        <v>-1.53471675365214</v>
      </c>
      <c r="G37" s="2">
        <v>0.66700406282076796</v>
      </c>
      <c r="H37" s="2">
        <v>0.81006497068054895</v>
      </c>
      <c r="I37" s="2">
        <v>0.33615938060281902</v>
      </c>
      <c r="J37" s="2">
        <v>0.52547801645665004</v>
      </c>
      <c r="K37" s="2">
        <v>-0.23621937508817401</v>
      </c>
      <c r="L37" s="2">
        <v>0.66516372799030599</v>
      </c>
      <c r="M37" s="2">
        <v>0.25440048006098598</v>
      </c>
      <c r="N37" s="2">
        <v>-0.20971415948746899</v>
      </c>
      <c r="O37" s="2">
        <v>3.8831017021963301E-3</v>
      </c>
      <c r="P37" s="2">
        <v>0.42298472380475799</v>
      </c>
    </row>
    <row r="38" spans="2:16" ht="15" customHeight="1" x14ac:dyDescent="0.25">
      <c r="B38" s="2">
        <v>-8.5541310017325199E-3</v>
      </c>
      <c r="C38" s="2">
        <v>1.5667523046893299</v>
      </c>
      <c r="D38" s="2">
        <v>-0.32082461614733598</v>
      </c>
      <c r="E38" s="2">
        <v>-0.24457012158379501</v>
      </c>
      <c r="F38" s="2">
        <v>-0.51999176939723002</v>
      </c>
      <c r="G38" s="2">
        <v>-0.48230281501752298</v>
      </c>
      <c r="H38" s="2">
        <v>0.49698698105502098</v>
      </c>
      <c r="I38" s="2">
        <v>0.102661996450554</v>
      </c>
      <c r="J38" s="2">
        <v>1.1433365321007001</v>
      </c>
      <c r="K38" s="2">
        <v>1.0475126067944101</v>
      </c>
      <c r="L38" s="2">
        <v>0.19703586362970399</v>
      </c>
      <c r="M38" s="2">
        <v>0.37159738407950998</v>
      </c>
      <c r="N38" s="2">
        <v>0.36628991250419701</v>
      </c>
      <c r="O38" s="2">
        <v>0.28296686985735697</v>
      </c>
      <c r="P38" s="2">
        <v>-0.188897022476364</v>
      </c>
    </row>
    <row r="39" spans="2:16" ht="15" customHeight="1" x14ac:dyDescent="0.25">
      <c r="B39" s="2">
        <v>-1.48826809986586</v>
      </c>
      <c r="C39" s="2">
        <v>1.8264056279243199</v>
      </c>
      <c r="D39" s="2">
        <v>0.74278092522927996</v>
      </c>
      <c r="E39" s="2">
        <v>1.21877648852183</v>
      </c>
      <c r="F39" s="2">
        <v>0.769557299454803</v>
      </c>
      <c r="G39" s="2">
        <v>-0.62019101541275501</v>
      </c>
      <c r="H39" s="2">
        <v>-1.02761089211273</v>
      </c>
      <c r="I39" s="2">
        <v>0.603233079077659</v>
      </c>
      <c r="J39" s="2">
        <v>-0.46939407185861798</v>
      </c>
      <c r="K39" s="2">
        <v>0.67678990958599505</v>
      </c>
      <c r="L39" s="2">
        <v>0.338877318206801</v>
      </c>
      <c r="M39" s="2">
        <v>-4.4443137374012998E-3</v>
      </c>
      <c r="N39" s="2">
        <v>-0.405826956843437</v>
      </c>
      <c r="O39" s="2">
        <v>-0.132140734760016</v>
      </c>
      <c r="P39" s="2">
        <v>-0.14770863252320199</v>
      </c>
    </row>
    <row r="40" spans="2:16" ht="15" customHeight="1" x14ac:dyDescent="0.25">
      <c r="B40" s="2">
        <v>-2.0640051077993502</v>
      </c>
      <c r="C40" s="2">
        <v>1.0887408781486401</v>
      </c>
      <c r="D40" s="2">
        <v>0.32553424902078998</v>
      </c>
      <c r="E40" s="2">
        <v>-0.296181076611509</v>
      </c>
      <c r="F40" s="2">
        <v>0.97169398085626901</v>
      </c>
      <c r="G40" s="2">
        <v>-0.15245790206242599</v>
      </c>
      <c r="H40" s="2">
        <v>-0.940932014334942</v>
      </c>
      <c r="I40" s="2">
        <v>-0.44609701280606301</v>
      </c>
      <c r="J40" s="2">
        <v>-0.12702104142376</v>
      </c>
      <c r="K40" s="2">
        <v>-0.68796503714032198</v>
      </c>
      <c r="L40" s="2">
        <v>6.7549027375867201E-3</v>
      </c>
      <c r="M40" s="2">
        <v>-8.84214001709097E-2</v>
      </c>
      <c r="N40" s="2">
        <v>-0.28622749869378999</v>
      </c>
      <c r="O40" s="2">
        <v>-8.9228880873704994E-2</v>
      </c>
      <c r="P40" s="2">
        <v>-0.38842800032753599</v>
      </c>
    </row>
    <row r="41" spans="2:16" ht="15" customHeight="1" x14ac:dyDescent="0.25">
      <c r="B41" s="2">
        <v>-0.16827211537322301</v>
      </c>
      <c r="C41" s="2">
        <v>2.5076683707401299</v>
      </c>
      <c r="D41" s="2">
        <v>0.18613028529259601</v>
      </c>
      <c r="E41" s="2">
        <v>-1.44646361305156E-2</v>
      </c>
      <c r="F41" s="2">
        <v>-1.7389186949292701</v>
      </c>
      <c r="G41" s="2">
        <v>0.68249477129384095</v>
      </c>
      <c r="H41" s="2">
        <v>1.3142152557456901</v>
      </c>
      <c r="I41" s="2">
        <v>6.1937525953756997E-2</v>
      </c>
      <c r="J41" s="2">
        <v>1.21952477833256</v>
      </c>
      <c r="K41" s="2">
        <v>-0.179012292525602</v>
      </c>
      <c r="L41" s="2">
        <v>-9.5950238499616494E-2</v>
      </c>
      <c r="M41" s="2">
        <v>-0.25672474449058802</v>
      </c>
      <c r="N41" s="2">
        <v>-0.75260562362648797</v>
      </c>
      <c r="O41" s="2">
        <v>2.6954588523677599E-2</v>
      </c>
      <c r="P41" s="2">
        <v>0.37337064789143498</v>
      </c>
    </row>
    <row r="42" spans="2:16" ht="15" customHeight="1" x14ac:dyDescent="0.25">
      <c r="B42" s="2">
        <v>-0.67200015876683905</v>
      </c>
      <c r="C42" s="2">
        <v>1.2554114436639301</v>
      </c>
      <c r="D42" s="2">
        <v>-5.1352130752340103E-2</v>
      </c>
      <c r="E42" s="2">
        <v>1.4848007525903</v>
      </c>
      <c r="F42" s="2">
        <v>0.49406102862963103</v>
      </c>
      <c r="G42" s="2">
        <v>-0.54811023783900703</v>
      </c>
      <c r="H42" s="2">
        <v>-0.934266117791268</v>
      </c>
      <c r="I42" s="2">
        <v>0.40618722958385201</v>
      </c>
      <c r="J42" s="2">
        <v>-1.8745250846927199</v>
      </c>
      <c r="K42" s="2">
        <v>0.456594248275492</v>
      </c>
      <c r="L42" s="2">
        <v>5.7153185120595203E-2</v>
      </c>
      <c r="M42" s="2">
        <v>-0.50843296930968995</v>
      </c>
      <c r="N42" s="2">
        <v>0.107737094839697</v>
      </c>
      <c r="O42" s="2">
        <v>-0.104055420982647</v>
      </c>
      <c r="P42" s="2">
        <v>-0.42741004218904399</v>
      </c>
    </row>
    <row r="43" spans="2:16" ht="15" customHeight="1" x14ac:dyDescent="0.25">
      <c r="B43" s="2">
        <v>-0.38656214149060603</v>
      </c>
      <c r="C43" s="2">
        <v>-0.95244313684864701</v>
      </c>
      <c r="D43" s="2">
        <v>-5.6316761225855698</v>
      </c>
      <c r="E43" s="2">
        <v>3.6516886991791901</v>
      </c>
      <c r="F43" s="2">
        <v>-1.1718376997090001</v>
      </c>
      <c r="G43" s="2">
        <v>-0.88454529214730704</v>
      </c>
      <c r="H43" s="2">
        <v>-1.06093208554299</v>
      </c>
      <c r="I43" s="2">
        <v>4.1083800984457901E-2</v>
      </c>
      <c r="J43" s="2">
        <v>-0.39930479914971001</v>
      </c>
      <c r="K43" s="2">
        <v>-1.0959031494479201</v>
      </c>
      <c r="L43" s="2">
        <v>-0.92243129238648403</v>
      </c>
      <c r="M43" s="2">
        <v>-1.4535854758771201</v>
      </c>
      <c r="N43" s="2">
        <v>0.28299666033277798</v>
      </c>
      <c r="O43" s="2">
        <v>-0.40212101512861398</v>
      </c>
      <c r="P43" s="2">
        <v>-5.0492268752546102E-2</v>
      </c>
    </row>
    <row r="44" spans="2:16" ht="15" customHeight="1" x14ac:dyDescent="0.25">
      <c r="B44" s="2">
        <v>-2.7894115632023402</v>
      </c>
      <c r="C44" s="2">
        <v>0.74714267258232503</v>
      </c>
      <c r="D44" s="2">
        <v>0.20715586463838601</v>
      </c>
      <c r="E44" s="2">
        <v>-0.10742776397215401</v>
      </c>
      <c r="F44" s="2">
        <v>0.48933393623050098</v>
      </c>
      <c r="G44" s="2">
        <v>-0.56589230126467105</v>
      </c>
      <c r="H44" s="2">
        <v>-1.0753239494886699</v>
      </c>
      <c r="I44" s="2">
        <v>0.32329780620748799</v>
      </c>
      <c r="J44" s="2">
        <v>0.61109340762600906</v>
      </c>
      <c r="K44" s="2">
        <v>0.61041950306310899</v>
      </c>
      <c r="L44" s="2">
        <v>0.37140580755215402</v>
      </c>
      <c r="M44" s="2">
        <v>-0.79789210941770705</v>
      </c>
      <c r="N44" s="2">
        <v>0.50008930732857904</v>
      </c>
      <c r="O44" s="2">
        <v>-6.9174056839777301E-2</v>
      </c>
      <c r="P44" s="2">
        <v>0.17595724522758499</v>
      </c>
    </row>
    <row r="45" spans="2:16" ht="15" customHeight="1" x14ac:dyDescent="0.25">
      <c r="B45" s="2">
        <v>-2.1497963890318998</v>
      </c>
      <c r="C45" s="2">
        <v>0.95730861287468305</v>
      </c>
      <c r="D45" s="2">
        <v>0.36321869585736899</v>
      </c>
      <c r="E45" s="2">
        <v>-0.50413489486561003</v>
      </c>
      <c r="F45" s="2">
        <v>-0.75764142078754804</v>
      </c>
      <c r="G45" s="2">
        <v>-0.35060649497889002</v>
      </c>
      <c r="H45" s="2">
        <v>0.33642756907050497</v>
      </c>
      <c r="I45" s="2">
        <v>0.28907893310688199</v>
      </c>
      <c r="J45" s="2">
        <v>1.05046087834983E-3</v>
      </c>
      <c r="K45" s="2">
        <v>9.2856471474416207E-3</v>
      </c>
      <c r="L45" s="2">
        <v>0.224435103785041</v>
      </c>
      <c r="M45" s="2">
        <v>-0.363295185422355</v>
      </c>
      <c r="N45" s="2">
        <v>0.50198089271414104</v>
      </c>
      <c r="O45" s="2">
        <v>-0.30615629057913502</v>
      </c>
      <c r="P45" s="2">
        <v>0.243509491855883</v>
      </c>
    </row>
    <row r="46" spans="2:16" ht="15" customHeight="1" x14ac:dyDescent="0.25">
      <c r="B46" s="2">
        <v>1.1904776747072601</v>
      </c>
      <c r="C46" s="2">
        <v>-2.32950542156301</v>
      </c>
      <c r="D46" s="2">
        <v>-3.6104196395284598</v>
      </c>
      <c r="E46" s="2">
        <v>1.3383317614728201</v>
      </c>
      <c r="F46" s="2">
        <v>0.52636153705661703</v>
      </c>
      <c r="G46" s="2">
        <v>-0.57018038356582501</v>
      </c>
      <c r="H46" s="2">
        <v>-0.44847349723142499</v>
      </c>
      <c r="I46" s="2">
        <v>0.116627434555028</v>
      </c>
      <c r="J46" s="2">
        <v>1.6796321507834E-2</v>
      </c>
      <c r="K46" s="2">
        <v>0.30321257648191002</v>
      </c>
      <c r="L46" s="2">
        <v>-0.118340306573544</v>
      </c>
      <c r="M46" s="2">
        <v>-6.4911183530491801E-2</v>
      </c>
      <c r="N46" s="2">
        <v>0.16282475042963299</v>
      </c>
      <c r="O46" s="2">
        <v>-0.101267197142331</v>
      </c>
      <c r="P46" s="2">
        <v>-0.19753621300667501</v>
      </c>
    </row>
    <row r="47" spans="2:16" ht="15" customHeight="1" x14ac:dyDescent="0.25">
      <c r="B47" s="2">
        <v>3.5558057579594098</v>
      </c>
      <c r="C47" s="2">
        <v>-2.2509175692475898</v>
      </c>
      <c r="D47" s="2">
        <v>-0.23289771555533201</v>
      </c>
      <c r="E47" s="2">
        <v>-0.90960407437028201</v>
      </c>
      <c r="F47" s="2">
        <v>2.0432210443301102</v>
      </c>
      <c r="G47" s="2">
        <v>0.80015347623006905</v>
      </c>
      <c r="H47" s="2">
        <v>0.44103409343390598</v>
      </c>
      <c r="I47" s="2">
        <v>0.63992296569835705</v>
      </c>
      <c r="J47" s="2">
        <v>0.27008138942746002</v>
      </c>
      <c r="K47" s="2">
        <v>1.0122164826425299</v>
      </c>
      <c r="L47" s="2">
        <v>0.24880211614102099</v>
      </c>
      <c r="M47" s="2">
        <v>0.33272950684251101</v>
      </c>
      <c r="N47" s="2">
        <v>-0.107294232736503</v>
      </c>
      <c r="O47" s="2">
        <v>4.9374150508427202E-2</v>
      </c>
      <c r="P47" s="2">
        <v>-0.16275013915244399</v>
      </c>
    </row>
    <row r="48" spans="2:16" ht="15" customHeight="1" x14ac:dyDescent="0.25">
      <c r="B48" s="2">
        <v>1.6177466142314001</v>
      </c>
      <c r="C48" s="2">
        <v>-0.486408779384502</v>
      </c>
      <c r="D48" s="2">
        <v>-5.8431745125802098E-2</v>
      </c>
      <c r="E48" s="2">
        <v>-1.91068225698465</v>
      </c>
      <c r="F48" s="2">
        <v>0.34781160249847698</v>
      </c>
      <c r="G48" s="2">
        <v>-0.45182915707598797</v>
      </c>
      <c r="H48" s="2">
        <v>-0.85378701486634101</v>
      </c>
      <c r="I48" s="2">
        <v>1.23976668359459</v>
      </c>
      <c r="J48" s="2">
        <v>-0.532858070254973</v>
      </c>
      <c r="K48" s="2">
        <v>-0.20812300760628299</v>
      </c>
      <c r="L48" s="2">
        <v>-0.25804745432277099</v>
      </c>
      <c r="M48" s="2">
        <v>-0.18200109766307199</v>
      </c>
      <c r="N48" s="2">
        <v>-0.46587776113639401</v>
      </c>
      <c r="O48" s="2">
        <v>-2.4621124459995099E-2</v>
      </c>
      <c r="P48" s="2">
        <v>6.5022012142265703E-2</v>
      </c>
    </row>
    <row r="49" spans="2:16" ht="15" customHeight="1" x14ac:dyDescent="0.25">
      <c r="B49" s="2">
        <v>-0.65278086787763601</v>
      </c>
      <c r="C49" s="2">
        <v>1.23489364700366</v>
      </c>
      <c r="D49" s="2">
        <v>1.5314757987007801</v>
      </c>
      <c r="E49" s="2">
        <v>0.97300803205995701</v>
      </c>
      <c r="F49" s="2">
        <v>1.02725465391082</v>
      </c>
      <c r="G49" s="2">
        <v>0.18193736176238401</v>
      </c>
      <c r="H49" s="2">
        <v>-0.32749550378140302</v>
      </c>
      <c r="I49" s="2">
        <v>1.25238644698016E-2</v>
      </c>
      <c r="J49" s="2">
        <v>0.12184334757017901</v>
      </c>
      <c r="K49" s="2">
        <v>-0.28324854649717401</v>
      </c>
      <c r="L49" s="2">
        <v>0.57326411211664796</v>
      </c>
      <c r="M49" s="2">
        <v>-0.11100855690431501</v>
      </c>
      <c r="N49" s="2">
        <v>-0.47647031283977698</v>
      </c>
      <c r="O49" s="2">
        <v>-0.177645314882316</v>
      </c>
      <c r="P49" s="2">
        <v>-2.7422326284458402E-2</v>
      </c>
    </row>
    <row r="50" spans="2:16" ht="15" customHeight="1" x14ac:dyDescent="0.25">
      <c r="B50" s="2">
        <v>0.124692403688529</v>
      </c>
      <c r="C50" s="2">
        <v>2.13859694610476</v>
      </c>
      <c r="D50" s="2">
        <v>0.80435507411664198</v>
      </c>
      <c r="E50" s="2">
        <v>5.8306512004678297E-2</v>
      </c>
      <c r="F50" s="2">
        <v>0.68520913931998295</v>
      </c>
      <c r="G50" s="2">
        <v>1.47806725189273E-2</v>
      </c>
      <c r="H50" s="2">
        <v>-0.148405569699993</v>
      </c>
      <c r="I50" s="2">
        <v>-4.4189468399786297E-2</v>
      </c>
      <c r="J50" s="2">
        <v>2.22351716026222E-2</v>
      </c>
      <c r="K50" s="2">
        <v>-4.4711094651706099E-2</v>
      </c>
      <c r="L50" s="2">
        <v>-0.70513961715306395</v>
      </c>
      <c r="M50" s="2">
        <v>-0.21917447583899199</v>
      </c>
      <c r="N50" s="2">
        <v>-4.0706367875922501E-2</v>
      </c>
      <c r="O50" s="2">
        <v>5.3816429199951797E-2</v>
      </c>
      <c r="P50" s="2">
        <v>0.11699602851032299</v>
      </c>
    </row>
    <row r="51" spans="2:16" ht="15" customHeight="1" x14ac:dyDescent="0.25">
      <c r="B51" s="2">
        <v>1.2629375691911</v>
      </c>
      <c r="C51" s="2">
        <v>-1.88437491778104</v>
      </c>
      <c r="D51" s="2">
        <v>-2.7815620224939601</v>
      </c>
      <c r="E51" s="2">
        <v>1.7933322448432401</v>
      </c>
      <c r="F51" s="2">
        <v>0.86959973729959394</v>
      </c>
      <c r="G51" s="2">
        <v>0.24898468599788501</v>
      </c>
      <c r="H51" s="2">
        <v>2.9792006354527798E-3</v>
      </c>
      <c r="I51" s="2">
        <v>0.29004261939799603</v>
      </c>
      <c r="J51" s="2">
        <v>-0.28272252486068</v>
      </c>
      <c r="K51" s="2">
        <v>6.9278527420113395E-2</v>
      </c>
      <c r="L51" s="2">
        <v>-0.19182753903414501</v>
      </c>
      <c r="M51" s="2">
        <v>-7.8935959565402503E-2</v>
      </c>
      <c r="N51" s="2">
        <v>-2.94582270911036E-2</v>
      </c>
      <c r="O51" s="2">
        <v>-1.5396374088748501E-2</v>
      </c>
      <c r="P51" s="2">
        <v>-0.16877151996895501</v>
      </c>
    </row>
    <row r="52" spans="2:16" ht="15" customHeight="1" x14ac:dyDescent="0.25">
      <c r="B52" s="2">
        <v>0.318987517380529</v>
      </c>
      <c r="C52" s="2">
        <v>-1.09926028262077</v>
      </c>
      <c r="D52" s="2">
        <v>-0.75441444243133104</v>
      </c>
      <c r="E52" s="2">
        <v>-0.83395258120430305</v>
      </c>
      <c r="F52" s="2">
        <v>1.2365593114512301</v>
      </c>
      <c r="G52" s="2">
        <v>1.1546385802891199</v>
      </c>
      <c r="H52" s="2">
        <v>0.93266990868101995</v>
      </c>
      <c r="I52" s="2">
        <v>0.38315500537032798</v>
      </c>
      <c r="J52" s="2">
        <v>-0.49138600386787101</v>
      </c>
      <c r="K52" s="2">
        <v>0.393070047987501</v>
      </c>
      <c r="L52" s="2">
        <v>-0.19060704754989899</v>
      </c>
      <c r="M52" s="2">
        <v>-6.4419075756819599E-2</v>
      </c>
      <c r="N52" s="2">
        <v>-0.15364851529715801</v>
      </c>
      <c r="O52" s="2">
        <v>0.18180307775093399</v>
      </c>
      <c r="P52" s="2">
        <v>-1.18879521261709E-2</v>
      </c>
    </row>
    <row r="53" spans="2:16" ht="15" customHeight="1" x14ac:dyDescent="0.25">
      <c r="B53" s="2">
        <v>-1.9229664860996999E-3</v>
      </c>
      <c r="C53" s="2">
        <v>2.29783739581943</v>
      </c>
      <c r="D53" s="2">
        <v>-0.10434837543171201</v>
      </c>
      <c r="E53" s="2">
        <v>-0.35284927985612202</v>
      </c>
      <c r="F53" s="2">
        <v>0.14134591709945701</v>
      </c>
      <c r="G53" s="2">
        <v>-0.319201448096472</v>
      </c>
      <c r="H53" s="2">
        <v>-7.4316044073003296E-2</v>
      </c>
      <c r="I53" s="2">
        <v>-0.48351463385805699</v>
      </c>
      <c r="J53" s="2">
        <v>0.66533548352703298</v>
      </c>
      <c r="K53" s="2">
        <v>-2.0426030728187002E-2</v>
      </c>
      <c r="L53" s="2">
        <v>-8.5171593926726394E-2</v>
      </c>
      <c r="M53" s="2">
        <v>-3.3110646318352498E-2</v>
      </c>
      <c r="N53" s="2">
        <v>-0.62326055366007904</v>
      </c>
      <c r="O53" s="2">
        <v>0.33892467324166398</v>
      </c>
      <c r="P53" s="2">
        <v>0.16880163499370299</v>
      </c>
    </row>
    <row r="54" spans="2:16" ht="15" customHeight="1" x14ac:dyDescent="0.25">
      <c r="B54" s="2">
        <v>-0.105672299331285</v>
      </c>
      <c r="C54" s="2">
        <v>0.76522140535316296</v>
      </c>
      <c r="D54" s="2">
        <v>0.87984487958014801</v>
      </c>
      <c r="E54" s="2">
        <v>9.7294830865127593E-2</v>
      </c>
      <c r="F54" s="2">
        <v>-0.68473172572815699</v>
      </c>
      <c r="G54" s="2">
        <v>0.27192053922482501</v>
      </c>
      <c r="H54" s="2">
        <v>0.86139420492784702</v>
      </c>
      <c r="I54" s="2">
        <v>-8.1905088597194406E-3</v>
      </c>
      <c r="J54" s="2">
        <v>-0.249168889398069</v>
      </c>
      <c r="K54" s="2">
        <v>-1.34422046553904</v>
      </c>
      <c r="L54" s="2">
        <v>0.34039397956349599</v>
      </c>
      <c r="M54" s="2">
        <v>0.19889057021850301</v>
      </c>
      <c r="N54" s="2">
        <v>0.73875426006303002</v>
      </c>
      <c r="O54" s="2">
        <v>-1.0845927898454601E-2</v>
      </c>
      <c r="P54" s="2">
        <v>-0.46358731606791997</v>
      </c>
    </row>
    <row r="55" spans="2:16" ht="15" customHeight="1" x14ac:dyDescent="0.25">
      <c r="B55" s="2">
        <v>4.8167200033318798</v>
      </c>
      <c r="C55" s="2">
        <v>-2.8272179135381799</v>
      </c>
      <c r="D55" s="2">
        <v>0.18093317285280999</v>
      </c>
      <c r="E55" s="2">
        <v>0.19544467571850199</v>
      </c>
      <c r="F55" s="2">
        <v>0.86552950489483904</v>
      </c>
      <c r="G55" s="2">
        <v>-0.60455483414122102</v>
      </c>
      <c r="H55" s="2">
        <v>-2.2273343359754802E-3</v>
      </c>
      <c r="I55" s="2">
        <v>-5.7184836768888803E-2</v>
      </c>
      <c r="J55" s="2">
        <v>1.36677966994434</v>
      </c>
      <c r="K55" s="2">
        <v>0.93719078630534702</v>
      </c>
      <c r="L55" s="2">
        <v>-2.0504773465391601E-2</v>
      </c>
      <c r="M55" s="2">
        <v>0.39432202476850298</v>
      </c>
      <c r="N55" s="2">
        <v>0.19002559043153699</v>
      </c>
      <c r="O55" s="2">
        <v>-0.30430823299972898</v>
      </c>
      <c r="P55" s="2">
        <v>-0.56827557250191296</v>
      </c>
    </row>
    <row r="56" spans="2:16" ht="15" customHeight="1" x14ac:dyDescent="0.25">
      <c r="B56" s="2">
        <v>-2.8865603303939298</v>
      </c>
      <c r="C56" s="2">
        <v>-2.1278383793812301</v>
      </c>
      <c r="D56" s="2">
        <v>-1.37264623415208</v>
      </c>
      <c r="E56" s="2">
        <v>-0.91150704727333498</v>
      </c>
      <c r="F56" s="2">
        <v>0.89953565147913805</v>
      </c>
      <c r="G56" s="2">
        <v>1.63533043695374</v>
      </c>
      <c r="H56" s="2">
        <v>1.3631122364564601</v>
      </c>
      <c r="I56" s="2">
        <v>0.41025385648673102</v>
      </c>
      <c r="J56" s="2">
        <v>3.6563377909427798E-2</v>
      </c>
      <c r="K56" s="2">
        <v>-0.12173369889892099</v>
      </c>
      <c r="L56" s="2">
        <v>0.15672352410065801</v>
      </c>
      <c r="M56" s="2">
        <v>-0.45028937820314702</v>
      </c>
      <c r="N56" s="2">
        <v>0.111644131091665</v>
      </c>
      <c r="O56" s="2">
        <v>6.0763023960845902E-2</v>
      </c>
      <c r="P56" s="2">
        <v>-0.36070868366529502</v>
      </c>
    </row>
    <row r="57" spans="2:16" ht="15" customHeight="1" x14ac:dyDescent="0.25">
      <c r="B57" s="2">
        <v>0.87562476173478798</v>
      </c>
      <c r="C57" s="2">
        <v>-4.6142488203864804</v>
      </c>
      <c r="D57" s="2">
        <v>2.0574386902148598</v>
      </c>
      <c r="E57" s="2">
        <v>5.3949593562641798E-2</v>
      </c>
      <c r="F57" s="2">
        <v>-0.45705901185897702</v>
      </c>
      <c r="G57" s="2">
        <v>-0.53110407412580596</v>
      </c>
      <c r="H57" s="2">
        <v>-4.2207955783600398E-2</v>
      </c>
      <c r="I57" s="2">
        <v>0.124290578750041</v>
      </c>
      <c r="J57" s="2">
        <v>-1.2153593762814999E-2</v>
      </c>
      <c r="K57" s="2">
        <v>-0.76745135795234098</v>
      </c>
      <c r="L57" s="2">
        <v>3.5117672070395E-3</v>
      </c>
      <c r="M57" s="2">
        <v>-9.4485948312296994E-2</v>
      </c>
      <c r="N57" s="2">
        <v>-8.4087661917441506E-2</v>
      </c>
      <c r="O57" s="2">
        <v>-0.40882479314179598</v>
      </c>
      <c r="P57" s="2">
        <v>0.26406775742421601</v>
      </c>
    </row>
    <row r="58" spans="2:16" ht="15" customHeight="1" x14ac:dyDescent="0.25">
      <c r="B58" s="2">
        <v>4.1025445562407699</v>
      </c>
      <c r="C58" s="2">
        <v>-0.61263753439339896</v>
      </c>
      <c r="D58" s="2">
        <v>-1.3643239787297401</v>
      </c>
      <c r="E58" s="2">
        <v>-2.3561542910754598</v>
      </c>
      <c r="F58" s="2">
        <v>1.62976004505613</v>
      </c>
      <c r="G58" s="2">
        <v>-6.5837337264179202E-2</v>
      </c>
      <c r="H58" s="2">
        <v>0.21594065773476401</v>
      </c>
      <c r="I58" s="2">
        <v>1.35666580706217E-2</v>
      </c>
      <c r="J58" s="2">
        <v>-0.79408219289474302</v>
      </c>
      <c r="K58" s="2">
        <v>0.46567098537303397</v>
      </c>
      <c r="L58" s="2">
        <v>9.7381297340674106E-2</v>
      </c>
      <c r="M58" s="2">
        <v>-4.2835676085309603E-2</v>
      </c>
      <c r="N58" s="2">
        <v>0.25909713886555502</v>
      </c>
      <c r="O58" s="2">
        <v>-0.497365006013061</v>
      </c>
      <c r="P58" s="2">
        <v>0.39901478257103401</v>
      </c>
    </row>
    <row r="59" spans="2:16" ht="15" customHeight="1" x14ac:dyDescent="0.25">
      <c r="B59" s="2">
        <v>-0.25713777297680701</v>
      </c>
      <c r="C59" s="2">
        <v>1.61592753287281</v>
      </c>
      <c r="D59" s="2">
        <v>-1.01812688571626</v>
      </c>
      <c r="E59" s="2">
        <v>0.62600165882526104</v>
      </c>
      <c r="F59" s="2">
        <v>-0.17156594730050001</v>
      </c>
      <c r="G59" s="2">
        <v>-0.23962025183449201</v>
      </c>
      <c r="H59" s="2">
        <v>-0.25391532700591901</v>
      </c>
      <c r="I59" s="2">
        <v>-0.360945774267666</v>
      </c>
      <c r="J59" s="2">
        <v>0.59229994231833905</v>
      </c>
      <c r="K59" s="2">
        <v>-0.26207840681977101</v>
      </c>
      <c r="L59" s="2">
        <v>-0.36067747814859102</v>
      </c>
      <c r="M59" s="2">
        <v>-0.23522548156383999</v>
      </c>
      <c r="N59" s="2">
        <v>-0.330141596191102</v>
      </c>
      <c r="O59" s="2">
        <v>0.193410432825106</v>
      </c>
      <c r="P59" s="2">
        <v>0.18340428188157901</v>
      </c>
    </row>
    <row r="60" spans="2:16" ht="15" customHeight="1" x14ac:dyDescent="0.25">
      <c r="B60" s="2">
        <v>0.67940060536810398</v>
      </c>
      <c r="C60" s="2">
        <v>1.92175515386469</v>
      </c>
      <c r="D60" s="2">
        <v>1.49308186736327</v>
      </c>
      <c r="E60" s="2">
        <v>0.407600970404839</v>
      </c>
      <c r="F60" s="2">
        <v>0.91476660241478802</v>
      </c>
      <c r="G60" s="2">
        <v>-3.4429183912254697E-2</v>
      </c>
      <c r="H60" s="2">
        <v>-0.24440673935580901</v>
      </c>
      <c r="I60" s="2">
        <v>-9.9246484895450099E-2</v>
      </c>
      <c r="J60" s="2">
        <v>-0.17824521928409601</v>
      </c>
      <c r="K60" s="2">
        <v>2.40888108587708E-2</v>
      </c>
      <c r="L60" s="2">
        <v>-0.34511985399893602</v>
      </c>
      <c r="M60" s="2">
        <v>5.5744042595594498E-2</v>
      </c>
      <c r="N60" s="2">
        <v>0.1179009288646</v>
      </c>
      <c r="O60" s="2">
        <v>0.18556524397489699</v>
      </c>
      <c r="P60" s="2">
        <v>-0.35425753119885101</v>
      </c>
    </row>
    <row r="61" spans="2:16" ht="15" customHeight="1" x14ac:dyDescent="0.25">
      <c r="B61" s="2">
        <v>-0.95673745449383296</v>
      </c>
      <c r="C61" s="2">
        <v>0.42629113077643099</v>
      </c>
      <c r="D61" s="2">
        <v>1.2197668379437501</v>
      </c>
      <c r="E61" s="2">
        <v>0.53147899142255595</v>
      </c>
      <c r="F61" s="2">
        <v>1.82588569651399</v>
      </c>
      <c r="G61" s="2">
        <v>0.18009022146158901</v>
      </c>
      <c r="H61" s="2">
        <v>-0.89147001914431701</v>
      </c>
      <c r="I61" s="2">
        <v>-0.24322643660325999</v>
      </c>
      <c r="J61" s="2">
        <v>0.32908057654823403</v>
      </c>
      <c r="K61" s="2">
        <v>-0.26448323041404898</v>
      </c>
      <c r="L61" s="2">
        <v>0.237173337144301</v>
      </c>
      <c r="M61" s="2">
        <v>-2.51801005007245E-2</v>
      </c>
      <c r="N61" s="2">
        <v>-0.50790313446805002</v>
      </c>
      <c r="O61" s="2">
        <v>-1.2456923816940701E-2</v>
      </c>
      <c r="P61" s="2">
        <v>1.08180037575842E-2</v>
      </c>
    </row>
    <row r="62" spans="2:16" ht="15" customHeight="1" x14ac:dyDescent="0.25">
      <c r="B62" s="2">
        <v>2.1842671156848801</v>
      </c>
      <c r="C62" s="2">
        <v>4.2766887254386896</v>
      </c>
      <c r="D62" s="2">
        <v>-1.4257406241319199</v>
      </c>
      <c r="E62" s="2">
        <v>-2.5957566383797701</v>
      </c>
      <c r="F62" s="2">
        <v>-1.7352177000169799</v>
      </c>
      <c r="G62" s="2">
        <v>-1.6406398243207501</v>
      </c>
      <c r="H62" s="2">
        <v>0.88226430256105903</v>
      </c>
      <c r="I62" s="2">
        <v>-0.57041078386259803</v>
      </c>
      <c r="J62" s="2">
        <v>-1.0995914148549499</v>
      </c>
      <c r="K62" s="2">
        <v>1.0627572198252899</v>
      </c>
      <c r="L62" s="2">
        <v>0.40535328062342901</v>
      </c>
      <c r="M62" s="2">
        <v>0.149939107707661</v>
      </c>
      <c r="N62" s="2">
        <v>0.68659530098293697</v>
      </c>
      <c r="O62" s="2">
        <v>0.25943857076527299</v>
      </c>
      <c r="P62" s="2">
        <v>-0.12402932060536501</v>
      </c>
    </row>
    <row r="63" spans="2:16" ht="15" customHeight="1" x14ac:dyDescent="0.25">
      <c r="B63" s="2">
        <v>2.4186901499436502</v>
      </c>
      <c r="C63" s="2">
        <v>2.45613370209677</v>
      </c>
      <c r="D63" s="2">
        <v>-0.58910648678794997</v>
      </c>
      <c r="E63" s="2">
        <v>-0.69484417138195598</v>
      </c>
      <c r="F63" s="2">
        <v>0.59960959515881695</v>
      </c>
      <c r="G63" s="2">
        <v>-1.13682903404775</v>
      </c>
      <c r="H63" s="2">
        <v>-0.130367918208776</v>
      </c>
      <c r="I63" s="2">
        <v>-0.97858443787978799</v>
      </c>
      <c r="J63" s="2">
        <v>-8.2096651375271508E-3</v>
      </c>
      <c r="K63" s="2">
        <v>0.74869720785911198</v>
      </c>
      <c r="L63" s="2">
        <v>3.2693652101470898E-2</v>
      </c>
      <c r="M63" s="2">
        <v>2.8530564953479599E-2</v>
      </c>
      <c r="N63" s="2">
        <v>-0.73292206586115205</v>
      </c>
      <c r="O63" s="2">
        <v>1.0365431371331699</v>
      </c>
      <c r="P63" s="2">
        <v>-0.239779504659686</v>
      </c>
    </row>
    <row r="64" spans="2:16" ht="15" customHeight="1" x14ac:dyDescent="0.25">
      <c r="B64" s="2">
        <v>0.147058795354234</v>
      </c>
      <c r="C64" s="2">
        <v>1.1043165751439601</v>
      </c>
      <c r="D64" s="2">
        <v>-0.12063589819458299</v>
      </c>
      <c r="E64" s="2">
        <v>-0.77802367063854205</v>
      </c>
      <c r="F64" s="2">
        <v>-1.3706258749076199</v>
      </c>
      <c r="G64" s="2">
        <v>1.0729367966049099</v>
      </c>
      <c r="H64" s="2">
        <v>-1.12999637979095</v>
      </c>
      <c r="I64" s="2">
        <v>-1.1216889501768901</v>
      </c>
      <c r="J64" s="2">
        <v>-0.62732966012450497</v>
      </c>
      <c r="K64" s="2">
        <v>0.78656848028100801</v>
      </c>
      <c r="L64" s="2">
        <v>0.61588060957398605</v>
      </c>
      <c r="M64" s="2">
        <v>0.71285355296467701</v>
      </c>
      <c r="N64" s="2">
        <v>-2.0366226063326699E-2</v>
      </c>
      <c r="O64" s="2">
        <v>-0.35925657254676302</v>
      </c>
      <c r="P64" s="2">
        <v>-3.2430602177641203E-2</v>
      </c>
    </row>
    <row r="65" spans="2:16" ht="15" customHeight="1" x14ac:dyDescent="0.25">
      <c r="B65" s="2">
        <v>-4.1123035460220603</v>
      </c>
      <c r="C65" s="2">
        <v>-1.9731064820812201</v>
      </c>
      <c r="D65" s="2">
        <v>-1.7872340598823999</v>
      </c>
      <c r="E65" s="2">
        <v>-1.7744819375613099</v>
      </c>
      <c r="F65" s="2">
        <v>1.88801118941417</v>
      </c>
      <c r="G65" s="2">
        <v>1.0639477983501899</v>
      </c>
      <c r="H65" s="2">
        <v>0.22867205395471801</v>
      </c>
      <c r="I65" s="2">
        <v>0.52086626355601595</v>
      </c>
      <c r="J65" s="2">
        <v>-0.91366137644558698</v>
      </c>
      <c r="K65" s="2">
        <v>0.29784683072458101</v>
      </c>
      <c r="L65" s="2">
        <v>-3.6283129236858398E-2</v>
      </c>
      <c r="M65" s="2">
        <v>-0.47982929716588502</v>
      </c>
      <c r="N65" s="2">
        <v>-2.4562830996697799E-3</v>
      </c>
      <c r="O65" s="2">
        <v>3.1116733834935299E-2</v>
      </c>
      <c r="P65" s="2">
        <v>-0.44625338725735098</v>
      </c>
    </row>
    <row r="66" spans="2:16" ht="15" customHeight="1" x14ac:dyDescent="0.25">
      <c r="B66" s="2">
        <v>0.71930348314849302</v>
      </c>
      <c r="C66" s="2">
        <v>2.2053042661895899</v>
      </c>
      <c r="D66" s="2">
        <v>0.53801657179740403</v>
      </c>
      <c r="E66" s="2">
        <v>-0.120254991363557</v>
      </c>
      <c r="F66" s="2">
        <v>0.36018704968034299</v>
      </c>
      <c r="G66" s="2">
        <v>-2.53899309665137E-2</v>
      </c>
      <c r="H66" s="2">
        <v>2.9339755599764102E-2</v>
      </c>
      <c r="I66" s="2">
        <v>-0.51351315815148102</v>
      </c>
      <c r="J66" s="2">
        <v>-0.54797796577781599</v>
      </c>
      <c r="K66" s="2">
        <v>-0.69364966344494605</v>
      </c>
      <c r="L66" s="2">
        <v>-0.62005706220621704</v>
      </c>
      <c r="M66" s="2">
        <v>0.23186060691080401</v>
      </c>
      <c r="N66" s="2">
        <v>-0.196692936151147</v>
      </c>
      <c r="O66" s="2">
        <v>0.39446692132178901</v>
      </c>
      <c r="P66" s="2">
        <v>-8.4309457486678105E-2</v>
      </c>
    </row>
    <row r="67" spans="2:16" ht="15" customHeight="1" x14ac:dyDescent="0.25">
      <c r="B67" s="2">
        <v>-2.9292212679948602</v>
      </c>
      <c r="C67" s="2">
        <v>-0.113952827850046</v>
      </c>
      <c r="D67" s="2">
        <v>-0.32551811784892698</v>
      </c>
      <c r="E67" s="2">
        <v>0.22979946266634399</v>
      </c>
      <c r="F67" s="2">
        <v>4.6968422749358703E-2</v>
      </c>
      <c r="G67" s="2">
        <v>-4.4029683393826902E-2</v>
      </c>
      <c r="H67" s="2">
        <v>-0.44277440189945899</v>
      </c>
      <c r="I67" s="2">
        <v>-0.39202296898697198</v>
      </c>
      <c r="J67" s="2">
        <v>1.1741181857193299</v>
      </c>
      <c r="K67" s="2">
        <v>-0.93043793739289904</v>
      </c>
      <c r="L67" s="2">
        <v>0.83573117728488</v>
      </c>
      <c r="M67" s="2">
        <v>0.44048213212989001</v>
      </c>
      <c r="N67" s="2">
        <v>-0.20792839030674301</v>
      </c>
      <c r="O67" s="2">
        <v>-0.27939858158113101</v>
      </c>
      <c r="P67" s="2">
        <v>-5.5955790928670798E-2</v>
      </c>
    </row>
    <row r="68" spans="2:16" ht="15" customHeight="1" x14ac:dyDescent="0.25">
      <c r="B68" s="2">
        <v>1.50513827535616</v>
      </c>
      <c r="C68" s="2">
        <v>-1.58814392635959</v>
      </c>
      <c r="D68" s="2">
        <v>-1.1241323852607401</v>
      </c>
      <c r="E68" s="2">
        <v>-0.68830701039863096</v>
      </c>
      <c r="F68" s="2">
        <v>2.1445085189196198</v>
      </c>
      <c r="G68" s="2">
        <v>0.77319363946591502</v>
      </c>
      <c r="H68" s="2">
        <v>0.56823498734394695</v>
      </c>
      <c r="I68" s="2">
        <v>0.106198552301353</v>
      </c>
      <c r="J68" s="2">
        <v>-0.62479474100680699</v>
      </c>
      <c r="K68" s="2">
        <v>0.31573239344076598</v>
      </c>
      <c r="L68" s="2">
        <v>-0.234315857444715</v>
      </c>
      <c r="M68" s="2">
        <v>0.19959453342765501</v>
      </c>
      <c r="N68" s="2">
        <v>-2.2944442845108499E-2</v>
      </c>
      <c r="O68" s="2">
        <v>-0.23006055693168601</v>
      </c>
      <c r="P68" s="2">
        <v>8.9154628615453896E-2</v>
      </c>
    </row>
    <row r="69" spans="2:16" ht="15" customHeight="1" x14ac:dyDescent="0.25">
      <c r="B69" s="2">
        <v>-0.68751153662710196</v>
      </c>
      <c r="C69" s="2">
        <v>0.67079639639927902</v>
      </c>
      <c r="D69" s="2">
        <v>0.145092455385463</v>
      </c>
      <c r="E69" s="2">
        <v>0.180069001277986</v>
      </c>
      <c r="F69" s="2">
        <v>-0.26020711184358303</v>
      </c>
      <c r="G69" s="2">
        <v>0.914595059228692</v>
      </c>
      <c r="H69" s="2">
        <v>0.57075904548385004</v>
      </c>
      <c r="I69" s="2">
        <v>0.246023705600322</v>
      </c>
      <c r="J69" s="2">
        <v>0.41344620552496503</v>
      </c>
      <c r="K69" s="2">
        <v>-0.26061764612292398</v>
      </c>
      <c r="L69" s="2">
        <v>0.42042712436100799</v>
      </c>
      <c r="M69" s="2">
        <v>4.4309159160812503E-2</v>
      </c>
      <c r="N69" s="2">
        <v>-0.40644854350670401</v>
      </c>
      <c r="O69" s="2">
        <v>-0.24000715571056899</v>
      </c>
      <c r="P69" s="2">
        <v>8.9074542185073102E-2</v>
      </c>
    </row>
    <row r="70" spans="2:16" ht="15" customHeight="1" x14ac:dyDescent="0.25">
      <c r="B70" s="2">
        <v>-0.61150685774783597</v>
      </c>
      <c r="C70" s="2">
        <v>2.1435250939246702</v>
      </c>
      <c r="D70" s="2">
        <v>0.82933792181334598</v>
      </c>
      <c r="E70" s="2">
        <v>0.39871110363551998</v>
      </c>
      <c r="F70" s="2">
        <v>-0.31771181601589799</v>
      </c>
      <c r="G70" s="2">
        <v>0.22676428670729901</v>
      </c>
      <c r="H70" s="2">
        <v>0.38878895575936501</v>
      </c>
      <c r="I70" s="2">
        <v>0.373944109268386</v>
      </c>
      <c r="J70" s="2">
        <v>0.52574947381349801</v>
      </c>
      <c r="K70" s="2">
        <v>0.36524901482028999</v>
      </c>
      <c r="L70" s="2">
        <v>-6.4909583443684804E-2</v>
      </c>
      <c r="M70" s="2">
        <v>-0.86002100528371905</v>
      </c>
      <c r="N70" s="2">
        <v>0.107560253084633</v>
      </c>
      <c r="O70" s="2">
        <v>-0.260793366933457</v>
      </c>
      <c r="P70" s="2">
        <v>0.110856960242744</v>
      </c>
    </row>
    <row r="71" spans="2:16" ht="15" customHeight="1" x14ac:dyDescent="0.25">
      <c r="B71" s="2">
        <v>-1.3141790841822101</v>
      </c>
      <c r="C71" s="2">
        <v>-2.1547339870104998</v>
      </c>
      <c r="D71" s="2">
        <v>0.60481033682825103</v>
      </c>
      <c r="E71" s="2">
        <v>-1.6487634721356199</v>
      </c>
      <c r="F71" s="2">
        <v>-0.69008227856956394</v>
      </c>
      <c r="G71" s="2">
        <v>-0.99099203850019502</v>
      </c>
      <c r="H71" s="2">
        <v>0.23852395384045599</v>
      </c>
      <c r="I71" s="2">
        <v>0.10935841837693799</v>
      </c>
      <c r="J71" s="2">
        <v>-0.35820919650987298</v>
      </c>
      <c r="K71" s="2">
        <v>0.17961437408997899</v>
      </c>
      <c r="L71" s="2">
        <v>0.33490729215472598</v>
      </c>
      <c r="M71" s="2">
        <v>-1.2200416739628199</v>
      </c>
      <c r="N71" s="2">
        <v>-0.45800089638962899</v>
      </c>
      <c r="O71" s="2">
        <v>-1.02374835105763</v>
      </c>
      <c r="P71" s="2">
        <v>0.36842588789125602</v>
      </c>
    </row>
    <row r="72" spans="2:16" ht="15" customHeight="1" x14ac:dyDescent="0.25">
      <c r="B72" s="2">
        <v>-0.89741138149310895</v>
      </c>
      <c r="C72" s="2">
        <v>2.5757463684837898</v>
      </c>
      <c r="D72" s="2">
        <v>0.55768838663101095</v>
      </c>
      <c r="E72" s="2">
        <v>-0.13589016292669301</v>
      </c>
      <c r="F72" s="2">
        <v>-0.52484007911922004</v>
      </c>
      <c r="G72" s="2">
        <v>-0.18639231554622099</v>
      </c>
      <c r="H72" s="2">
        <v>0.45925128331500598</v>
      </c>
      <c r="I72" s="2">
        <v>9.7664665972079807E-3</v>
      </c>
      <c r="J72" s="2">
        <v>-0.33938126162127003</v>
      </c>
      <c r="K72" s="2">
        <v>-0.32590590120201202</v>
      </c>
      <c r="L72" s="2">
        <v>0.42494189907721602</v>
      </c>
      <c r="M72" s="2">
        <v>-8.3216421384515099E-2</v>
      </c>
      <c r="N72" s="2">
        <v>0.29162153138167002</v>
      </c>
      <c r="O72" s="2">
        <v>0.133215577596765</v>
      </c>
      <c r="P72" s="2">
        <v>-0.33639808102975899</v>
      </c>
    </row>
    <row r="73" spans="2:16" ht="15" customHeight="1" x14ac:dyDescent="0.25">
      <c r="B73" s="2">
        <v>-1.16088367597317E-2</v>
      </c>
      <c r="C73" s="2">
        <v>-1.10556247385397</v>
      </c>
      <c r="D73" s="2">
        <v>-7.0323319534893805E-2</v>
      </c>
      <c r="E73" s="2">
        <v>-0.807925542132095</v>
      </c>
      <c r="F73" s="2">
        <v>0.85426061873782699</v>
      </c>
      <c r="G73" s="2">
        <v>0.773814585150017</v>
      </c>
      <c r="H73" s="2">
        <v>0.56345176728797997</v>
      </c>
      <c r="I73" s="2">
        <v>0.37977608386273198</v>
      </c>
      <c r="J73" s="2">
        <v>-0.21825216807092501</v>
      </c>
      <c r="K73" s="2">
        <v>-0.56408516081441495</v>
      </c>
      <c r="L73" s="2">
        <v>-0.522551642723599</v>
      </c>
      <c r="M73" s="2">
        <v>-8.5927321554599506E-2</v>
      </c>
      <c r="N73" s="2">
        <v>6.9380025231640594E-2</v>
      </c>
      <c r="O73" s="2">
        <v>-0.39358884652241899</v>
      </c>
      <c r="P73" s="2">
        <v>4.0970466205724698E-2</v>
      </c>
    </row>
    <row r="74" spans="2:16" ht="15" customHeight="1" x14ac:dyDescent="0.25">
      <c r="B74" s="2">
        <v>0.46202547425691698</v>
      </c>
      <c r="C74" s="2">
        <v>2.1479609696450002</v>
      </c>
      <c r="D74" s="2">
        <v>1.8673292175098799</v>
      </c>
      <c r="E74" s="2">
        <v>0.43448748349708499</v>
      </c>
      <c r="F74" s="2">
        <v>1.28217735248776</v>
      </c>
      <c r="G74" s="2">
        <v>4.6158734288355699E-3</v>
      </c>
      <c r="H74" s="2">
        <v>-0.33671664439461002</v>
      </c>
      <c r="I74" s="2">
        <v>0.17029690789795099</v>
      </c>
      <c r="J74" s="2">
        <v>8.0182916698565296E-2</v>
      </c>
      <c r="K74" s="2">
        <v>-0.18326658292900899</v>
      </c>
      <c r="L74" s="2">
        <v>-1.21791958343235</v>
      </c>
      <c r="M74" s="2">
        <v>0.57576578684796398</v>
      </c>
      <c r="N74" s="2">
        <v>-1.63188203725405E-2</v>
      </c>
      <c r="O74" s="2">
        <v>0.22019290537443001</v>
      </c>
      <c r="P74" s="2">
        <v>0.139876272882511</v>
      </c>
    </row>
    <row r="75" spans="2:16" ht="15" customHeight="1" x14ac:dyDescent="0.25">
      <c r="B75" s="2">
        <v>-2.5370288816552899</v>
      </c>
      <c r="C75" s="2">
        <v>0.70099874235350601</v>
      </c>
      <c r="D75" s="2">
        <v>-0.50202989814663601</v>
      </c>
      <c r="E75" s="2">
        <v>-0.80158603231613701</v>
      </c>
      <c r="F75" s="2">
        <v>1.04482590924535</v>
      </c>
      <c r="G75" s="2">
        <v>-0.442992080937956</v>
      </c>
      <c r="H75" s="2">
        <v>-1.11049961065925</v>
      </c>
      <c r="I75" s="2">
        <v>-0.40634109045165301</v>
      </c>
      <c r="J75" s="2">
        <v>0.86352229326154495</v>
      </c>
      <c r="K75" s="2">
        <v>-0.332577088935611</v>
      </c>
      <c r="L75" s="2">
        <v>-0.32327934956370702</v>
      </c>
      <c r="M75" s="2">
        <v>2.9175379564813201E-2</v>
      </c>
      <c r="N75" s="2">
        <v>0.15753374803671</v>
      </c>
      <c r="O75" s="2">
        <v>0.22581882515621601</v>
      </c>
      <c r="P75" s="2">
        <v>-1.0173041934531101E-2</v>
      </c>
    </row>
    <row r="76" spans="2:16" ht="15" customHeight="1" x14ac:dyDescent="0.25">
      <c r="B76" s="2">
        <v>-2.0151945028037099</v>
      </c>
      <c r="C76" s="2">
        <v>1.4370642180933899</v>
      </c>
      <c r="D76" s="2">
        <v>0.51366626421079897</v>
      </c>
      <c r="E76" s="2">
        <v>-0.29615849930504301</v>
      </c>
      <c r="F76" s="2">
        <v>0.87838261311571797</v>
      </c>
      <c r="G76" s="2">
        <v>-0.32997573795035001</v>
      </c>
      <c r="H76" s="2">
        <v>-0.88789340410388795</v>
      </c>
      <c r="I76" s="2">
        <v>-0.32504998580000599</v>
      </c>
      <c r="J76" s="2">
        <v>0.117027356639374</v>
      </c>
      <c r="K76" s="2">
        <v>-0.64299945127973301</v>
      </c>
      <c r="L76" s="2">
        <v>0.28589623880311199</v>
      </c>
      <c r="M76" s="2">
        <v>-0.25844814102315</v>
      </c>
      <c r="N76" s="2">
        <v>2.7110883856928201E-2</v>
      </c>
      <c r="O76" s="2">
        <v>-0.175470091036214</v>
      </c>
      <c r="P76" s="2">
        <v>-0.20040406035793501</v>
      </c>
    </row>
    <row r="77" spans="2:16" ht="15" customHeight="1" x14ac:dyDescent="0.25">
      <c r="B77" s="2">
        <v>-1.46954010735487</v>
      </c>
      <c r="C77" s="2">
        <v>-3.5978068621370398</v>
      </c>
      <c r="D77" s="2">
        <v>2.0393594951340899</v>
      </c>
      <c r="E77" s="2">
        <v>0.54533194015202602</v>
      </c>
      <c r="F77" s="2">
        <v>-6.4382131400134796E-2</v>
      </c>
      <c r="G77" s="2">
        <v>-0.54039182876895697</v>
      </c>
      <c r="H77" s="2">
        <v>5.3425699107152801E-2</v>
      </c>
      <c r="I77" s="2">
        <v>0.83916733468610705</v>
      </c>
      <c r="J77" s="2">
        <v>2.0451165008586401</v>
      </c>
      <c r="K77" s="2">
        <v>1.3261399575347901</v>
      </c>
      <c r="L77" s="2">
        <v>-2.7686152632366898</v>
      </c>
      <c r="M77" s="2">
        <v>-1.73755372111288</v>
      </c>
      <c r="N77" s="2">
        <v>0.97154037663405501</v>
      </c>
      <c r="O77" s="2">
        <v>-0.91280545479277797</v>
      </c>
      <c r="P77" s="2">
        <v>-0.162361766861327</v>
      </c>
    </row>
    <row r="78" spans="2:16" ht="15" customHeight="1" x14ac:dyDescent="0.25">
      <c r="B78" s="2">
        <v>-1.45931197119056</v>
      </c>
      <c r="C78" s="2">
        <v>1.4652933838009301</v>
      </c>
      <c r="D78" s="2">
        <v>1.00253469729359</v>
      </c>
      <c r="E78" s="2">
        <v>3.9737954498296701E-2</v>
      </c>
      <c r="F78" s="2">
        <v>1.57557275061853</v>
      </c>
      <c r="G78" s="2">
        <v>-0.362518682382929</v>
      </c>
      <c r="H78" s="2">
        <v>-1.4620760945457001</v>
      </c>
      <c r="I78" s="2">
        <v>-0.117640419489148</v>
      </c>
      <c r="J78" s="2">
        <v>-0.56867382158717705</v>
      </c>
      <c r="K78" s="2">
        <v>5.6607083073480301E-2</v>
      </c>
      <c r="L78" s="2">
        <v>0.47845446693578098</v>
      </c>
      <c r="M78" s="2">
        <v>-0.26366320424517498</v>
      </c>
      <c r="N78" s="2">
        <v>-0.52224508321230501</v>
      </c>
      <c r="O78" s="2">
        <v>-0.53121686381423505</v>
      </c>
      <c r="P78" s="2">
        <v>-0.23865877234539001</v>
      </c>
    </row>
    <row r="79" spans="2:16" ht="15" customHeight="1" x14ac:dyDescent="0.25">
      <c r="B79" s="2">
        <v>2.6367432749674502</v>
      </c>
      <c r="C79" s="2">
        <v>0.71251514754822498</v>
      </c>
      <c r="D79" s="2">
        <v>-0.94987541721984203</v>
      </c>
      <c r="E79" s="2">
        <v>0.62448716022338002</v>
      </c>
      <c r="F79" s="2">
        <v>-1.18055261470896</v>
      </c>
      <c r="G79" s="2">
        <v>0.31545777742355802</v>
      </c>
      <c r="H79" s="2">
        <v>0.34074208901681302</v>
      </c>
      <c r="I79" s="2">
        <v>-0.33839102857357101</v>
      </c>
      <c r="J79" s="2">
        <v>0.48166809717753001</v>
      </c>
      <c r="K79" s="2">
        <v>-0.51000230042985395</v>
      </c>
      <c r="L79" s="2">
        <v>-0.258388152405987</v>
      </c>
      <c r="M79" s="2">
        <v>0.39056254277993302</v>
      </c>
      <c r="N79" s="2">
        <v>-0.112202646065875</v>
      </c>
      <c r="O79" s="2">
        <v>0.55662829831027205</v>
      </c>
      <c r="P79" s="2">
        <v>4.07911086299955E-2</v>
      </c>
    </row>
    <row r="80" spans="2:16" ht="15" customHeight="1" x14ac:dyDescent="0.25">
      <c r="B80" s="2">
        <v>1.0267831002455601</v>
      </c>
      <c r="C80" s="2">
        <v>0.23102493622056</v>
      </c>
      <c r="D80" s="2">
        <v>-0.66676788795402298</v>
      </c>
      <c r="E80" s="2">
        <v>1.21877255737401</v>
      </c>
      <c r="F80" s="2">
        <v>-2.3625195830424301</v>
      </c>
      <c r="G80" s="2">
        <v>2.55967562870884</v>
      </c>
      <c r="H80" s="2">
        <v>-1.15604599718156</v>
      </c>
      <c r="I80" s="2">
        <v>-1.7649381003579601</v>
      </c>
      <c r="J80" s="2">
        <v>-1.07205608319044</v>
      </c>
      <c r="K80" s="2">
        <v>0.53989139590577595</v>
      </c>
      <c r="L80" s="2">
        <v>0.484849883403771</v>
      </c>
      <c r="M80" s="2">
        <v>0.17442892801436299</v>
      </c>
      <c r="N80" s="2">
        <v>-0.12827103107379201</v>
      </c>
      <c r="O80" s="2">
        <v>0.39513628321053901</v>
      </c>
      <c r="P80" s="2">
        <v>-0.117236085492156</v>
      </c>
    </row>
    <row r="81" spans="2:16" ht="15" customHeight="1" x14ac:dyDescent="0.25">
      <c r="B81" s="2">
        <v>2.0723980333789598</v>
      </c>
      <c r="C81" s="2">
        <v>1.6527818131218801</v>
      </c>
      <c r="D81" s="2">
        <v>0.56462191062576805</v>
      </c>
      <c r="E81" s="2">
        <v>0.16932704915320301</v>
      </c>
      <c r="F81" s="2">
        <v>-0.63996312995819404</v>
      </c>
      <c r="G81" s="2">
        <v>0.48012865023370199</v>
      </c>
      <c r="H81" s="2">
        <v>1.4004292028741301</v>
      </c>
      <c r="I81" s="2">
        <v>-0.463811720199093</v>
      </c>
      <c r="J81" s="2">
        <v>1.3359384399137999</v>
      </c>
      <c r="K81" s="2">
        <v>0.176026536765195</v>
      </c>
      <c r="L81" s="2">
        <v>0.424485285320991</v>
      </c>
      <c r="M81" s="2">
        <v>0.23127260460874</v>
      </c>
      <c r="N81" s="2">
        <v>1.8382289227939799E-2</v>
      </c>
      <c r="O81" s="2">
        <v>8.2497798056520799E-2</v>
      </c>
      <c r="P81" s="2">
        <v>-9.6304018425141399E-2</v>
      </c>
    </row>
    <row r="82" spans="2:16" ht="15" customHeight="1" x14ac:dyDescent="0.25">
      <c r="B82" s="2">
        <v>-4.7147578080234096</v>
      </c>
      <c r="C82" s="2">
        <v>-3.1863389971936602</v>
      </c>
      <c r="D82" s="2">
        <v>-1.8174185216474701</v>
      </c>
      <c r="E82" s="2">
        <v>-1.75460526386561</v>
      </c>
      <c r="F82" s="2">
        <v>2.0148665913491199</v>
      </c>
      <c r="G82" s="2">
        <v>1.89696582020763</v>
      </c>
      <c r="H82" s="2">
        <v>-0.46681422533603401</v>
      </c>
      <c r="I82" s="2">
        <v>0.481162635312394</v>
      </c>
      <c r="J82" s="2">
        <v>1.27844206569496</v>
      </c>
      <c r="K82" s="2">
        <v>1.5216167635470901</v>
      </c>
      <c r="L82" s="2">
        <v>-0.80591468490865303</v>
      </c>
      <c r="M82" s="2">
        <v>-9.7667842670919103E-2</v>
      </c>
      <c r="N82" s="2">
        <v>-1.0518253273507E-2</v>
      </c>
      <c r="O82" s="2">
        <v>-0.18371388534202299</v>
      </c>
      <c r="P82" s="2">
        <v>0.48126150822661601</v>
      </c>
    </row>
    <row r="83" spans="2:16" ht="15" customHeight="1" x14ac:dyDescent="0.25">
      <c r="B83" s="2">
        <v>0.36080441084791898</v>
      </c>
      <c r="C83" s="2">
        <v>2.9921361100389299</v>
      </c>
      <c r="D83" s="2">
        <v>-0.65713379694141905</v>
      </c>
      <c r="E83" s="2">
        <v>-0.71147331191787799</v>
      </c>
      <c r="F83" s="2">
        <v>-0.48007187172540799</v>
      </c>
      <c r="G83" s="2">
        <v>-1.29523512428498</v>
      </c>
      <c r="H83" s="2">
        <v>8.9891231998535603E-2</v>
      </c>
      <c r="I83" s="2">
        <v>-0.226849345552118</v>
      </c>
      <c r="J83" s="2">
        <v>-0.464156730484302</v>
      </c>
      <c r="K83" s="2">
        <v>0.89001427871504002</v>
      </c>
      <c r="L83" s="2">
        <v>0.44945461744774801</v>
      </c>
      <c r="M83" s="2">
        <v>-0.27477229765938899</v>
      </c>
      <c r="N83" s="2">
        <v>-0.33610592332488698</v>
      </c>
      <c r="O83" s="2">
        <v>0.76737514586059596</v>
      </c>
      <c r="P83" s="2">
        <v>-0.23236078481678701</v>
      </c>
    </row>
    <row r="84" spans="2:16" ht="15" customHeight="1" x14ac:dyDescent="0.25">
      <c r="B84" s="2">
        <v>-2.3633175148997099</v>
      </c>
      <c r="C84" s="2">
        <v>2.9095917346253302</v>
      </c>
      <c r="D84" s="2">
        <v>-2.3443458724376198E-2</v>
      </c>
      <c r="E84" s="2">
        <v>-1.0386609319695199</v>
      </c>
      <c r="F84" s="2">
        <v>-0.22630696992524499</v>
      </c>
      <c r="G84" s="2">
        <v>-0.64067328758826902</v>
      </c>
      <c r="H84" s="2">
        <v>-0.462185806618652</v>
      </c>
      <c r="I84" s="2">
        <v>-0.13502760903949701</v>
      </c>
      <c r="J84" s="2">
        <v>0.52420720421613298</v>
      </c>
      <c r="K84" s="2">
        <v>-0.115014127263156</v>
      </c>
      <c r="L84" s="2">
        <v>-0.49806130822679401</v>
      </c>
      <c r="M84" s="2">
        <v>-0.21006524138282301</v>
      </c>
      <c r="N84" s="2">
        <v>-0.36845856886526202</v>
      </c>
      <c r="O84" s="2">
        <v>0.62004400123219905</v>
      </c>
      <c r="P84" s="2">
        <v>8.8448068238419594E-2</v>
      </c>
    </row>
    <row r="85" spans="2:16" ht="15" customHeight="1" x14ac:dyDescent="0.25">
      <c r="B85" s="2">
        <v>-1.5566567445273101</v>
      </c>
      <c r="C85" s="2">
        <v>1.0289015100291401</v>
      </c>
      <c r="D85" s="2">
        <v>-2.3595566480827599</v>
      </c>
      <c r="E85" s="2">
        <v>2.3122362393440299</v>
      </c>
      <c r="F85" s="2">
        <v>-1.4898901518466201</v>
      </c>
      <c r="G85" s="2">
        <v>-0.44548508939017301</v>
      </c>
      <c r="H85" s="2">
        <v>-6.5105869238336195E-2</v>
      </c>
      <c r="I85" s="2">
        <v>0.29525698507446302</v>
      </c>
      <c r="J85" s="2">
        <v>-0.58609093590064198</v>
      </c>
      <c r="K85" s="2">
        <v>-0.44805033509395498</v>
      </c>
      <c r="L85" s="2">
        <v>0.19334635185686599</v>
      </c>
      <c r="M85" s="2">
        <v>-5.0828160705119398E-2</v>
      </c>
      <c r="N85" s="2">
        <v>-0.54498446029858505</v>
      </c>
      <c r="O85" s="2">
        <v>-0.68861963611478805</v>
      </c>
      <c r="P85" s="2">
        <v>0.68873575375753004</v>
      </c>
    </row>
    <row r="86" spans="2:16" ht="15" customHeight="1" x14ac:dyDescent="0.25">
      <c r="B86" s="2">
        <v>-0.66608680731294101</v>
      </c>
      <c r="C86" s="2">
        <v>-1.2522438108140901</v>
      </c>
      <c r="D86" s="2">
        <v>1.4694401304167699</v>
      </c>
      <c r="E86" s="2">
        <v>-0.46751097297789701</v>
      </c>
      <c r="F86" s="2">
        <v>-0.919208957231054</v>
      </c>
      <c r="G86" s="2">
        <v>-0.51654394342057497</v>
      </c>
      <c r="H86" s="2">
        <v>0.70433202522323501</v>
      </c>
      <c r="I86" s="2">
        <v>-0.112902584641679</v>
      </c>
      <c r="J86" s="2">
        <v>0.62264550218514403</v>
      </c>
      <c r="K86" s="2">
        <v>-0.45107004523097399</v>
      </c>
      <c r="L86" s="2">
        <v>-1.51956007821121</v>
      </c>
      <c r="M86" s="2">
        <v>-0.17833933954532799</v>
      </c>
      <c r="N86" s="2">
        <v>-0.49609608922870801</v>
      </c>
      <c r="O86" s="2">
        <v>-1.5794317636666999E-2</v>
      </c>
      <c r="P86" s="2">
        <v>0.91949001171523803</v>
      </c>
    </row>
    <row r="87" spans="2:16" ht="15" customHeight="1" x14ac:dyDescent="0.25">
      <c r="B87" s="2">
        <v>-2.6168618743470198</v>
      </c>
      <c r="C87" s="2">
        <v>-0.52967095317826596</v>
      </c>
      <c r="D87" s="2">
        <v>-0.95820618887801201</v>
      </c>
      <c r="E87" s="2">
        <v>-0.51775468526101898</v>
      </c>
      <c r="F87" s="2">
        <v>0.56604618010251995</v>
      </c>
      <c r="G87" s="2">
        <v>-0.69875163614443603</v>
      </c>
      <c r="H87" s="2">
        <v>-0.68206917200515904</v>
      </c>
      <c r="I87" s="2">
        <v>-1.0382509609031201</v>
      </c>
      <c r="J87" s="2">
        <v>1.5731144909082</v>
      </c>
      <c r="K87" s="2">
        <v>-1.2549433942061801</v>
      </c>
      <c r="L87" s="2">
        <v>-5.0886380131667103E-2</v>
      </c>
      <c r="M87" s="2">
        <v>-2.18167080501393E-2</v>
      </c>
      <c r="N87" s="2">
        <v>0.73537363200241201</v>
      </c>
      <c r="O87" s="2">
        <v>0.99041170497445796</v>
      </c>
      <c r="P87" s="2">
        <v>0.67830737677477804</v>
      </c>
    </row>
    <row r="88" spans="2:16" ht="15" customHeight="1" x14ac:dyDescent="0.25">
      <c r="B88" s="2">
        <v>1.2858519217302999</v>
      </c>
      <c r="C88" s="2">
        <v>1.4867961573442501</v>
      </c>
      <c r="D88" s="2">
        <v>0.37103286175627298</v>
      </c>
      <c r="E88" s="2">
        <v>0.2418913225282</v>
      </c>
      <c r="F88" s="2">
        <v>-6.0476615379225003E-2</v>
      </c>
      <c r="G88" s="2">
        <v>0.28553728505981502</v>
      </c>
      <c r="H88" s="2">
        <v>4.2191884510911097E-2</v>
      </c>
      <c r="I88" s="2">
        <v>-0.66803656779875298</v>
      </c>
      <c r="J88" s="2">
        <v>0.40617514672719901</v>
      </c>
      <c r="K88" s="2">
        <v>0.50472104343484903</v>
      </c>
      <c r="L88" s="2">
        <v>0.37342966104814501</v>
      </c>
      <c r="M88" s="2">
        <v>0.20750929039534399</v>
      </c>
      <c r="N88" s="2">
        <v>-0.21326025986077901</v>
      </c>
      <c r="O88" s="2">
        <v>6.61239035054456E-2</v>
      </c>
      <c r="P88" s="2">
        <v>-0.16071951143758101</v>
      </c>
    </row>
    <row r="89" spans="2:16" ht="15" customHeight="1" x14ac:dyDescent="0.25">
      <c r="B89" s="2">
        <v>0.512573999722445</v>
      </c>
      <c r="C89" s="2">
        <v>1.6567137982143001</v>
      </c>
      <c r="D89" s="2">
        <v>-0.87513773602046296</v>
      </c>
      <c r="E89" s="2">
        <v>-0.14805549012390101</v>
      </c>
      <c r="F89" s="2">
        <v>-0.363647300567566</v>
      </c>
      <c r="G89" s="2">
        <v>-0.39966482923971097</v>
      </c>
      <c r="H89" s="2">
        <v>-0.18352066593861099</v>
      </c>
      <c r="I89" s="2">
        <v>0.23308727584127101</v>
      </c>
      <c r="J89" s="2">
        <v>-0.187694268089586</v>
      </c>
      <c r="K89" s="2">
        <v>-0.29786360608387902</v>
      </c>
      <c r="L89" s="2">
        <v>1.6446162906583201E-2</v>
      </c>
      <c r="M89" s="2">
        <v>-0.190069802166075</v>
      </c>
      <c r="N89" s="2">
        <v>-0.15725630468193999</v>
      </c>
      <c r="O89" s="2">
        <v>2.00422954020275E-2</v>
      </c>
      <c r="P89" s="2">
        <v>-4.2841289129230201E-2</v>
      </c>
    </row>
    <row r="90" spans="2:16" ht="15" customHeight="1" x14ac:dyDescent="0.25">
      <c r="B90" s="2">
        <v>0.966561591995035</v>
      </c>
      <c r="C90" s="2">
        <v>-0.71697024408207699</v>
      </c>
      <c r="D90" s="2">
        <v>-0.68999564598875796</v>
      </c>
      <c r="E90" s="2">
        <v>-0.77472824148199604</v>
      </c>
      <c r="F90" s="2">
        <v>1.3567646558535</v>
      </c>
      <c r="G90" s="2">
        <v>0.67385724045606299</v>
      </c>
      <c r="H90" s="2">
        <v>0.9364483364374</v>
      </c>
      <c r="I90" s="2">
        <v>5.4816900324553601E-2</v>
      </c>
      <c r="J90" s="2">
        <v>0.28151832211690903</v>
      </c>
      <c r="K90" s="2">
        <v>0.57617512465489196</v>
      </c>
      <c r="L90" s="2">
        <v>7.2327121557895502E-2</v>
      </c>
      <c r="M90" s="2">
        <v>0.29534280441389898</v>
      </c>
      <c r="N90" s="2">
        <v>3.3335227766996697E-2</v>
      </c>
      <c r="O90" s="2">
        <v>-0.123654159421202</v>
      </c>
      <c r="P90" s="2">
        <v>6.5712854251947297E-2</v>
      </c>
    </row>
    <row r="91" spans="2:16" ht="15" customHeight="1" x14ac:dyDescent="0.25">
      <c r="B91" s="2">
        <v>2.98914424311435</v>
      </c>
      <c r="C91" s="2">
        <v>1.2270828684617401</v>
      </c>
      <c r="D91" s="2">
        <v>0.40854577867940001</v>
      </c>
      <c r="E91" s="2">
        <v>0.178876808915265</v>
      </c>
      <c r="F91" s="2">
        <v>-0.25475164261439798</v>
      </c>
      <c r="G91" s="2">
        <v>0.59022838974193503</v>
      </c>
      <c r="H91" s="2">
        <v>0.365801800635495</v>
      </c>
      <c r="I91" s="2">
        <v>-1.3535639795030101</v>
      </c>
      <c r="J91" s="2">
        <v>0.14594100951643299</v>
      </c>
      <c r="K91" s="2">
        <v>-6.4133874274188804E-2</v>
      </c>
      <c r="L91" s="2">
        <v>0.15767126125131001</v>
      </c>
      <c r="M91" s="2">
        <v>0.460108485767936</v>
      </c>
      <c r="N91" s="2">
        <v>0.48198630126646502</v>
      </c>
      <c r="O91" s="2">
        <v>0.48536832965081</v>
      </c>
      <c r="P91" s="2">
        <v>0.444798530549944</v>
      </c>
    </row>
    <row r="92" spans="2:16" ht="15" customHeight="1" x14ac:dyDescent="0.25">
      <c r="B92" s="2">
        <v>0.49177446164967598</v>
      </c>
      <c r="C92" s="2">
        <v>-0.92305727293832895</v>
      </c>
      <c r="D92" s="2">
        <v>2.8309279145874702</v>
      </c>
      <c r="E92" s="2">
        <v>1.62224582968105</v>
      </c>
      <c r="F92" s="2">
        <v>-0.42862041084408498</v>
      </c>
      <c r="G92" s="2">
        <v>1.1132073303988099</v>
      </c>
      <c r="H92" s="2">
        <v>0.33558989951012702</v>
      </c>
      <c r="I92" s="2">
        <v>-0.232685091772767</v>
      </c>
      <c r="J92" s="2">
        <v>-1.1450154992436501</v>
      </c>
      <c r="K92" s="2">
        <v>-0.16209412083941999</v>
      </c>
      <c r="L92" s="2">
        <v>1.3271448467023399</v>
      </c>
      <c r="M92" s="2">
        <v>-0.73460178234067897</v>
      </c>
      <c r="N92" s="2">
        <v>0.30230668325155902</v>
      </c>
      <c r="O92" s="2">
        <v>0.219151794703701</v>
      </c>
      <c r="P92" s="2">
        <v>-0.53758589937850498</v>
      </c>
    </row>
    <row r="93" spans="2:16" ht="15" customHeight="1" x14ac:dyDescent="0.25">
      <c r="B93" s="2">
        <v>0.565023223645717</v>
      </c>
      <c r="C93" s="2">
        <v>1.9383884739299698E-2</v>
      </c>
      <c r="D93" s="2">
        <v>-3.0325141474920598</v>
      </c>
      <c r="E93" s="2">
        <v>2.32432894902007</v>
      </c>
      <c r="F93" s="2">
        <v>-0.62369185662149695</v>
      </c>
      <c r="G93" s="2">
        <v>-1.03717219172428</v>
      </c>
      <c r="H93" s="2">
        <v>-0.82863552726506795</v>
      </c>
      <c r="I93" s="2">
        <v>0.63273169818080599</v>
      </c>
      <c r="J93" s="2">
        <v>-0.123407559989894</v>
      </c>
      <c r="K93" s="2">
        <v>-2.4229964794732599E-2</v>
      </c>
      <c r="L93" s="2">
        <v>-0.76219165814914502</v>
      </c>
      <c r="M93" s="2">
        <v>-0.64418847655035605</v>
      </c>
      <c r="N93" s="2">
        <v>0.47963094422441099</v>
      </c>
      <c r="O93" s="2">
        <v>0.134241089406194</v>
      </c>
      <c r="P93" s="2">
        <v>0.45921763336125598</v>
      </c>
    </row>
    <row r="94" spans="2:16" ht="15" customHeight="1" x14ac:dyDescent="0.25">
      <c r="B94" s="2">
        <v>3.9343285111135802</v>
      </c>
      <c r="C94" s="2">
        <v>-0.16844204823063799</v>
      </c>
      <c r="D94" s="2">
        <v>-1.7930650142911999</v>
      </c>
      <c r="E94" s="2">
        <v>0.68177323296368197</v>
      </c>
      <c r="F94" s="2">
        <v>0.82057064375836497</v>
      </c>
      <c r="G94" s="2">
        <v>-0.72912705445418102</v>
      </c>
      <c r="H94" s="2">
        <v>-0.47634589045058401</v>
      </c>
      <c r="I94" s="2">
        <v>-0.25733831811977598</v>
      </c>
      <c r="J94" s="2">
        <v>-0.50093892992984401</v>
      </c>
      <c r="K94" s="2">
        <v>2.42383750652451E-2</v>
      </c>
      <c r="L94" s="2">
        <v>0.32787058387971801</v>
      </c>
      <c r="M94" s="2">
        <v>6.0033108368903902E-2</v>
      </c>
      <c r="N94" s="2">
        <v>7.8480887175910202E-2</v>
      </c>
      <c r="O94" s="2">
        <v>-0.114427240355296</v>
      </c>
      <c r="P94" s="2">
        <v>-0.28939945784642201</v>
      </c>
    </row>
    <row r="95" spans="2:16" ht="15" customHeight="1" x14ac:dyDescent="0.25">
      <c r="B95" s="2">
        <v>1.29877229876844</v>
      </c>
      <c r="C95" s="2">
        <v>-0.79240573344365905</v>
      </c>
      <c r="D95" s="2">
        <v>-4.4874031817257096</v>
      </c>
      <c r="E95" s="2">
        <v>2.6519768810017701</v>
      </c>
      <c r="F95" s="2">
        <v>-0.66325487723288601</v>
      </c>
      <c r="G95" s="2">
        <v>-1.1026051500054099</v>
      </c>
      <c r="H95" s="2">
        <v>-1.15405388544251</v>
      </c>
      <c r="I95" s="2">
        <v>0.29891947685589698</v>
      </c>
      <c r="J95" s="2">
        <v>0.44905405176697499</v>
      </c>
      <c r="K95" s="2">
        <v>-0.16600200796019099</v>
      </c>
      <c r="L95" s="2">
        <v>-0.270842164156403</v>
      </c>
      <c r="M95" s="2">
        <v>6.8364635475885102E-2</v>
      </c>
      <c r="N95" s="2">
        <v>-0.18178879013899599</v>
      </c>
      <c r="O95" s="2">
        <v>0.16046013271332499</v>
      </c>
      <c r="P95" s="2">
        <v>-0.145183900095264</v>
      </c>
    </row>
    <row r="96" spans="2:16" ht="15" customHeight="1" x14ac:dyDescent="0.25">
      <c r="B96" s="2">
        <v>-1.10173322626543</v>
      </c>
      <c r="C96" s="2">
        <v>1.7546806271787601</v>
      </c>
      <c r="D96" s="2">
        <v>-1.2016619712093399</v>
      </c>
      <c r="E96" s="2">
        <v>0.46052242680768302</v>
      </c>
      <c r="F96" s="2">
        <v>0.552201930002716</v>
      </c>
      <c r="G96" s="2">
        <v>-1.50360293943297</v>
      </c>
      <c r="H96" s="2">
        <v>-1.4953038188831</v>
      </c>
      <c r="I96" s="2">
        <v>0.18937439217468299</v>
      </c>
      <c r="J96" s="2">
        <v>-0.82218714116949199</v>
      </c>
      <c r="K96" s="2">
        <v>0.27989413499076898</v>
      </c>
      <c r="L96" s="2">
        <v>-0.49827685250593101</v>
      </c>
      <c r="M96" s="2">
        <v>-0.25391084974268502</v>
      </c>
      <c r="N96" s="2">
        <v>-0.16286750777596201</v>
      </c>
      <c r="O96" s="2">
        <v>-0.36057017109265499</v>
      </c>
      <c r="P96" s="2">
        <v>0.18548218285837501</v>
      </c>
    </row>
    <row r="97" spans="2:16" ht="15" customHeight="1" x14ac:dyDescent="0.25">
      <c r="B97" s="2">
        <v>-3.10769837760806</v>
      </c>
      <c r="C97" s="2">
        <v>0.82611413885566998</v>
      </c>
      <c r="D97" s="2">
        <v>-0.82543172360726103</v>
      </c>
      <c r="E97" s="2">
        <v>-0.57402902095488995</v>
      </c>
      <c r="F97" s="2">
        <v>6.78608673903697E-2</v>
      </c>
      <c r="G97" s="2">
        <v>-0.64398662197668999</v>
      </c>
      <c r="H97" s="2">
        <v>-0.63429769140305103</v>
      </c>
      <c r="I97" s="2">
        <v>-0.18500880142675</v>
      </c>
      <c r="J97" s="2">
        <v>1.2234182506151901</v>
      </c>
      <c r="K97" s="2">
        <v>-6.5957268334240204E-2</v>
      </c>
      <c r="L97" s="2">
        <v>0.31054369562036299</v>
      </c>
      <c r="M97" s="2">
        <v>-0.120928178582327</v>
      </c>
      <c r="N97" s="2">
        <v>0.188649073655136</v>
      </c>
      <c r="O97" s="2">
        <v>0.30297133940276599</v>
      </c>
      <c r="P97" s="2">
        <v>0.35193350431979997</v>
      </c>
    </row>
    <row r="98" spans="2:16" ht="15" customHeight="1" x14ac:dyDescent="0.25">
      <c r="B98" s="2">
        <v>-2.37938706617427</v>
      </c>
      <c r="C98" s="2">
        <v>-2.3635324825282402</v>
      </c>
      <c r="D98" s="2">
        <v>-0.36924265284255697</v>
      </c>
      <c r="E98" s="2">
        <v>-0.68683935096864501</v>
      </c>
      <c r="F98" s="2">
        <v>1.6338810631963301</v>
      </c>
      <c r="G98" s="2">
        <v>1.0115144276089401</v>
      </c>
      <c r="H98" s="2">
        <v>0.40980483582752197</v>
      </c>
      <c r="I98" s="2">
        <v>-7.3182226559190794E-2</v>
      </c>
      <c r="J98" s="2">
        <v>-0.63344610359784304</v>
      </c>
      <c r="K98" s="2">
        <v>-0.64098684851369203</v>
      </c>
      <c r="L98" s="2">
        <v>0.64516259219122496</v>
      </c>
      <c r="M98" s="2">
        <v>0.34481242517230998</v>
      </c>
      <c r="N98" s="2">
        <v>-0.30687099619115998</v>
      </c>
      <c r="O98" s="2">
        <v>0.25217839350187399</v>
      </c>
      <c r="P98" s="2">
        <v>0.26594714663026298</v>
      </c>
    </row>
    <row r="99" spans="2:16" ht="15" customHeight="1" x14ac:dyDescent="0.25">
      <c r="B99" s="2">
        <v>-3.6190918272442798</v>
      </c>
      <c r="C99" s="2">
        <v>-1.67202509339282</v>
      </c>
      <c r="D99" s="2">
        <v>-1.4177188906901299</v>
      </c>
      <c r="E99" s="2">
        <v>-1.44880237716028</v>
      </c>
      <c r="F99" s="2">
        <v>1.4595675010121401</v>
      </c>
      <c r="G99" s="2">
        <v>0.753731831013287</v>
      </c>
      <c r="H99" s="2">
        <v>5.7611129386858598E-2</v>
      </c>
      <c r="I99" s="2">
        <v>-0.378349576153932</v>
      </c>
      <c r="J99" s="2">
        <v>-0.12957952035532699</v>
      </c>
      <c r="K99" s="2">
        <v>-0.71248436286897598</v>
      </c>
      <c r="L99" s="2">
        <v>0.37511674902444198</v>
      </c>
      <c r="M99" s="2">
        <v>-0.34645250452852</v>
      </c>
      <c r="N99" s="2">
        <v>-2.21415688946613E-2</v>
      </c>
      <c r="O99" s="2">
        <v>0.17184346967345801</v>
      </c>
      <c r="P99" s="2">
        <v>-0.36724583577032299</v>
      </c>
    </row>
    <row r="100" spans="2:16" ht="15" customHeight="1" x14ac:dyDescent="0.25">
      <c r="B100" s="2">
        <v>2.11904760160078</v>
      </c>
      <c r="C100" s="2">
        <v>-0.41628683107166597</v>
      </c>
      <c r="D100" s="2">
        <v>1.3695634096904401</v>
      </c>
      <c r="E100" s="2">
        <v>1.3819207295065501</v>
      </c>
      <c r="F100" s="2">
        <v>0.210144684644404</v>
      </c>
      <c r="G100" s="2">
        <v>0.54973961377192304</v>
      </c>
      <c r="H100" s="2">
        <v>0.665757296083345</v>
      </c>
      <c r="I100" s="2">
        <v>-0.13417851439697301</v>
      </c>
      <c r="J100" s="2">
        <v>0.86857083066973595</v>
      </c>
      <c r="K100" s="2">
        <v>0.18777422189131601</v>
      </c>
      <c r="L100" s="2">
        <v>0.95384957631067102</v>
      </c>
      <c r="M100" s="2">
        <v>0.107217401939031</v>
      </c>
      <c r="N100" s="2">
        <v>0.11479926392404</v>
      </c>
      <c r="O100" s="2">
        <v>9.9723122480064902E-2</v>
      </c>
      <c r="P100" s="2">
        <v>-0.45774986019782299</v>
      </c>
    </row>
    <row r="101" spans="2:16" ht="15" customHeight="1" x14ac:dyDescent="0.25">
      <c r="B101" s="2">
        <v>0.83182037101531103</v>
      </c>
      <c r="C101" s="2">
        <v>2.7467242125643998</v>
      </c>
      <c r="D101" s="2">
        <v>1.6891588298214899</v>
      </c>
      <c r="E101" s="2">
        <v>0.60734165475958302</v>
      </c>
      <c r="F101" s="2">
        <v>0.117407560672008</v>
      </c>
      <c r="G101" s="2">
        <v>0.261062737404051</v>
      </c>
      <c r="H101" s="2">
        <v>0.75967657836017199</v>
      </c>
      <c r="I101" s="2">
        <v>0.14039634339218901</v>
      </c>
      <c r="J101" s="2">
        <v>-0.34600739279038301</v>
      </c>
      <c r="K101" s="2">
        <v>-0.27034365624427398</v>
      </c>
      <c r="L101" s="2">
        <v>-0.208617401987652</v>
      </c>
      <c r="M101" s="2">
        <v>-7.0678825978395393E-2</v>
      </c>
      <c r="N101" s="2">
        <v>-1.0196415465745E-4</v>
      </c>
      <c r="O101" s="2">
        <v>0.42466651251943899</v>
      </c>
      <c r="P101" s="2">
        <v>-6.8566155035737805E-2</v>
      </c>
    </row>
    <row r="102" spans="2:16" ht="15" customHeight="1" x14ac:dyDescent="0.25">
      <c r="B102" s="2">
        <v>0.79450107669940495</v>
      </c>
      <c r="C102" s="2">
        <v>-0.17428149858004299</v>
      </c>
      <c r="D102" s="2">
        <v>-6.3380899368317696</v>
      </c>
      <c r="E102" s="2">
        <v>2.9237996162067001</v>
      </c>
      <c r="F102" s="2">
        <v>-2.1855020335886901</v>
      </c>
      <c r="G102" s="2">
        <v>-1.7462479772952799</v>
      </c>
      <c r="H102" s="2">
        <v>0.17767652046190399</v>
      </c>
      <c r="I102" s="2">
        <v>-0.91347872155390497</v>
      </c>
      <c r="J102" s="2">
        <v>-0.54343690210616702</v>
      </c>
      <c r="K102" s="2">
        <v>-0.95818038880438205</v>
      </c>
      <c r="L102" s="2">
        <v>-0.80162371901946305</v>
      </c>
      <c r="M102" s="2">
        <v>-0.66826713761704903</v>
      </c>
      <c r="N102" s="2">
        <v>5.48751969349986E-2</v>
      </c>
      <c r="O102" s="2">
        <v>0.53521762982301302</v>
      </c>
      <c r="P102" s="2">
        <v>0.32047638435124998</v>
      </c>
    </row>
    <row r="103" spans="2:16" ht="15" customHeight="1" x14ac:dyDescent="0.25">
      <c r="B103" s="2">
        <v>-0.24792121036238299</v>
      </c>
      <c r="C103" s="2">
        <v>0.283761347039721</v>
      </c>
      <c r="D103" s="2">
        <v>1.71922689024616</v>
      </c>
      <c r="E103" s="2">
        <v>0.104475720590695</v>
      </c>
      <c r="F103" s="2">
        <v>-0.41894164832195901</v>
      </c>
      <c r="G103" s="2">
        <v>0.32745729549171498</v>
      </c>
      <c r="H103" s="2">
        <v>0.603904915539478</v>
      </c>
      <c r="I103" s="2">
        <v>-0.134700502267043</v>
      </c>
      <c r="J103" s="2">
        <v>-0.21385080551104799</v>
      </c>
      <c r="K103" s="2">
        <v>-0.41046944767738303</v>
      </c>
      <c r="L103" s="2">
        <v>7.9012634674873697E-2</v>
      </c>
      <c r="M103" s="2">
        <v>-0.53083088420442803</v>
      </c>
      <c r="N103" s="2">
        <v>7.1848250561345001E-2</v>
      </c>
      <c r="O103" s="2">
        <v>-0.59132149176039805</v>
      </c>
      <c r="P103" s="2">
        <v>-6.8813520479180906E-2</v>
      </c>
    </row>
    <row r="104" spans="2:16" ht="15" customHeight="1" x14ac:dyDescent="0.25">
      <c r="B104" s="2">
        <v>5.1661073082093401</v>
      </c>
      <c r="C104" s="2">
        <v>-0.47590335496194403</v>
      </c>
      <c r="D104" s="2">
        <v>-1.9590294075703201</v>
      </c>
      <c r="E104" s="2">
        <v>-2.4327412633125198</v>
      </c>
      <c r="F104" s="2">
        <v>0.96247203793021596</v>
      </c>
      <c r="G104" s="2">
        <v>-1.42382754395096</v>
      </c>
      <c r="H104" s="2">
        <v>-0.95428915717464402</v>
      </c>
      <c r="I104" s="2">
        <v>-0.66774555794022405</v>
      </c>
      <c r="J104" s="2">
        <v>0.134119896315819</v>
      </c>
      <c r="K104" s="2">
        <v>6.6655235377035299E-2</v>
      </c>
      <c r="L104" s="2">
        <v>0.74792962601675705</v>
      </c>
      <c r="M104" s="2">
        <v>-6.6680246913657995E-2</v>
      </c>
      <c r="N104" s="2">
        <v>0.57831449750546104</v>
      </c>
      <c r="O104" s="2">
        <v>-0.49280503087433902</v>
      </c>
      <c r="P104" s="2">
        <v>4.0381172243113602E-3</v>
      </c>
    </row>
    <row r="105" spans="2:16" ht="15" customHeight="1" x14ac:dyDescent="0.25">
      <c r="B105" s="2">
        <v>6.0735146014256198</v>
      </c>
      <c r="C105" s="2">
        <v>-0.57126559399452803</v>
      </c>
      <c r="D105" s="2">
        <v>-2.8313965428941201</v>
      </c>
      <c r="E105" s="2">
        <v>-0.86526466580445505</v>
      </c>
      <c r="F105" s="2">
        <v>0.26583167675200697</v>
      </c>
      <c r="G105" s="2">
        <v>-1.9862441422166</v>
      </c>
      <c r="H105" s="2">
        <v>-0.16238217146957901</v>
      </c>
      <c r="I105" s="2">
        <v>-1.3661486606127899</v>
      </c>
      <c r="J105" s="2">
        <v>0.91481682792296004</v>
      </c>
      <c r="K105" s="2">
        <v>1.3325062430103001</v>
      </c>
      <c r="L105" s="2">
        <v>1.2823581016576899</v>
      </c>
      <c r="M105" s="2">
        <v>-8.5865297436911694E-2</v>
      </c>
      <c r="N105" s="2">
        <v>-0.39976941964427798</v>
      </c>
      <c r="O105" s="2">
        <v>0.122967453384052</v>
      </c>
      <c r="P105" s="2">
        <v>-0.14313603384889501</v>
      </c>
    </row>
    <row r="106" spans="2:16" ht="15" customHeight="1" x14ac:dyDescent="0.25">
      <c r="B106" s="2">
        <v>-0.25411218629255</v>
      </c>
      <c r="C106" s="2">
        <v>-0.81578809213240899</v>
      </c>
      <c r="D106" s="2">
        <v>-1.03612675344145</v>
      </c>
      <c r="E106" s="2">
        <v>0.82646798049255499</v>
      </c>
      <c r="F106" s="2">
        <v>0.61613483681085501</v>
      </c>
      <c r="G106" s="2">
        <v>-0.38684922055214599</v>
      </c>
      <c r="H106" s="2">
        <v>-0.65163157839515096</v>
      </c>
      <c r="I106" s="2">
        <v>-0.30728327472962702</v>
      </c>
      <c r="J106" s="2">
        <v>0.41546971180477299</v>
      </c>
      <c r="K106" s="2">
        <v>-0.68557749200558404</v>
      </c>
      <c r="L106" s="2">
        <v>6.5563965925325499E-2</v>
      </c>
      <c r="M106" s="2">
        <v>0.171972315059464</v>
      </c>
      <c r="N106" s="2">
        <v>0.25808583612189501</v>
      </c>
      <c r="O106" s="2">
        <v>0.63307991410904596</v>
      </c>
      <c r="P106" s="2">
        <v>8.55135798890065E-2</v>
      </c>
    </row>
    <row r="107" spans="2:16" ht="15" customHeight="1" x14ac:dyDescent="0.25">
      <c r="B107" s="2">
        <v>3.67081385452575</v>
      </c>
      <c r="C107" s="2">
        <v>0.51226905069517703</v>
      </c>
      <c r="D107" s="2">
        <v>-1.16509010152597</v>
      </c>
      <c r="E107" s="2">
        <v>2.4769394556733202</v>
      </c>
      <c r="F107" s="2">
        <v>0.57279001937989804</v>
      </c>
      <c r="G107" s="2">
        <v>-0.35847130195047699</v>
      </c>
      <c r="H107" s="2">
        <v>0.17253855798817899</v>
      </c>
      <c r="I107" s="2">
        <v>-0.30965111645615701</v>
      </c>
      <c r="J107" s="2">
        <v>1.77507922322595</v>
      </c>
      <c r="K107" s="2">
        <v>1.6829458491740199</v>
      </c>
      <c r="L107" s="2">
        <v>0.174674223756627</v>
      </c>
      <c r="M107" s="2">
        <v>0.45287037797160601</v>
      </c>
      <c r="N107" s="2">
        <v>-0.16237867431082501</v>
      </c>
      <c r="O107" s="2">
        <v>0.35956062371737602</v>
      </c>
      <c r="P107" s="2">
        <v>-0.220334142488461</v>
      </c>
    </row>
    <row r="108" spans="2:16" ht="15" customHeight="1" x14ac:dyDescent="0.25">
      <c r="B108" s="2">
        <v>-2.1391577435320901</v>
      </c>
      <c r="C108" s="2">
        <v>1.8384531791641201</v>
      </c>
      <c r="D108" s="2">
        <v>0.112017680048068</v>
      </c>
      <c r="E108" s="2">
        <v>0.39570806503288303</v>
      </c>
      <c r="F108" s="2">
        <v>1.0647164785234</v>
      </c>
      <c r="G108" s="2">
        <v>-0.41806414206265602</v>
      </c>
      <c r="H108" s="2">
        <v>-1.1909366886180901</v>
      </c>
      <c r="I108" s="2">
        <v>0.216421336607063</v>
      </c>
      <c r="J108" s="2">
        <v>0.15312294399572801</v>
      </c>
      <c r="K108" s="2">
        <v>3.42422575783159E-2</v>
      </c>
      <c r="L108" s="2">
        <v>-0.52702080001760998</v>
      </c>
      <c r="M108" s="2">
        <v>0.171516835376403</v>
      </c>
      <c r="N108" s="2">
        <v>-0.121505047336675</v>
      </c>
      <c r="O108" s="2">
        <v>-0.33040781811172998</v>
      </c>
      <c r="P108" s="2">
        <v>-0.59022401205062602</v>
      </c>
    </row>
    <row r="109" spans="2:16" ht="15" customHeight="1" x14ac:dyDescent="0.25">
      <c r="B109" s="2">
        <v>-0.41760944152893298</v>
      </c>
      <c r="C109" s="2">
        <v>2.7908539177892999</v>
      </c>
      <c r="D109" s="2">
        <v>0.66548446327287503</v>
      </c>
      <c r="E109" s="2">
        <v>4.3752066274237403E-2</v>
      </c>
      <c r="F109" s="2">
        <v>-1.3486427547283</v>
      </c>
      <c r="G109" s="2">
        <v>0.62947359726909202</v>
      </c>
      <c r="H109" s="2">
        <v>0.74502993805409501</v>
      </c>
      <c r="I109" s="2">
        <v>-4.4540439270774397E-2</v>
      </c>
      <c r="J109" s="2">
        <v>-5.1131074328333401E-2</v>
      </c>
      <c r="K109" s="2">
        <v>0.110769529559046</v>
      </c>
      <c r="L109" s="2">
        <v>0.37176592641703998</v>
      </c>
      <c r="M109" s="2">
        <v>-0.11701047716408799</v>
      </c>
      <c r="N109" s="2">
        <v>0.30960045427420702</v>
      </c>
      <c r="O109" s="2">
        <v>0.194362528347307</v>
      </c>
      <c r="P109" s="2">
        <v>-0.15759477129197799</v>
      </c>
    </row>
    <row r="110" spans="2:16" ht="15" customHeight="1" x14ac:dyDescent="0.25">
      <c r="B110" s="2">
        <v>-2.4262939829295398</v>
      </c>
      <c r="C110" s="2">
        <v>2.5325025968203798</v>
      </c>
      <c r="D110" s="2">
        <v>0.250067155381411</v>
      </c>
      <c r="E110" s="2">
        <v>0.205721660096329</v>
      </c>
      <c r="F110" s="2">
        <v>-0.85012555750874697</v>
      </c>
      <c r="G110" s="2">
        <v>-0.34598796109164498</v>
      </c>
      <c r="H110" s="2">
        <v>-0.143429771739781</v>
      </c>
      <c r="I110" s="2">
        <v>0.70165477102755403</v>
      </c>
      <c r="J110" s="2">
        <v>0.32534784570133601</v>
      </c>
      <c r="K110" s="2">
        <v>0.68194291308072597</v>
      </c>
      <c r="L110" s="2">
        <v>0.207087431643973</v>
      </c>
      <c r="M110" s="2">
        <v>-0.182753366020281</v>
      </c>
      <c r="N110" s="2">
        <v>9.0009774686483399E-2</v>
      </c>
      <c r="O110" s="2">
        <v>-0.32857175037904701</v>
      </c>
      <c r="P110" s="2">
        <v>-2.8657985507293499E-2</v>
      </c>
    </row>
    <row r="111" spans="2:16" ht="15" customHeight="1" x14ac:dyDescent="0.25">
      <c r="B111" s="2">
        <v>6.29621511014928</v>
      </c>
      <c r="C111" s="2">
        <v>0.173620345245803</v>
      </c>
      <c r="D111" s="2">
        <v>-0.24825337624582799</v>
      </c>
      <c r="E111" s="2">
        <v>0.41039577685024198</v>
      </c>
      <c r="F111" s="2">
        <v>2.1009126968589902</v>
      </c>
      <c r="G111" s="2">
        <v>-0.67218692836087701</v>
      </c>
      <c r="H111" s="2">
        <v>0.31482960029253798</v>
      </c>
      <c r="I111" s="2">
        <v>-1.56961880591368</v>
      </c>
      <c r="J111" s="2">
        <v>3.5059903973047799</v>
      </c>
      <c r="K111" s="2">
        <v>1.3929518970180099</v>
      </c>
      <c r="L111" s="2">
        <v>-1.80329149781894</v>
      </c>
      <c r="M111" s="2">
        <v>1.63867121836142</v>
      </c>
      <c r="N111" s="2">
        <v>-7.5914430359691504E-2</v>
      </c>
      <c r="O111" s="2">
        <v>1.11227807423342</v>
      </c>
      <c r="P111" s="2">
        <v>-0.44026643645315899</v>
      </c>
    </row>
    <row r="112" spans="2:16" ht="15" customHeight="1" x14ac:dyDescent="0.25">
      <c r="B112" s="2">
        <v>3.9016404730742602</v>
      </c>
      <c r="C112" s="2">
        <v>1.6866439666433199</v>
      </c>
      <c r="D112" s="2">
        <v>0.46745082788333298</v>
      </c>
      <c r="E112" s="2">
        <v>-0.52180136738732896</v>
      </c>
      <c r="F112" s="2">
        <v>-1.0873749479889501</v>
      </c>
      <c r="G112" s="2">
        <v>1.0739328679500799</v>
      </c>
      <c r="H112" s="2">
        <v>0.63291297859489704</v>
      </c>
      <c r="I112" s="2">
        <v>9.3759571198197403E-2</v>
      </c>
      <c r="J112" s="2">
        <v>0.116915290022055</v>
      </c>
      <c r="K112" s="2">
        <v>-0.44775998586509402</v>
      </c>
      <c r="L112" s="2">
        <v>-0.18516718326162601</v>
      </c>
      <c r="M112" s="2">
        <v>-0.63042822479680805</v>
      </c>
      <c r="N112" s="2">
        <v>1.0531289795154801E-2</v>
      </c>
      <c r="O112" s="2">
        <v>1.50533359081414E-2</v>
      </c>
      <c r="P112" s="2">
        <v>0.45981575535401598</v>
      </c>
    </row>
    <row r="113" spans="2:16" ht="15" customHeight="1" x14ac:dyDescent="0.25">
      <c r="B113" s="2">
        <v>-0.84923939146576899</v>
      </c>
      <c r="C113" s="2">
        <v>0.12525391723771001</v>
      </c>
      <c r="D113" s="2">
        <v>-0.94186549786803797</v>
      </c>
      <c r="E113" s="2">
        <v>-1.1940633325668899</v>
      </c>
      <c r="F113" s="2">
        <v>-0.41411732447051097</v>
      </c>
      <c r="G113" s="2">
        <v>-1.11160583347813</v>
      </c>
      <c r="H113" s="2">
        <v>0.29624856101601699</v>
      </c>
      <c r="I113" s="2">
        <v>0.203966524044013</v>
      </c>
      <c r="J113" s="2">
        <v>-1.08073056405864</v>
      </c>
      <c r="K113" s="2">
        <v>0.39609146957103197</v>
      </c>
      <c r="L113" s="2">
        <v>8.1836489631646997E-2</v>
      </c>
      <c r="M113" s="2">
        <v>0.61489660185461603</v>
      </c>
      <c r="N113" s="2">
        <v>-0.32279290727846699</v>
      </c>
      <c r="O113" s="2">
        <v>0.25941752808243601</v>
      </c>
      <c r="P113" s="2">
        <v>0.31528986611666499</v>
      </c>
    </row>
    <row r="114" spans="2:16" ht="15" customHeight="1" x14ac:dyDescent="0.25">
      <c r="B114" s="2">
        <v>-1.7009855003136201</v>
      </c>
      <c r="C114" s="2">
        <v>3.13650527240884</v>
      </c>
      <c r="D114" s="2">
        <v>-1.40310246219243</v>
      </c>
      <c r="E114" s="2">
        <v>-0.94940777350522398</v>
      </c>
      <c r="F114" s="2">
        <v>-2.1364924781427401</v>
      </c>
      <c r="G114" s="2">
        <v>-1.1796609282572701</v>
      </c>
      <c r="H114" s="2">
        <v>0.78885600273700196</v>
      </c>
      <c r="I114" s="2">
        <v>0.29222934860505401</v>
      </c>
      <c r="J114" s="2">
        <v>-0.12232734411028801</v>
      </c>
      <c r="K114" s="2">
        <v>0.61238016911330895</v>
      </c>
      <c r="L114" s="2">
        <v>0.42514718582229399</v>
      </c>
      <c r="M114" s="2">
        <v>1.1600084423283701</v>
      </c>
      <c r="N114" s="2">
        <v>0.45397770924632702</v>
      </c>
      <c r="O114" s="2">
        <v>0.214115711714952</v>
      </c>
      <c r="P114" s="2">
        <v>-6.2422144500422397E-2</v>
      </c>
    </row>
    <row r="115" spans="2:16" ht="15" customHeight="1" x14ac:dyDescent="0.25">
      <c r="B115" s="2">
        <v>5.3424941093810796</v>
      </c>
      <c r="C115" s="2">
        <v>-1.0952607395062699</v>
      </c>
      <c r="D115" s="2">
        <v>-1.5928467223217599</v>
      </c>
      <c r="E115" s="2">
        <v>-3.4949107216481301</v>
      </c>
      <c r="F115" s="2">
        <v>1.0234433031586201</v>
      </c>
      <c r="G115" s="2">
        <v>-1.9476038718755</v>
      </c>
      <c r="H115" s="2">
        <v>-0.318505833946229</v>
      </c>
      <c r="I115" s="2">
        <v>-1.3065848240134701</v>
      </c>
      <c r="J115" s="2">
        <v>-0.62064257273896495</v>
      </c>
      <c r="K115" s="2">
        <v>0.49168429302164302</v>
      </c>
      <c r="L115" s="2">
        <v>1.7369214080662301</v>
      </c>
      <c r="M115" s="2">
        <v>-0.29341610119331202</v>
      </c>
      <c r="N115" s="2">
        <v>0.373262632799785</v>
      </c>
      <c r="O115" s="2">
        <v>-1.2460537921675201</v>
      </c>
      <c r="P115" s="2">
        <v>0.34352799626314501</v>
      </c>
    </row>
    <row r="116" spans="2:16" ht="15" customHeight="1" x14ac:dyDescent="0.25">
      <c r="B116" s="2">
        <v>-2.2513532482352199</v>
      </c>
      <c r="C116" s="2">
        <v>-1.08507157309109</v>
      </c>
      <c r="D116" s="2">
        <v>-0.27157724165557601</v>
      </c>
      <c r="E116" s="2">
        <v>-0.294801300728324</v>
      </c>
      <c r="F116" s="2">
        <v>0.87777655679294297</v>
      </c>
      <c r="G116" s="2">
        <v>0.95877990019891102</v>
      </c>
      <c r="H116" s="2">
        <v>0.94181775002332702</v>
      </c>
      <c r="I116" s="2">
        <v>0.62264420760295502</v>
      </c>
      <c r="J116" s="2">
        <v>0.26011002712232101</v>
      </c>
      <c r="K116" s="2">
        <v>0.60469835045213705</v>
      </c>
      <c r="L116" s="2">
        <v>0.81783266872756999</v>
      </c>
      <c r="M116" s="2">
        <v>-0.50214859611648299</v>
      </c>
      <c r="N116" s="2">
        <v>0.207688291378061</v>
      </c>
      <c r="O116" s="2">
        <v>7.0173330280657295E-2</v>
      </c>
      <c r="P116" s="2">
        <v>0.341178779284385</v>
      </c>
    </row>
    <row r="117" spans="2:16" ht="15" customHeight="1" x14ac:dyDescent="0.25">
      <c r="B117" s="2">
        <v>-2.1491398320028301</v>
      </c>
      <c r="C117" s="2">
        <v>4.5186382150426896</v>
      </c>
      <c r="D117" s="2">
        <v>-1.4894427649158799</v>
      </c>
      <c r="E117" s="2">
        <v>-2.58941488721754</v>
      </c>
      <c r="F117" s="2">
        <v>-3.7029661116369499</v>
      </c>
      <c r="G117" s="2">
        <v>-5.0918522352522803E-2</v>
      </c>
      <c r="H117" s="2">
        <v>1.6897169064686</v>
      </c>
      <c r="I117" s="2">
        <v>-0.56706877691878899</v>
      </c>
      <c r="J117" s="2">
        <v>2.24098807039315E-2</v>
      </c>
      <c r="K117" s="2">
        <v>-1.1417440299625199</v>
      </c>
      <c r="L117" s="2">
        <v>-0.245307248996603</v>
      </c>
      <c r="M117" s="2">
        <v>0.79486561765671504</v>
      </c>
      <c r="N117" s="2">
        <v>-8.5676045002697501E-2</v>
      </c>
      <c r="O117" s="2">
        <v>0.47860311436737502</v>
      </c>
      <c r="P117" s="2">
        <v>-0.34146050964536401</v>
      </c>
    </row>
    <row r="118" spans="2:16" ht="15" customHeight="1" x14ac:dyDescent="0.25">
      <c r="B118" s="2">
        <v>1.82969040066952</v>
      </c>
      <c r="C118" s="2">
        <v>-0.41732601488694199</v>
      </c>
      <c r="D118" s="2">
        <v>-3.5867234121739799</v>
      </c>
      <c r="E118" s="2">
        <v>4.1906238135300402</v>
      </c>
      <c r="F118" s="2">
        <v>-0.66090331809082004</v>
      </c>
      <c r="G118" s="2">
        <v>-1.3685716600398401</v>
      </c>
      <c r="H118" s="2">
        <v>-0.94663325961481004</v>
      </c>
      <c r="I118" s="2">
        <v>0.60585056308969798</v>
      </c>
      <c r="J118" s="2">
        <v>-0.46745368360982198</v>
      </c>
      <c r="K118" s="2">
        <v>0.69018701228207502</v>
      </c>
      <c r="L118" s="2">
        <v>-0.114547363991374</v>
      </c>
      <c r="M118" s="2">
        <v>-6.33786653699627E-2</v>
      </c>
      <c r="N118" s="2">
        <v>-0.11562107729531</v>
      </c>
      <c r="O118" s="2">
        <v>2.6176912313512798E-3</v>
      </c>
      <c r="P118" s="2">
        <v>0.40584245253794998</v>
      </c>
    </row>
    <row r="119" spans="2:16" ht="15" customHeight="1" x14ac:dyDescent="0.25">
      <c r="B119" s="2">
        <v>-2.0361285243143001</v>
      </c>
      <c r="C119" s="2">
        <v>-7.7988279504159701</v>
      </c>
      <c r="D119" s="2">
        <v>2.1496936278682499</v>
      </c>
      <c r="E119" s="2">
        <v>-0.526405459468127</v>
      </c>
      <c r="F119" s="2">
        <v>-1.9745571279187699</v>
      </c>
      <c r="G119" s="2">
        <v>-2.6191891558150502</v>
      </c>
      <c r="H119" s="2">
        <v>0.54440605519469898</v>
      </c>
      <c r="I119" s="2">
        <v>-0.90748853281875297</v>
      </c>
      <c r="J119" s="2">
        <v>-4.7040961160268603E-2</v>
      </c>
      <c r="K119" s="2">
        <v>-0.17454768334558499</v>
      </c>
      <c r="L119" s="2">
        <v>0.34632934157564599</v>
      </c>
      <c r="M119" s="2">
        <v>-0.21323514454596501</v>
      </c>
      <c r="N119" s="2">
        <v>-0.15705232018580501</v>
      </c>
      <c r="O119" s="2">
        <v>0.211680899423314</v>
      </c>
      <c r="P119" s="2">
        <v>-0.845790106210077</v>
      </c>
    </row>
    <row r="120" spans="2:16" ht="15" customHeight="1" x14ac:dyDescent="0.25">
      <c r="B120" s="2">
        <v>-1.92695000287684</v>
      </c>
      <c r="C120" s="2">
        <v>0.31592188626486001</v>
      </c>
      <c r="D120" s="2">
        <v>0.53550167178964003</v>
      </c>
      <c r="E120" s="2">
        <v>-2.3047605836027201E-2</v>
      </c>
      <c r="F120" s="2">
        <v>-0.53703837831730805</v>
      </c>
      <c r="G120" s="2">
        <v>-0.55510822090623202</v>
      </c>
      <c r="H120" s="2">
        <v>-4.9195040074885503E-2</v>
      </c>
      <c r="I120" s="2">
        <v>0.10207325434069101</v>
      </c>
      <c r="J120" s="2">
        <v>-0.15965702393909301</v>
      </c>
      <c r="K120" s="2">
        <v>1.15137762655696E-3</v>
      </c>
      <c r="L120" s="2">
        <v>0.124187675416395</v>
      </c>
      <c r="M120" s="2">
        <v>0.256817998351004</v>
      </c>
      <c r="N120" s="2">
        <v>-0.341208041371103</v>
      </c>
      <c r="O120" s="2">
        <v>-0.53832758231847799</v>
      </c>
      <c r="P120" s="2">
        <v>-0.221399437055007</v>
      </c>
    </row>
    <row r="121" spans="2:16" ht="15" customHeight="1" x14ac:dyDescent="0.25">
      <c r="B121" s="2">
        <v>1.92894202287709E-2</v>
      </c>
      <c r="C121" s="2">
        <v>-0.113431753479451</v>
      </c>
      <c r="D121" s="2">
        <v>-0.62808764480550805</v>
      </c>
      <c r="E121" s="2">
        <v>-1.3373161259996</v>
      </c>
      <c r="F121" s="2">
        <v>0.79968008010390301</v>
      </c>
      <c r="G121" s="2">
        <v>0.47861896996960002</v>
      </c>
      <c r="H121" s="2">
        <v>0.81553638320807098</v>
      </c>
      <c r="I121" s="2">
        <v>-0.47812568197156102</v>
      </c>
      <c r="J121" s="2">
        <v>-0.50574688115878197</v>
      </c>
      <c r="K121" s="2">
        <v>-0.60733995700250398</v>
      </c>
      <c r="L121" s="2">
        <v>0.13255217925701501</v>
      </c>
      <c r="M121" s="2">
        <v>0.65134480380358994</v>
      </c>
      <c r="N121" s="2">
        <v>-0.41058430662732298</v>
      </c>
      <c r="O121" s="2">
        <v>-7.8003349607043398E-3</v>
      </c>
      <c r="P121" s="2">
        <v>9.3103438087948007E-2</v>
      </c>
    </row>
    <row r="122" spans="2:16" ht="15" customHeight="1" x14ac:dyDescent="0.25">
      <c r="B122" s="2">
        <v>-2.7297366730672601</v>
      </c>
      <c r="C122" s="2">
        <v>2.1898303844443801</v>
      </c>
      <c r="D122" s="2">
        <v>1.3047559998881699</v>
      </c>
      <c r="E122" s="2">
        <v>0.73675082804071002</v>
      </c>
      <c r="F122" s="2">
        <v>0.59464480270645403</v>
      </c>
      <c r="G122" s="2">
        <v>-0.13341254889634399</v>
      </c>
      <c r="H122" s="2">
        <v>-0.84513978225333397</v>
      </c>
      <c r="I122" s="2">
        <v>0.80048167958791105</v>
      </c>
      <c r="J122" s="2">
        <v>0.107259009819945</v>
      </c>
      <c r="K122" s="2">
        <v>0.30483368947594103</v>
      </c>
      <c r="L122" s="2">
        <v>3.2279395547128602E-2</v>
      </c>
      <c r="M122" s="2">
        <v>-9.8563747225239307E-3</v>
      </c>
      <c r="N122" s="2">
        <v>-0.116916639575619</v>
      </c>
      <c r="O122" s="2">
        <v>-0.43671047385379302</v>
      </c>
      <c r="P122" s="2">
        <v>-0.12861486749909501</v>
      </c>
    </row>
    <row r="123" spans="2:16" ht="15" customHeight="1" x14ac:dyDescent="0.25">
      <c r="B123" s="2">
        <v>1.0445080726498399</v>
      </c>
      <c r="C123" s="2">
        <v>0.96699758081912901</v>
      </c>
      <c r="D123" s="2">
        <v>-1.0297894463249999</v>
      </c>
      <c r="E123" s="2">
        <v>-0.74445517957640395</v>
      </c>
      <c r="F123" s="2">
        <v>4.0467449593154001E-2</v>
      </c>
      <c r="G123" s="2">
        <v>-0.11792929943387501</v>
      </c>
      <c r="H123" s="2">
        <v>0.364629732297441</v>
      </c>
      <c r="I123" s="2">
        <v>-8.0151534061118898E-2</v>
      </c>
      <c r="J123" s="2">
        <v>-8.6111040300422798E-2</v>
      </c>
      <c r="K123" s="2">
        <v>4.8149722783435399E-2</v>
      </c>
      <c r="L123" s="2">
        <v>0.10457118164788801</v>
      </c>
      <c r="M123" s="2">
        <v>-4.37777095859384E-2</v>
      </c>
      <c r="N123" s="2">
        <v>1.1326954218206101E-3</v>
      </c>
      <c r="O123" s="2">
        <v>5.0194511099459202E-2</v>
      </c>
      <c r="P123" s="2">
        <v>-0.14029184441991899</v>
      </c>
    </row>
    <row r="124" spans="2:16" ht="15" customHeight="1" x14ac:dyDescent="0.25">
      <c r="B124" s="2">
        <v>-1.2037646664106501</v>
      </c>
      <c r="C124" s="2">
        <v>-1.4669440459696399</v>
      </c>
      <c r="D124" s="2">
        <v>2.9650899245820801</v>
      </c>
      <c r="E124" s="2">
        <v>1.40141058764946</v>
      </c>
      <c r="F124" s="2">
        <v>-0.95369279120894901</v>
      </c>
      <c r="G124" s="2">
        <v>-0.30457529862279098</v>
      </c>
      <c r="H124" s="2">
        <v>0.75328791134025896</v>
      </c>
      <c r="I124" s="2">
        <v>0.32025312313522802</v>
      </c>
      <c r="J124" s="2">
        <v>-0.77660794728970195</v>
      </c>
      <c r="K124" s="2">
        <v>-0.31296612229888399</v>
      </c>
      <c r="L124" s="2">
        <v>0.88193495916109499</v>
      </c>
      <c r="M124" s="2">
        <v>-0.12154662506649699</v>
      </c>
      <c r="N124" s="2">
        <v>0.114832679613285</v>
      </c>
      <c r="O124" s="2">
        <v>0.90519120977811096</v>
      </c>
      <c r="P124" s="2">
        <v>-8.5359528768144302E-2</v>
      </c>
    </row>
    <row r="125" spans="2:16" ht="15" customHeight="1" x14ac:dyDescent="0.25">
      <c r="B125" s="2">
        <v>-0.88826463197606098</v>
      </c>
      <c r="C125" s="2">
        <v>2.13036420933858</v>
      </c>
      <c r="D125" s="2">
        <v>0.527952499332352</v>
      </c>
      <c r="E125" s="2">
        <v>-1.9808572480954498E-2</v>
      </c>
      <c r="F125" s="2">
        <v>-0.45393776228079302</v>
      </c>
      <c r="G125" s="2">
        <v>0.34335536689805202</v>
      </c>
      <c r="H125" s="2">
        <v>0.625493371551755</v>
      </c>
      <c r="I125" s="2">
        <v>0.21120349878362299</v>
      </c>
      <c r="J125" s="2">
        <v>0.25333245708957303</v>
      </c>
      <c r="K125" s="2">
        <v>-9.4326793352643698E-2</v>
      </c>
      <c r="L125" s="2">
        <v>0.253293615881794</v>
      </c>
      <c r="M125" s="2">
        <v>-0.115339533002999</v>
      </c>
      <c r="N125" s="2">
        <v>0.17034701684527401</v>
      </c>
      <c r="O125" s="2">
        <v>-5.6034006157720598E-2</v>
      </c>
      <c r="P125" s="2">
        <v>-0.18666534586758199</v>
      </c>
    </row>
    <row r="126" spans="2:16" ht="15" customHeight="1" x14ac:dyDescent="0.25">
      <c r="B126" s="2">
        <v>-0.22055379472310399</v>
      </c>
      <c r="C126" s="2">
        <v>-0.49251704401840202</v>
      </c>
      <c r="D126" s="2">
        <v>-0.21876215998905099</v>
      </c>
      <c r="E126" s="2">
        <v>-7.5081054049763105E-2</v>
      </c>
      <c r="F126" s="2">
        <v>9.7807729991351899E-2</v>
      </c>
      <c r="G126" s="2">
        <v>0.28029746400254602</v>
      </c>
      <c r="H126" s="2">
        <v>0.74772081909490096</v>
      </c>
      <c r="I126" s="2">
        <v>0.25559720639502098</v>
      </c>
      <c r="J126" s="2">
        <v>9.7148659924332095E-2</v>
      </c>
      <c r="K126" s="2">
        <v>0.16140782256601099</v>
      </c>
      <c r="L126" s="2">
        <v>-0.17220513329651299</v>
      </c>
      <c r="M126" s="2">
        <v>0.41158301717219298</v>
      </c>
      <c r="N126" s="2">
        <v>-2.58173332756623E-2</v>
      </c>
      <c r="O126" s="2">
        <v>0.17224892787193399</v>
      </c>
      <c r="P126" s="2">
        <v>0.18144629062958201</v>
      </c>
    </row>
    <row r="127" spans="2:16" ht="15" customHeight="1" x14ac:dyDescent="0.25">
      <c r="B127" s="2">
        <v>3.7827080991715198</v>
      </c>
      <c r="C127" s="2">
        <v>1.21638267196377</v>
      </c>
      <c r="D127" s="2">
        <v>-1.1283463054668399</v>
      </c>
      <c r="E127" s="2">
        <v>7.7714881187124593E-2</v>
      </c>
      <c r="F127" s="2">
        <v>0.95733343779001501</v>
      </c>
      <c r="G127" s="2">
        <v>-1.1141295136015501</v>
      </c>
      <c r="H127" s="2">
        <v>-0.51109761940962195</v>
      </c>
      <c r="I127" s="2">
        <v>-0.844004286028333</v>
      </c>
      <c r="J127" s="2">
        <v>-7.5262028331763098E-2</v>
      </c>
      <c r="K127" s="2">
        <v>0.49297105355729898</v>
      </c>
      <c r="L127" s="2">
        <v>9.7496825601811905E-3</v>
      </c>
      <c r="M127" s="2">
        <v>2.5960609897674701E-2</v>
      </c>
      <c r="N127" s="2">
        <v>-0.29729108469110199</v>
      </c>
      <c r="O127" s="2">
        <v>0.58093591212205098</v>
      </c>
      <c r="P127" s="2">
        <v>6.0082532543183902E-2</v>
      </c>
    </row>
    <row r="128" spans="2:16" ht="15" customHeight="1" x14ac:dyDescent="0.25">
      <c r="B128" s="2">
        <v>-1.2135184490828299</v>
      </c>
      <c r="C128" s="2">
        <v>1.6001928929060401</v>
      </c>
      <c r="D128" s="2">
        <v>-1.00812272086546</v>
      </c>
      <c r="E128" s="2">
        <v>7.2730226136670295E-2</v>
      </c>
      <c r="F128" s="2">
        <v>-0.58104050866699597</v>
      </c>
      <c r="G128" s="2">
        <v>-7.6683250366952602E-2</v>
      </c>
      <c r="H128" s="2">
        <v>-9.30755907583279E-2</v>
      </c>
      <c r="I128" s="2">
        <v>-0.663434842411739</v>
      </c>
      <c r="J128" s="2">
        <v>0.462516007505333</v>
      </c>
      <c r="K128" s="2">
        <v>-0.48486321837754698</v>
      </c>
      <c r="L128" s="2">
        <v>0.15906036433069401</v>
      </c>
      <c r="M128" s="2">
        <v>5.4033164253225102E-2</v>
      </c>
      <c r="N128" s="2">
        <v>-0.50898573686646598</v>
      </c>
      <c r="O128" s="2">
        <v>5.2774457534092899E-2</v>
      </c>
      <c r="P128" s="2">
        <v>-0.33985862298881298</v>
      </c>
    </row>
    <row r="129" spans="2:16" ht="15" customHeight="1" x14ac:dyDescent="0.25">
      <c r="B129" s="2">
        <v>-2.1409203817170401</v>
      </c>
      <c r="C129" s="2">
        <v>1.9258840899077301</v>
      </c>
      <c r="D129" s="2">
        <v>0.93896261335648001</v>
      </c>
      <c r="E129" s="2">
        <v>0.58592001208056599</v>
      </c>
      <c r="F129" s="2">
        <v>-8.7759468363364498E-2</v>
      </c>
      <c r="G129" s="2">
        <v>0.27978121876345502</v>
      </c>
      <c r="H129" s="2">
        <v>-7.6867865449772199E-2</v>
      </c>
      <c r="I129" s="2">
        <v>0.30996001956984098</v>
      </c>
      <c r="J129" s="2">
        <v>0.48330532909968699</v>
      </c>
      <c r="K129" s="2">
        <v>-6.0713554576739701E-2</v>
      </c>
      <c r="L129" s="2">
        <v>0.648136718318301</v>
      </c>
      <c r="M129" s="2">
        <v>-0.205853661381553</v>
      </c>
      <c r="N129" s="2">
        <v>-0.55447077081277096</v>
      </c>
      <c r="O129" s="2">
        <v>-0.12882669182672399</v>
      </c>
      <c r="P129" s="2">
        <v>-8.2597064642606105E-2</v>
      </c>
    </row>
    <row r="130" spans="2:16" ht="15" customHeight="1" x14ac:dyDescent="0.25">
      <c r="B130" s="2">
        <v>-1.5932616105395601</v>
      </c>
      <c r="C130" s="2">
        <v>-1.5038202920500201</v>
      </c>
      <c r="D130" s="2">
        <v>1.3907430353668999</v>
      </c>
      <c r="E130" s="2">
        <v>0.72797426760341499</v>
      </c>
      <c r="F130" s="2">
        <v>1.43770046056628</v>
      </c>
      <c r="G130" s="2">
        <v>-0.528625594739496</v>
      </c>
      <c r="H130" s="2">
        <v>-1.23895213234739</v>
      </c>
      <c r="I130" s="2">
        <v>-0.115343935384343</v>
      </c>
      <c r="J130" s="2">
        <v>0.448799802743928</v>
      </c>
      <c r="K130" s="2">
        <v>-2.4869694501777902E-2</v>
      </c>
      <c r="L130" s="2">
        <v>0.14965497019304</v>
      </c>
      <c r="M130" s="2">
        <v>-0.216414740578458</v>
      </c>
      <c r="N130" s="2">
        <v>0.30829669489196898</v>
      </c>
      <c r="O130" s="2">
        <v>0.61680774714554298</v>
      </c>
      <c r="P130" s="2">
        <v>-0.19221330701827799</v>
      </c>
    </row>
    <row r="131" spans="2:16" ht="15" customHeight="1" x14ac:dyDescent="0.25">
      <c r="B131" s="2">
        <v>5.4806101564254703</v>
      </c>
      <c r="C131" s="2">
        <v>-0.24081137788547899</v>
      </c>
      <c r="D131" s="2">
        <v>-0.105193660489435</v>
      </c>
      <c r="E131" s="2">
        <v>-1.9626693089409</v>
      </c>
      <c r="F131" s="2">
        <v>2.1722017031534602</v>
      </c>
      <c r="G131" s="2">
        <v>-7.8333872880870195E-2</v>
      </c>
      <c r="H131" s="2">
        <v>7.3303609431799893E-2</v>
      </c>
      <c r="I131" s="2">
        <v>-1.6008460972115901</v>
      </c>
      <c r="J131" s="2">
        <v>-1.68806964048496</v>
      </c>
      <c r="K131" s="2">
        <v>-1.4128371488828599</v>
      </c>
      <c r="L131" s="2">
        <v>0.352318304063788</v>
      </c>
      <c r="M131" s="2">
        <v>-0.10108477674951</v>
      </c>
      <c r="N131" s="2">
        <v>0.49914378977814999</v>
      </c>
      <c r="O131" s="2">
        <v>-1.2570667990336699</v>
      </c>
      <c r="P131" s="2">
        <v>0.85414776373736201</v>
      </c>
    </row>
    <row r="132" spans="2:16" ht="15" customHeight="1" x14ac:dyDescent="0.25">
      <c r="B132" s="2">
        <v>-0.94264668471632596</v>
      </c>
      <c r="C132" s="2">
        <v>0.97149003788047406</v>
      </c>
      <c r="D132" s="2">
        <v>-0.58034228281719202</v>
      </c>
      <c r="E132" s="2">
        <v>-1.8685306417796601</v>
      </c>
      <c r="F132" s="2">
        <v>0.98885558304621302</v>
      </c>
      <c r="G132" s="2">
        <v>0.25891465799728802</v>
      </c>
      <c r="H132" s="2">
        <v>0.23207064442825701</v>
      </c>
      <c r="I132" s="2">
        <v>0.161806304093185</v>
      </c>
      <c r="J132" s="2">
        <v>-1.2587863074441701</v>
      </c>
      <c r="K132" s="2">
        <v>-1.5512848336030199E-2</v>
      </c>
      <c r="L132" s="2">
        <v>-0.77312363627592295</v>
      </c>
      <c r="M132" s="2">
        <v>0.50776883943000695</v>
      </c>
      <c r="N132" s="2">
        <v>-0.41307993756344402</v>
      </c>
      <c r="O132" s="2">
        <v>-6.20510168974194E-3</v>
      </c>
      <c r="P132" s="2">
        <v>-1.77335121122646E-2</v>
      </c>
    </row>
    <row r="133" spans="2:16" ht="15" customHeight="1" x14ac:dyDescent="0.25">
      <c r="B133" s="2">
        <v>-2.6433841501422402</v>
      </c>
      <c r="C133" s="2">
        <v>1.4589674191330699</v>
      </c>
      <c r="D133" s="2">
        <v>0.50082043786776897</v>
      </c>
      <c r="E133" s="2">
        <v>0.28414972483416501</v>
      </c>
      <c r="F133" s="2">
        <v>0.66645568227879504</v>
      </c>
      <c r="G133" s="2">
        <v>5.5389428173878902E-2</v>
      </c>
      <c r="H133" s="2">
        <v>-0.82716534547960296</v>
      </c>
      <c r="I133" s="2">
        <v>1.37409598039967E-2</v>
      </c>
      <c r="J133" s="2">
        <v>0.28489925029701502</v>
      </c>
      <c r="K133" s="2">
        <v>-0.21537952058128701</v>
      </c>
      <c r="L133" s="2">
        <v>0.47196084760171902</v>
      </c>
      <c r="M133" s="2">
        <v>-0.38848317175928798</v>
      </c>
      <c r="N133" s="2">
        <v>-0.29110828721342003</v>
      </c>
      <c r="O133" s="2">
        <v>-0.45726437313888502</v>
      </c>
      <c r="P133" s="2">
        <v>-0.28542788030681099</v>
      </c>
    </row>
    <row r="134" spans="2:16" ht="15" customHeight="1" x14ac:dyDescent="0.25">
      <c r="B134" s="2">
        <v>-3.3952773666271301</v>
      </c>
      <c r="C134" s="2">
        <v>-0.31842549891927102</v>
      </c>
      <c r="D134" s="2">
        <v>-1.60364054762353</v>
      </c>
      <c r="E134" s="2">
        <v>-1.74824130260102</v>
      </c>
      <c r="F134" s="2">
        <v>0.53889202855431895</v>
      </c>
      <c r="G134" s="2">
        <v>1.2171927722248901</v>
      </c>
      <c r="H134" s="2">
        <v>0.97056203455196699</v>
      </c>
      <c r="I134" s="2">
        <v>0.29092689208264499</v>
      </c>
      <c r="J134" s="2">
        <v>-0.45831958206833401</v>
      </c>
      <c r="K134" s="2">
        <v>-0.12476098803138801</v>
      </c>
      <c r="L134" s="2">
        <v>-3.3921244165681298E-2</v>
      </c>
      <c r="M134" s="2">
        <v>-0.162885429237169</v>
      </c>
      <c r="N134" s="2">
        <v>-0.53464174568808698</v>
      </c>
      <c r="O134" s="2">
        <v>-7.3847527731343204E-2</v>
      </c>
      <c r="P134" s="2">
        <v>-0.27020654403698302</v>
      </c>
    </row>
    <row r="135" spans="2:16" ht="15" customHeight="1" x14ac:dyDescent="0.25">
      <c r="B135" s="2">
        <v>-3.7384390136316501</v>
      </c>
      <c r="C135" s="2">
        <v>-0.26090260834490397</v>
      </c>
      <c r="D135" s="2">
        <v>-0.94507618653816095</v>
      </c>
      <c r="E135" s="2">
        <v>0.26180100664473199</v>
      </c>
      <c r="F135" s="2">
        <v>0.15278004750922</v>
      </c>
      <c r="G135" s="2">
        <v>-1.0173505190280301</v>
      </c>
      <c r="H135" s="2">
        <v>-1.2249246824101501</v>
      </c>
      <c r="I135" s="2">
        <v>-4.0821369361798303E-2</v>
      </c>
      <c r="J135" s="2">
        <v>0.65833364571216202</v>
      </c>
      <c r="K135" s="2">
        <v>3.2639187329729397E-2</v>
      </c>
      <c r="L135" s="2">
        <v>0.75682369042529396</v>
      </c>
      <c r="M135" s="2">
        <v>-6.8126859233410705E-2</v>
      </c>
      <c r="N135" s="2">
        <v>-3.77092783102123E-3</v>
      </c>
      <c r="O135" s="2">
        <v>0.22869042378441001</v>
      </c>
      <c r="P135" s="2">
        <v>0.82397136762566503</v>
      </c>
    </row>
    <row r="136" spans="2:16" ht="15" customHeight="1" x14ac:dyDescent="0.25">
      <c r="B136" s="2">
        <v>-1.7510255036882201</v>
      </c>
      <c r="C136" s="2">
        <v>1.2833554911362499</v>
      </c>
      <c r="D136" s="2">
        <v>0.44775625390858598</v>
      </c>
      <c r="E136" s="2">
        <v>-0.472769917912716</v>
      </c>
      <c r="F136" s="2">
        <v>-0.13175575252708399</v>
      </c>
      <c r="G136" s="2">
        <v>-0.12626136903579499</v>
      </c>
      <c r="H136" s="2">
        <v>-0.245951314816581</v>
      </c>
      <c r="I136" s="2">
        <v>0.311244998052218</v>
      </c>
      <c r="J136" s="2">
        <v>2.2525440903091898</v>
      </c>
      <c r="K136" s="2">
        <v>0.85049035912974102</v>
      </c>
      <c r="L136" s="2">
        <v>-1.33612217161312</v>
      </c>
      <c r="M136" s="2">
        <v>0.133608599010277</v>
      </c>
      <c r="N136" s="2">
        <v>0.34084725472113298</v>
      </c>
      <c r="O136" s="2">
        <v>-0.18216326776997999</v>
      </c>
      <c r="P136" s="2">
        <v>0.37121950734785603</v>
      </c>
    </row>
    <row r="137" spans="2:16" ht="15" customHeight="1" x14ac:dyDescent="0.25">
      <c r="B137" s="2">
        <v>-1.4334475777647</v>
      </c>
      <c r="C137" s="2">
        <v>2.04369183219415</v>
      </c>
      <c r="D137" s="2">
        <v>0.85553926522855805</v>
      </c>
      <c r="E137" s="2">
        <v>0.56533937342448404</v>
      </c>
      <c r="F137" s="2">
        <v>0.22804719508834201</v>
      </c>
      <c r="G137" s="2">
        <v>0.17944479963913099</v>
      </c>
      <c r="H137" s="2">
        <v>7.32338809585696E-2</v>
      </c>
      <c r="I137" s="2">
        <v>0.69280291906904801</v>
      </c>
      <c r="J137" s="2">
        <v>0.76581098163424499</v>
      </c>
      <c r="K137" s="2">
        <v>0.32868109326366102</v>
      </c>
      <c r="L137" s="2">
        <v>-0.58368006327779898</v>
      </c>
      <c r="M137" s="2">
        <v>-0.45480305971088802</v>
      </c>
      <c r="N137" s="2">
        <v>0.95127736771633797</v>
      </c>
      <c r="O137" s="2">
        <v>-0.351796441171699</v>
      </c>
      <c r="P137" s="2">
        <v>-0.19303364088108199</v>
      </c>
    </row>
    <row r="138" spans="2:16" ht="15" customHeight="1" x14ac:dyDescent="0.25">
      <c r="B138" s="2">
        <v>-0.92987966740126904</v>
      </c>
      <c r="C138" s="2">
        <v>1.6473067605810301</v>
      </c>
      <c r="D138" s="2">
        <v>0.15036658390480301</v>
      </c>
      <c r="E138" s="2">
        <v>-0.14266582255404001</v>
      </c>
      <c r="F138" s="2">
        <v>0.52988241256882196</v>
      </c>
      <c r="G138" s="2">
        <v>-8.4664367897369697E-2</v>
      </c>
      <c r="H138" s="2">
        <v>-0.35802799511031602</v>
      </c>
      <c r="I138" s="2">
        <v>6.5365172575930094E-2</v>
      </c>
      <c r="J138" s="2">
        <v>-0.20826788764171</v>
      </c>
      <c r="K138" s="2">
        <v>0.24102873312464901</v>
      </c>
      <c r="L138" s="2">
        <v>0.18359742351553901</v>
      </c>
      <c r="M138" s="2">
        <v>-3.1828622873669499E-2</v>
      </c>
      <c r="N138" s="2">
        <v>-0.35163014748203603</v>
      </c>
      <c r="O138" s="2">
        <v>-0.21533132207290201</v>
      </c>
      <c r="P138" s="2">
        <v>-7.0329218392412393E-2</v>
      </c>
    </row>
    <row r="139" spans="2:16" ht="15" customHeight="1" x14ac:dyDescent="0.25">
      <c r="B139" s="2">
        <v>-0.398998297716675</v>
      </c>
      <c r="C139" s="2">
        <v>1.7270242742094</v>
      </c>
      <c r="D139" s="2">
        <v>7.7176252236046397E-3</v>
      </c>
      <c r="E139" s="2">
        <v>-1.13699451064074</v>
      </c>
      <c r="F139" s="2">
        <v>-1.29541937161913</v>
      </c>
      <c r="G139" s="2">
        <v>-1.1964934576648401</v>
      </c>
      <c r="H139" s="2">
        <v>0.53821172014580698</v>
      </c>
      <c r="I139" s="2">
        <v>0.853118234215273</v>
      </c>
      <c r="J139" s="2">
        <v>-0.44213234571466797</v>
      </c>
      <c r="K139" s="2">
        <v>1.14875824840672</v>
      </c>
      <c r="L139" s="2">
        <v>-0.327253335929164</v>
      </c>
      <c r="M139" s="2">
        <v>0.72226336040247996</v>
      </c>
      <c r="N139" s="2">
        <v>0.81677883450109301</v>
      </c>
      <c r="O139" s="2">
        <v>-0.68786683381495195</v>
      </c>
      <c r="P139" s="2">
        <v>-0.124541160941211</v>
      </c>
    </row>
    <row r="140" spans="2:16" ht="15" customHeight="1" x14ac:dyDescent="0.25">
      <c r="B140" s="2">
        <v>-0.75545743395350995</v>
      </c>
      <c r="C140" s="2">
        <v>0.48182210826751298</v>
      </c>
      <c r="D140" s="2">
        <v>-0.80694576975989896</v>
      </c>
      <c r="E140" s="2">
        <v>0.69456159636425296</v>
      </c>
      <c r="F140" s="2">
        <v>0.36460067771149901</v>
      </c>
      <c r="G140" s="2">
        <v>-0.46305836116960603</v>
      </c>
      <c r="H140" s="2">
        <v>-0.41905202350783</v>
      </c>
      <c r="I140" s="2">
        <v>0.13259117678474999</v>
      </c>
      <c r="J140" s="2">
        <v>-4.4375220545256201E-2</v>
      </c>
      <c r="K140" s="2">
        <v>0.351487524796324</v>
      </c>
      <c r="L140" s="2">
        <v>0.16825403595784799</v>
      </c>
      <c r="M140" s="2">
        <v>-1.4859186190674899E-2</v>
      </c>
      <c r="N140" s="2">
        <v>5.9908537649543597E-2</v>
      </c>
      <c r="O140" s="2">
        <v>0.22602517144634199</v>
      </c>
      <c r="P140" s="2">
        <v>0.111941809584333</v>
      </c>
    </row>
    <row r="141" spans="2:16" ht="15" customHeight="1" x14ac:dyDescent="0.25">
      <c r="B141" s="2">
        <v>0.10067831596116</v>
      </c>
      <c r="C141" s="2">
        <v>-0.223226263647544</v>
      </c>
      <c r="D141" s="2">
        <v>-2.57381734029555</v>
      </c>
      <c r="E141" s="2">
        <v>1.0356889678624399</v>
      </c>
      <c r="F141" s="2">
        <v>-0.72927784137928198</v>
      </c>
      <c r="G141" s="2">
        <v>0.21688235080198201</v>
      </c>
      <c r="H141" s="2">
        <v>0.56804029012397095</v>
      </c>
      <c r="I141" s="2">
        <v>-0.202261948690307</v>
      </c>
      <c r="J141" s="2">
        <v>0.97980281336511199</v>
      </c>
      <c r="K141" s="2">
        <v>-0.55286475319448203</v>
      </c>
      <c r="L141" s="2">
        <v>7.3567786103804905E-2</v>
      </c>
      <c r="M141" s="2">
        <v>-0.17348158817575099</v>
      </c>
      <c r="N141" s="2">
        <v>0.534427032012744</v>
      </c>
      <c r="O141" s="2">
        <v>3.0545738579240499E-2</v>
      </c>
      <c r="P141" s="2">
        <v>-0.32226227344126801</v>
      </c>
    </row>
    <row r="142" spans="2:16" ht="15" customHeight="1" x14ac:dyDescent="0.25">
      <c r="B142" s="2">
        <v>-9.6493979421293195E-3</v>
      </c>
      <c r="C142" s="2">
        <v>-1.38445256241487</v>
      </c>
      <c r="D142" s="2">
        <v>1.6240260912805</v>
      </c>
      <c r="E142" s="2">
        <v>-0.73798293074013699</v>
      </c>
      <c r="F142" s="2">
        <v>-0.78659887035465104</v>
      </c>
      <c r="G142" s="2">
        <v>-0.74383947783694304</v>
      </c>
      <c r="H142" s="2">
        <v>0.51410722973421696</v>
      </c>
      <c r="I142" s="2">
        <v>-0.37522149497079299</v>
      </c>
      <c r="J142" s="2">
        <v>-0.22852597914581399</v>
      </c>
      <c r="K142" s="2">
        <v>-0.19236474383661201</v>
      </c>
      <c r="L142" s="2">
        <v>-0.394889855996026</v>
      </c>
      <c r="M142" s="2">
        <v>-0.62497137144755799</v>
      </c>
      <c r="N142" s="2">
        <v>-0.360037182207886</v>
      </c>
      <c r="O142" s="2">
        <v>-1.4465371034790999</v>
      </c>
      <c r="P142" s="2">
        <v>-0.10479768404449701</v>
      </c>
    </row>
    <row r="143" spans="2:16" ht="15" customHeight="1" x14ac:dyDescent="0.25">
      <c r="B143" s="2">
        <v>1.4996611392296699</v>
      </c>
      <c r="C143" s="2">
        <v>1.2345709423005899</v>
      </c>
      <c r="D143" s="2">
        <v>1.00452343250591</v>
      </c>
      <c r="E143" s="2">
        <v>-0.76412327951738901</v>
      </c>
      <c r="F143" s="2">
        <v>-0.66136044922914905</v>
      </c>
      <c r="G143" s="2">
        <v>-3.7625023721630402E-2</v>
      </c>
      <c r="H143" s="2">
        <v>0.36857552114410802</v>
      </c>
      <c r="I143" s="2">
        <v>-0.17291144631820801</v>
      </c>
      <c r="J143" s="2">
        <v>-0.32560943223446098</v>
      </c>
      <c r="K143" s="2">
        <v>-0.47435348716687198</v>
      </c>
      <c r="L143" s="2">
        <v>-1.4223160109923101</v>
      </c>
      <c r="M143" s="2">
        <v>-9.6198790755846905E-2</v>
      </c>
      <c r="N143" s="2">
        <v>0.32495489155344898</v>
      </c>
      <c r="O143" s="2">
        <v>0.22423686507346699</v>
      </c>
      <c r="P143" s="2">
        <v>-0.53991819156907195</v>
      </c>
    </row>
    <row r="144" spans="2:16" ht="15" customHeight="1" x14ac:dyDescent="0.25">
      <c r="B144" s="2">
        <v>2.2437483063760699</v>
      </c>
      <c r="C144" s="2">
        <v>1.3665370982518601</v>
      </c>
      <c r="D144" s="2">
        <v>1.0798135313675801</v>
      </c>
      <c r="E144" s="2">
        <v>0.61229461778485506</v>
      </c>
      <c r="F144" s="2">
        <v>2.11722160514769E-2</v>
      </c>
      <c r="G144" s="2">
        <v>0.79359134396948605</v>
      </c>
      <c r="H144" s="2">
        <v>1.1478154570377099</v>
      </c>
      <c r="I144" s="2">
        <v>-0.44384343078431199</v>
      </c>
      <c r="J144" s="2">
        <v>0.72708675013706703</v>
      </c>
      <c r="K144" s="2">
        <v>-0.60056225045929801</v>
      </c>
      <c r="L144" s="2">
        <v>-5.73611783684971E-2</v>
      </c>
      <c r="M144" s="2">
        <v>-0.39073660269660798</v>
      </c>
      <c r="N144" s="2">
        <v>0.178680798291769</v>
      </c>
      <c r="O144" s="2">
        <v>-0.71627319100138598</v>
      </c>
      <c r="P144" s="2">
        <v>0.47128127402119302</v>
      </c>
    </row>
    <row r="145" spans="2:16" ht="15" customHeight="1" x14ac:dyDescent="0.25">
      <c r="B145" s="2">
        <v>0.89888452046846701</v>
      </c>
      <c r="C145" s="2">
        <v>-0.88084217617388505</v>
      </c>
      <c r="D145" s="2">
        <v>0.64288277247347103</v>
      </c>
      <c r="E145" s="2">
        <v>4.22391088304816</v>
      </c>
      <c r="F145" s="2">
        <v>-0.74906733080110199</v>
      </c>
      <c r="G145" s="2">
        <v>1.15465320075815</v>
      </c>
      <c r="H145" s="2">
        <v>0.90815469893822898</v>
      </c>
      <c r="I145" s="2">
        <v>0.34759937993772799</v>
      </c>
      <c r="J145" s="2">
        <v>-0.38727044078834</v>
      </c>
      <c r="K145" s="2">
        <v>-9.3966893203128607E-2</v>
      </c>
      <c r="L145" s="2">
        <v>1.42934750698407</v>
      </c>
      <c r="M145" s="2">
        <v>-0.25254185568149401</v>
      </c>
      <c r="N145" s="2">
        <v>0.256266525698294</v>
      </c>
      <c r="O145" s="2">
        <v>0.14587312812494199</v>
      </c>
      <c r="P145" s="2">
        <v>-0.84300206103519204</v>
      </c>
    </row>
    <row r="146" spans="2:16" ht="15" customHeight="1" x14ac:dyDescent="0.25">
      <c r="B146" s="2">
        <v>2.52462810912811</v>
      </c>
      <c r="C146" s="2">
        <v>1.30355076674599</v>
      </c>
      <c r="D146" s="2">
        <v>0.68788815777272005</v>
      </c>
      <c r="E146" s="2">
        <v>0.55778880293787303</v>
      </c>
      <c r="F146" s="2">
        <v>0.48067344525966799</v>
      </c>
      <c r="G146" s="2">
        <v>0.30192889585976201</v>
      </c>
      <c r="H146" s="2">
        <v>0.64018646506573695</v>
      </c>
      <c r="I146" s="2">
        <v>-0.194070714486239</v>
      </c>
      <c r="J146" s="2">
        <v>0.25072569979111697</v>
      </c>
      <c r="K146" s="2">
        <v>-9.7291606416270507E-2</v>
      </c>
      <c r="L146" s="2">
        <v>0.41704251048752999</v>
      </c>
      <c r="M146" s="2">
        <v>0.29047173835383</v>
      </c>
      <c r="N146" s="2">
        <v>0.25578482391582502</v>
      </c>
      <c r="O146" s="2">
        <v>-0.13523405678508801</v>
      </c>
      <c r="P146" s="2">
        <v>-2.7884138745771399E-2</v>
      </c>
    </row>
    <row r="147" spans="2:16" ht="15" customHeight="1" x14ac:dyDescent="0.25">
      <c r="B147" s="2">
        <v>-2.2922057351031802</v>
      </c>
      <c r="C147" s="2">
        <v>-1.66983279075511</v>
      </c>
      <c r="D147" s="2">
        <v>0.479336234364794</v>
      </c>
      <c r="E147" s="2">
        <v>-8.5839770179700695E-2</v>
      </c>
      <c r="F147" s="2">
        <v>1.33270392656609</v>
      </c>
      <c r="G147" s="2">
        <v>-0.30363844420122799</v>
      </c>
      <c r="H147" s="2">
        <v>-0.90633427377147802</v>
      </c>
      <c r="I147" s="2">
        <v>-0.17240636003859899</v>
      </c>
      <c r="J147" s="2">
        <v>-0.279364761080793</v>
      </c>
      <c r="K147" s="2">
        <v>-0.34630073671974199</v>
      </c>
      <c r="L147" s="2">
        <v>0.23420249097378601</v>
      </c>
      <c r="M147" s="2">
        <v>-0.39386216125367202</v>
      </c>
      <c r="N147" s="2">
        <v>0.48271017928415799</v>
      </c>
      <c r="O147" s="2">
        <v>0.173937564050437</v>
      </c>
      <c r="P147" s="2">
        <v>-0.17557106925063901</v>
      </c>
    </row>
    <row r="148" spans="2:16" ht="15" customHeight="1" x14ac:dyDescent="0.25">
      <c r="B148" s="2">
        <v>-0.44146293856382401</v>
      </c>
      <c r="C148" s="2">
        <v>2.1647394777611701</v>
      </c>
      <c r="D148" s="2">
        <v>1.6947139514857299</v>
      </c>
      <c r="E148" s="2">
        <v>0.45668909961528598</v>
      </c>
      <c r="F148" s="2">
        <v>1.47688673152144</v>
      </c>
      <c r="G148" s="2">
        <v>-0.42887294176359197</v>
      </c>
      <c r="H148" s="2">
        <v>-1.01983933474767</v>
      </c>
      <c r="I148" s="2">
        <v>-7.7367257633058795E-2</v>
      </c>
      <c r="J148" s="2">
        <v>-1.6887658950487601</v>
      </c>
      <c r="K148" s="2">
        <v>-0.55045835464645998</v>
      </c>
      <c r="L148" s="2">
        <v>0.174251349955899</v>
      </c>
      <c r="M148" s="2">
        <v>0.43390665039139198</v>
      </c>
      <c r="N148" s="2">
        <v>-0.65149457063673899</v>
      </c>
      <c r="O148" s="2">
        <v>4.2773457954425401E-2</v>
      </c>
      <c r="P148" s="2">
        <v>-0.536138631435914</v>
      </c>
    </row>
    <row r="149" spans="2:16" ht="15" customHeight="1" x14ac:dyDescent="0.25">
      <c r="B149" s="2">
        <v>-1.37679175190077</v>
      </c>
      <c r="C149" s="2">
        <v>1.50899013484155</v>
      </c>
      <c r="D149" s="2">
        <v>0.32223593715143201</v>
      </c>
      <c r="E149" s="2">
        <v>-6.5219404092753494E-2</v>
      </c>
      <c r="F149" s="2">
        <v>-0.44461657691164502</v>
      </c>
      <c r="G149" s="2">
        <v>0.36072188111954501</v>
      </c>
      <c r="H149" s="2">
        <v>0.62481878829427095</v>
      </c>
      <c r="I149" s="2">
        <v>-0.208671603899</v>
      </c>
      <c r="J149" s="2">
        <v>-7.5588827386727196E-3</v>
      </c>
      <c r="K149" s="2">
        <v>-1.2319247680766701</v>
      </c>
      <c r="L149" s="2">
        <v>0.203206159430809</v>
      </c>
      <c r="M149" s="2">
        <v>-0.19642817831037801</v>
      </c>
      <c r="N149" s="2">
        <v>0.47601444005495402</v>
      </c>
      <c r="O149" s="2">
        <v>0.33218795167092602</v>
      </c>
      <c r="P149" s="2">
        <v>-0.115313856812666</v>
      </c>
    </row>
    <row r="150" spans="2:16" ht="15" customHeight="1" x14ac:dyDescent="0.25">
      <c r="B150" s="2">
        <v>-0.95779151131750795</v>
      </c>
      <c r="C150" s="2">
        <v>1.85993901649638</v>
      </c>
      <c r="D150" s="2">
        <v>1.1459715414876299</v>
      </c>
      <c r="E150" s="2">
        <v>0.41843023082855402</v>
      </c>
      <c r="F150" s="2">
        <v>-1.29786473515234</v>
      </c>
      <c r="G150" s="2">
        <v>0.68158120443565695</v>
      </c>
      <c r="H150" s="2">
        <v>0.75545722879606403</v>
      </c>
      <c r="I150" s="2">
        <v>0.34543291103648499</v>
      </c>
      <c r="J150" s="2">
        <v>0.39055716406795199</v>
      </c>
      <c r="K150" s="2">
        <v>-0.27498177816825398</v>
      </c>
      <c r="L150" s="2">
        <v>5.6300419876264003E-2</v>
      </c>
      <c r="M150" s="2">
        <v>-0.22384379286546399</v>
      </c>
      <c r="N150" s="2">
        <v>-8.9679976973366504E-3</v>
      </c>
      <c r="O150" s="2">
        <v>-0.29693253094731298</v>
      </c>
      <c r="P150" s="2">
        <v>0.30399589017518702</v>
      </c>
    </row>
    <row r="151" spans="2:16" ht="15" customHeight="1" x14ac:dyDescent="0.25">
      <c r="B151" s="2">
        <v>-0.12736139391936799</v>
      </c>
      <c r="C151" s="2">
        <v>1.54916638611472</v>
      </c>
      <c r="D151" s="2">
        <v>1.3572023337674</v>
      </c>
      <c r="E151" s="2">
        <v>0.13624713068542599</v>
      </c>
      <c r="F151" s="2">
        <v>1.51080807224766</v>
      </c>
      <c r="G151" s="2">
        <v>-0.95461964821651502</v>
      </c>
      <c r="H151" s="2">
        <v>-1.3466811505506699</v>
      </c>
      <c r="I151" s="2">
        <v>0.328529398414797</v>
      </c>
      <c r="J151" s="2">
        <v>-0.98250225611455</v>
      </c>
      <c r="K151" s="2">
        <v>0.64169181070574099</v>
      </c>
      <c r="L151" s="2">
        <v>-0.16418620108399701</v>
      </c>
      <c r="M151" s="2">
        <v>0.327093967623593</v>
      </c>
      <c r="N151" s="2">
        <v>0.27122636793888899</v>
      </c>
      <c r="O151" s="2">
        <v>-0.18665587482793899</v>
      </c>
      <c r="P151" s="2">
        <v>-9.1191933104614195E-2</v>
      </c>
    </row>
    <row r="152" spans="2:16" ht="15" customHeight="1" x14ac:dyDescent="0.25">
      <c r="B152" s="2">
        <v>2.8612103220355198</v>
      </c>
      <c r="C152" s="2">
        <v>-1.06283293571578</v>
      </c>
      <c r="D152" s="2">
        <v>-3.4587590361088401</v>
      </c>
      <c r="E152" s="2">
        <v>1.3551162682548401</v>
      </c>
      <c r="F152" s="2">
        <v>-0.52623260086546397</v>
      </c>
      <c r="G152" s="2">
        <v>-0.31168552214899697</v>
      </c>
      <c r="H152" s="2">
        <v>-0.63731717643971297</v>
      </c>
      <c r="I152" s="2">
        <v>1.0963488821951299</v>
      </c>
      <c r="J152" s="2">
        <v>0.25352259208734701</v>
      </c>
      <c r="K152" s="2">
        <v>-0.35295355245918902</v>
      </c>
      <c r="L152" s="2">
        <v>0.123221200751888</v>
      </c>
      <c r="M152" s="2">
        <v>0.25308282601717602</v>
      </c>
      <c r="N152" s="2">
        <v>-0.23745685206164299</v>
      </c>
      <c r="O152" s="2">
        <v>8.2827005675501095E-2</v>
      </c>
      <c r="P152" s="2">
        <v>-0.31489268120241598</v>
      </c>
    </row>
    <row r="153" spans="2:16" ht="15" customHeight="1" x14ac:dyDescent="0.25">
      <c r="B153" s="2">
        <v>-0.86144979470230298</v>
      </c>
      <c r="C153" s="2">
        <v>1.4209556930177401</v>
      </c>
      <c r="D153" s="2">
        <v>-0.32907897287039201</v>
      </c>
      <c r="E153" s="2">
        <v>-0.82409295083338197</v>
      </c>
      <c r="F153" s="2">
        <v>0.96152355410507695</v>
      </c>
      <c r="G153" s="2">
        <v>-0.61492148004540104</v>
      </c>
      <c r="H153" s="2">
        <v>-0.83895993185574003</v>
      </c>
      <c r="I153" s="2">
        <v>-0.245783424129388</v>
      </c>
      <c r="J153" s="2">
        <v>0.38115207920684901</v>
      </c>
      <c r="K153" s="2">
        <v>0.467593684257747</v>
      </c>
      <c r="L153" s="2">
        <v>-0.12637151661866899</v>
      </c>
      <c r="M153" s="2">
        <v>-0.336610737748404</v>
      </c>
      <c r="N153" s="2">
        <v>0.177928080630953</v>
      </c>
      <c r="O153" s="2">
        <v>0.21346010235514501</v>
      </c>
      <c r="P153" s="2">
        <v>-0.15396325847839801</v>
      </c>
    </row>
    <row r="154" spans="2:16" ht="15" customHeight="1" x14ac:dyDescent="0.25">
      <c r="B154" s="2">
        <v>-0.717518114555875</v>
      </c>
      <c r="C154" s="2">
        <v>0.508044731059209</v>
      </c>
      <c r="D154" s="2">
        <v>-2.6087802262088702</v>
      </c>
      <c r="E154" s="2">
        <v>2.0210042367140999</v>
      </c>
      <c r="F154" s="2">
        <v>-1.0896542729997101</v>
      </c>
      <c r="G154" s="2">
        <v>-0.45230583239586902</v>
      </c>
      <c r="H154" s="2">
        <v>0.18471863230906199</v>
      </c>
      <c r="I154" s="2">
        <v>-0.202993353688946</v>
      </c>
      <c r="J154" s="2">
        <v>-0.154993087111856</v>
      </c>
      <c r="K154" s="2">
        <v>-1.2432426999972801</v>
      </c>
      <c r="L154" s="2">
        <v>-0.19905859426324901</v>
      </c>
      <c r="M154" s="2">
        <v>0.28125191379096298</v>
      </c>
      <c r="N154" s="2">
        <v>-0.21251389836015799</v>
      </c>
      <c r="O154" s="2">
        <v>-0.33157133504894098</v>
      </c>
      <c r="P154" s="2">
        <v>0.64442208122334499</v>
      </c>
    </row>
    <row r="155" spans="2:16" ht="15" customHeight="1" x14ac:dyDescent="0.25">
      <c r="B155" s="2">
        <v>2.0432592735824202</v>
      </c>
      <c r="C155" s="2">
        <v>-0.81199057123334095</v>
      </c>
      <c r="D155" s="2">
        <v>-0.64675058921066397</v>
      </c>
      <c r="E155" s="2">
        <v>-9.3066192878813098E-2</v>
      </c>
      <c r="F155" s="2">
        <v>1.3587597945613299</v>
      </c>
      <c r="G155" s="2">
        <v>0.76097419261024901</v>
      </c>
      <c r="H155" s="2">
        <v>0.83623367564039897</v>
      </c>
      <c r="I155" s="2">
        <v>0.24204308670557201</v>
      </c>
      <c r="J155" s="2">
        <v>0.29506358216896</v>
      </c>
      <c r="K155" s="2">
        <v>1.0155692645276699</v>
      </c>
      <c r="L155" s="2">
        <v>-0.38616814427743801</v>
      </c>
      <c r="M155" s="2">
        <v>0.19263611897403199</v>
      </c>
      <c r="N155" s="2">
        <v>0.17527895506376601</v>
      </c>
      <c r="O155" s="2">
        <v>0.113664535999113</v>
      </c>
      <c r="P155" s="2">
        <v>-1.4566877095939301E-2</v>
      </c>
    </row>
    <row r="156" spans="2:16" ht="15" customHeight="1" x14ac:dyDescent="0.25">
      <c r="B156" s="2">
        <v>2.31252049076007</v>
      </c>
      <c r="C156" s="2">
        <v>-1.2863451724049599</v>
      </c>
      <c r="D156" s="2">
        <v>0.182282125756243</v>
      </c>
      <c r="E156" s="2">
        <v>-0.26185985314765198</v>
      </c>
      <c r="F156" s="2">
        <v>1.4229287328569</v>
      </c>
      <c r="G156" s="2">
        <v>0.63407104312600404</v>
      </c>
      <c r="H156" s="2">
        <v>0.57183994042104003</v>
      </c>
      <c r="I156" s="2">
        <v>0.22893981274289099</v>
      </c>
      <c r="J156" s="2">
        <v>0.67939371827054595</v>
      </c>
      <c r="K156" s="2">
        <v>0.73279525754680297</v>
      </c>
      <c r="L156" s="2">
        <v>0.248142661963659</v>
      </c>
      <c r="M156" s="2">
        <v>0.29970731647836302</v>
      </c>
      <c r="N156" s="2">
        <v>0.17661183494310301</v>
      </c>
      <c r="O156" s="2">
        <v>9.7880643390324002E-3</v>
      </c>
      <c r="P156" s="2">
        <v>-7.3007926092990297E-2</v>
      </c>
    </row>
    <row r="157" spans="2:16" ht="15" customHeight="1" x14ac:dyDescent="0.25">
      <c r="B157" s="2">
        <v>3.0316050420096898</v>
      </c>
      <c r="C157" s="2">
        <v>-0.119751537987122</v>
      </c>
      <c r="D157" s="2">
        <v>-2.0067803549415202</v>
      </c>
      <c r="E157" s="2">
        <v>-0.75787452003797295</v>
      </c>
      <c r="F157" s="2">
        <v>0.90072599377422702</v>
      </c>
      <c r="G157" s="2">
        <v>-1.37604796400868</v>
      </c>
      <c r="H157" s="2">
        <v>-0.70403284033997704</v>
      </c>
      <c r="I157" s="2">
        <v>-1.3928584022563801E-2</v>
      </c>
      <c r="J157" s="2">
        <v>-0.27365345200867802</v>
      </c>
      <c r="K157" s="2">
        <v>1.2568728177763899</v>
      </c>
      <c r="L157" s="2">
        <v>0.10038711259395799</v>
      </c>
      <c r="M157" s="2">
        <v>0.14853921224580199</v>
      </c>
      <c r="N157" s="2">
        <v>0.306355560747406</v>
      </c>
      <c r="O157" s="2">
        <v>0.286292926011259</v>
      </c>
      <c r="P157" s="2">
        <v>0.23256358680771799</v>
      </c>
    </row>
    <row r="158" spans="2:16" ht="15" customHeight="1" x14ac:dyDescent="0.25">
      <c r="B158" s="2">
        <v>-5.4608700220617402E-2</v>
      </c>
      <c r="C158" s="2">
        <v>0.17918268048792599</v>
      </c>
      <c r="D158" s="2">
        <v>-0.62244624385431702</v>
      </c>
      <c r="E158" s="2">
        <v>-0.43045930776187102</v>
      </c>
      <c r="F158" s="2">
        <v>0.46561618401826099</v>
      </c>
      <c r="G158" s="2">
        <v>0.11449772562062201</v>
      </c>
      <c r="H158" s="2">
        <v>0.35370564681685401</v>
      </c>
      <c r="I158" s="2">
        <v>-0.16002841264146</v>
      </c>
      <c r="J158" s="2">
        <v>0.69167977103322698</v>
      </c>
      <c r="K158" s="2">
        <v>-5.9413097836486302E-2</v>
      </c>
      <c r="L158" s="2">
        <v>0.12056655275011</v>
      </c>
      <c r="M158" s="2">
        <v>0.34987472765963501</v>
      </c>
      <c r="N158" s="2">
        <v>1.3583430954653799E-2</v>
      </c>
      <c r="O158" s="2">
        <v>0.14235605932043799</v>
      </c>
      <c r="P158" s="2">
        <v>0.25292095805542703</v>
      </c>
    </row>
    <row r="159" spans="2:16" ht="15" customHeight="1" x14ac:dyDescent="0.25">
      <c r="B159" s="2">
        <v>2.4620159073144898</v>
      </c>
      <c r="C159" s="2">
        <v>1.0121073229509401</v>
      </c>
      <c r="D159" s="2">
        <v>1.1145349644261699</v>
      </c>
      <c r="E159" s="2">
        <v>0.51115009083198504</v>
      </c>
      <c r="F159" s="2">
        <v>-0.26471068363275302</v>
      </c>
      <c r="G159" s="2">
        <v>0.72982097690071601</v>
      </c>
      <c r="H159" s="2">
        <v>1.27718888325064</v>
      </c>
      <c r="I159" s="2">
        <v>-0.41138153732474497</v>
      </c>
      <c r="J159" s="2">
        <v>0.34154676888940699</v>
      </c>
      <c r="K159" s="2">
        <v>-0.56971599423708896</v>
      </c>
      <c r="L159" s="2">
        <v>-0.239381354569454</v>
      </c>
      <c r="M159" s="2">
        <v>-0.148704382674753</v>
      </c>
      <c r="N159" s="2">
        <v>-8.3965258637173704E-2</v>
      </c>
      <c r="O159" s="2">
        <v>-0.32943462863408302</v>
      </c>
      <c r="P159" s="2">
        <v>2.0273030827638601E-2</v>
      </c>
    </row>
    <row r="160" spans="2:16" ht="15" customHeight="1" x14ac:dyDescent="0.25">
      <c r="B160" s="2">
        <v>3.7640192353459998</v>
      </c>
      <c r="C160" s="2">
        <v>-1.8710121656597201</v>
      </c>
      <c r="D160" s="2">
        <v>-0.24911535423269701</v>
      </c>
      <c r="E160" s="2">
        <v>-1.4806998286597599</v>
      </c>
      <c r="F160" s="2">
        <v>0.99596891155321199</v>
      </c>
      <c r="G160" s="2">
        <v>-0.47471260264255</v>
      </c>
      <c r="H160" s="2">
        <v>1.82333362284685E-2</v>
      </c>
      <c r="I160" s="2">
        <v>0.24277002648734899</v>
      </c>
      <c r="J160" s="2">
        <v>7.5744181136513294E-2</v>
      </c>
      <c r="K160" s="2">
        <v>0.26478576621934502</v>
      </c>
      <c r="L160" s="2">
        <v>0.21390286195365599</v>
      </c>
      <c r="M160" s="2">
        <v>0.26530259701450798</v>
      </c>
      <c r="N160" s="2">
        <v>0.103245871505973</v>
      </c>
      <c r="O160" s="2">
        <v>-0.16334075138722701</v>
      </c>
      <c r="P160" s="2">
        <v>-0.19242482007115599</v>
      </c>
    </row>
    <row r="161" spans="2:16" ht="15" customHeight="1" x14ac:dyDescent="0.25">
      <c r="B161" s="2">
        <v>0.60515516110873602</v>
      </c>
      <c r="C161" s="2">
        <v>0.36318677188899701</v>
      </c>
      <c r="D161" s="2">
        <v>-0.913298393410787</v>
      </c>
      <c r="E161" s="2">
        <v>0.67358334190770197</v>
      </c>
      <c r="F161" s="2">
        <v>-2.4702384170260601</v>
      </c>
      <c r="G161" s="2">
        <v>0.45615321523953301</v>
      </c>
      <c r="H161" s="2">
        <v>0.78102404967918704</v>
      </c>
      <c r="I161" s="2">
        <v>0.54970040460527503</v>
      </c>
      <c r="J161" s="2">
        <v>0.80191676287618097</v>
      </c>
      <c r="K161" s="2">
        <v>-0.59573984218148102</v>
      </c>
      <c r="L161" s="2">
        <v>6.5985859232080696E-2</v>
      </c>
      <c r="M161" s="2">
        <v>-0.105754106465241</v>
      </c>
      <c r="N161" s="2">
        <v>-9.3713803192950196E-2</v>
      </c>
      <c r="O161" s="2">
        <v>-0.229392511819104</v>
      </c>
      <c r="P161" s="2">
        <v>0.50265434633529005</v>
      </c>
    </row>
    <row r="162" spans="2:16" ht="15" customHeight="1" x14ac:dyDescent="0.25">
      <c r="B162" s="2">
        <v>-1.10453209751484</v>
      </c>
      <c r="C162" s="2">
        <v>0.78484055796040098</v>
      </c>
      <c r="D162" s="2">
        <v>0.34272201062563901</v>
      </c>
      <c r="E162" s="2">
        <v>-0.28966116968282901</v>
      </c>
      <c r="F162" s="2">
        <v>1.8620677526018099</v>
      </c>
      <c r="G162" s="2">
        <v>0.24221564636269699</v>
      </c>
      <c r="H162" s="2">
        <v>-1.0781111390976099</v>
      </c>
      <c r="I162" s="2">
        <v>-0.52946823560262202</v>
      </c>
      <c r="J162" s="2">
        <v>0.76772766496053702</v>
      </c>
      <c r="K162" s="2">
        <v>-0.39994630933394398</v>
      </c>
      <c r="L162" s="2">
        <v>-0.42019229509281802</v>
      </c>
      <c r="M162" s="2">
        <v>-9.3164514325347003E-2</v>
      </c>
      <c r="N162" s="2">
        <v>-2.92052901148846E-2</v>
      </c>
      <c r="O162" s="2">
        <v>-0.626659350985035</v>
      </c>
      <c r="P162" s="2">
        <v>-5.5833068046171899E-2</v>
      </c>
    </row>
    <row r="163" spans="2:16" ht="15" customHeight="1" x14ac:dyDescent="0.25">
      <c r="B163" s="2">
        <v>2.0283823405878998</v>
      </c>
      <c r="C163" s="2">
        <v>0.13486943397741999</v>
      </c>
      <c r="D163" s="2">
        <v>-0.318475716386043</v>
      </c>
      <c r="E163" s="2">
        <v>-0.46448356785700401</v>
      </c>
      <c r="F163" s="2">
        <v>1.39654735669494</v>
      </c>
      <c r="G163" s="2">
        <v>-3.7445374932365598E-2</v>
      </c>
      <c r="H163" s="2">
        <v>-4.3859552730984699E-2</v>
      </c>
      <c r="I163" s="2">
        <v>-0.50619577506962099</v>
      </c>
      <c r="J163" s="2">
        <v>-0.20496616512275301</v>
      </c>
      <c r="K163" s="2">
        <v>3.2892065550422902E-3</v>
      </c>
      <c r="L163" s="2">
        <v>0.56169266598371204</v>
      </c>
      <c r="M163" s="2">
        <v>7.1813069982436305E-4</v>
      </c>
      <c r="N163" s="2">
        <v>-6.2708974006983997E-2</v>
      </c>
      <c r="O163" s="2">
        <v>-0.13658388491314699</v>
      </c>
      <c r="P163" s="2">
        <v>-0.126931921067127</v>
      </c>
    </row>
    <row r="164" spans="2:16" ht="15" customHeight="1" x14ac:dyDescent="0.25">
      <c r="B164" s="2">
        <v>1.3154952195801199</v>
      </c>
      <c r="C164" s="2">
        <v>2.6824781899740899</v>
      </c>
      <c r="D164" s="2">
        <v>-0.76185984288545805</v>
      </c>
      <c r="E164" s="2">
        <v>-0.81596426767170005</v>
      </c>
      <c r="F164" s="2">
        <v>0.203190811633019</v>
      </c>
      <c r="G164" s="2">
        <v>-1.2747763285559801</v>
      </c>
      <c r="H164" s="2">
        <v>-0.499817056266738</v>
      </c>
      <c r="I164" s="2">
        <v>-0.32841913799390998</v>
      </c>
      <c r="J164" s="2">
        <v>-0.16325315458644599</v>
      </c>
      <c r="K164" s="2">
        <v>0.76733175478050697</v>
      </c>
      <c r="L164" s="2">
        <v>2.8893239680284798E-2</v>
      </c>
      <c r="M164" s="2">
        <v>-0.31101780353890501</v>
      </c>
      <c r="N164" s="2">
        <v>-0.61220789965738398</v>
      </c>
      <c r="O164" s="2">
        <v>0.36675447563908598</v>
      </c>
      <c r="P164" s="2">
        <v>0.17623102853619499</v>
      </c>
    </row>
    <row r="165" spans="2:16" ht="15" customHeight="1" x14ac:dyDescent="0.25">
      <c r="B165" s="2">
        <v>-1.71863797248696</v>
      </c>
      <c r="C165" s="2">
        <v>1.3163313627525699</v>
      </c>
      <c r="D165" s="2">
        <v>-0.27451953892384401</v>
      </c>
      <c r="E165" s="2">
        <v>-0.58950347845792594</v>
      </c>
      <c r="F165" s="2">
        <v>0.90050397703316298</v>
      </c>
      <c r="G165" s="2">
        <v>-0.36895449233404698</v>
      </c>
      <c r="H165" s="2">
        <v>-0.82755753087742701</v>
      </c>
      <c r="I165" s="2">
        <v>-0.60396239683120501</v>
      </c>
      <c r="J165" s="2">
        <v>0.76261641902738297</v>
      </c>
      <c r="K165" s="2">
        <v>-0.43350150063522203</v>
      </c>
      <c r="L165" s="2">
        <v>6.3512000574353203E-2</v>
      </c>
      <c r="M165" s="2">
        <v>-0.223589565867782</v>
      </c>
      <c r="N165" s="2">
        <v>0.18964086045533801</v>
      </c>
      <c r="O165" s="2">
        <v>-0.182167963482643</v>
      </c>
      <c r="P165" s="2">
        <v>-0.38274724888011702</v>
      </c>
    </row>
    <row r="166" spans="2:16" ht="15" customHeight="1" x14ac:dyDescent="0.25">
      <c r="B166" s="2">
        <v>-3.3721305606412502</v>
      </c>
      <c r="C166" s="2">
        <v>-5.0509086114154496</v>
      </c>
      <c r="D166" s="2">
        <v>-3.2732410964961902</v>
      </c>
      <c r="E166" s="2">
        <v>-1.9009968402492201</v>
      </c>
      <c r="F166" s="2">
        <v>1.2235614669683801</v>
      </c>
      <c r="G166" s="2">
        <v>2.7042647652791101</v>
      </c>
      <c r="H166" s="2">
        <v>3.0226946142766402</v>
      </c>
      <c r="I166" s="2">
        <v>0.556388016883272</v>
      </c>
      <c r="J166" s="2">
        <v>-1.1753720010222299</v>
      </c>
      <c r="K166" s="2">
        <v>-8.0239018453363301E-2</v>
      </c>
      <c r="L166" s="2">
        <v>1.11616582562834</v>
      </c>
      <c r="M166" s="2">
        <v>-0.36509894066215998</v>
      </c>
      <c r="N166" s="2">
        <v>-2.16420953824089E-2</v>
      </c>
      <c r="O166" s="2">
        <v>0.63351154984260005</v>
      </c>
      <c r="P166" s="2">
        <v>-0.19488348548850801</v>
      </c>
    </row>
    <row r="167" spans="2:16" ht="15" customHeight="1" x14ac:dyDescent="0.25">
      <c r="B167" s="2">
        <v>1.00847495172476</v>
      </c>
      <c r="C167" s="2">
        <v>-1.6554381614210001</v>
      </c>
      <c r="D167" s="2">
        <v>0.98609809705521601</v>
      </c>
      <c r="E167" s="2">
        <v>2.27469990883016</v>
      </c>
      <c r="F167" s="2">
        <v>1.12999479115013</v>
      </c>
      <c r="G167" s="2">
        <v>1.85978618877055</v>
      </c>
      <c r="H167" s="2">
        <v>0.55333974917758499</v>
      </c>
      <c r="I167" s="2">
        <v>0.61875706474032299</v>
      </c>
      <c r="J167" s="2">
        <v>0.33345044194879703</v>
      </c>
      <c r="K167" s="2">
        <v>1.7568275259588401E-2</v>
      </c>
      <c r="L167" s="2">
        <v>-8.1309562964075197E-2</v>
      </c>
      <c r="M167" s="2">
        <v>0.54058961313315401</v>
      </c>
      <c r="N167" s="2">
        <v>0.35981438273706801</v>
      </c>
      <c r="O167" s="2">
        <v>-0.151898024260401</v>
      </c>
      <c r="P167" s="2">
        <v>-0.36159813267634799</v>
      </c>
    </row>
    <row r="168" spans="2:16" ht="15" customHeight="1" x14ac:dyDescent="0.25">
      <c r="B168" s="2">
        <v>-1.4587021584353299</v>
      </c>
      <c r="C168" s="2">
        <v>1.30830726349018</v>
      </c>
      <c r="D168" s="2">
        <v>-0.23690329526878801</v>
      </c>
      <c r="E168" s="2">
        <v>-1.25991203434072</v>
      </c>
      <c r="F168" s="2">
        <v>-2.6220484040529799</v>
      </c>
      <c r="G168" s="2">
        <v>0.81721193179675899</v>
      </c>
      <c r="H168" s="2">
        <v>1.3861681628185401</v>
      </c>
      <c r="I168" s="2">
        <v>-0.47644200888087301</v>
      </c>
      <c r="J168" s="2">
        <v>1.2341569832469299</v>
      </c>
      <c r="K168" s="2">
        <v>-0.58743978362396398</v>
      </c>
      <c r="L168" s="2">
        <v>0.14765644329248001</v>
      </c>
      <c r="M168" s="2">
        <v>-0.966412854448645</v>
      </c>
      <c r="N168" s="2">
        <v>-0.48565692422471302</v>
      </c>
      <c r="O168" s="2">
        <v>-0.40057877469146602</v>
      </c>
      <c r="P168" s="2">
        <v>0.38624482921876802</v>
      </c>
    </row>
    <row r="169" spans="2:16" ht="15" customHeight="1" x14ac:dyDescent="0.25">
      <c r="B169" s="2">
        <v>-2.6319357535021899</v>
      </c>
      <c r="C169" s="2">
        <v>-4.3541581803531502</v>
      </c>
      <c r="D169" s="2">
        <v>-3.5955797521060102</v>
      </c>
      <c r="E169" s="2">
        <v>-1.8428223505411501</v>
      </c>
      <c r="F169" s="2">
        <v>1.26378992327753</v>
      </c>
      <c r="G169" s="2">
        <v>1.6006865325911299</v>
      </c>
      <c r="H169" s="2">
        <v>2.0565187912531999</v>
      </c>
      <c r="I169" s="2">
        <v>6.8215639875930503E-2</v>
      </c>
      <c r="J169" s="2">
        <v>-0.492465017283369</v>
      </c>
      <c r="K169" s="2">
        <v>-5.2054649394063901E-2</v>
      </c>
      <c r="L169" s="2">
        <v>0.41680483703557403</v>
      </c>
      <c r="M169" s="2">
        <v>0.28043438595870301</v>
      </c>
      <c r="N169" s="2">
        <v>-0.26182027053103402</v>
      </c>
      <c r="O169" s="2">
        <v>0.77014626683908605</v>
      </c>
      <c r="P169" s="2">
        <v>0.42340950953789802</v>
      </c>
    </row>
    <row r="170" spans="2:16" ht="15" customHeight="1" x14ac:dyDescent="0.25">
      <c r="B170" s="2">
        <v>-1.43153740321824</v>
      </c>
      <c r="C170" s="2">
        <v>0.22227663937110001</v>
      </c>
      <c r="D170" s="2">
        <v>9.9755954819009299E-2</v>
      </c>
      <c r="E170" s="2">
        <v>0.59048515919244304</v>
      </c>
      <c r="F170" s="2">
        <v>0.38699024122304099</v>
      </c>
      <c r="G170" s="2">
        <v>-0.17270181937732099</v>
      </c>
      <c r="H170" s="2">
        <v>-0.37798309595746798</v>
      </c>
      <c r="I170" s="2">
        <v>-4.61276032806614E-2</v>
      </c>
      <c r="J170" s="2">
        <v>0.87184133835757105</v>
      </c>
      <c r="K170" s="2">
        <v>-0.137681112646384</v>
      </c>
      <c r="L170" s="2">
        <v>6.67882000768385E-2</v>
      </c>
      <c r="M170" s="2">
        <v>-0.34941523244980799</v>
      </c>
      <c r="N170" s="2">
        <v>0.52679836458748097</v>
      </c>
      <c r="O170" s="2">
        <v>0.27650856105232802</v>
      </c>
      <c r="P170" s="2">
        <v>0.122181670291198</v>
      </c>
    </row>
    <row r="171" spans="2:16" ht="15" customHeight="1" x14ac:dyDescent="0.25">
      <c r="B171" s="2">
        <v>0.85274255220795603</v>
      </c>
      <c r="C171" s="2">
        <v>0.508312596920385</v>
      </c>
      <c r="D171" s="2">
        <v>-0.70915374214809201</v>
      </c>
      <c r="E171" s="2">
        <v>-1.18494686589748</v>
      </c>
      <c r="F171" s="2">
        <v>0.57514336931325105</v>
      </c>
      <c r="G171" s="2">
        <v>0.26429761366219201</v>
      </c>
      <c r="H171" s="2">
        <v>0.66264377355963899</v>
      </c>
      <c r="I171" s="2">
        <v>2.23084444214827E-2</v>
      </c>
      <c r="J171" s="2">
        <v>-0.18236041109325801</v>
      </c>
      <c r="K171" s="2">
        <v>0.31708032145814102</v>
      </c>
      <c r="L171" s="2">
        <v>0.230488736152162</v>
      </c>
      <c r="M171" s="2">
        <v>-1.8981383445260399E-2</v>
      </c>
      <c r="N171" s="2">
        <v>-0.18281766389561599</v>
      </c>
      <c r="O171" s="2">
        <v>-1.0622845861611699E-2</v>
      </c>
      <c r="P171" s="2">
        <v>-0.23729596277249301</v>
      </c>
    </row>
    <row r="172" spans="2:16" ht="15" customHeight="1" x14ac:dyDescent="0.25">
      <c r="B172" s="2">
        <v>-3.1020366474798</v>
      </c>
      <c r="C172" s="2">
        <v>-5.5527392785687502</v>
      </c>
      <c r="D172" s="2">
        <v>1.39865216945753</v>
      </c>
      <c r="E172" s="2">
        <v>1.6504720690016801E-2</v>
      </c>
      <c r="F172" s="2">
        <v>2.7059987753116601E-2</v>
      </c>
      <c r="G172" s="2">
        <v>-1.48551364416368</v>
      </c>
      <c r="H172" s="2">
        <v>-0.87911237631149997</v>
      </c>
      <c r="I172" s="2">
        <v>0.20912825515758601</v>
      </c>
      <c r="J172" s="2">
        <v>0.72989652700144703</v>
      </c>
      <c r="K172" s="2">
        <v>0.94857535790306502</v>
      </c>
      <c r="L172" s="2">
        <v>-0.13072353147950699</v>
      </c>
      <c r="M172" s="2">
        <v>0.26766500128397402</v>
      </c>
      <c r="N172" s="2">
        <v>9.7000520718359601E-2</v>
      </c>
      <c r="O172" s="2">
        <v>-0.28585649147792602</v>
      </c>
      <c r="P172" s="2">
        <v>0.90268741167558297</v>
      </c>
    </row>
    <row r="173" spans="2:16" ht="15" customHeight="1" x14ac:dyDescent="0.25">
      <c r="B173" s="2">
        <v>9.25782192303992E-3</v>
      </c>
      <c r="C173" s="2">
        <v>2.0437642453925799</v>
      </c>
      <c r="D173" s="2">
        <v>0.92220745863801501</v>
      </c>
      <c r="E173" s="2">
        <v>-1.25190143462998E-2</v>
      </c>
      <c r="F173" s="2">
        <v>-9.5689668428170296E-2</v>
      </c>
      <c r="G173" s="2">
        <v>9.6847243035347905E-2</v>
      </c>
      <c r="H173" s="2">
        <v>0.50623046212686296</v>
      </c>
      <c r="I173" s="2">
        <v>-9.6041732468129498E-2</v>
      </c>
      <c r="J173" s="2">
        <v>-0.45929567671413002</v>
      </c>
      <c r="K173" s="2">
        <v>-0.66790819724733996</v>
      </c>
      <c r="L173" s="2">
        <v>3.1431383887939597E-2</v>
      </c>
      <c r="M173" s="2">
        <v>-0.256468816586644</v>
      </c>
      <c r="N173" s="2">
        <v>0.320388641200685</v>
      </c>
      <c r="O173" s="2">
        <v>0.11756826104582099</v>
      </c>
      <c r="P173" s="2">
        <v>9.9222226012564196E-2</v>
      </c>
    </row>
    <row r="174" spans="2:16" ht="15" customHeight="1" x14ac:dyDescent="0.25">
      <c r="B174" s="2">
        <v>0.41521491370145103</v>
      </c>
      <c r="C174" s="2">
        <v>-2.9576638276925298</v>
      </c>
      <c r="D174" s="2">
        <v>1.0292577860246801</v>
      </c>
      <c r="E174" s="2">
        <v>0.88379321265186905</v>
      </c>
      <c r="F174" s="2">
        <v>-1.00943956106032</v>
      </c>
      <c r="G174" s="2">
        <v>0.39194900320987602</v>
      </c>
      <c r="H174" s="2">
        <v>1.2662679262829</v>
      </c>
      <c r="I174" s="2">
        <v>-0.46618914034553599</v>
      </c>
      <c r="J174" s="2">
        <v>0.492684594973132</v>
      </c>
      <c r="K174" s="2">
        <v>-0.87973734088948696</v>
      </c>
      <c r="L174" s="2">
        <v>7.9046209098303705E-2</v>
      </c>
      <c r="M174" s="2">
        <v>0.65451320960079196</v>
      </c>
      <c r="N174" s="2">
        <v>-0.25181416485001901</v>
      </c>
      <c r="O174" s="2">
        <v>-0.407080285057559</v>
      </c>
      <c r="P174" s="2">
        <v>-0.74415635291503202</v>
      </c>
    </row>
    <row r="175" spans="2:16" ht="15" customHeight="1" x14ac:dyDescent="0.25">
      <c r="B175" s="2">
        <v>1.00097681151915</v>
      </c>
      <c r="C175" s="2">
        <v>1.98685818634154</v>
      </c>
      <c r="D175" s="2">
        <v>1.40070710623973</v>
      </c>
      <c r="E175" s="2">
        <v>1.28755533993775</v>
      </c>
      <c r="F175" s="2">
        <v>-0.53524582727732795</v>
      </c>
      <c r="G175" s="2">
        <v>0.89574346156336604</v>
      </c>
      <c r="H175" s="2">
        <v>1.0788695352120901</v>
      </c>
      <c r="I175" s="2">
        <v>0.26301982368731602</v>
      </c>
      <c r="J175" s="2">
        <v>0.46399990752546399</v>
      </c>
      <c r="K175" s="2">
        <v>0.26018150765074399</v>
      </c>
      <c r="L175" s="2">
        <v>0.30849531425145599</v>
      </c>
      <c r="M175" s="2">
        <v>-0.51768633303871203</v>
      </c>
      <c r="N175" s="2">
        <v>0.16719945651260901</v>
      </c>
      <c r="O175" s="2">
        <v>0.19236693477126099</v>
      </c>
      <c r="P175" s="2">
        <v>-0.228171010884406</v>
      </c>
    </row>
    <row r="176" spans="2:16" ht="15" customHeight="1" x14ac:dyDescent="0.25">
      <c r="B176" s="2">
        <v>-1.0711920242500701</v>
      </c>
      <c r="C176" s="2">
        <v>1.0315780813427999</v>
      </c>
      <c r="D176" s="2">
        <v>0.23713249895646099</v>
      </c>
      <c r="E176" s="2">
        <v>0.495530612109357</v>
      </c>
      <c r="F176" s="2">
        <v>-1.3789362722832901</v>
      </c>
      <c r="G176" s="2">
        <v>1.11330139498768</v>
      </c>
      <c r="H176" s="2">
        <v>0.47126772164332598</v>
      </c>
      <c r="I176" s="2">
        <v>-0.10576527531893901</v>
      </c>
      <c r="J176" s="2">
        <v>-0.16293325557702101</v>
      </c>
      <c r="K176" s="2">
        <v>-0.12670321836124099</v>
      </c>
      <c r="L176" s="2">
        <v>0.17107780235461301</v>
      </c>
      <c r="M176" s="2">
        <v>-0.13026598247554999</v>
      </c>
      <c r="N176" s="2">
        <v>0.48060597719423698</v>
      </c>
      <c r="O176" s="2">
        <v>0.25629047359954998</v>
      </c>
      <c r="P176" s="2">
        <v>-0.26670398426747499</v>
      </c>
    </row>
    <row r="177" spans="2:16" ht="15" customHeight="1" x14ac:dyDescent="0.25">
      <c r="B177" s="2">
        <v>-1.30766192693898</v>
      </c>
      <c r="C177" s="2">
        <v>1.29914975509715</v>
      </c>
      <c r="D177" s="2">
        <v>1.1652334792844701</v>
      </c>
      <c r="E177" s="2">
        <v>0.60135394097733896</v>
      </c>
      <c r="F177" s="2">
        <v>0.55673883037425798</v>
      </c>
      <c r="G177" s="2">
        <v>0.388442955746092</v>
      </c>
      <c r="H177" s="2">
        <v>-0.10103805901858599</v>
      </c>
      <c r="I177" s="2">
        <v>6.0671061927530502E-2</v>
      </c>
      <c r="J177" s="2">
        <v>0.49841698966804698</v>
      </c>
      <c r="K177" s="2">
        <v>-0.46510332916123598</v>
      </c>
      <c r="L177" s="2">
        <v>-0.144673372358396</v>
      </c>
      <c r="M177" s="2">
        <v>0.14151251692762601</v>
      </c>
      <c r="N177" s="2">
        <v>-0.29541990246293098</v>
      </c>
      <c r="O177" s="2">
        <v>8.6819112083127398E-2</v>
      </c>
      <c r="P177" s="2">
        <v>-4.4362640062600399E-2</v>
      </c>
    </row>
    <row r="178" spans="2:16" ht="15" customHeight="1" x14ac:dyDescent="0.25">
      <c r="B178" s="2">
        <v>1.37859876577921</v>
      </c>
      <c r="C178" s="2">
        <v>-3.7903859574429002</v>
      </c>
      <c r="D178" s="2">
        <v>-4.1914064340694299</v>
      </c>
      <c r="E178" s="2">
        <v>2.3614981515856899</v>
      </c>
      <c r="F178" s="2">
        <v>-0.74298069482394102</v>
      </c>
      <c r="G178" s="2">
        <v>-1.2482186045971699</v>
      </c>
      <c r="H178" s="2">
        <v>-0.59882888236929399</v>
      </c>
      <c r="I178" s="2">
        <v>0.22703779153608999</v>
      </c>
      <c r="J178" s="2">
        <v>-0.37195835241355502</v>
      </c>
      <c r="K178" s="2">
        <v>-0.46149210825777698</v>
      </c>
      <c r="L178" s="2">
        <v>-0.27352506476369298</v>
      </c>
      <c r="M178" s="2">
        <v>-0.27246967779266601</v>
      </c>
      <c r="N178" s="2">
        <v>0.16645927586388701</v>
      </c>
      <c r="O178" s="2">
        <v>-0.38353911748526098</v>
      </c>
      <c r="P178" s="2">
        <v>-0.14442968905329501</v>
      </c>
    </row>
    <row r="179" spans="2:16" ht="15" customHeight="1" x14ac:dyDescent="0.25">
      <c r="B179" s="2">
        <v>3.8335212030630501</v>
      </c>
      <c r="C179" s="2">
        <v>-0.21364456660675801</v>
      </c>
      <c r="D179" s="2">
        <v>0.38319413919773998</v>
      </c>
      <c r="E179" s="2">
        <v>0.40359140460369097</v>
      </c>
      <c r="F179" s="2">
        <v>-0.11677590610980799</v>
      </c>
      <c r="G179" s="2">
        <v>0.59874638374222999</v>
      </c>
      <c r="H179" s="2">
        <v>0.94663849061687499</v>
      </c>
      <c r="I179" s="2">
        <v>-0.42118805308680402</v>
      </c>
      <c r="J179" s="2">
        <v>0.43712428930179098</v>
      </c>
      <c r="K179" s="2">
        <v>0.32615759997274701</v>
      </c>
      <c r="L179" s="2">
        <v>0.53510079368881902</v>
      </c>
      <c r="M179" s="2">
        <v>-0.31884146035580702</v>
      </c>
      <c r="N179" s="2">
        <v>-0.27349929386671401</v>
      </c>
      <c r="O179" s="2">
        <v>-0.121685895904561</v>
      </c>
      <c r="P179" s="2">
        <v>-0.20812966045185</v>
      </c>
    </row>
    <row r="180" spans="2:16" ht="15" customHeight="1" x14ac:dyDescent="0.25">
      <c r="B180" s="2">
        <v>3.37877473326582</v>
      </c>
      <c r="C180" s="2">
        <v>-0.99384878171967095</v>
      </c>
      <c r="D180" s="2">
        <v>-3.2614838913075301</v>
      </c>
      <c r="E180" s="2">
        <v>2.0523852844457302</v>
      </c>
      <c r="F180" s="2">
        <v>0.33901066866028001</v>
      </c>
      <c r="G180" s="2">
        <v>-0.72259721079823203</v>
      </c>
      <c r="H180" s="2">
        <v>-0.54052413825544099</v>
      </c>
      <c r="I180" s="2">
        <v>-6.5624600764777899E-2</v>
      </c>
      <c r="J180" s="2">
        <v>0.29674812779014198</v>
      </c>
      <c r="K180" s="2">
        <v>0.95319407299087</v>
      </c>
      <c r="L180" s="2">
        <v>0.39081479703456001</v>
      </c>
      <c r="M180" s="2">
        <v>0.45397687762452599</v>
      </c>
      <c r="N180" s="2">
        <v>-0.32714514483570201</v>
      </c>
      <c r="O180" s="2">
        <v>0.54859176596929704</v>
      </c>
      <c r="P180" s="2">
        <v>-0.53924856084874995</v>
      </c>
    </row>
    <row r="181" spans="2:16" ht="15" customHeight="1" x14ac:dyDescent="0.25">
      <c r="B181" s="2">
        <v>1.56091106678769</v>
      </c>
      <c r="C181" s="2">
        <v>-0.908906980887213</v>
      </c>
      <c r="D181" s="2">
        <v>-0.89018437916510196</v>
      </c>
      <c r="E181" s="2">
        <v>-6.1109704483273103E-2</v>
      </c>
      <c r="F181" s="2">
        <v>1.15364901810065</v>
      </c>
      <c r="G181" s="2">
        <v>0.984814383131289</v>
      </c>
      <c r="H181" s="2">
        <v>1.15801722053623</v>
      </c>
      <c r="I181" s="2">
        <v>0.54759839383039399</v>
      </c>
      <c r="J181" s="2">
        <v>4.5216635731808901E-4</v>
      </c>
      <c r="K181" s="2">
        <v>1.0791061776530999</v>
      </c>
      <c r="L181" s="2">
        <v>-0.36815215056855299</v>
      </c>
      <c r="M181" s="2">
        <v>0.11963852512628199</v>
      </c>
      <c r="N181" s="2">
        <v>-0.195166886945211</v>
      </c>
      <c r="O181" s="2">
        <v>0.14987613549329501</v>
      </c>
      <c r="P181" s="2">
        <v>0.117292680080365</v>
      </c>
    </row>
    <row r="182" spans="2:16" ht="15" customHeight="1" x14ac:dyDescent="0.25">
      <c r="B182" s="2">
        <v>-4.5683340577788098E-2</v>
      </c>
      <c r="C182" s="2">
        <v>-1.9085086700854501</v>
      </c>
      <c r="D182" s="2">
        <v>-0.79862012265404303</v>
      </c>
      <c r="E182" s="2">
        <v>-0.185086568530623</v>
      </c>
      <c r="F182" s="2">
        <v>0.91062794422979598</v>
      </c>
      <c r="G182" s="2">
        <v>1.90739305265814</v>
      </c>
      <c r="H182" s="2">
        <v>1.5254469167742799</v>
      </c>
      <c r="I182" s="2">
        <v>0.63109417622374697</v>
      </c>
      <c r="J182" s="2">
        <v>-1.09827935316719E-2</v>
      </c>
      <c r="K182" s="2">
        <v>0.181950712419676</v>
      </c>
      <c r="L182" s="2">
        <v>-0.157594033208666</v>
      </c>
      <c r="M182" s="2">
        <v>0.58992922299607597</v>
      </c>
      <c r="N182" s="2">
        <v>-0.28901614597588898</v>
      </c>
      <c r="O182" s="2">
        <v>-5.33890063848797E-2</v>
      </c>
      <c r="P182" s="2">
        <v>0.16898354361676801</v>
      </c>
    </row>
    <row r="183" spans="2:16" ht="15" customHeight="1" x14ac:dyDescent="0.25">
      <c r="B183" s="2">
        <v>1.6823872200416801</v>
      </c>
      <c r="C183" s="2">
        <v>0.70454804949338201</v>
      </c>
      <c r="D183" s="2">
        <v>0.74251092194080304</v>
      </c>
      <c r="E183" s="2">
        <v>-0.103397539018224</v>
      </c>
      <c r="F183" s="2">
        <v>0.95841140405980696</v>
      </c>
      <c r="G183" s="2">
        <v>-0.34855971522564499</v>
      </c>
      <c r="H183" s="2">
        <v>-0.57125919386353397</v>
      </c>
      <c r="I183" s="2">
        <v>0.14080522706353399</v>
      </c>
      <c r="J183" s="2">
        <v>0.16066320626483999</v>
      </c>
      <c r="K183" s="2">
        <v>-0.12863367094973999</v>
      </c>
      <c r="L183" s="2">
        <v>0.68653996856136101</v>
      </c>
      <c r="M183" s="2">
        <v>0.57365577628019804</v>
      </c>
      <c r="N183" s="2">
        <v>-0.13761712806239201</v>
      </c>
      <c r="O183" s="2">
        <v>-0.239180583008445</v>
      </c>
      <c r="P183" s="2">
        <v>-0.27223279441237203</v>
      </c>
    </row>
    <row r="184" spans="2:16" ht="15" customHeight="1" x14ac:dyDescent="0.25">
      <c r="B184" s="2">
        <v>-1.1874562386271399</v>
      </c>
      <c r="C184" s="2">
        <v>-1.8563032885237201</v>
      </c>
      <c r="D184" s="2">
        <v>-1.3806205493675601</v>
      </c>
      <c r="E184" s="2">
        <v>-0.61831762747190799</v>
      </c>
      <c r="F184" s="2">
        <v>1.22657997061524</v>
      </c>
      <c r="G184" s="2">
        <v>1.4740626152658101</v>
      </c>
      <c r="H184" s="2">
        <v>1.4772126986582399</v>
      </c>
      <c r="I184" s="2">
        <v>0.45987826383017499</v>
      </c>
      <c r="J184" s="2">
        <v>-0.47517857370963401</v>
      </c>
      <c r="K184" s="2">
        <v>0.244177469777871</v>
      </c>
      <c r="L184" s="2">
        <v>-3.0063377850364999E-2</v>
      </c>
      <c r="M184" s="2">
        <v>-0.108419886223019</v>
      </c>
      <c r="N184" s="2">
        <v>8.1761212039413403E-2</v>
      </c>
      <c r="O184" s="2">
        <v>0.457095816491359</v>
      </c>
      <c r="P184" s="2">
        <v>-7.6002961422318202E-2</v>
      </c>
    </row>
    <row r="185" spans="2:16" ht="15" customHeight="1" x14ac:dyDescent="0.25">
      <c r="B185" s="2">
        <v>0.76926106329209198</v>
      </c>
      <c r="C185" s="2">
        <v>1.67585229319825</v>
      </c>
      <c r="D185" s="2">
        <v>2.9693635330317099</v>
      </c>
      <c r="E185" s="2">
        <v>1.3742893057703101</v>
      </c>
      <c r="F185" s="2">
        <v>-0.56549482857073596</v>
      </c>
      <c r="G185" s="2">
        <v>0.38600689249539399</v>
      </c>
      <c r="H185" s="2">
        <v>1.31716397896396</v>
      </c>
      <c r="I185" s="2">
        <v>0.73590776447400696</v>
      </c>
      <c r="J185" s="2">
        <v>-0.41341841628034898</v>
      </c>
      <c r="K185" s="2">
        <v>-7.1304473574648596E-3</v>
      </c>
      <c r="L185" s="2">
        <v>-0.25810283309986398</v>
      </c>
      <c r="M185" s="2">
        <v>-0.32724428221016899</v>
      </c>
      <c r="N185" s="2">
        <v>0.14855343907579799</v>
      </c>
      <c r="O185" s="2">
        <v>0.61216021898795903</v>
      </c>
      <c r="P185" s="2">
        <v>7.5435266532909301E-2</v>
      </c>
    </row>
    <row r="186" spans="2:16" ht="15" customHeight="1" x14ac:dyDescent="0.25">
      <c r="B186" s="2">
        <v>2.67134518182863</v>
      </c>
      <c r="C186" s="2">
        <v>-0.53453573719139102</v>
      </c>
      <c r="D186" s="2">
        <v>-0.41571765006942102</v>
      </c>
      <c r="E186" s="2">
        <v>1.3408816469230001E-2</v>
      </c>
      <c r="F186" s="2">
        <v>1.6289951096153401</v>
      </c>
      <c r="G186" s="2">
        <v>0.30648041579499302</v>
      </c>
      <c r="H186" s="2">
        <v>-0.179699129569866</v>
      </c>
      <c r="I186" s="2">
        <v>-0.13112332482140601</v>
      </c>
      <c r="J186" s="2">
        <v>0.44161846235125901</v>
      </c>
      <c r="K186" s="2">
        <v>0.42095040359534802</v>
      </c>
      <c r="L186" s="2">
        <v>0.40979817567601501</v>
      </c>
      <c r="M186" s="2">
        <v>0.26704173796632202</v>
      </c>
      <c r="N186" s="2">
        <v>3.3190043277680999E-2</v>
      </c>
      <c r="O186" s="2">
        <v>-0.12799511833998101</v>
      </c>
      <c r="P186" s="2">
        <v>-0.35881228654083003</v>
      </c>
    </row>
    <row r="187" spans="2:16" ht="15" customHeight="1" x14ac:dyDescent="0.25">
      <c r="B187" s="2">
        <v>3.3720199505549302</v>
      </c>
      <c r="C187" s="2">
        <v>2.17530140419179</v>
      </c>
      <c r="D187" s="2">
        <v>-0.32919426885101599</v>
      </c>
      <c r="E187" s="2">
        <v>-1.1691678687903999</v>
      </c>
      <c r="F187" s="2">
        <v>0.78959886336765905</v>
      </c>
      <c r="G187" s="2">
        <v>-0.79140473535584899</v>
      </c>
      <c r="H187" s="2">
        <v>0.146431699013153</v>
      </c>
      <c r="I187" s="2">
        <v>-1.1908543026194101</v>
      </c>
      <c r="J187" s="2">
        <v>-0.17544775637646301</v>
      </c>
      <c r="K187" s="2">
        <v>-0.405263228015113</v>
      </c>
      <c r="L187" s="2">
        <v>0.19253061935865801</v>
      </c>
      <c r="M187" s="2">
        <v>0.14759946991236</v>
      </c>
      <c r="N187" s="2">
        <v>-0.56231047645376198</v>
      </c>
      <c r="O187" s="2">
        <v>0.100627915640185</v>
      </c>
      <c r="P187" s="2">
        <v>0.34432878315392401</v>
      </c>
    </row>
    <row r="188" spans="2:16" ht="15" customHeight="1" x14ac:dyDescent="0.25">
      <c r="B188" s="2">
        <v>-3.3756301678175098</v>
      </c>
      <c r="C188" s="2">
        <v>0.71192599043500204</v>
      </c>
      <c r="D188" s="2">
        <v>0.369702536803166</v>
      </c>
      <c r="E188" s="2">
        <v>-5.3206264616169403E-2</v>
      </c>
      <c r="F188" s="2">
        <v>0.86577958418723899</v>
      </c>
      <c r="G188" s="2">
        <v>-0.29845485934734001</v>
      </c>
      <c r="H188" s="2">
        <v>-1.09395012725283</v>
      </c>
      <c r="I188" s="2">
        <v>-0.161818933227795</v>
      </c>
      <c r="J188" s="2">
        <v>0.35842062759200899</v>
      </c>
      <c r="K188" s="2">
        <v>-0.71535717988769398</v>
      </c>
      <c r="L188" s="2">
        <v>0.40499427959844198</v>
      </c>
      <c r="M188" s="2">
        <v>-0.63636513534513295</v>
      </c>
      <c r="N188" s="2">
        <v>0.54496235842496499</v>
      </c>
      <c r="O188" s="2">
        <v>-7.8999656036564295E-2</v>
      </c>
      <c r="P188" s="2">
        <v>-0.29763836509167702</v>
      </c>
    </row>
    <row r="189" spans="2:16" ht="15" customHeight="1" x14ac:dyDescent="0.25">
      <c r="B189" s="2">
        <v>-2.4868280592834999</v>
      </c>
      <c r="C189" s="2">
        <v>-0.38556467432403502</v>
      </c>
      <c r="D189" s="2">
        <v>-1.39479106169735</v>
      </c>
      <c r="E189" s="2">
        <v>0.30266242257539999</v>
      </c>
      <c r="F189" s="2">
        <v>0.47849937003896598</v>
      </c>
      <c r="G189" s="2">
        <v>-1.1437972992572001</v>
      </c>
      <c r="H189" s="2">
        <v>-1.37147537990105</v>
      </c>
      <c r="I189" s="2">
        <v>-0.55314579797640895</v>
      </c>
      <c r="J189" s="2">
        <v>0.44790143774617702</v>
      </c>
      <c r="K189" s="2">
        <v>-0.490055222890317</v>
      </c>
      <c r="L189" s="2">
        <v>0.29339535182007698</v>
      </c>
      <c r="M189" s="2">
        <v>-0.201430887870956</v>
      </c>
      <c r="N189" s="2">
        <v>0.50682900866154301</v>
      </c>
      <c r="O189" s="2">
        <v>0.39285280483486901</v>
      </c>
      <c r="P189" s="2">
        <v>-0.178148659666026</v>
      </c>
    </row>
    <row r="190" spans="2:16" ht="15" customHeight="1" x14ac:dyDescent="0.25">
      <c r="B190" s="2">
        <v>-2.0223935236485699</v>
      </c>
      <c r="C190" s="2">
        <v>2.92658757450398</v>
      </c>
      <c r="D190" s="2">
        <v>-0.43275160484887998</v>
      </c>
      <c r="E190" s="2">
        <v>-0.72701707139234295</v>
      </c>
      <c r="F190" s="2">
        <v>-2.4304068314251999</v>
      </c>
      <c r="G190" s="2">
        <v>0.67805952938840797</v>
      </c>
      <c r="H190" s="2">
        <v>0.73688799199677402</v>
      </c>
      <c r="I190" s="2">
        <v>5.7414672498706298E-2</v>
      </c>
      <c r="J190" s="2">
        <v>0.71646653256013404</v>
      </c>
      <c r="K190" s="2">
        <v>-0.12706730005299</v>
      </c>
      <c r="L190" s="2">
        <v>-0.16300360253352</v>
      </c>
      <c r="M190" s="2">
        <v>-0.41771146299930301</v>
      </c>
      <c r="N190" s="2">
        <v>6.4055211188452907E-2</v>
      </c>
      <c r="O190" s="2">
        <v>3.1686181537394303E-2</v>
      </c>
      <c r="P190" s="2">
        <v>-0.174386385609371</v>
      </c>
    </row>
    <row r="191" spans="2:16" ht="15" customHeight="1" x14ac:dyDescent="0.25">
      <c r="B191" s="2">
        <v>-2.95532581157644</v>
      </c>
      <c r="C191" s="2">
        <v>-1.8930384407319301</v>
      </c>
      <c r="D191" s="2">
        <v>-0.90961153079477097</v>
      </c>
      <c r="E191" s="2">
        <v>-1.2075457606876101</v>
      </c>
      <c r="F191" s="2">
        <v>1.48439651009013</v>
      </c>
      <c r="G191" s="2">
        <v>1.2013903643767101</v>
      </c>
      <c r="H191" s="2">
        <v>0.71297776802202795</v>
      </c>
      <c r="I191" s="2">
        <v>0.69195437274624605</v>
      </c>
      <c r="J191" s="2">
        <v>-0.88972458246535702</v>
      </c>
      <c r="K191" s="2">
        <v>0.358406610624254</v>
      </c>
      <c r="L191" s="2">
        <v>2.7797977871853699E-3</v>
      </c>
      <c r="M191" s="2">
        <v>-0.90253561407622696</v>
      </c>
      <c r="N191" s="2">
        <v>0.13378577339342701</v>
      </c>
      <c r="O191" s="2">
        <v>0.64491956499109804</v>
      </c>
      <c r="P191" s="2">
        <v>-0.39814573013726301</v>
      </c>
    </row>
    <row r="192" spans="2:16" ht="15" customHeight="1" x14ac:dyDescent="0.25">
      <c r="B192" s="2">
        <v>-2.4764983512235701</v>
      </c>
      <c r="C192" s="2">
        <v>-1.0181732008058699</v>
      </c>
      <c r="D192" s="2">
        <v>-1.1156784568693501</v>
      </c>
      <c r="E192" s="2">
        <v>-0.71260532271127697</v>
      </c>
      <c r="F192" s="2">
        <v>0.68718441107566697</v>
      </c>
      <c r="G192" s="2">
        <v>-0.16399679180636301</v>
      </c>
      <c r="H192" s="2">
        <v>-0.13642339929387101</v>
      </c>
      <c r="I192" s="2">
        <v>-0.80126072972584605</v>
      </c>
      <c r="J192" s="2">
        <v>0.996012582017054</v>
      </c>
      <c r="K192" s="2">
        <v>-0.69657714404087401</v>
      </c>
      <c r="L192" s="2">
        <v>1.09393128244638</v>
      </c>
      <c r="M192" s="2">
        <v>0.117090775595452</v>
      </c>
      <c r="N192" s="2">
        <v>0.68661588734935397</v>
      </c>
      <c r="O192" s="2">
        <v>3.6842452526646502E-2</v>
      </c>
      <c r="P192" s="2">
        <v>-0.25952255380698003</v>
      </c>
    </row>
    <row r="193" spans="2:16" ht="15" customHeight="1" x14ac:dyDescent="0.25">
      <c r="B193" s="2">
        <v>-1.21459651423515</v>
      </c>
      <c r="C193" s="2">
        <v>-0.46963607474720898</v>
      </c>
      <c r="D193" s="2">
        <v>0.56223264991191702</v>
      </c>
      <c r="E193" s="2">
        <v>6.0071509237364297E-2</v>
      </c>
      <c r="F193" s="2">
        <v>0.21005520213964499</v>
      </c>
      <c r="G193" s="2">
        <v>-0.74315485257909097</v>
      </c>
      <c r="H193" s="2">
        <v>-0.72546907285584405</v>
      </c>
      <c r="I193" s="2">
        <v>0.260458263660242</v>
      </c>
      <c r="J193" s="2">
        <v>0.79058145645509903</v>
      </c>
      <c r="K193" s="2">
        <v>-3.2462291358408897E-2</v>
      </c>
      <c r="L193" s="2">
        <v>0.40649927213862402</v>
      </c>
      <c r="M193" s="2">
        <v>0.8151648343979</v>
      </c>
      <c r="N193" s="2">
        <v>-2.98265675193214E-2</v>
      </c>
      <c r="O193" s="2">
        <v>0.11551207358313</v>
      </c>
      <c r="P193" s="2">
        <v>0.45177097994591497</v>
      </c>
    </row>
    <row r="194" spans="2:16" ht="15" customHeight="1" x14ac:dyDescent="0.25">
      <c r="B194" s="2">
        <v>-0.50146476059878697</v>
      </c>
      <c r="C194" s="2">
        <v>1.81698167086243</v>
      </c>
      <c r="D194" s="2">
        <v>0.60172549445842105</v>
      </c>
      <c r="E194" s="2">
        <v>-1.4628437089314E-2</v>
      </c>
      <c r="F194" s="2">
        <v>0.17641608892421801</v>
      </c>
      <c r="G194" s="2">
        <v>-0.127479254432385</v>
      </c>
      <c r="H194" s="2">
        <v>-3.1307736792404797E-2</v>
      </c>
      <c r="I194" s="2">
        <v>0.117231330100713</v>
      </c>
      <c r="J194" s="2">
        <v>0.33823577959666701</v>
      </c>
      <c r="K194" s="2">
        <v>3.8364431216186497E-2</v>
      </c>
      <c r="L194" s="2">
        <v>0.51933582204892303</v>
      </c>
      <c r="M194" s="2">
        <v>-0.48763227946336901</v>
      </c>
      <c r="N194" s="2">
        <v>-6.6738043535951003E-2</v>
      </c>
      <c r="O194" s="2">
        <v>-4.3052463542305699E-2</v>
      </c>
      <c r="P194" s="2">
        <v>0.14044793632326499</v>
      </c>
    </row>
    <row r="195" spans="2:16" ht="15" customHeight="1" x14ac:dyDescent="0.25">
      <c r="B195" s="2">
        <v>0.48073326050496501</v>
      </c>
      <c r="C195" s="2">
        <v>-2.69756377261688</v>
      </c>
      <c r="D195" s="2">
        <v>1.5026585157374801</v>
      </c>
      <c r="E195" s="2">
        <v>-0.73521141552067903</v>
      </c>
      <c r="F195" s="2">
        <v>-1.3888862699100799</v>
      </c>
      <c r="G195" s="2">
        <v>-1.05948864947419</v>
      </c>
      <c r="H195" s="2">
        <v>0.96420841195003604</v>
      </c>
      <c r="I195" s="2">
        <v>-0.281881900016549</v>
      </c>
      <c r="J195" s="2">
        <v>0.112813670795141</v>
      </c>
      <c r="K195" s="2">
        <v>-0.130606880856552</v>
      </c>
      <c r="L195" s="2">
        <v>-0.85916002395777802</v>
      </c>
      <c r="M195" s="2">
        <v>-0.14214127425492301</v>
      </c>
      <c r="N195" s="2">
        <v>-0.77421867972755998</v>
      </c>
      <c r="O195" s="2">
        <v>-0.68318520580202902</v>
      </c>
      <c r="P195" s="2">
        <v>-0.36559446738659201</v>
      </c>
    </row>
    <row r="196" spans="2:16" ht="15" customHeight="1" x14ac:dyDescent="0.25">
      <c r="B196" s="2">
        <v>-1.30452622855871</v>
      </c>
      <c r="C196" s="2">
        <v>-1.3464340574736999</v>
      </c>
      <c r="D196" s="2">
        <v>0.930035678636153</v>
      </c>
      <c r="E196" s="2">
        <v>-0.15576971612249901</v>
      </c>
      <c r="F196" s="2">
        <v>-5.1895221329089199E-2</v>
      </c>
      <c r="G196" s="2">
        <v>-0.11097221510357499</v>
      </c>
      <c r="H196" s="2">
        <v>0.37464101827087098</v>
      </c>
      <c r="I196" s="2">
        <v>8.9386833102272203E-2</v>
      </c>
      <c r="J196" s="2">
        <v>-0.53398305279990099</v>
      </c>
      <c r="K196" s="2">
        <v>0.15935070293428399</v>
      </c>
      <c r="L196" s="2">
        <v>0.26543940044660702</v>
      </c>
      <c r="M196" s="2">
        <v>7.5622723708420297E-2</v>
      </c>
      <c r="N196" s="2">
        <v>-0.34137388251821799</v>
      </c>
      <c r="O196" s="2">
        <v>-0.178232559656958</v>
      </c>
      <c r="P196" s="2">
        <v>-8.5692329817932997E-2</v>
      </c>
    </row>
    <row r="197" spans="2:16" ht="15" customHeight="1" x14ac:dyDescent="0.25">
      <c r="B197" s="2">
        <v>0.34220751771584001</v>
      </c>
      <c r="C197" s="2">
        <v>1.52152547684608</v>
      </c>
      <c r="D197" s="2">
        <v>-0.82747931419047704</v>
      </c>
      <c r="E197" s="2">
        <v>1.87753668327361</v>
      </c>
      <c r="F197" s="2">
        <v>-0.214599232668717</v>
      </c>
      <c r="G197" s="2">
        <v>-0.43093292824749102</v>
      </c>
      <c r="H197" s="2">
        <v>-0.19705966297508701</v>
      </c>
      <c r="I197" s="2">
        <v>0.30188080779888798</v>
      </c>
      <c r="J197" s="2">
        <v>-0.61781581813611097</v>
      </c>
      <c r="K197" s="2">
        <v>9.0125828224017795E-2</v>
      </c>
      <c r="L197" s="2">
        <v>-0.34183648832546898</v>
      </c>
      <c r="M197" s="2">
        <v>-0.974787612820885</v>
      </c>
      <c r="N197" s="2">
        <v>-0.18313039069266801</v>
      </c>
      <c r="O197" s="2">
        <v>-0.26627108252908299</v>
      </c>
      <c r="P197" s="2">
        <v>0.40251324964421598</v>
      </c>
    </row>
    <row r="198" spans="2:16" ht="15" customHeight="1" x14ac:dyDescent="0.25">
      <c r="B198" s="2">
        <v>3.6229473040317202</v>
      </c>
      <c r="C198" s="2">
        <v>-2.2645439253847401E-2</v>
      </c>
      <c r="D198" s="2">
        <v>-4.6552705763988103</v>
      </c>
      <c r="E198" s="2">
        <v>0.96311786685394096</v>
      </c>
      <c r="F198" s="2">
        <v>-1.8368335236684701</v>
      </c>
      <c r="G198" s="2">
        <v>-1.1873042279803701</v>
      </c>
      <c r="H198" s="2">
        <v>-2.3756273003377602E-2</v>
      </c>
      <c r="I198" s="2">
        <v>-0.469533047867986</v>
      </c>
      <c r="J198" s="2">
        <v>0.175095844383442</v>
      </c>
      <c r="K198" s="2">
        <v>-0.14232734203445399</v>
      </c>
      <c r="L198" s="2">
        <v>0.51903782904316198</v>
      </c>
      <c r="M198" s="2">
        <v>-0.17728440542882701</v>
      </c>
      <c r="N198" s="2">
        <v>-0.51827554201878601</v>
      </c>
      <c r="O198" s="2">
        <v>0.39527315697555099</v>
      </c>
      <c r="P198" s="2">
        <v>-7.3020211582901395E-2</v>
      </c>
    </row>
    <row r="199" spans="2:16" ht="15" customHeight="1" x14ac:dyDescent="0.25">
      <c r="B199" s="2">
        <v>-2.7897433700900498</v>
      </c>
      <c r="C199" s="2">
        <v>1.7898038356556101</v>
      </c>
      <c r="D199" s="2">
        <v>1.22820291114073</v>
      </c>
      <c r="E199" s="2">
        <v>0.70044799523008605</v>
      </c>
      <c r="F199" s="2">
        <v>1.05650110814059</v>
      </c>
      <c r="G199" s="2">
        <v>-0.27987465124437899</v>
      </c>
      <c r="H199" s="2">
        <v>-1.29060935546415</v>
      </c>
      <c r="I199" s="2">
        <v>0.74971023132931103</v>
      </c>
      <c r="J199" s="2">
        <v>-2.1374266086639799E-2</v>
      </c>
      <c r="K199" s="2">
        <v>0.74676113359512397</v>
      </c>
      <c r="L199" s="2">
        <v>0.27966019499774297</v>
      </c>
      <c r="M199" s="2">
        <v>-1.00974843263684</v>
      </c>
      <c r="N199" s="2">
        <v>4.9319728718870103E-2</v>
      </c>
      <c r="O199" s="2">
        <v>-0.568302661264523</v>
      </c>
      <c r="P199" s="2">
        <v>-0.17534753452251101</v>
      </c>
    </row>
    <row r="200" spans="2:16" ht="15" customHeight="1" x14ac:dyDescent="0.25">
      <c r="B200" s="2">
        <v>1.15811871922306</v>
      </c>
      <c r="C200" s="2">
        <v>0.62974926704505096</v>
      </c>
      <c r="D200" s="2">
        <v>2.0646644137024799</v>
      </c>
      <c r="E200" s="2">
        <v>0.46987877816426099</v>
      </c>
      <c r="F200" s="2">
        <v>0.70800690438019798</v>
      </c>
      <c r="G200" s="2">
        <v>0.81861224616134798</v>
      </c>
      <c r="H200" s="2">
        <v>0.53043286875425999</v>
      </c>
      <c r="I200" s="2">
        <v>-0.62061943697323196</v>
      </c>
      <c r="J200" s="2">
        <v>-0.22885963956971</v>
      </c>
      <c r="K200" s="2">
        <v>-1.2664779210775401</v>
      </c>
      <c r="L200" s="2">
        <v>-0.435234985952409</v>
      </c>
      <c r="M200" s="2">
        <v>-1.14547683686156</v>
      </c>
      <c r="N200" s="2">
        <v>-0.16614306789876301</v>
      </c>
      <c r="O200" s="2">
        <v>-0.14622205141692701</v>
      </c>
      <c r="P200" s="2">
        <v>-0.41167227841429599</v>
      </c>
    </row>
    <row r="201" spans="2:16" ht="15" customHeight="1" x14ac:dyDescent="0.25">
      <c r="B201" s="2">
        <v>-1.27597003267265</v>
      </c>
      <c r="C201" s="2">
        <v>1.7142431637521101</v>
      </c>
      <c r="D201" s="2">
        <v>1.1021208165733301</v>
      </c>
      <c r="E201" s="2">
        <v>0.96973076398453595</v>
      </c>
      <c r="F201" s="2">
        <v>1.01351690621698</v>
      </c>
      <c r="G201" s="2">
        <v>-0.61214723943207905</v>
      </c>
      <c r="H201" s="2">
        <v>-1.16563593020156</v>
      </c>
      <c r="I201" s="2">
        <v>0.56995469182979397</v>
      </c>
      <c r="J201" s="2">
        <v>-0.560591957209017</v>
      </c>
      <c r="K201" s="2">
        <v>0.64375358050295395</v>
      </c>
      <c r="L201" s="2">
        <v>4.3408067309285397E-2</v>
      </c>
      <c r="M201" s="2">
        <v>-2.3466939858756301E-2</v>
      </c>
      <c r="N201" s="2">
        <v>-0.42929389306090499</v>
      </c>
      <c r="O201" s="2">
        <v>-0.42125099002120198</v>
      </c>
      <c r="P201" s="2">
        <v>-0.17864716123636801</v>
      </c>
    </row>
    <row r="202" spans="2:16" ht="15" customHeight="1" x14ac:dyDescent="0.25">
      <c r="B202" s="2">
        <v>-0.24301102246046999</v>
      </c>
      <c r="C202" s="2">
        <v>-0.799330140744128</v>
      </c>
      <c r="D202" s="2">
        <v>-1.6869918858896198E-2</v>
      </c>
      <c r="E202" s="2">
        <v>-1.0494404978781999</v>
      </c>
      <c r="F202" s="2">
        <v>-0.89317327635659605</v>
      </c>
      <c r="G202" s="2">
        <v>1.49408619968741</v>
      </c>
      <c r="H202" s="2">
        <v>-0.68119023362605802</v>
      </c>
      <c r="I202" s="2">
        <v>-1.00759103287691</v>
      </c>
      <c r="J202" s="2">
        <v>1.5662451564153801</v>
      </c>
      <c r="K202" s="2">
        <v>-1.3756035231821599</v>
      </c>
      <c r="L202" s="2">
        <v>-0.99500712339114905</v>
      </c>
      <c r="M202" s="2">
        <v>0.755037953169996</v>
      </c>
      <c r="N202" s="2">
        <v>-0.234471379336473</v>
      </c>
      <c r="O202" s="2">
        <v>-0.182302005471494</v>
      </c>
      <c r="P202" s="2">
        <v>2.74208713032471E-2</v>
      </c>
    </row>
    <row r="203" spans="2:16" ht="15" customHeight="1" x14ac:dyDescent="0.25">
      <c r="B203" s="2">
        <v>1.6474260189791099</v>
      </c>
      <c r="C203" s="2">
        <v>1.1410970314472599</v>
      </c>
      <c r="D203" s="2">
        <v>0.17066630685856299</v>
      </c>
      <c r="E203" s="2">
        <v>-0.11657264574451601</v>
      </c>
      <c r="F203" s="2">
        <v>-0.15037776909341499</v>
      </c>
      <c r="G203" s="2">
        <v>0.51729719078122305</v>
      </c>
      <c r="H203" s="2">
        <v>0.51253923057102702</v>
      </c>
      <c r="I203" s="2">
        <v>0.21214638738272401</v>
      </c>
      <c r="J203" s="2">
        <v>0.57908402194103503</v>
      </c>
      <c r="K203" s="2">
        <v>0.29193989866512199</v>
      </c>
      <c r="L203" s="2">
        <v>-0.25601133357350497</v>
      </c>
      <c r="M203" s="2">
        <v>-1.91710297407627E-2</v>
      </c>
      <c r="N203" s="2">
        <v>4.15366574982131E-2</v>
      </c>
      <c r="O203" s="2">
        <v>-8.1122722469970501E-2</v>
      </c>
      <c r="P203" s="2">
        <v>0.15615235162657601</v>
      </c>
    </row>
    <row r="204" spans="2:16" ht="15" customHeight="1" x14ac:dyDescent="0.25">
      <c r="B204" s="2">
        <v>-3.9649602826772599</v>
      </c>
      <c r="C204" s="2">
        <v>2.5745384577341901</v>
      </c>
      <c r="D204" s="2">
        <v>-0.30265171130708501</v>
      </c>
      <c r="E204" s="2">
        <v>-0.63906402078019597</v>
      </c>
      <c r="F204" s="2">
        <v>-1.36905899692333</v>
      </c>
      <c r="G204" s="2">
        <v>-1.5664741507369799</v>
      </c>
      <c r="H204" s="2">
        <v>-0.47504850538587501</v>
      </c>
      <c r="I204" s="2">
        <v>1.0056787919067101</v>
      </c>
      <c r="J204" s="2">
        <v>0.233974861114119</v>
      </c>
      <c r="K204" s="2">
        <v>1.16909000406234</v>
      </c>
      <c r="L204" s="2">
        <v>0.68502807285564604</v>
      </c>
      <c r="M204" s="2">
        <v>0.18163013719561899</v>
      </c>
      <c r="N204" s="2">
        <v>1.19438955733289</v>
      </c>
      <c r="O204" s="2">
        <v>-0.169122432010857</v>
      </c>
      <c r="P204" s="2">
        <v>0.21917793719553999</v>
      </c>
    </row>
    <row r="205" spans="2:16" ht="15" customHeight="1" x14ac:dyDescent="0.25">
      <c r="B205" s="2">
        <v>-1.74855360826604</v>
      </c>
      <c r="C205" s="2">
        <v>0.57053977542677903</v>
      </c>
      <c r="D205" s="2">
        <v>0.23159847058029301</v>
      </c>
      <c r="E205" s="2">
        <v>0.19898939817552899</v>
      </c>
      <c r="F205" s="2">
        <v>-1.37182930745749E-2</v>
      </c>
      <c r="G205" s="2">
        <v>-6.1412522212772797E-2</v>
      </c>
      <c r="H205" s="2">
        <v>-2.09355469510557E-3</v>
      </c>
      <c r="I205" s="2">
        <v>-0.32309146073981498</v>
      </c>
      <c r="J205" s="2">
        <v>0.99663557561104699</v>
      </c>
      <c r="K205" s="2">
        <v>-0.73600274564999602</v>
      </c>
      <c r="L205" s="2">
        <v>0.39105164155388</v>
      </c>
      <c r="M205" s="2">
        <v>-0.10827318140436699</v>
      </c>
      <c r="N205" s="2">
        <v>0.47547090005782899</v>
      </c>
      <c r="O205" s="2">
        <v>-2.2925832950505199E-2</v>
      </c>
      <c r="P205" s="2">
        <v>0.230438879368247</v>
      </c>
    </row>
    <row r="206" spans="2:16" ht="15" customHeight="1" x14ac:dyDescent="0.25">
      <c r="B206" s="2">
        <v>-0.98429833001373301</v>
      </c>
      <c r="C206" s="2">
        <v>-1.8621518504888399E-2</v>
      </c>
      <c r="D206" s="2">
        <v>-2.9417569667258801</v>
      </c>
      <c r="E206" s="2">
        <v>1.2092514402486201</v>
      </c>
      <c r="F206" s="2">
        <v>-2.0473414812107298</v>
      </c>
      <c r="G206" s="2">
        <v>-6.9811192161115102E-2</v>
      </c>
      <c r="H206" s="2">
        <v>-0.96173621846018298</v>
      </c>
      <c r="I206" s="2">
        <v>-0.91523441453370502</v>
      </c>
      <c r="J206" s="2">
        <v>0.40323511082402402</v>
      </c>
      <c r="K206" s="2">
        <v>0.222640414930628</v>
      </c>
      <c r="L206" s="2">
        <v>-0.29398010235461502</v>
      </c>
      <c r="M206" s="2">
        <v>0.66015915467371999</v>
      </c>
      <c r="N206" s="2">
        <v>-0.266582270284207</v>
      </c>
      <c r="O206" s="2">
        <v>0.215547535998522</v>
      </c>
      <c r="P206" s="2">
        <v>0.79898928634347099</v>
      </c>
    </row>
    <row r="207" spans="2:16" ht="15" customHeight="1" x14ac:dyDescent="0.25">
      <c r="B207" s="2">
        <v>-2.3294826165251798</v>
      </c>
      <c r="C207" s="2">
        <v>1.02369145890965</v>
      </c>
      <c r="D207" s="2">
        <v>-1.59676515204652</v>
      </c>
      <c r="E207" s="2">
        <v>-0.113625638949683</v>
      </c>
      <c r="F207" s="2">
        <v>0.26948125331989298</v>
      </c>
      <c r="G207" s="2">
        <v>-0.34709877815033802</v>
      </c>
      <c r="H207" s="2">
        <v>-0.70256960457966</v>
      </c>
      <c r="I207" s="2">
        <v>-0.178121833637162</v>
      </c>
      <c r="J207" s="2">
        <v>0.71373771461938895</v>
      </c>
      <c r="K207" s="2">
        <v>-0.57973604529039202</v>
      </c>
      <c r="L207" s="2">
        <v>-0.35632809905907498</v>
      </c>
      <c r="M207" s="2">
        <v>0.48402525895652898</v>
      </c>
      <c r="N207" s="2">
        <v>0.11742556678155699</v>
      </c>
      <c r="O207" s="2">
        <v>-0.90004334824591103</v>
      </c>
      <c r="P207" s="2">
        <v>9.30059644309498E-2</v>
      </c>
    </row>
    <row r="208" spans="2:16" ht="15" customHeight="1" x14ac:dyDescent="0.25">
      <c r="B208" s="2">
        <v>3.59233251461252</v>
      </c>
      <c r="C208" s="2">
        <v>-2.84168662130369</v>
      </c>
      <c r="D208" s="2">
        <v>0.85516263846667995</v>
      </c>
      <c r="E208" s="2">
        <v>-0.56407857855821197</v>
      </c>
      <c r="F208" s="2">
        <v>0.93836940771453503</v>
      </c>
      <c r="G208" s="2">
        <v>-7.8804813190059705E-2</v>
      </c>
      <c r="H208" s="2">
        <v>0.144705283776671</v>
      </c>
      <c r="I208" s="2">
        <v>0.39607361290115201</v>
      </c>
      <c r="J208" s="2">
        <v>0.55244168272342997</v>
      </c>
      <c r="K208" s="2">
        <v>0.41377768507190599</v>
      </c>
      <c r="L208" s="2">
        <v>0.40192938909868597</v>
      </c>
      <c r="M208" s="2">
        <v>0.20411408873940201</v>
      </c>
      <c r="N208" s="2">
        <v>-7.5174093273179199E-2</v>
      </c>
      <c r="O208" s="2">
        <v>-0.30750675799378402</v>
      </c>
      <c r="P208" s="2">
        <v>-3.9153867174236003E-2</v>
      </c>
    </row>
    <row r="209" spans="2:16" ht="15" customHeight="1" x14ac:dyDescent="0.25">
      <c r="B209" s="2">
        <v>-1.7802428561096799</v>
      </c>
      <c r="C209" s="2">
        <v>-2.67498635063026</v>
      </c>
      <c r="D209" s="2">
        <v>1.8375984987753</v>
      </c>
      <c r="E209" s="2">
        <v>0.79451687970848195</v>
      </c>
      <c r="F209" s="2">
        <v>0.72892140850030196</v>
      </c>
      <c r="G209" s="2">
        <v>-0.93090996533757597</v>
      </c>
      <c r="H209" s="2">
        <v>-0.945244993145825</v>
      </c>
      <c r="I209" s="2">
        <v>0.17588075528125499</v>
      </c>
      <c r="J209" s="2">
        <v>0.76332927744863099</v>
      </c>
      <c r="K209" s="2">
        <v>0.46473414289873499</v>
      </c>
      <c r="L209" s="2">
        <v>0.47425100293501898</v>
      </c>
      <c r="M209" s="2">
        <v>-0.38583153612183801</v>
      </c>
      <c r="N209" s="2">
        <v>0.20055566968599201</v>
      </c>
      <c r="O209" s="2">
        <v>6.6329101668238504E-3</v>
      </c>
      <c r="P209" s="2">
        <v>0.522938828582586</v>
      </c>
    </row>
    <row r="210" spans="2:16" ht="15" customHeight="1" x14ac:dyDescent="0.25">
      <c r="B210" s="2">
        <v>-1.66557586810159</v>
      </c>
      <c r="C210" s="2">
        <v>0.80331580072190101</v>
      </c>
      <c r="D210" s="2">
        <v>0.44463574395298999</v>
      </c>
      <c r="E210" s="2">
        <v>-2.7101816404850598E-3</v>
      </c>
      <c r="F210" s="2">
        <v>0.29039858307761302</v>
      </c>
      <c r="G210" s="2">
        <v>0.72583559990699997</v>
      </c>
      <c r="H210" s="2">
        <v>0.371241638594834</v>
      </c>
      <c r="I210" s="2">
        <v>0.24348537703988801</v>
      </c>
      <c r="J210" s="2">
        <v>-0.121724740901985</v>
      </c>
      <c r="K210" s="2">
        <v>-0.50773318800272405</v>
      </c>
      <c r="L210" s="2">
        <v>8.1710143449708297E-2</v>
      </c>
      <c r="M210" s="2">
        <v>0.22726401873919599</v>
      </c>
      <c r="N210" s="2">
        <v>-0.13660243234119501</v>
      </c>
      <c r="O210" s="2">
        <v>-0.181068562913373</v>
      </c>
      <c r="P210" s="2">
        <v>-0.26679823055660601</v>
      </c>
    </row>
    <row r="211" spans="2:16" ht="15" customHeight="1" x14ac:dyDescent="0.25">
      <c r="B211" s="2">
        <v>-2.4736266620316298</v>
      </c>
      <c r="C211" s="2">
        <v>0.13902759055090999</v>
      </c>
      <c r="D211" s="2">
        <v>-0.32948064570574698</v>
      </c>
      <c r="E211" s="2">
        <v>8.3844622034601093E-2</v>
      </c>
      <c r="F211" s="2">
        <v>0.71334482633553498</v>
      </c>
      <c r="G211" s="2">
        <v>-0.58602526485671302</v>
      </c>
      <c r="H211" s="2">
        <v>-0.99807179780267397</v>
      </c>
      <c r="I211" s="2">
        <v>-0.16196219573894999</v>
      </c>
      <c r="J211" s="2">
        <v>0.55653303803826404</v>
      </c>
      <c r="K211" s="2">
        <v>0.16169728372258099</v>
      </c>
      <c r="L211" s="2">
        <v>0.45036974422706699</v>
      </c>
      <c r="M211" s="2">
        <v>-0.43276325932668303</v>
      </c>
      <c r="N211" s="2">
        <v>0.41386294641206101</v>
      </c>
      <c r="O211" s="2">
        <v>0.247520613718344</v>
      </c>
      <c r="P211" s="2">
        <v>-1.92100232443418E-2</v>
      </c>
    </row>
    <row r="212" spans="2:16" ht="15" customHeight="1" x14ac:dyDescent="0.25">
      <c r="B212" s="2">
        <v>-2.6881426080350899</v>
      </c>
      <c r="C212" s="2">
        <v>7.2020729019508706E-2</v>
      </c>
      <c r="D212" s="2">
        <v>-0.911161347714184</v>
      </c>
      <c r="E212" s="2">
        <v>-1.60859724963057</v>
      </c>
      <c r="F212" s="2">
        <v>7.6077655648162101E-2</v>
      </c>
      <c r="G212" s="2">
        <v>0.54311336055018</v>
      </c>
      <c r="H212" s="2">
        <v>1.0922037343854301</v>
      </c>
      <c r="I212" s="2">
        <v>0.58956982973320704</v>
      </c>
      <c r="J212" s="2">
        <v>-0.15443381807714199</v>
      </c>
      <c r="K212" s="2">
        <v>0.28184575174561399</v>
      </c>
      <c r="L212" s="2">
        <v>-0.45036687347684201</v>
      </c>
      <c r="M212" s="2">
        <v>-0.10938497122344901</v>
      </c>
      <c r="N212" s="2">
        <v>5.4130969300189499E-2</v>
      </c>
      <c r="O212" s="2">
        <v>0.76577067874995197</v>
      </c>
      <c r="P212" s="2">
        <v>0.575112726520976</v>
      </c>
    </row>
    <row r="213" spans="2:16" ht="15" customHeight="1" x14ac:dyDescent="0.25">
      <c r="B213" s="2">
        <v>1.00028671612326</v>
      </c>
      <c r="C213" s="2">
        <v>1.3434456550926099</v>
      </c>
      <c r="D213" s="2">
        <v>0.10353384557890399</v>
      </c>
      <c r="E213" s="2">
        <v>-0.57520538288919598</v>
      </c>
      <c r="F213" s="2">
        <v>9.6051420783221098E-2</v>
      </c>
      <c r="G213" s="2">
        <v>-0.16148802741837401</v>
      </c>
      <c r="H213" s="2">
        <v>0.72927918390342195</v>
      </c>
      <c r="I213" s="2">
        <v>-0.23448780514888001</v>
      </c>
      <c r="J213" s="2">
        <v>7.3174592613515096E-2</v>
      </c>
      <c r="K213" s="2">
        <v>0.36309453120489199</v>
      </c>
      <c r="L213" s="2">
        <v>0.416736482896645</v>
      </c>
      <c r="M213" s="2">
        <v>0.56444355499018495</v>
      </c>
      <c r="N213" s="2">
        <v>8.2632650280101194E-2</v>
      </c>
      <c r="O213" s="2">
        <v>6.9951012592952999E-2</v>
      </c>
      <c r="P213" s="2">
        <v>0.112932529293594</v>
      </c>
    </row>
    <row r="214" spans="2:16" ht="15" customHeight="1" x14ac:dyDescent="0.25">
      <c r="B214" s="2">
        <v>1.1457168657539001</v>
      </c>
      <c r="C214" s="2">
        <v>1.1122709529199</v>
      </c>
      <c r="D214" s="2">
        <v>0.47470738030165299</v>
      </c>
      <c r="E214" s="2">
        <v>-6.9484808832611003E-2</v>
      </c>
      <c r="F214" s="2">
        <v>1.2298445295405699E-3</v>
      </c>
      <c r="G214" s="2">
        <v>0.17897033197155501</v>
      </c>
      <c r="H214" s="2">
        <v>0.62955100719261803</v>
      </c>
      <c r="I214" s="2">
        <v>-1.6082622442136402E-2</v>
      </c>
      <c r="J214" s="2">
        <v>0.13651654617546599</v>
      </c>
      <c r="K214" s="2">
        <v>-5.12295742691041E-2</v>
      </c>
      <c r="L214" s="2">
        <v>0.113546766445213</v>
      </c>
      <c r="M214" s="2">
        <v>0.191774516239373</v>
      </c>
      <c r="N214" s="2">
        <v>-6.6836689175613001E-2</v>
      </c>
      <c r="O214" s="2">
        <v>9.58374208442642E-3</v>
      </c>
      <c r="P214" s="2">
        <v>-5.15634063427838E-2</v>
      </c>
    </row>
    <row r="215" spans="2:16" ht="15" customHeight="1" x14ac:dyDescent="0.25">
      <c r="B215" s="2">
        <v>0.66686946345351406</v>
      </c>
      <c r="C215" s="2">
        <v>0.72512432020367501</v>
      </c>
      <c r="D215" s="2">
        <v>-0.59647249239782696</v>
      </c>
      <c r="E215" s="2">
        <v>-0.18164031939734199</v>
      </c>
      <c r="F215" s="2">
        <v>0.12972521039055099</v>
      </c>
      <c r="G215" s="2">
        <v>0.53866529543692998</v>
      </c>
      <c r="H215" s="2">
        <v>0.69578270935068598</v>
      </c>
      <c r="I215" s="2">
        <v>0.23028890408965999</v>
      </c>
      <c r="J215" s="2">
        <v>7.00233624018992E-2</v>
      </c>
      <c r="K215" s="2">
        <v>0.16358093960612799</v>
      </c>
      <c r="L215" s="2">
        <v>0.22412809076006901</v>
      </c>
      <c r="M215" s="2">
        <v>2.9032506560546499E-3</v>
      </c>
      <c r="N215" s="2">
        <v>-5.7903768342639203E-2</v>
      </c>
      <c r="O215" s="2">
        <v>-4.8622275266012399E-2</v>
      </c>
      <c r="P215" s="2">
        <v>-8.1686611149683792E-3</v>
      </c>
    </row>
    <row r="216" spans="2:16" ht="15" customHeight="1" x14ac:dyDescent="0.25">
      <c r="B216" s="2">
        <v>-2.9330371521723899</v>
      </c>
      <c r="C216" s="2">
        <v>-9.4995791795240897E-2</v>
      </c>
      <c r="D216" s="2">
        <v>-5.5108767712935797E-2</v>
      </c>
      <c r="E216" s="2">
        <v>9.7778152859463105E-2</v>
      </c>
      <c r="F216" s="2">
        <v>0.166354526516276</v>
      </c>
      <c r="G216" s="2">
        <v>-0.45445827522476001</v>
      </c>
      <c r="H216" s="2">
        <v>-0.69678850645454904</v>
      </c>
      <c r="I216" s="2">
        <v>-0.31853787227062902</v>
      </c>
      <c r="J216" s="2">
        <v>0.84043862456646601</v>
      </c>
      <c r="K216" s="2">
        <v>-0.60740957071922497</v>
      </c>
      <c r="L216" s="2">
        <v>0.57541303940330302</v>
      </c>
      <c r="M216" s="2">
        <v>-0.39538430127482599</v>
      </c>
      <c r="N216" s="2">
        <v>0.52794552559994801</v>
      </c>
      <c r="O216" s="2">
        <v>0.135952800471595</v>
      </c>
      <c r="P216" s="2">
        <v>0.50670277192058699</v>
      </c>
    </row>
    <row r="217" spans="2:16" ht="15" customHeight="1" x14ac:dyDescent="0.25">
      <c r="B217" s="2">
        <v>-0.58600865799508095</v>
      </c>
      <c r="C217" s="2">
        <v>-6.9891455322422705E-2</v>
      </c>
      <c r="D217" s="2">
        <v>0.281114821529585</v>
      </c>
      <c r="E217" s="2">
        <v>-0.439501570356788</v>
      </c>
      <c r="F217" s="2">
        <v>0.61565023203268698</v>
      </c>
      <c r="G217" s="2">
        <v>0.332326257449369</v>
      </c>
      <c r="H217" s="2">
        <v>-0.126989731883318</v>
      </c>
      <c r="I217" s="2">
        <v>-0.470108636536608</v>
      </c>
      <c r="J217" s="2">
        <v>0.34844129741905699</v>
      </c>
      <c r="K217" s="2">
        <v>-2.7655383790274001E-2</v>
      </c>
      <c r="L217" s="2">
        <v>-1.8230577661550101E-2</v>
      </c>
      <c r="M217" s="2">
        <v>0.20716626080311901</v>
      </c>
      <c r="N217" s="2">
        <v>8.1584278881457598E-2</v>
      </c>
      <c r="O217" s="2">
        <v>5.6540689307106297E-2</v>
      </c>
      <c r="P217" s="2">
        <v>0.36242211483507297</v>
      </c>
    </row>
    <row r="218" spans="2:16" ht="15" customHeight="1" x14ac:dyDescent="0.25">
      <c r="B218" s="2">
        <v>-0.28492669374906998</v>
      </c>
      <c r="C218" s="2">
        <v>1.0722904058129801</v>
      </c>
      <c r="D218" s="2">
        <v>-0.34015560295791197</v>
      </c>
      <c r="E218" s="2">
        <v>-0.44038344958047698</v>
      </c>
      <c r="F218" s="2">
        <v>0.169270601606545</v>
      </c>
      <c r="G218" s="2">
        <v>0.386926951121842</v>
      </c>
      <c r="H218" s="2">
        <v>0.53722965139892698</v>
      </c>
      <c r="I218" s="2">
        <v>0.16334021980178301</v>
      </c>
      <c r="J218" s="2">
        <v>-0.33351209122667103</v>
      </c>
      <c r="K218" s="2">
        <v>9.8223327090441404E-2</v>
      </c>
      <c r="L218" s="2">
        <v>0.128798433211327</v>
      </c>
      <c r="M218" s="2">
        <v>0.31379782066600298</v>
      </c>
      <c r="N218" s="2">
        <v>-0.21972679871765899</v>
      </c>
      <c r="O218" s="2">
        <v>-0.145262477316978</v>
      </c>
      <c r="P218" s="2">
        <v>0.17237095239264799</v>
      </c>
    </row>
    <row r="219" spans="2:16" ht="15" customHeight="1" x14ac:dyDescent="0.25">
      <c r="B219" s="2">
        <v>-1.3660815046785599</v>
      </c>
      <c r="C219" s="2">
        <v>0.191684079293022</v>
      </c>
      <c r="D219" s="2">
        <v>2.4575886453716298</v>
      </c>
      <c r="E219" s="2">
        <v>1.8440536271354</v>
      </c>
      <c r="F219" s="2">
        <v>0.82050288796711301</v>
      </c>
      <c r="G219" s="2">
        <v>-0.36216541763943</v>
      </c>
      <c r="H219" s="2">
        <v>-0.50119886784351197</v>
      </c>
      <c r="I219" s="2">
        <v>0.45348881906396998</v>
      </c>
      <c r="J219" s="2">
        <v>-1.1240097082613201</v>
      </c>
      <c r="K219" s="2">
        <v>-7.1653174274756606E-2</v>
      </c>
      <c r="L219" s="2">
        <v>1.7416906989561101</v>
      </c>
      <c r="M219" s="2">
        <v>0.40908337983250798</v>
      </c>
      <c r="N219" s="2">
        <v>-0.22058065100028201</v>
      </c>
      <c r="O219" s="2">
        <v>0.183195334226428</v>
      </c>
      <c r="P219" s="2">
        <v>0.27706417297135699</v>
      </c>
    </row>
    <row r="220" spans="2:16" ht="15" customHeight="1" x14ac:dyDescent="0.25">
      <c r="B220" s="2">
        <v>-0.75879855075492697</v>
      </c>
      <c r="C220" s="2">
        <v>1.5123680117062701</v>
      </c>
      <c r="D220" s="2">
        <v>1.1859425996974999</v>
      </c>
      <c r="E220" s="2">
        <v>0.455151619256977</v>
      </c>
      <c r="F220" s="2">
        <v>0.81872917551594904</v>
      </c>
      <c r="G220" s="2">
        <v>-0.20716817389064099</v>
      </c>
      <c r="H220" s="2">
        <v>-0.482625249731159</v>
      </c>
      <c r="I220" s="2">
        <v>1.77733847125555E-2</v>
      </c>
      <c r="J220" s="2">
        <v>-0.65428193991699002</v>
      </c>
      <c r="K220" s="2">
        <v>-0.18949785940173899</v>
      </c>
      <c r="L220" s="2">
        <v>-0.21828921685222499</v>
      </c>
      <c r="M220" s="2">
        <v>-0.17339182556897301</v>
      </c>
      <c r="N220" s="2">
        <v>-0.43723029909005001</v>
      </c>
      <c r="O220" s="2">
        <v>-0.23367090479642899</v>
      </c>
      <c r="P220" s="2">
        <v>-0.53598642072828095</v>
      </c>
    </row>
    <row r="221" spans="2:16" ht="15" customHeight="1" x14ac:dyDescent="0.25">
      <c r="B221" s="2">
        <v>-1.2965187209867299</v>
      </c>
      <c r="C221" s="2">
        <v>-6.1851203086732296</v>
      </c>
      <c r="D221" s="2">
        <v>2.8271475328120901</v>
      </c>
      <c r="E221" s="2">
        <v>-8.6986078797277197E-2</v>
      </c>
      <c r="F221" s="2">
        <v>-1.60504976781054</v>
      </c>
      <c r="G221" s="2">
        <v>-2.8639668922968502</v>
      </c>
      <c r="H221" s="2">
        <v>0.15845937367005999</v>
      </c>
      <c r="I221" s="2">
        <v>-5.0857408796373105E-4</v>
      </c>
      <c r="J221" s="2">
        <v>-0.256106724056826</v>
      </c>
      <c r="K221" s="2">
        <v>1.1689061733174499</v>
      </c>
      <c r="L221" s="2">
        <v>-0.60863689753422701</v>
      </c>
      <c r="M221" s="2">
        <v>-0.449434748045835</v>
      </c>
      <c r="N221" s="2">
        <v>0.40255440551008997</v>
      </c>
      <c r="O221" s="2">
        <v>0.35124463271558798</v>
      </c>
      <c r="P221" s="2">
        <v>-7.5798537831927207E-2</v>
      </c>
    </row>
    <row r="222" spans="2:16" ht="15" customHeight="1" x14ac:dyDescent="0.25">
      <c r="B222" s="2">
        <v>-1.0208269401149801</v>
      </c>
      <c r="C222" s="2">
        <v>2.1612062405994998</v>
      </c>
      <c r="D222" s="2">
        <v>-0.35193424949695701</v>
      </c>
      <c r="E222" s="2">
        <v>-0.82366396297812405</v>
      </c>
      <c r="F222" s="2">
        <v>-1.3853587221362</v>
      </c>
      <c r="G222" s="2">
        <v>-0.242994499236933</v>
      </c>
      <c r="H222" s="2">
        <v>0.84446949138442795</v>
      </c>
      <c r="I222" s="2">
        <v>0.89580378847298703</v>
      </c>
      <c r="J222" s="2">
        <v>-2.08600765955602E-2</v>
      </c>
      <c r="K222" s="2">
        <v>0.53940840099745002</v>
      </c>
      <c r="L222" s="2">
        <v>-0.52725349749135697</v>
      </c>
      <c r="M222" s="2">
        <v>0.20050437616146</v>
      </c>
      <c r="N222" s="2">
        <v>0.29245925985163301</v>
      </c>
      <c r="O222" s="2">
        <v>-0.26198893987905397</v>
      </c>
      <c r="P222" s="2">
        <v>-0.10599803761908901</v>
      </c>
    </row>
    <row r="223" spans="2:16" ht="15" customHeight="1" x14ac:dyDescent="0.25">
      <c r="B223" s="2">
        <v>-4.2050379171255496</v>
      </c>
      <c r="C223" s="2">
        <v>-3.8658311623851702</v>
      </c>
      <c r="D223" s="2">
        <v>0.61394002994354402</v>
      </c>
      <c r="E223" s="2">
        <v>-1.12490288555291</v>
      </c>
      <c r="F223" s="2">
        <v>-2.8760519742930102</v>
      </c>
      <c r="G223" s="2">
        <v>-2.3536394707730102</v>
      </c>
      <c r="H223" s="2">
        <v>0.34010010727484802</v>
      </c>
      <c r="I223" s="2">
        <v>-0.18078450628860501</v>
      </c>
      <c r="J223" s="2">
        <v>-0.163943371067925</v>
      </c>
      <c r="K223" s="2">
        <v>0.18078682581236699</v>
      </c>
      <c r="L223" s="2">
        <v>0.342314665752252</v>
      </c>
      <c r="M223" s="2">
        <v>-8.3123429258953704E-2</v>
      </c>
      <c r="N223" s="2">
        <v>0.23570887754606101</v>
      </c>
      <c r="O223" s="2">
        <v>0.158248693409137</v>
      </c>
      <c r="P223" s="2">
        <v>-0.72142322540542902</v>
      </c>
    </row>
    <row r="224" spans="2:16" ht="15" customHeight="1" x14ac:dyDescent="0.25">
      <c r="B224" s="2">
        <v>4.5483924023177398</v>
      </c>
      <c r="C224" s="2">
        <v>-1.2592948891203899</v>
      </c>
      <c r="D224" s="2">
        <v>0.25458309107646099</v>
      </c>
      <c r="E224" s="2">
        <v>-0.73961620656777605</v>
      </c>
      <c r="F224" s="2">
        <v>0.89195925555727396</v>
      </c>
      <c r="G224" s="2">
        <v>-0.46048389574974702</v>
      </c>
      <c r="H224" s="2">
        <v>0.15468630419375301</v>
      </c>
      <c r="I224" s="2">
        <v>-0.62547282433754303</v>
      </c>
      <c r="J224" s="2">
        <v>1.0639304523384101</v>
      </c>
      <c r="K224" s="2">
        <v>0.67786596513138098</v>
      </c>
      <c r="L224" s="2">
        <v>0.29135339191813803</v>
      </c>
      <c r="M224" s="2">
        <v>0.100159450342895</v>
      </c>
      <c r="N224" s="2">
        <v>9.9928459660824503E-2</v>
      </c>
      <c r="O224" s="2">
        <v>-0.25194988798222101</v>
      </c>
      <c r="P224" s="2">
        <v>-0.44528864203072599</v>
      </c>
    </row>
    <row r="225" spans="2:16" ht="15" customHeight="1" x14ac:dyDescent="0.25">
      <c r="B225" s="2">
        <v>-0.41273691480240499</v>
      </c>
      <c r="C225" s="2">
        <v>-0.33015930079775702</v>
      </c>
      <c r="D225" s="2">
        <v>0.54655320671604102</v>
      </c>
      <c r="E225" s="2">
        <v>-9.3450169575997097E-2</v>
      </c>
      <c r="F225" s="2">
        <v>1.7165346533457</v>
      </c>
      <c r="G225" s="2">
        <v>0.49124422747596003</v>
      </c>
      <c r="H225" s="2">
        <v>-0.57858368196176702</v>
      </c>
      <c r="I225" s="2">
        <v>-0.51849375175851997</v>
      </c>
      <c r="J225" s="2">
        <v>-0.23293121968879099</v>
      </c>
      <c r="K225" s="2">
        <v>-0.61986563877755296</v>
      </c>
      <c r="L225" s="2">
        <v>0.25090577395778602</v>
      </c>
      <c r="M225" s="2">
        <v>0.74298845880644804</v>
      </c>
      <c r="N225" s="2">
        <v>-0.113028530113031</v>
      </c>
      <c r="O225" s="2">
        <v>-0.44425921914458699</v>
      </c>
      <c r="P225" s="2">
        <v>4.97111016616303E-2</v>
      </c>
    </row>
    <row r="226" spans="2:16" ht="15" customHeight="1" x14ac:dyDescent="0.25">
      <c r="B226" s="2">
        <v>3.7644374831183298</v>
      </c>
      <c r="C226" s="2">
        <v>-4.1446199147093098E-2</v>
      </c>
      <c r="D226" s="2">
        <v>0.62173003676052097</v>
      </c>
      <c r="E226" s="2">
        <v>0.28597954486517402</v>
      </c>
      <c r="F226" s="2">
        <v>1.24018162967845</v>
      </c>
      <c r="G226" s="2">
        <v>6.8070265990222298E-2</v>
      </c>
      <c r="H226" s="2">
        <v>0.17466751956993801</v>
      </c>
      <c r="I226" s="2">
        <v>-0.29951777856302197</v>
      </c>
      <c r="J226" s="2">
        <v>0.58104826314876001</v>
      </c>
      <c r="K226" s="2">
        <v>0.12398452177970801</v>
      </c>
      <c r="L226" s="2">
        <v>0.69083945275166303</v>
      </c>
      <c r="M226" s="2">
        <v>0.45607002206896402</v>
      </c>
      <c r="N226" s="2">
        <v>0.31998940840880402</v>
      </c>
      <c r="O226" s="2">
        <v>-3.9396106962566797E-2</v>
      </c>
      <c r="P226" s="2">
        <v>-0.39472503925277702</v>
      </c>
    </row>
    <row r="227" spans="2:16" ht="15" customHeight="1" x14ac:dyDescent="0.25">
      <c r="B227" s="2">
        <v>1.7190252584849</v>
      </c>
      <c r="C227" s="2">
        <v>-0.12696259346927399</v>
      </c>
      <c r="D227" s="2">
        <v>-0.55827787366984505</v>
      </c>
      <c r="E227" s="2">
        <v>-1.2295896442837599</v>
      </c>
      <c r="F227" s="2">
        <v>0.739126634884128</v>
      </c>
      <c r="G227" s="2">
        <v>0.72432629710457896</v>
      </c>
      <c r="H227" s="2">
        <v>0.78111438909647701</v>
      </c>
      <c r="I227" s="2">
        <v>0.204656736267086</v>
      </c>
      <c r="J227" s="2">
        <v>-2.2326178667707499E-2</v>
      </c>
      <c r="K227" s="2">
        <v>1.9696459358365701E-2</v>
      </c>
      <c r="L227" s="2">
        <v>0.34712470511170301</v>
      </c>
      <c r="M227" s="2">
        <v>-0.172971237976073</v>
      </c>
      <c r="N227" s="2">
        <v>-0.122391430512239</v>
      </c>
      <c r="O227" s="2">
        <v>-4.0325496915110101E-2</v>
      </c>
      <c r="P227" s="2">
        <v>4.9098850415010102E-2</v>
      </c>
    </row>
    <row r="228" spans="2:16" ht="15" customHeight="1" x14ac:dyDescent="0.25">
      <c r="B228" s="2">
        <v>2.0241600618766902</v>
      </c>
      <c r="C228" s="2">
        <v>1.55631135748257</v>
      </c>
      <c r="D228" s="2">
        <v>-8.9405868531549706E-2</v>
      </c>
      <c r="E228" s="2">
        <v>5.56162947453522E-2</v>
      </c>
      <c r="F228" s="2">
        <v>-0.103200264018041</v>
      </c>
      <c r="G228" s="2">
        <v>-0.72845339349540805</v>
      </c>
      <c r="H228" s="2">
        <v>0.24812017845247999</v>
      </c>
      <c r="I228" s="2">
        <v>-0.53171740077708496</v>
      </c>
      <c r="J228" s="2">
        <v>-0.75317371702369196</v>
      </c>
      <c r="K228" s="2">
        <v>-0.89950480608434602</v>
      </c>
      <c r="L228" s="2">
        <v>-0.29367067251324702</v>
      </c>
      <c r="M228" s="2">
        <v>9.6075893240483101E-2</v>
      </c>
      <c r="N228" s="2">
        <v>0.94341595710308201</v>
      </c>
      <c r="O228" s="2">
        <v>0.23006261037978201</v>
      </c>
      <c r="P228" s="2">
        <v>0.74350241208613399</v>
      </c>
    </row>
    <row r="229" spans="2:16" ht="15" customHeight="1" x14ac:dyDescent="0.25">
      <c r="B229" s="2">
        <v>4.6075763322886001E-2</v>
      </c>
      <c r="C229" s="2">
        <v>1.9974378864256199</v>
      </c>
      <c r="D229" s="2">
        <v>0.93689496827473795</v>
      </c>
      <c r="E229" s="2">
        <v>-0.257335629152384</v>
      </c>
      <c r="F229" s="2">
        <v>0.33543618856617902</v>
      </c>
      <c r="G229" s="2">
        <v>0.30178580326398802</v>
      </c>
      <c r="H229" s="2">
        <v>0.455104350138409</v>
      </c>
      <c r="I229" s="2">
        <v>-0.13481306467062401</v>
      </c>
      <c r="J229" s="2">
        <v>0.27681745126447199</v>
      </c>
      <c r="K229" s="2">
        <v>-0.88518814745681496</v>
      </c>
      <c r="L229" s="2">
        <v>-0.91587299480615303</v>
      </c>
      <c r="M229" s="2">
        <v>0.13400710349592301</v>
      </c>
      <c r="N229" s="2">
        <v>-9.91810982213292E-2</v>
      </c>
      <c r="O229" s="2">
        <v>2.5775355916333498E-2</v>
      </c>
      <c r="P229" s="2">
        <v>0.29152754013702598</v>
      </c>
    </row>
    <row r="230" spans="2:16" ht="15" customHeight="1" x14ac:dyDescent="0.25">
      <c r="B230" s="2">
        <v>0.76553276457642205</v>
      </c>
      <c r="C230" s="2">
        <v>-3.4771002178220098</v>
      </c>
      <c r="D230" s="2">
        <v>3.8662186800846099</v>
      </c>
      <c r="E230" s="2">
        <v>1.74400575509879</v>
      </c>
      <c r="F230" s="2">
        <v>-0.34503175488863203</v>
      </c>
      <c r="G230" s="2">
        <v>-1.1232211261904399</v>
      </c>
      <c r="H230" s="2">
        <v>0.15728786784465901</v>
      </c>
      <c r="I230" s="2">
        <v>0.77414403732543802</v>
      </c>
      <c r="J230" s="2">
        <v>-0.71835619498771797</v>
      </c>
      <c r="K230" s="2">
        <v>0.90097556928797395</v>
      </c>
      <c r="L230" s="2">
        <v>-0.58278781073738395</v>
      </c>
      <c r="M230" s="2">
        <v>-3.4006747509213002E-2</v>
      </c>
      <c r="N230" s="2">
        <v>0.103195099988723</v>
      </c>
      <c r="O230" s="2">
        <v>0.77407364339596996</v>
      </c>
      <c r="P230" s="2">
        <v>-4.7804964848802999E-2</v>
      </c>
    </row>
    <row r="231" spans="2:16" ht="15" customHeight="1" x14ac:dyDescent="0.25">
      <c r="B231" s="2">
        <v>-1.45318445192156</v>
      </c>
      <c r="C231" s="2">
        <v>-0.413320935190857</v>
      </c>
      <c r="D231" s="2">
        <v>-0.526035288787711</v>
      </c>
      <c r="E231" s="2">
        <v>-0.89028120252141596</v>
      </c>
      <c r="F231" s="2">
        <v>0.88160731983548002</v>
      </c>
      <c r="G231" s="2">
        <v>0.56531414834459404</v>
      </c>
      <c r="H231" s="2">
        <v>0.40982118362067399</v>
      </c>
      <c r="I231" s="2">
        <v>-7.0072831861042406E-2</v>
      </c>
      <c r="J231" s="2">
        <v>6.9895349852724803E-2</v>
      </c>
      <c r="K231" s="2">
        <v>-0.15117748620037699</v>
      </c>
      <c r="L231" s="2">
        <v>0.15329463558093301</v>
      </c>
      <c r="M231" s="2">
        <v>0.19117832651561101</v>
      </c>
      <c r="N231" s="2">
        <v>0.14892464994453899</v>
      </c>
      <c r="O231" s="2">
        <v>3.3621402165452403E-2</v>
      </c>
      <c r="P231" s="2">
        <v>3.5305812553545403E-2</v>
      </c>
    </row>
    <row r="232" spans="2:16" ht="15" customHeight="1" x14ac:dyDescent="0.25">
      <c r="B232" s="2">
        <v>-3.2063985143715499</v>
      </c>
      <c r="C232" s="2">
        <v>-2.6462847159537199</v>
      </c>
      <c r="D232" s="2">
        <v>-0.19726992880777</v>
      </c>
      <c r="E232" s="2">
        <v>0.31213496123281298</v>
      </c>
      <c r="F232" s="2">
        <v>1.87900594551849</v>
      </c>
      <c r="G232" s="2">
        <v>0.67212688992133096</v>
      </c>
      <c r="H232" s="2">
        <v>-0.62166522625893905</v>
      </c>
      <c r="I232" s="2">
        <v>0.71776828785992897</v>
      </c>
      <c r="J232" s="2">
        <v>0.88502467383260397</v>
      </c>
      <c r="K232" s="2">
        <v>0.85964881728656894</v>
      </c>
      <c r="L232" s="2">
        <v>0.37732269480264602</v>
      </c>
      <c r="M232" s="2">
        <v>-0.51661816159349105</v>
      </c>
      <c r="N232" s="2">
        <v>-0.110093785240684</v>
      </c>
      <c r="O232" s="2">
        <v>-1.0837267796163199</v>
      </c>
      <c r="P232" s="2">
        <v>0.25217075590769999</v>
      </c>
    </row>
    <row r="233" spans="2:16" ht="15" customHeight="1" x14ac:dyDescent="0.25">
      <c r="B233" s="2">
        <v>1.5910340411071699</v>
      </c>
      <c r="C233" s="2">
        <v>-5.1506078865508398E-2</v>
      </c>
      <c r="D233" s="2">
        <v>0.50580343460931698</v>
      </c>
      <c r="E233" s="2">
        <v>-0.20668778159770801</v>
      </c>
      <c r="F233" s="2">
        <v>1.1336200711778499</v>
      </c>
      <c r="G233" s="2">
        <v>0.71772225000280299</v>
      </c>
      <c r="H233" s="2">
        <v>0.24950663823341601</v>
      </c>
      <c r="I233" s="2">
        <v>0.310344592240131</v>
      </c>
      <c r="J233" s="2">
        <v>-1.7223053073055901</v>
      </c>
      <c r="K233" s="2">
        <v>-0.30959028939855798</v>
      </c>
      <c r="L233" s="2">
        <v>-0.84463044304925705</v>
      </c>
      <c r="M233" s="2">
        <v>0.52940892641568305</v>
      </c>
      <c r="N233" s="2">
        <v>0.186038308099852</v>
      </c>
      <c r="O233" s="2">
        <v>0.30399825571614603</v>
      </c>
      <c r="P233" s="2">
        <v>2.20491014852763E-2</v>
      </c>
    </row>
    <row r="234" spans="2:16" ht="15" customHeight="1" x14ac:dyDescent="0.25">
      <c r="B234" s="2">
        <v>-2.3554145555935699</v>
      </c>
      <c r="C234" s="2">
        <v>-1.73156957824222</v>
      </c>
      <c r="D234" s="2">
        <v>-1.1881117863733699</v>
      </c>
      <c r="E234" s="2">
        <v>-1.41566424273242</v>
      </c>
      <c r="F234" s="2">
        <v>2.1221683183397602</v>
      </c>
      <c r="G234" s="2">
        <v>0.71626153909841594</v>
      </c>
      <c r="H234" s="2">
        <v>-0.11876708553616901</v>
      </c>
      <c r="I234" s="2">
        <v>-5.7370957215224401E-3</v>
      </c>
      <c r="J234" s="2">
        <v>-0.58234543367882197</v>
      </c>
      <c r="K234" s="2">
        <v>-0.18114777598873799</v>
      </c>
      <c r="L234" s="2">
        <v>-0.12800633373911099</v>
      </c>
      <c r="M234" s="2">
        <v>-7.00135814601104E-2</v>
      </c>
      <c r="N234" s="2">
        <v>0.23355308760816099</v>
      </c>
      <c r="O234" s="2">
        <v>0.23535370374437301</v>
      </c>
      <c r="P234" s="2">
        <v>-0.62438401368905905</v>
      </c>
    </row>
    <row r="235" spans="2:16" ht="15" customHeight="1" x14ac:dyDescent="0.25">
      <c r="B235" s="2">
        <v>-2.7124983018605899</v>
      </c>
      <c r="C235" s="2">
        <v>1.86972519492504</v>
      </c>
      <c r="D235" s="2">
        <v>0.24958303850792499</v>
      </c>
      <c r="E235" s="2">
        <v>-6.1287822108415803E-2</v>
      </c>
      <c r="F235" s="2">
        <v>1.30655727845817</v>
      </c>
      <c r="G235" s="2">
        <v>-0.60694189092044004</v>
      </c>
      <c r="H235" s="2">
        <v>-1.52413933438535</v>
      </c>
      <c r="I235" s="2">
        <v>0.39433771274670598</v>
      </c>
      <c r="J235" s="2">
        <v>0.62679376790312702</v>
      </c>
      <c r="K235" s="2">
        <v>0.469280821148787</v>
      </c>
      <c r="L235" s="2">
        <v>-0.75221811592487597</v>
      </c>
      <c r="M235" s="2">
        <v>-0.49616202623622901</v>
      </c>
      <c r="N235" s="2">
        <v>0.275853322002238</v>
      </c>
      <c r="O235" s="2">
        <v>-0.46216235532078898</v>
      </c>
      <c r="P235" s="2">
        <v>-0.49695037615878102</v>
      </c>
    </row>
    <row r="236" spans="2:16" ht="15" customHeight="1" x14ac:dyDescent="0.25">
      <c r="B236" s="2">
        <v>0.71113249205621398</v>
      </c>
      <c r="C236" s="2">
        <v>1.6789652557767301</v>
      </c>
      <c r="D236" s="2">
        <v>0.52019612759771305</v>
      </c>
      <c r="E236" s="2">
        <v>0.80831447867310502</v>
      </c>
      <c r="F236" s="2">
        <v>0.504270968200068</v>
      </c>
      <c r="G236" s="2">
        <v>-0.63298597782159105</v>
      </c>
      <c r="H236" s="2">
        <v>-0.29687965902017499</v>
      </c>
      <c r="I236" s="2">
        <v>0.144536855348912</v>
      </c>
      <c r="J236" s="2">
        <v>-0.68450205888326898</v>
      </c>
      <c r="K236" s="2">
        <v>0.43368501089640799</v>
      </c>
      <c r="L236" s="2">
        <v>0.275116911999925</v>
      </c>
      <c r="M236" s="2">
        <v>0.40366298117739802</v>
      </c>
      <c r="N236" s="2">
        <v>-0.18969580341179901</v>
      </c>
      <c r="O236" s="2">
        <v>0.38073574568847401</v>
      </c>
      <c r="P236" s="2">
        <v>-2.6253690097426299E-2</v>
      </c>
    </row>
    <row r="237" spans="2:16" ht="15" customHeight="1" x14ac:dyDescent="0.25">
      <c r="B237" s="2">
        <v>0.69896285749032205</v>
      </c>
      <c r="C237" s="2">
        <v>2.10454576683424</v>
      </c>
      <c r="D237" s="2">
        <v>-0.63140152089658996</v>
      </c>
      <c r="E237" s="2">
        <v>0.29053642390346202</v>
      </c>
      <c r="F237" s="2">
        <v>-0.93668317063158002</v>
      </c>
      <c r="G237" s="2">
        <v>0.52178547490560101</v>
      </c>
      <c r="H237" s="2">
        <v>0.63600999308036799</v>
      </c>
      <c r="I237" s="2">
        <v>-0.599549598513336</v>
      </c>
      <c r="J237" s="2">
        <v>0.35620181231425002</v>
      </c>
      <c r="K237" s="2">
        <v>-0.54234266435195999</v>
      </c>
      <c r="L237" s="2">
        <v>-0.26283022681296297</v>
      </c>
      <c r="M237" s="2">
        <v>-0.16498535557814201</v>
      </c>
      <c r="N237" s="2">
        <v>-0.114022782665171</v>
      </c>
      <c r="O237" s="2">
        <v>0.27648935015924198</v>
      </c>
      <c r="P237" s="2">
        <v>3.14537188199552E-2</v>
      </c>
    </row>
    <row r="238" spans="2:16" ht="15" customHeight="1" x14ac:dyDescent="0.25">
      <c r="B238" s="2">
        <v>-0.29253636301257302</v>
      </c>
      <c r="C238" s="2">
        <v>-4.1472945773541303</v>
      </c>
      <c r="D238" s="2">
        <v>4.2406595482054001</v>
      </c>
      <c r="E238" s="2">
        <v>1.20235186150833</v>
      </c>
      <c r="F238" s="2">
        <v>-0.49742371140538899</v>
      </c>
      <c r="G238" s="2">
        <v>-1.26805827475638</v>
      </c>
      <c r="H238" s="2">
        <v>-1.1437533182423101</v>
      </c>
      <c r="I238" s="2">
        <v>2.3118640229588601</v>
      </c>
      <c r="J238" s="2">
        <v>-3.6290605731400097E-2</v>
      </c>
      <c r="K238" s="2">
        <v>1.0861756285813</v>
      </c>
      <c r="L238" s="2">
        <v>0.25979003342485002</v>
      </c>
      <c r="M238" s="2">
        <v>0.17187453811525</v>
      </c>
      <c r="N238" s="2">
        <v>-0.82930035031036597</v>
      </c>
      <c r="O238" s="2">
        <v>0.106171547871601</v>
      </c>
      <c r="P238" s="2">
        <v>0.81514697398514802</v>
      </c>
    </row>
    <row r="239" spans="2:16" ht="15" customHeight="1" x14ac:dyDescent="0.25">
      <c r="B239" s="2">
        <v>-1.0131007515943899</v>
      </c>
      <c r="C239" s="2">
        <v>1.2666239400735699</v>
      </c>
      <c r="D239" s="2">
        <v>0.81155041440653997</v>
      </c>
      <c r="E239" s="2">
        <v>-0.23762973279913299</v>
      </c>
      <c r="F239" s="2">
        <v>-6.8817288864694598E-2</v>
      </c>
      <c r="G239" s="2">
        <v>0.470642134338841</v>
      </c>
      <c r="H239" s="2">
        <v>-1.1656230268507399</v>
      </c>
      <c r="I239" s="2">
        <v>-0.52772622783826295</v>
      </c>
      <c r="J239" s="2">
        <v>-0.83268636942442498</v>
      </c>
      <c r="K239" s="2">
        <v>0.187164505739009</v>
      </c>
      <c r="L239" s="2">
        <v>-8.1407868155786295E-2</v>
      </c>
      <c r="M239" s="2">
        <v>0.111415034951427</v>
      </c>
      <c r="N239" s="2">
        <v>0.25929835374194299</v>
      </c>
      <c r="O239" s="2">
        <v>-0.11660884598926601</v>
      </c>
      <c r="P239" s="2">
        <v>-0.52912608078440404</v>
      </c>
    </row>
    <row r="240" spans="2:16" ht="15" customHeight="1" x14ac:dyDescent="0.25">
      <c r="B240" s="2">
        <v>0.32160574915817902</v>
      </c>
      <c r="C240" s="2">
        <v>-1.97864284224939</v>
      </c>
      <c r="D240" s="2">
        <v>0.85980338218184804</v>
      </c>
      <c r="E240" s="2">
        <v>0.94575260669405803</v>
      </c>
      <c r="F240" s="2">
        <v>0.82427374072005899</v>
      </c>
      <c r="G240" s="2">
        <v>1.56609455035705</v>
      </c>
      <c r="H240" s="2">
        <v>0.982677537136043</v>
      </c>
      <c r="I240" s="2">
        <v>-0.12017368731443499</v>
      </c>
      <c r="J240" s="2">
        <v>0.56008566925992798</v>
      </c>
      <c r="K240" s="2">
        <v>-0.59369624343412297</v>
      </c>
      <c r="L240" s="2">
        <v>0.13483892786093701</v>
      </c>
      <c r="M240" s="2">
        <v>1.18125249954503</v>
      </c>
      <c r="N240" s="2">
        <v>-0.10173019807902001</v>
      </c>
      <c r="O240" s="2">
        <v>3.5328191345960699E-2</v>
      </c>
      <c r="P240" s="2">
        <v>0.19766909102625499</v>
      </c>
    </row>
    <row r="241" spans="2:16" ht="15" customHeight="1" x14ac:dyDescent="0.25">
      <c r="B241" s="2">
        <v>3.66637445032522</v>
      </c>
      <c r="C241" s="2">
        <v>1.4369569052473701</v>
      </c>
      <c r="D241" s="2">
        <v>-0.463594392525987</v>
      </c>
      <c r="E241" s="2">
        <v>0.15888340067891599</v>
      </c>
      <c r="F241" s="2">
        <v>-0.57532317062248906</v>
      </c>
      <c r="G241" s="2">
        <v>-0.139906023957103</v>
      </c>
      <c r="H241" s="2">
        <v>0.45379039664840998</v>
      </c>
      <c r="I241" s="2">
        <v>-1.1898958565175799</v>
      </c>
      <c r="J241" s="2">
        <v>0.82982446433767298</v>
      </c>
      <c r="K241" s="2">
        <v>1.3969919424385899</v>
      </c>
      <c r="L241" s="2">
        <v>-0.31756143954152899</v>
      </c>
      <c r="M241" s="2">
        <v>0.154542424590733</v>
      </c>
      <c r="N241" s="2">
        <v>-0.97498973553755097</v>
      </c>
      <c r="O241" s="2">
        <v>0.50831536963163704</v>
      </c>
      <c r="P241" s="2">
        <v>0.26509142477062603</v>
      </c>
    </row>
    <row r="242" spans="2:16" ht="15" customHeight="1" x14ac:dyDescent="0.25">
      <c r="B242" s="2">
        <v>-1.3492793736250099</v>
      </c>
      <c r="C242" s="2">
        <v>-0.31897992485186699</v>
      </c>
      <c r="D242" s="2">
        <v>-0.60773247501594896</v>
      </c>
      <c r="E242" s="2">
        <v>0.58858974286844301</v>
      </c>
      <c r="F242" s="2">
        <v>-1.6098944156783299</v>
      </c>
      <c r="G242" s="2">
        <v>1.7658896797688399</v>
      </c>
      <c r="H242" s="2">
        <v>-1.8042469724413801</v>
      </c>
      <c r="I242" s="2">
        <v>-1.2694275429931801</v>
      </c>
      <c r="J242" s="2">
        <v>-6.2921096803622003E-3</v>
      </c>
      <c r="K242" s="2">
        <v>0.83587682353680803</v>
      </c>
      <c r="L242" s="2">
        <v>0.308196446352693</v>
      </c>
      <c r="M242" s="2">
        <v>0.43610814685405802</v>
      </c>
      <c r="N242" s="2">
        <v>0.46737429025414601</v>
      </c>
      <c r="O242" s="2">
        <v>-0.120612579420072</v>
      </c>
      <c r="P242" s="2">
        <v>-0.24942422672203499</v>
      </c>
    </row>
    <row r="243" spans="2:16" ht="15" customHeight="1" x14ac:dyDescent="0.25">
      <c r="B243" s="2">
        <v>3.18699999310825</v>
      </c>
      <c r="C243" s="2">
        <v>-1.8996977692157899</v>
      </c>
      <c r="D243" s="2">
        <v>-2.0289400133064701</v>
      </c>
      <c r="E243" s="2">
        <v>-0.71185515316884496</v>
      </c>
      <c r="F243" s="2">
        <v>1.09218808732674</v>
      </c>
      <c r="G243" s="2">
        <v>-0.38822559898096898</v>
      </c>
      <c r="H243" s="2">
        <v>0.123781865639502</v>
      </c>
      <c r="I243" s="2">
        <v>0.46709564906226902</v>
      </c>
      <c r="J243" s="2">
        <v>0.73686164683070798</v>
      </c>
      <c r="K243" s="2">
        <v>1.8934033741615199</v>
      </c>
      <c r="L243" s="2">
        <v>0.18884473183177899</v>
      </c>
      <c r="M243" s="2">
        <v>0.44100554875057202</v>
      </c>
      <c r="N243" s="2">
        <v>-1.29445313560471E-2</v>
      </c>
      <c r="O243" s="2">
        <v>0.31280818573627001</v>
      </c>
      <c r="P243" s="2">
        <v>-0.17168643464467501</v>
      </c>
    </row>
    <row r="244" spans="2:16" ht="15" customHeight="1" x14ac:dyDescent="0.25">
      <c r="B244" s="2">
        <v>-2.1666402228126702</v>
      </c>
      <c r="C244" s="2">
        <v>-0.29972878712796502</v>
      </c>
      <c r="D244" s="2">
        <v>-3.99395242273115E-2</v>
      </c>
      <c r="E244" s="2">
        <v>-0.33368834443435003</v>
      </c>
      <c r="F244" s="2">
        <v>1.1183551726486201</v>
      </c>
      <c r="G244" s="2">
        <v>-0.107042061859043</v>
      </c>
      <c r="H244" s="2">
        <v>-0.52508318620836703</v>
      </c>
      <c r="I244" s="2">
        <v>-0.148047456429481</v>
      </c>
      <c r="J244" s="2">
        <v>0.38733771684224999</v>
      </c>
      <c r="K244" s="2">
        <v>0.196437577468309</v>
      </c>
      <c r="L244" s="2">
        <v>0.70493358941357598</v>
      </c>
      <c r="M244" s="2">
        <v>0.47754362494595098</v>
      </c>
      <c r="N244" s="2">
        <v>-0.52959320736518001</v>
      </c>
      <c r="O244" s="2">
        <v>0.25284273456837097</v>
      </c>
      <c r="P244" s="2">
        <v>0.25843857285107003</v>
      </c>
    </row>
    <row r="245" spans="2:16" ht="15" customHeight="1" x14ac:dyDescent="0.25">
      <c r="B245" s="2">
        <v>-2.7951492910043401</v>
      </c>
      <c r="C245" s="2">
        <v>-8.7501021580583291</v>
      </c>
      <c r="D245" s="2">
        <v>2.6509956971282498</v>
      </c>
      <c r="E245" s="2">
        <v>-0.63617732406308303</v>
      </c>
      <c r="F245" s="2">
        <v>-2.37520487017325</v>
      </c>
      <c r="G245" s="2">
        <v>-3.2404398795802698</v>
      </c>
      <c r="H245" s="2">
        <v>0.27510550816879098</v>
      </c>
      <c r="I245" s="2">
        <v>-0.91818220570846898</v>
      </c>
      <c r="J245" s="2">
        <v>-0.27855933773929198</v>
      </c>
      <c r="K245" s="2">
        <v>0.19685235979843699</v>
      </c>
      <c r="L245" s="2">
        <v>0.26303443531582898</v>
      </c>
      <c r="M245" s="2">
        <v>-0.32737979398647499</v>
      </c>
      <c r="N245" s="2">
        <v>-0.28417630778601999</v>
      </c>
      <c r="O245" s="2">
        <v>0.89762240377282498</v>
      </c>
      <c r="P245" s="2">
        <v>-0.170176977706333</v>
      </c>
    </row>
    <row r="246" spans="2:16" ht="15" customHeight="1" x14ac:dyDescent="0.25">
      <c r="B246" s="2">
        <v>1.7956740751731199</v>
      </c>
      <c r="C246" s="2">
        <v>2.7866975283912399</v>
      </c>
      <c r="D246" s="2">
        <v>-0.84079883647760201</v>
      </c>
      <c r="E246" s="2">
        <v>-2.6489970596799899</v>
      </c>
      <c r="F246" s="2">
        <v>-0.61260395691101899</v>
      </c>
      <c r="G246" s="2">
        <v>-1.49916068099859</v>
      </c>
      <c r="H246" s="2">
        <v>0.79610677638383998</v>
      </c>
      <c r="I246" s="2">
        <v>-0.14305495033509899</v>
      </c>
      <c r="J246" s="2">
        <v>-1.6978593380836</v>
      </c>
      <c r="K246" s="2">
        <v>0.63620839408937102</v>
      </c>
      <c r="L246" s="2">
        <v>0.165114775335786</v>
      </c>
      <c r="M246" s="2">
        <v>0.86207788115739303</v>
      </c>
      <c r="N246" s="2">
        <v>0.71205551488011398</v>
      </c>
      <c r="O246" s="2">
        <v>-0.24433578181920701</v>
      </c>
      <c r="P246" s="2">
        <v>0.252995890677224</v>
      </c>
    </row>
    <row r="247" spans="2:16" ht="15" customHeight="1" x14ac:dyDescent="0.25">
      <c r="B247" s="2">
        <v>1.6258306085449299</v>
      </c>
      <c r="C247" s="2">
        <v>0.95841649949710495</v>
      </c>
      <c r="D247" s="2">
        <v>0.329655528966325</v>
      </c>
      <c r="E247" s="2">
        <v>-0.97464742863078502</v>
      </c>
      <c r="F247" s="2">
        <v>0.65032154942109699</v>
      </c>
      <c r="G247" s="2">
        <v>-0.159140371791202</v>
      </c>
      <c r="H247" s="2">
        <v>5.6271365712184697E-2</v>
      </c>
      <c r="I247" s="2">
        <v>-0.222270335905142</v>
      </c>
      <c r="J247" s="2">
        <v>-1.4159309256816801</v>
      </c>
      <c r="K247" s="2">
        <v>-0.35734790147751999</v>
      </c>
      <c r="L247" s="2">
        <v>-0.57807802301044398</v>
      </c>
      <c r="M247" s="2">
        <v>-0.33454097393873899</v>
      </c>
      <c r="N247" s="2">
        <v>-1.1470918485030399</v>
      </c>
      <c r="O247" s="2">
        <v>-0.140497039871152</v>
      </c>
      <c r="P247" s="2">
        <v>0.133519043280623</v>
      </c>
    </row>
    <row r="248" spans="2:16" ht="15" customHeight="1" x14ac:dyDescent="0.25">
      <c r="B248" s="2">
        <v>1.26217126034797</v>
      </c>
      <c r="C248" s="2">
        <v>1.08146570973532</v>
      </c>
      <c r="D248" s="2">
        <v>-0.45425910840482397</v>
      </c>
      <c r="E248" s="2">
        <v>1.09645414298375</v>
      </c>
      <c r="F248" s="2">
        <v>3.6779194574529703E-2</v>
      </c>
      <c r="G248" s="2">
        <v>-0.12501059956067201</v>
      </c>
      <c r="H248" s="2">
        <v>-3.7515162215058399E-2</v>
      </c>
      <c r="I248" s="2">
        <v>0.127809667609423</v>
      </c>
      <c r="J248" s="2">
        <v>0.28620957405784397</v>
      </c>
      <c r="K248" s="2">
        <v>-0.44174043332148799</v>
      </c>
      <c r="L248" s="2">
        <v>-1.1901200586363601E-2</v>
      </c>
      <c r="M248" s="2">
        <v>-0.14752930653973501</v>
      </c>
      <c r="N248" s="2">
        <v>9.0028725333063095E-2</v>
      </c>
      <c r="O248" s="2">
        <v>0.240454559777878</v>
      </c>
      <c r="P248" s="2">
        <v>2.7907434653763E-2</v>
      </c>
    </row>
    <row r="249" spans="2:16" ht="15" customHeight="1" x14ac:dyDescent="0.25">
      <c r="B249" s="2">
        <v>6.4052086482491104</v>
      </c>
      <c r="C249" s="2">
        <v>-2.5456569965873399</v>
      </c>
      <c r="D249" s="2">
        <v>0.695003943931221</v>
      </c>
      <c r="E249" s="2">
        <v>-0.41322900961465803</v>
      </c>
      <c r="F249" s="2">
        <v>2.7219781507128</v>
      </c>
      <c r="G249" s="2">
        <v>-1.75185211496627</v>
      </c>
      <c r="H249" s="2">
        <v>-0.43753954435051701</v>
      </c>
      <c r="I249" s="2">
        <v>-1.83787349227688</v>
      </c>
      <c r="J249" s="2">
        <v>2.2042053793070799</v>
      </c>
      <c r="K249" s="2">
        <v>1.9521238767590301</v>
      </c>
      <c r="L249" s="2">
        <v>-0.16428302768922101</v>
      </c>
      <c r="M249" s="2">
        <v>0.28178086802116398</v>
      </c>
      <c r="N249" s="2">
        <v>0.49075676370043902</v>
      </c>
      <c r="O249" s="2">
        <v>-0.115133783294687</v>
      </c>
      <c r="P249" s="2">
        <v>-0.214549508547172</v>
      </c>
    </row>
    <row r="250" spans="2:16" ht="15" customHeight="1" x14ac:dyDescent="0.25">
      <c r="B250" s="2">
        <v>0.52366256400250599</v>
      </c>
      <c r="C250" s="2">
        <v>1.8837772926393299</v>
      </c>
      <c r="D250" s="2">
        <v>1.2486881264102601</v>
      </c>
      <c r="E250" s="2">
        <v>0.62263116260398499</v>
      </c>
      <c r="F250" s="2">
        <v>0.30927295512964598</v>
      </c>
      <c r="G250" s="2">
        <v>1.9674390320680499E-2</v>
      </c>
      <c r="H250" s="2">
        <v>0.48660916203770199</v>
      </c>
      <c r="I250" s="2">
        <v>-2.0171332855521199E-2</v>
      </c>
      <c r="J250" s="2">
        <v>-0.23154541810455501</v>
      </c>
      <c r="K250" s="2">
        <v>-0.41255811625718602</v>
      </c>
      <c r="L250" s="2">
        <v>0.24411225371721301</v>
      </c>
      <c r="M250" s="2">
        <v>-0.56980795492734704</v>
      </c>
      <c r="N250" s="2">
        <v>0.46637738260873701</v>
      </c>
      <c r="O250" s="2">
        <v>0.14450410317579199</v>
      </c>
      <c r="P250" s="2">
        <v>9.5933675277317804E-3</v>
      </c>
    </row>
    <row r="251" spans="2:16" ht="15" customHeight="1" x14ac:dyDescent="0.25">
      <c r="B251" s="2">
        <v>-1.47458254699084</v>
      </c>
      <c r="C251" s="2">
        <v>-2.8475854051912401</v>
      </c>
      <c r="D251" s="2">
        <v>0.583599308055746</v>
      </c>
      <c r="E251" s="2">
        <v>-1.3747145522284501</v>
      </c>
      <c r="F251" s="2">
        <v>-0.15600433050698001</v>
      </c>
      <c r="G251" s="2">
        <v>-1.2437628128197</v>
      </c>
      <c r="H251" s="2">
        <v>0.29638587799521399</v>
      </c>
      <c r="I251" s="2">
        <v>-0.48375215101303898</v>
      </c>
      <c r="J251" s="2">
        <v>-0.75930944857383298</v>
      </c>
      <c r="K251" s="2">
        <v>-0.10425822476822399</v>
      </c>
      <c r="L251" s="2">
        <v>-6.7635214753523895E-2</v>
      </c>
      <c r="M251" s="2">
        <v>-0.59366724656659597</v>
      </c>
      <c r="N251" s="2">
        <v>0.25059368340626997</v>
      </c>
      <c r="O251" s="2">
        <v>0.16318179226809801</v>
      </c>
      <c r="P251" s="2">
        <v>-0.163344044801609</v>
      </c>
    </row>
    <row r="252" spans="2:16" ht="15" customHeight="1" x14ac:dyDescent="0.25">
      <c r="B252" s="2">
        <v>-0.16875247519304601</v>
      </c>
      <c r="C252" s="2">
        <v>-6.4071995706730798</v>
      </c>
      <c r="D252" s="2">
        <v>2.2423883775947799</v>
      </c>
      <c r="E252" s="2">
        <v>-0.74734762374139196</v>
      </c>
      <c r="F252" s="2">
        <v>-1.55986673274803</v>
      </c>
      <c r="G252" s="2">
        <v>-1.8533720915924401</v>
      </c>
      <c r="H252" s="2">
        <v>0.64400356692906302</v>
      </c>
      <c r="I252" s="2">
        <v>-0.78375795155950201</v>
      </c>
      <c r="J252" s="2">
        <v>-9.1449428472574396E-2</v>
      </c>
      <c r="K252" s="2">
        <v>-0.54637425754707003</v>
      </c>
      <c r="L252" s="2">
        <v>-1.1862005260715101</v>
      </c>
      <c r="M252" s="2">
        <v>-0.45733685112344802</v>
      </c>
      <c r="N252" s="2">
        <v>0.230869031297639</v>
      </c>
      <c r="O252" s="2">
        <v>4.9645242443636599E-2</v>
      </c>
      <c r="P252" s="2">
        <v>-0.36723055312550601</v>
      </c>
    </row>
    <row r="253" spans="2:16" ht="15" customHeight="1" x14ac:dyDescent="0.25">
      <c r="B253" s="2">
        <v>-1.7208096066249601</v>
      </c>
      <c r="C253" s="2">
        <v>-0.47237496071735602</v>
      </c>
      <c r="D253" s="2">
        <v>-0.66476287444231896</v>
      </c>
      <c r="E253" s="2">
        <v>-1.24041040891293</v>
      </c>
      <c r="F253" s="2">
        <v>1.0109571439215701</v>
      </c>
      <c r="G253" s="2">
        <v>1.12424119673123</v>
      </c>
      <c r="H253" s="2">
        <v>0.99120379556918103</v>
      </c>
      <c r="I253" s="2">
        <v>0.33956374507064102</v>
      </c>
      <c r="J253" s="2">
        <v>-0.48736671474253002</v>
      </c>
      <c r="K253" s="2">
        <v>0.12445002578989001</v>
      </c>
      <c r="L253" s="2">
        <v>-0.23751596989611601</v>
      </c>
      <c r="M253" s="2">
        <v>-0.73846526688568404</v>
      </c>
      <c r="N253" s="2">
        <v>0.38209596731365603</v>
      </c>
      <c r="O253" s="2">
        <v>8.99755457909414E-2</v>
      </c>
      <c r="P253" s="2">
        <v>-0.485706973764644</v>
      </c>
    </row>
    <row r="254" spans="2:16" ht="15" customHeight="1" x14ac:dyDescent="0.25">
      <c r="B254" s="2">
        <v>1.86217891498923E-2</v>
      </c>
      <c r="C254" s="2">
        <v>0.21747540594402101</v>
      </c>
      <c r="D254" s="2">
        <v>-0.20852582829770699</v>
      </c>
      <c r="E254" s="2">
        <v>-0.351807222721019</v>
      </c>
      <c r="F254" s="2">
        <v>0.57216140568315699</v>
      </c>
      <c r="G254" s="2">
        <v>1.03547357680701</v>
      </c>
      <c r="H254" s="2">
        <v>1.21862505980549</v>
      </c>
      <c r="I254" s="2">
        <v>0.88084088776562797</v>
      </c>
      <c r="J254" s="2">
        <v>-0.827829503533134</v>
      </c>
      <c r="K254" s="2">
        <v>0.60205389075471505</v>
      </c>
      <c r="L254" s="2">
        <v>-0.91049414795314798</v>
      </c>
      <c r="M254" s="2">
        <v>-0.54900987338309204</v>
      </c>
      <c r="N254" s="2">
        <v>0.51498100122078405</v>
      </c>
      <c r="O254" s="2">
        <v>0.37161993495330098</v>
      </c>
      <c r="P254" s="2">
        <v>0.101851723310426</v>
      </c>
    </row>
    <row r="255" spans="2:16" ht="15" customHeight="1" x14ac:dyDescent="0.25">
      <c r="B255" s="2">
        <v>0.52916030537976499</v>
      </c>
      <c r="C255" s="2">
        <v>3.5420495980491497E-2</v>
      </c>
      <c r="D255" s="2">
        <v>1.3060504168754199</v>
      </c>
      <c r="E255" s="2">
        <v>0.98488646709286998</v>
      </c>
      <c r="F255" s="2">
        <v>0.97837804545902596</v>
      </c>
      <c r="G255" s="2">
        <v>1.0193540092581901</v>
      </c>
      <c r="H255" s="2">
        <v>-7.7480375113234297E-4</v>
      </c>
      <c r="I255" s="2">
        <v>0.165432529756112</v>
      </c>
      <c r="J255" s="2">
        <v>0.25863252650551899</v>
      </c>
      <c r="K255" s="2">
        <v>-0.27956847753289399</v>
      </c>
      <c r="L255" s="2">
        <v>-0.116207104368591</v>
      </c>
      <c r="M255" s="2">
        <v>-0.146016563138779</v>
      </c>
      <c r="N255" s="2">
        <v>0.124046188742944</v>
      </c>
      <c r="O255" s="2">
        <v>0.12095421338459</v>
      </c>
      <c r="P255" s="2">
        <v>1.0477710483260299E-2</v>
      </c>
    </row>
    <row r="256" spans="2:16" ht="15" customHeight="1" x14ac:dyDescent="0.25">
      <c r="B256" s="2">
        <v>0.85792223090875197</v>
      </c>
      <c r="C256" s="2">
        <v>-0.43846814818436702</v>
      </c>
      <c r="D256" s="2">
        <v>0.95492820421503</v>
      </c>
      <c r="E256" s="2">
        <v>0.15674735791762201</v>
      </c>
      <c r="F256" s="2">
        <v>1.19931390269325</v>
      </c>
      <c r="G256" s="2">
        <v>0.21468304353686299</v>
      </c>
      <c r="H256" s="2">
        <v>-0.73899685016607397</v>
      </c>
      <c r="I256" s="2">
        <v>-0.854822111018256</v>
      </c>
      <c r="J256" s="2">
        <v>8.0324020115741697E-3</v>
      </c>
      <c r="K256" s="2">
        <v>-0.88097452531333598</v>
      </c>
      <c r="L256" s="2">
        <v>-0.80432926245741099</v>
      </c>
      <c r="M256" s="2">
        <v>0.51199690235071305</v>
      </c>
      <c r="N256" s="2">
        <v>0.68392741431134096</v>
      </c>
      <c r="O256" s="2">
        <v>-0.32674281192447002</v>
      </c>
      <c r="P256" s="2">
        <v>-5.6656011401282E-2</v>
      </c>
    </row>
    <row r="257" spans="2:16" ht="15" customHeight="1" x14ac:dyDescent="0.25">
      <c r="B257" s="2">
        <v>-0.47280997266112901</v>
      </c>
      <c r="C257" s="2">
        <v>-0.61495959982550097</v>
      </c>
      <c r="D257" s="2">
        <v>2.0566096195360899</v>
      </c>
      <c r="E257" s="2">
        <v>1.1942383310151801</v>
      </c>
      <c r="F257" s="2">
        <v>1.21522993880949</v>
      </c>
      <c r="G257" s="2">
        <v>-0.245149226368548</v>
      </c>
      <c r="H257" s="2">
        <v>-0.79337132433913204</v>
      </c>
      <c r="I257" s="2">
        <v>0.48021964162004199</v>
      </c>
      <c r="J257" s="2">
        <v>-0.46654509968592001</v>
      </c>
      <c r="K257" s="2">
        <v>0.72571504958595401</v>
      </c>
      <c r="L257" s="2">
        <v>0.447849357468528</v>
      </c>
      <c r="M257" s="2">
        <v>2.5267551877828798E-2</v>
      </c>
      <c r="N257" s="2">
        <v>-0.18367654130380801</v>
      </c>
      <c r="O257" s="2">
        <v>4.2459836190339897E-2</v>
      </c>
      <c r="P257" s="2">
        <v>-0.156662218613314</v>
      </c>
    </row>
    <row r="258" spans="2:16" ht="15" customHeight="1" x14ac:dyDescent="0.25">
      <c r="B258" s="2">
        <v>-3.0448173614909702</v>
      </c>
      <c r="C258" s="2">
        <v>1.36450098322019</v>
      </c>
      <c r="D258" s="2">
        <v>-0.74412984616192301</v>
      </c>
      <c r="E258" s="2">
        <v>-0.56488642472326001</v>
      </c>
      <c r="F258" s="2">
        <v>1.1873624932201099</v>
      </c>
      <c r="G258" s="2">
        <v>-1.4755209967274301</v>
      </c>
      <c r="H258" s="2">
        <v>-1.94540851000036</v>
      </c>
      <c r="I258" s="2">
        <v>-0.248870825312104</v>
      </c>
      <c r="J258" s="2">
        <v>0.65269759943026195</v>
      </c>
      <c r="K258" s="2">
        <v>0.54177414156609005</v>
      </c>
      <c r="L258" s="2">
        <v>-0.25911834273701401</v>
      </c>
      <c r="M258" s="2">
        <v>-6.6458834709871795E-2</v>
      </c>
      <c r="N258" s="2">
        <v>0.10425182249857499</v>
      </c>
      <c r="O258" s="2">
        <v>0.43343441097900598</v>
      </c>
      <c r="P258" s="2">
        <v>-0.33696400186778003</v>
      </c>
    </row>
    <row r="259" spans="2:16" ht="15" customHeight="1" x14ac:dyDescent="0.25">
      <c r="B259" s="2">
        <v>3.8659829954583498</v>
      </c>
      <c r="C259" s="2">
        <v>-0.58898362279517702</v>
      </c>
      <c r="D259" s="2">
        <v>2.5984751850149399</v>
      </c>
      <c r="E259" s="2">
        <v>-0.254670428249055</v>
      </c>
      <c r="F259" s="2">
        <v>0.54919643400766005</v>
      </c>
      <c r="G259" s="2">
        <v>0.75723421207370001</v>
      </c>
      <c r="H259" s="2">
        <v>0.468946845602282</v>
      </c>
      <c r="I259" s="2">
        <v>-1.7684098254282901</v>
      </c>
      <c r="J259" s="2">
        <v>-1.5083141956403701</v>
      </c>
      <c r="K259" s="2">
        <v>-2.1878101357970499</v>
      </c>
      <c r="L259" s="2">
        <v>-0.75713100815762802</v>
      </c>
      <c r="M259" s="2">
        <v>1.4244658969310601E-2</v>
      </c>
      <c r="N259" s="2">
        <v>-0.15113630593712701</v>
      </c>
      <c r="O259" s="2">
        <v>0.10551218361756599</v>
      </c>
      <c r="P259" s="2">
        <v>0.39495089297074698</v>
      </c>
    </row>
    <row r="260" spans="2:16" ht="15" customHeight="1" x14ac:dyDescent="0.25">
      <c r="B260" s="2">
        <v>0.85386038178217305</v>
      </c>
      <c r="C260" s="2">
        <v>0.21695753207545099</v>
      </c>
      <c r="D260" s="2">
        <v>-3.30515327637608</v>
      </c>
      <c r="E260" s="2">
        <v>1.98962913419122</v>
      </c>
      <c r="F260" s="2">
        <v>-1.36053610025224</v>
      </c>
      <c r="G260" s="2">
        <v>-0.81078549482108997</v>
      </c>
      <c r="H260" s="2">
        <v>-0.24030400376948899</v>
      </c>
      <c r="I260" s="2">
        <v>-0.46037787850609801</v>
      </c>
      <c r="J260" s="2">
        <v>-0.35915709145282998</v>
      </c>
      <c r="K260" s="2">
        <v>-0.69419704899685397</v>
      </c>
      <c r="L260" s="2">
        <v>-0.50681286463239295</v>
      </c>
      <c r="M260" s="2">
        <v>0.13679895641055301</v>
      </c>
      <c r="N260" s="2">
        <v>-0.53346979640066094</v>
      </c>
      <c r="O260" s="2">
        <v>0.122488207453051</v>
      </c>
      <c r="P260" s="2">
        <v>0.12840881513605801</v>
      </c>
    </row>
    <row r="261" spans="2:16" ht="15" customHeight="1" x14ac:dyDescent="0.25">
      <c r="B261" s="2">
        <v>-0.115579844786535</v>
      </c>
      <c r="C261" s="2">
        <v>1.3919078853376901</v>
      </c>
      <c r="D261" s="2">
        <v>-0.26640568821243998</v>
      </c>
      <c r="E261" s="2">
        <v>-0.43014845140034402</v>
      </c>
      <c r="F261" s="2">
        <v>0.27155173020861001</v>
      </c>
      <c r="G261" s="2">
        <v>0.23969841268712999</v>
      </c>
      <c r="H261" s="2">
        <v>5.60565692688186E-2</v>
      </c>
      <c r="I261" s="2">
        <v>-0.36491290316719499</v>
      </c>
      <c r="J261" s="2">
        <v>0.18572198803510301</v>
      </c>
      <c r="K261" s="2">
        <v>-0.52710191637763004</v>
      </c>
      <c r="L261" s="2">
        <v>9.0015375152101798E-2</v>
      </c>
      <c r="M261" s="2">
        <v>7.3686527121473097E-2</v>
      </c>
      <c r="N261" s="2">
        <v>-0.188820672725653</v>
      </c>
      <c r="O261" s="2">
        <v>-0.36350050358162</v>
      </c>
      <c r="P261" s="2">
        <v>-0.108541476733229</v>
      </c>
    </row>
    <row r="262" spans="2:16" ht="15" customHeight="1" x14ac:dyDescent="0.25">
      <c r="B262" s="2">
        <v>-0.32413484511469698</v>
      </c>
      <c r="C262" s="2">
        <v>-6.0272516048866001</v>
      </c>
      <c r="D262" s="2">
        <v>2.1687876805745399</v>
      </c>
      <c r="E262" s="2">
        <v>4.1934844339859702E-2</v>
      </c>
      <c r="F262" s="2">
        <v>-1.9114265607755601</v>
      </c>
      <c r="G262" s="2">
        <v>-1.8033639880698999</v>
      </c>
      <c r="H262" s="2">
        <v>0.99040653257304201</v>
      </c>
      <c r="I262" s="2">
        <v>-0.29777894236133301</v>
      </c>
      <c r="J262" s="2">
        <v>0.250717097122787</v>
      </c>
      <c r="K262" s="2">
        <v>0.60277880260522698</v>
      </c>
      <c r="L262" s="2">
        <v>-0.50688355535539198</v>
      </c>
      <c r="M262" s="2">
        <v>-0.26380107267167002</v>
      </c>
      <c r="N262" s="2">
        <v>-0.65124897979628205</v>
      </c>
      <c r="O262" s="2">
        <v>-0.29322206388100303</v>
      </c>
      <c r="P262" s="2">
        <v>-0.74852198503566802</v>
      </c>
    </row>
    <row r="263" spans="2:16" ht="15" customHeight="1" x14ac:dyDescent="0.25">
      <c r="B263" s="2">
        <v>-0.86888655822841399</v>
      </c>
      <c r="C263" s="2">
        <v>-0.78770347108037497</v>
      </c>
      <c r="D263" s="2">
        <v>-0.39055167302273303</v>
      </c>
      <c r="E263" s="2">
        <v>2.0589999049987702</v>
      </c>
      <c r="F263" s="2">
        <v>-1.1049247137470499</v>
      </c>
      <c r="G263" s="2">
        <v>-0.46806760799514902</v>
      </c>
      <c r="H263" s="2">
        <v>-0.117060218673154</v>
      </c>
      <c r="I263" s="2">
        <v>0.76551239568964902</v>
      </c>
      <c r="J263" s="2">
        <v>0.39798328512265002</v>
      </c>
      <c r="K263" s="2">
        <v>0.45057272059286702</v>
      </c>
      <c r="L263" s="2">
        <v>0.10331805483038201</v>
      </c>
      <c r="M263" s="2">
        <v>-7.2606373906351093E-2</v>
      </c>
      <c r="N263" s="2">
        <v>-0.76971920351706502</v>
      </c>
      <c r="O263" s="2">
        <v>0.14919403946920601</v>
      </c>
      <c r="P263" s="2">
        <v>-3.70650561937119E-2</v>
      </c>
    </row>
    <row r="264" spans="2:16" ht="15" customHeight="1" x14ac:dyDescent="0.25">
      <c r="B264" s="2">
        <v>-0.61002137879135099</v>
      </c>
      <c r="C264" s="2">
        <v>0.58752572929886904</v>
      </c>
      <c r="D264" s="2">
        <v>0.74569453680148801</v>
      </c>
      <c r="E264" s="2">
        <v>0.63015648096569998</v>
      </c>
      <c r="F264" s="2">
        <v>3.5587813820001798E-2</v>
      </c>
      <c r="G264" s="2">
        <v>0.356616168046477</v>
      </c>
      <c r="H264" s="2">
        <v>-0.83636444812829802</v>
      </c>
      <c r="I264" s="2">
        <v>-9.0562537346965802E-2</v>
      </c>
      <c r="J264" s="2">
        <v>-3.0496668422336101E-2</v>
      </c>
      <c r="K264" s="2">
        <v>0.62684064596677902</v>
      </c>
      <c r="L264" s="2">
        <v>0.27903322603538699</v>
      </c>
      <c r="M264" s="2">
        <v>0.70503361150876698</v>
      </c>
      <c r="N264" s="2">
        <v>-0.290451907225241</v>
      </c>
      <c r="O264" s="2">
        <v>-0.18669977573962299</v>
      </c>
      <c r="P264" s="2">
        <v>-0.39413043157910199</v>
      </c>
    </row>
    <row r="265" spans="2:16" ht="15" customHeight="1" x14ac:dyDescent="0.25">
      <c r="B265" s="2">
        <v>0.54244436061914003</v>
      </c>
      <c r="C265" s="2">
        <v>-0.97461085753814602</v>
      </c>
      <c r="D265" s="2">
        <v>-0.438397442268041</v>
      </c>
      <c r="E265" s="2">
        <v>-0.77934123419478596</v>
      </c>
      <c r="F265" s="2">
        <v>0.82180767150851397</v>
      </c>
      <c r="G265" s="2">
        <v>0.33839111681527301</v>
      </c>
      <c r="H265" s="2">
        <v>0.25628772470399902</v>
      </c>
      <c r="I265" s="2">
        <v>-0.76153909718531898</v>
      </c>
      <c r="J265" s="2">
        <v>0.15135122897102099</v>
      </c>
      <c r="K265" s="2">
        <v>-0.60805286196800801</v>
      </c>
      <c r="L265" s="2">
        <v>2.9614572681829598E-2</v>
      </c>
      <c r="M265" s="2">
        <v>0.77799900057228499</v>
      </c>
      <c r="N265" s="2">
        <v>0.73763067237011903</v>
      </c>
      <c r="O265" s="2">
        <v>0.47606615615123499</v>
      </c>
      <c r="P265" s="2">
        <v>-0.231337724761807</v>
      </c>
    </row>
    <row r="266" spans="2:16" ht="15" customHeight="1" x14ac:dyDescent="0.25">
      <c r="B266" s="2">
        <v>-0.43695563965740503</v>
      </c>
      <c r="C266" s="2">
        <v>0.91561911776941696</v>
      </c>
      <c r="D266" s="2">
        <v>-0.65772614778955896</v>
      </c>
      <c r="E266" s="2">
        <v>0.303833531507953</v>
      </c>
      <c r="F266" s="2">
        <v>0.85207631950948104</v>
      </c>
      <c r="G266" s="2">
        <v>-0.48234546256115501</v>
      </c>
      <c r="H266" s="2">
        <v>-0.81959101433275605</v>
      </c>
      <c r="I266" s="2">
        <v>-1.7786598763939902E-2</v>
      </c>
      <c r="J266" s="2">
        <v>-0.40776101735321202</v>
      </c>
      <c r="K266" s="2">
        <v>0.40526483161665899</v>
      </c>
      <c r="L266" s="2">
        <v>0.16866262114291899</v>
      </c>
      <c r="M266" s="2">
        <v>-0.216889283481835</v>
      </c>
      <c r="N266" s="2">
        <v>-0.35385012382544301</v>
      </c>
      <c r="O266" s="2">
        <v>-0.330623585411773</v>
      </c>
      <c r="P266" s="2">
        <v>-0.36540851689633103</v>
      </c>
    </row>
    <row r="267" spans="2:16" ht="15" customHeight="1" x14ac:dyDescent="0.25">
      <c r="B267" s="2">
        <v>-1.4897631957156099</v>
      </c>
      <c r="C267" s="2">
        <v>3.08289319465228</v>
      </c>
      <c r="D267" s="2">
        <v>0.20390152747608101</v>
      </c>
      <c r="E267" s="2">
        <v>-0.37786197568116597</v>
      </c>
      <c r="F267" s="2">
        <v>-1.0200843268113999</v>
      </c>
      <c r="G267" s="2">
        <v>0.43280318981715898</v>
      </c>
      <c r="H267" s="2">
        <v>0.29685999143862302</v>
      </c>
      <c r="I267" s="2">
        <v>-4.2923810893003497E-2</v>
      </c>
      <c r="J267" s="2">
        <v>6.1312748773473001E-2</v>
      </c>
      <c r="K267" s="2">
        <v>-3.5647789852999497E-2</v>
      </c>
      <c r="L267" s="2">
        <v>-0.17578249965524301</v>
      </c>
      <c r="M267" s="2">
        <v>-1.0664229983132401</v>
      </c>
      <c r="N267" s="2">
        <v>0.19615127041945701</v>
      </c>
      <c r="O267" s="2">
        <v>0.32525070629251801</v>
      </c>
      <c r="P267" s="2">
        <v>-0.51302255377626804</v>
      </c>
    </row>
    <row r="268" spans="2:16" ht="15" customHeight="1" x14ac:dyDescent="0.25">
      <c r="B268" s="2">
        <v>-1.0756521403341099</v>
      </c>
      <c r="C268" s="2">
        <v>-2.9323293781233901</v>
      </c>
      <c r="D268" s="2">
        <v>1.9678820665850101</v>
      </c>
      <c r="E268" s="2">
        <v>-1.29612070979834</v>
      </c>
      <c r="F268" s="2">
        <v>-3.3235792632966099</v>
      </c>
      <c r="G268" s="2">
        <v>0.35235336905034598</v>
      </c>
      <c r="H268" s="2">
        <v>-0.250394646430394</v>
      </c>
      <c r="I268" s="2">
        <v>-0.89823295900536104</v>
      </c>
      <c r="J268" s="2">
        <v>-2.96051611073672E-2</v>
      </c>
      <c r="K268" s="2">
        <v>1.5454003713145601</v>
      </c>
      <c r="L268" s="2">
        <v>-1.79119232897285</v>
      </c>
      <c r="M268" s="2">
        <v>-0.84516159965995796</v>
      </c>
      <c r="N268" s="2">
        <v>-1.0593982391705301</v>
      </c>
      <c r="O268" s="2">
        <v>-0.99925550387806705</v>
      </c>
      <c r="P268" s="2">
        <v>-0.62955181180586395</v>
      </c>
    </row>
    <row r="269" spans="2:16" ht="15" customHeight="1" x14ac:dyDescent="0.25">
      <c r="B269" s="2">
        <v>0.83364136416184897</v>
      </c>
      <c r="C269" s="2">
        <v>1.09966465694773</v>
      </c>
      <c r="D269" s="2">
        <v>-1.12778924237252</v>
      </c>
      <c r="E269" s="2">
        <v>0.47263075784981101</v>
      </c>
      <c r="F269" s="2">
        <v>-1.4629802867349699</v>
      </c>
      <c r="G269" s="2">
        <v>0.52730502311299299</v>
      </c>
      <c r="H269" s="2">
        <v>0.72756384367767002</v>
      </c>
      <c r="I269" s="2">
        <v>-0.26707581131904601</v>
      </c>
      <c r="J269" s="2">
        <v>1.35014244671474</v>
      </c>
      <c r="K269" s="2">
        <v>-0.43340915387375301</v>
      </c>
      <c r="L269" s="2">
        <v>-0.19876835123912501</v>
      </c>
      <c r="M269" s="2">
        <v>7.7425730576230201E-2</v>
      </c>
      <c r="N269" s="2">
        <v>-7.4958403029139503E-2</v>
      </c>
      <c r="O269" s="2">
        <v>0.169070469484561</v>
      </c>
      <c r="P269" s="2">
        <v>-9.3260190531630704E-2</v>
      </c>
    </row>
    <row r="270" spans="2:16" ht="15" customHeight="1" x14ac:dyDescent="0.25">
      <c r="B270" s="2">
        <v>0.60948342208258299</v>
      </c>
      <c r="C270" s="2">
        <v>0.50160011804480398</v>
      </c>
      <c r="D270" s="2">
        <v>-0.92642536156375699</v>
      </c>
      <c r="E270" s="2">
        <v>0.52916167669751002</v>
      </c>
      <c r="F270" s="2">
        <v>-1.6375998660286</v>
      </c>
      <c r="G270" s="2">
        <v>1.3987658071336999</v>
      </c>
      <c r="H270" s="2">
        <v>0.20800408296322501</v>
      </c>
      <c r="I270" s="2">
        <v>-0.59881970235276105</v>
      </c>
      <c r="J270" s="2">
        <v>1.8396035089279801</v>
      </c>
      <c r="K270" s="2">
        <v>8.9681305226820995E-2</v>
      </c>
      <c r="L270" s="2">
        <v>-0.39611528294922699</v>
      </c>
      <c r="M270" s="2">
        <v>-0.15715158009691599</v>
      </c>
      <c r="N270" s="2">
        <v>-0.26742688052181302</v>
      </c>
      <c r="O270" s="2">
        <v>-3.4387137645156002E-4</v>
      </c>
      <c r="P270" s="2">
        <v>-5.6846385339480401E-2</v>
      </c>
    </row>
    <row r="271" spans="2:16" ht="15" customHeight="1" x14ac:dyDescent="0.25">
      <c r="B271" s="2">
        <v>2.2925028892629</v>
      </c>
      <c r="C271" s="2">
        <v>0.16384082017267901</v>
      </c>
      <c r="D271" s="2">
        <v>1.89001001435889</v>
      </c>
      <c r="E271" s="2">
        <v>0.181886781790669</v>
      </c>
      <c r="F271" s="2">
        <v>1.5100349783111999</v>
      </c>
      <c r="G271" s="2">
        <v>0.73300518020793604</v>
      </c>
      <c r="H271" s="2">
        <v>0.41087153126520098</v>
      </c>
      <c r="I271" s="2">
        <v>-1.5671882304101601</v>
      </c>
      <c r="J271" s="2">
        <v>-0.68740383733243304</v>
      </c>
      <c r="K271" s="2">
        <v>-1.9466730815926401</v>
      </c>
      <c r="L271" s="2">
        <v>0.682874361600316</v>
      </c>
      <c r="M271" s="2">
        <v>-0.234034412763584</v>
      </c>
      <c r="N271" s="2">
        <v>-0.56249670453567402</v>
      </c>
      <c r="O271" s="2">
        <v>-0.31354923496843101</v>
      </c>
      <c r="P271" s="2">
        <v>-0.24358375873212401</v>
      </c>
    </row>
    <row r="272" spans="2:16" ht="15" customHeight="1" x14ac:dyDescent="0.25">
      <c r="B272" s="2">
        <v>0.33007564579607701</v>
      </c>
      <c r="C272" s="2">
        <v>1.19528200952702</v>
      </c>
      <c r="D272" s="2">
        <v>3.2977387813967599E-2</v>
      </c>
      <c r="E272" s="2">
        <v>0.19862425163806</v>
      </c>
      <c r="F272" s="2">
        <v>0.55745987535962405</v>
      </c>
      <c r="G272" s="2">
        <v>0.240053639096974</v>
      </c>
      <c r="H272" s="2">
        <v>0.10200457993416299</v>
      </c>
      <c r="I272" s="2">
        <v>-0.22421290206285999</v>
      </c>
      <c r="J272" s="2">
        <v>5.5957705004718201E-2</v>
      </c>
      <c r="K272" s="2">
        <v>-0.344310084397278</v>
      </c>
      <c r="L272" s="2">
        <v>3.4335813908157702E-2</v>
      </c>
      <c r="M272" s="2">
        <v>-1.82216534329935E-2</v>
      </c>
      <c r="N272" s="2">
        <v>-0.18390085711947199</v>
      </c>
      <c r="O272" s="2">
        <v>-6.2655362946600901E-2</v>
      </c>
      <c r="P272" s="2">
        <v>-7.9171570854051895E-2</v>
      </c>
    </row>
    <row r="273" spans="2:16" ht="15" customHeight="1" x14ac:dyDescent="0.25">
      <c r="B273" s="2">
        <v>5.43292515586608</v>
      </c>
      <c r="C273" s="2">
        <v>-0.66422808242161102</v>
      </c>
      <c r="D273" s="2">
        <v>0.47087426295028001</v>
      </c>
      <c r="E273" s="2">
        <v>0.56457865314658695</v>
      </c>
      <c r="F273" s="2">
        <v>0.28548714532051001</v>
      </c>
      <c r="G273" s="2">
        <v>2.1318766440411099</v>
      </c>
      <c r="H273" s="2">
        <v>-0.138397411087576</v>
      </c>
      <c r="I273" s="2">
        <v>-1.7560176532189</v>
      </c>
      <c r="J273" s="2">
        <v>6.2803035156936998E-2</v>
      </c>
      <c r="K273" s="2">
        <v>-0.98495405343833198</v>
      </c>
      <c r="L273" s="2">
        <v>-0.32186573904237398</v>
      </c>
      <c r="M273" s="2">
        <v>0.383022109445878</v>
      </c>
      <c r="N273" s="2">
        <v>4.6949776137386698E-2</v>
      </c>
      <c r="O273" s="2">
        <v>-0.47813116140689099</v>
      </c>
      <c r="P273" s="2">
        <v>0.76815716323578498</v>
      </c>
    </row>
    <row r="274" spans="2:16" ht="15" customHeight="1" x14ac:dyDescent="0.25">
      <c r="B274" s="2">
        <v>1.09507228471701</v>
      </c>
      <c r="C274" s="2">
        <v>2.3240676622229</v>
      </c>
      <c r="D274" s="2">
        <v>-1.56732740665229</v>
      </c>
      <c r="E274" s="2">
        <v>-1.29961603361973</v>
      </c>
      <c r="F274" s="2">
        <v>-0.84378006358266</v>
      </c>
      <c r="G274" s="2">
        <v>-0.35837311342614597</v>
      </c>
      <c r="H274" s="2">
        <v>-0.82885625613993597</v>
      </c>
      <c r="I274" s="2">
        <v>1.28901800874981</v>
      </c>
      <c r="J274" s="2">
        <v>0.74136985665611799</v>
      </c>
      <c r="K274" s="2">
        <v>-0.43818162865502203</v>
      </c>
      <c r="L274" s="2">
        <v>-0.35077611127788799</v>
      </c>
      <c r="M274" s="2">
        <v>-1.6028913884754501</v>
      </c>
      <c r="N274" s="2">
        <v>-0.97000920777004096</v>
      </c>
      <c r="O274" s="2">
        <v>1.10732011304046</v>
      </c>
      <c r="P274" s="2">
        <v>-0.59606148648620505</v>
      </c>
    </row>
    <row r="275" spans="2:16" ht="15" customHeight="1" x14ac:dyDescent="0.25">
      <c r="B275" s="2">
        <v>-1.23156930405253</v>
      </c>
      <c r="C275" s="2">
        <v>1.1567155569523999</v>
      </c>
      <c r="D275" s="2">
        <v>-1.0797078724376501</v>
      </c>
      <c r="E275" s="2">
        <v>-0.25789944955845001</v>
      </c>
      <c r="F275" s="2">
        <v>0.81726371528221997</v>
      </c>
      <c r="G275" s="2">
        <v>-0.63278740052126703</v>
      </c>
      <c r="H275" s="2">
        <v>-0.887195995334085</v>
      </c>
      <c r="I275" s="2">
        <v>-0.60913309704596097</v>
      </c>
      <c r="J275" s="2">
        <v>0.481523683246454</v>
      </c>
      <c r="K275" s="2">
        <v>-0.42945409421184</v>
      </c>
      <c r="L275" s="2">
        <v>-0.37816699192177</v>
      </c>
      <c r="M275" s="2">
        <v>0.285134136925697</v>
      </c>
      <c r="N275" s="2">
        <v>0.417019720596782</v>
      </c>
      <c r="O275" s="2">
        <v>-4.6708644933566003E-2</v>
      </c>
      <c r="P275" s="2">
        <v>-0.486787057974649</v>
      </c>
    </row>
    <row r="276" spans="2:16" ht="15" customHeight="1" x14ac:dyDescent="0.25">
      <c r="B276" s="2">
        <v>1.2781324688973801</v>
      </c>
      <c r="C276" s="2">
        <v>1.62961857493067</v>
      </c>
      <c r="D276" s="2">
        <v>2.4308164689757001</v>
      </c>
      <c r="E276" s="2">
        <v>0.58323912165594505</v>
      </c>
      <c r="F276" s="2">
        <v>-0.67509867316710803</v>
      </c>
      <c r="G276" s="2">
        <v>1.1399265586157701</v>
      </c>
      <c r="H276" s="2">
        <v>3.8225239225385697E-2</v>
      </c>
      <c r="I276" s="2">
        <v>0.77921844289087405</v>
      </c>
      <c r="J276" s="2">
        <v>-0.86195133090635101</v>
      </c>
      <c r="K276" s="2">
        <v>0.216160709030463</v>
      </c>
      <c r="L276" s="2">
        <v>-0.62407756155705796</v>
      </c>
      <c r="M276" s="2">
        <v>-0.89761647392712296</v>
      </c>
      <c r="N276" s="2">
        <v>0.54768715211073904</v>
      </c>
      <c r="O276" s="2">
        <v>-0.12317020203410101</v>
      </c>
      <c r="P276" s="2">
        <v>-0.204441952644521</v>
      </c>
    </row>
    <row r="277" spans="2:16" ht="15" customHeight="1" x14ac:dyDescent="0.25">
      <c r="B277" s="2">
        <v>3.1618556594187699</v>
      </c>
      <c r="C277" s="2">
        <v>5.9627927042652497E-2</v>
      </c>
      <c r="D277" s="2">
        <v>-1.00473252178362</v>
      </c>
      <c r="E277" s="2">
        <v>2.2838516608320099</v>
      </c>
      <c r="F277" s="2">
        <v>-5.5169800478829599E-2</v>
      </c>
      <c r="G277" s="2">
        <v>0.27793539500803</v>
      </c>
      <c r="H277" s="2">
        <v>0.55966762173094298</v>
      </c>
      <c r="I277" s="2">
        <v>-0.24572875485079401</v>
      </c>
      <c r="J277" s="2">
        <v>1.1043108647809201</v>
      </c>
      <c r="K277" s="2">
        <v>-5.4113399462006599E-2</v>
      </c>
      <c r="L277" s="2">
        <v>0.15313925618225999</v>
      </c>
      <c r="M277" s="2">
        <v>0.59449533261348397</v>
      </c>
      <c r="N277" s="2">
        <v>0.245435052401655</v>
      </c>
      <c r="O277" s="2">
        <v>0.13837171644322799</v>
      </c>
      <c r="P277" s="2">
        <v>0.12682590897879001</v>
      </c>
    </row>
    <row r="278" spans="2:16" ht="15" customHeight="1" x14ac:dyDescent="0.25">
      <c r="B278" s="2">
        <v>2.90830379052354</v>
      </c>
      <c r="C278" s="2">
        <v>0.68680588311187996</v>
      </c>
      <c r="D278" s="2">
        <v>-3.0871585297351501E-2</v>
      </c>
      <c r="E278" s="2">
        <v>0.79399487222416099</v>
      </c>
      <c r="F278" s="2">
        <v>0.65452028433694998</v>
      </c>
      <c r="G278" s="2">
        <v>-0.63839930132317602</v>
      </c>
      <c r="H278" s="2">
        <v>-0.17202934161539199</v>
      </c>
      <c r="I278" s="2">
        <v>-0.38138527313657999</v>
      </c>
      <c r="J278" s="2">
        <v>-1.33920605547278</v>
      </c>
      <c r="K278" s="2">
        <v>-0.72822001089033805</v>
      </c>
      <c r="L278" s="2">
        <v>-0.443467805762217</v>
      </c>
      <c r="M278" s="2">
        <v>0.27102803848010898</v>
      </c>
      <c r="N278" s="2">
        <v>-1.56025366749404E-3</v>
      </c>
      <c r="O278" s="2">
        <v>0.23248825076990901</v>
      </c>
      <c r="P278" s="2">
        <v>-4.3387527478585201E-2</v>
      </c>
    </row>
    <row r="279" spans="2:16" ht="15" customHeight="1" x14ac:dyDescent="0.25">
      <c r="B279" s="2">
        <v>-1.82137358030304</v>
      </c>
      <c r="C279" s="2">
        <v>1.9760826517821101E-2</v>
      </c>
      <c r="D279" s="2">
        <v>-0.42381135670342102</v>
      </c>
      <c r="E279" s="2">
        <v>0.40504233013739899</v>
      </c>
      <c r="F279" s="2">
        <v>0.761603071778574</v>
      </c>
      <c r="G279" s="2">
        <v>0.30132222755597798</v>
      </c>
      <c r="H279" s="2">
        <v>-0.282239931541441</v>
      </c>
      <c r="I279" s="2">
        <v>-0.56087853145770095</v>
      </c>
      <c r="J279" s="2">
        <v>1.8558161272737099</v>
      </c>
      <c r="K279" s="2">
        <v>-0.88675247079909703</v>
      </c>
      <c r="L279" s="2">
        <v>0.111968795086024</v>
      </c>
      <c r="M279" s="2">
        <v>0.50544537785426702</v>
      </c>
      <c r="N279" s="2">
        <v>0.32142474289744799</v>
      </c>
      <c r="O279" s="2">
        <v>-0.29749938926313502</v>
      </c>
      <c r="P279" s="2">
        <v>0.101141564516328</v>
      </c>
    </row>
    <row r="280" spans="2:16" ht="15" customHeight="1" x14ac:dyDescent="0.25">
      <c r="B280" s="2">
        <v>1.1138722291391101</v>
      </c>
      <c r="C280" s="2">
        <v>-2.0937405709605001</v>
      </c>
      <c r="D280" s="2">
        <v>1.7888199326558301</v>
      </c>
      <c r="E280" s="2">
        <v>-0.28616017503994901</v>
      </c>
      <c r="F280" s="2">
        <v>-2.5665060247887599</v>
      </c>
      <c r="G280" s="2">
        <v>4.2908388054662101</v>
      </c>
      <c r="H280" s="2">
        <v>-2.9013781563080001</v>
      </c>
      <c r="I280" s="2">
        <v>-3.0261668809745399</v>
      </c>
      <c r="J280" s="2">
        <v>-1.5888388895012899</v>
      </c>
      <c r="K280" s="2">
        <v>0.97407498089044797</v>
      </c>
      <c r="L280" s="2">
        <v>-0.27548577285738202</v>
      </c>
      <c r="M280" s="2">
        <v>0.11743978105823601</v>
      </c>
      <c r="N280" s="2">
        <v>0.37271066847677398</v>
      </c>
      <c r="O280" s="2">
        <v>-0.34787637883779499</v>
      </c>
      <c r="P280" s="2">
        <v>0.35302037944084003</v>
      </c>
    </row>
    <row r="281" spans="2:16" ht="15" customHeight="1" x14ac:dyDescent="0.25">
      <c r="B281" s="2">
        <v>1.26904266202856</v>
      </c>
      <c r="C281" s="2">
        <v>-2.2590442680959799</v>
      </c>
      <c r="D281" s="2">
        <v>0.50902239369217805</v>
      </c>
      <c r="E281" s="2">
        <v>1.27084277401648</v>
      </c>
      <c r="F281" s="2">
        <v>0.44584170133064999</v>
      </c>
      <c r="G281" s="2">
        <v>2.9529517976625099</v>
      </c>
      <c r="H281" s="2">
        <v>1.66694005354476</v>
      </c>
      <c r="I281" s="2">
        <v>0.98910530175064604</v>
      </c>
      <c r="J281" s="2">
        <v>0.34317833701755901</v>
      </c>
      <c r="K281" s="2">
        <v>0.68767937639030696</v>
      </c>
      <c r="L281" s="2">
        <v>-0.35802332289684002</v>
      </c>
      <c r="M281" s="2">
        <v>0.34547438638660499</v>
      </c>
      <c r="N281" s="2">
        <v>5.07921529533642E-2</v>
      </c>
      <c r="O281" s="2">
        <v>-0.26242227871836299</v>
      </c>
      <c r="P281" s="2">
        <v>0.15382651434362399</v>
      </c>
    </row>
    <row r="282" spans="2:16" ht="15" customHeight="1" x14ac:dyDescent="0.25">
      <c r="B282" s="2">
        <v>0.86937926065600302</v>
      </c>
      <c r="C282" s="2">
        <v>-1.74552615030267</v>
      </c>
      <c r="D282" s="2">
        <v>0.48102629500080102</v>
      </c>
      <c r="E282" s="2">
        <v>1.0942060732421599</v>
      </c>
      <c r="F282" s="2">
        <v>0.61547277474536499</v>
      </c>
      <c r="G282" s="2">
        <v>-0.290553586901654</v>
      </c>
      <c r="H282" s="2">
        <v>-0.96391704668400402</v>
      </c>
      <c r="I282" s="2">
        <v>-0.10273170426052999</v>
      </c>
      <c r="J282" s="2">
        <v>0.765564630091503</v>
      </c>
      <c r="K282" s="2">
        <v>0.67666491978160204</v>
      </c>
      <c r="L282" s="2">
        <v>0.917809247566022</v>
      </c>
      <c r="M282" s="2">
        <v>0.29432195708839498</v>
      </c>
      <c r="N282" s="2">
        <v>0.38625359501162798</v>
      </c>
      <c r="O282" s="2">
        <v>-0.34425406843391199</v>
      </c>
      <c r="P282" s="2">
        <v>-7.2946850097718105E-2</v>
      </c>
    </row>
    <row r="283" spans="2:16" ht="15" customHeight="1" x14ac:dyDescent="0.25">
      <c r="B283" s="2">
        <v>-0.457814189398079</v>
      </c>
      <c r="C283" s="2">
        <v>3.1969198497195199</v>
      </c>
      <c r="D283" s="2">
        <v>0.55327605096474797</v>
      </c>
      <c r="E283" s="2">
        <v>-0.66741363153913102</v>
      </c>
      <c r="F283" s="2">
        <v>-1.2519338727445699</v>
      </c>
      <c r="G283" s="2">
        <v>-0.50629632991650297</v>
      </c>
      <c r="H283" s="2">
        <v>0.95938276705762404</v>
      </c>
      <c r="I283" s="2">
        <v>0.110987155807833</v>
      </c>
      <c r="J283" s="2">
        <v>-0.53740500034830896</v>
      </c>
      <c r="K283" s="2">
        <v>-3.6777459028374898E-2</v>
      </c>
      <c r="L283" s="2">
        <v>0.32222952010004902</v>
      </c>
      <c r="M283" s="2">
        <v>-0.20697867494288599</v>
      </c>
      <c r="N283" s="2">
        <v>0.31354483542775102</v>
      </c>
      <c r="O283" s="2">
        <v>0.64538992748036905</v>
      </c>
      <c r="P283" s="2">
        <v>4.2003204790345298E-2</v>
      </c>
    </row>
    <row r="284" spans="2:16" ht="15" customHeight="1" x14ac:dyDescent="0.25">
      <c r="B284" s="2">
        <v>-0.39528282656908098</v>
      </c>
      <c r="C284" s="2">
        <v>1.7614191313196299</v>
      </c>
      <c r="D284" s="2">
        <v>2.6861316848952499</v>
      </c>
      <c r="E284" s="2">
        <v>0.70843043993197097</v>
      </c>
      <c r="F284" s="2">
        <v>-1.0070577689459801</v>
      </c>
      <c r="G284" s="2">
        <v>0.89979849572232995</v>
      </c>
      <c r="H284" s="2">
        <v>0.53058606968278499</v>
      </c>
      <c r="I284" s="2">
        <v>0.96739255468327501</v>
      </c>
      <c r="J284" s="2">
        <v>4.00636599798554E-2</v>
      </c>
      <c r="K284" s="2">
        <v>0.63986937601329297</v>
      </c>
      <c r="L284" s="2">
        <v>-0.47486883217724002</v>
      </c>
      <c r="M284" s="2">
        <v>-1.09450898005424</v>
      </c>
      <c r="N284" s="2">
        <v>0.14300420300830399</v>
      </c>
      <c r="O284" s="2">
        <v>0.258833391139562</v>
      </c>
      <c r="P284" s="2">
        <v>-9.37113450532987E-2</v>
      </c>
    </row>
    <row r="285" spans="2:16" ht="15" customHeight="1" x14ac:dyDescent="0.25">
      <c r="B285" s="2">
        <v>0.57639276297752395</v>
      </c>
      <c r="C285" s="2">
        <v>1.42696192928921</v>
      </c>
      <c r="D285" s="2">
        <v>0.27325525135567402</v>
      </c>
      <c r="E285" s="2">
        <v>0.54755498487275001</v>
      </c>
      <c r="F285" s="2">
        <v>0.60607116083990997</v>
      </c>
      <c r="G285" s="2">
        <v>-0.28476182490899499</v>
      </c>
      <c r="H285" s="2">
        <v>-0.41472579225845602</v>
      </c>
      <c r="I285" s="2">
        <v>0.13396227054172599</v>
      </c>
      <c r="J285" s="2">
        <v>-9.6252245403549E-2</v>
      </c>
      <c r="K285" s="2">
        <v>0.157329728921348</v>
      </c>
      <c r="L285" s="2">
        <v>0.25023294353055597</v>
      </c>
      <c r="M285" s="2">
        <v>-0.18579090933930201</v>
      </c>
      <c r="N285" s="2">
        <v>-0.28344951492333098</v>
      </c>
      <c r="O285" s="2">
        <v>-0.29254078272698403</v>
      </c>
      <c r="P285" s="2">
        <v>-0.33939868480241597</v>
      </c>
    </row>
    <row r="286" spans="2:16" ht="15" customHeight="1" x14ac:dyDescent="0.25">
      <c r="B286" s="2">
        <v>-3.9625524353875501</v>
      </c>
      <c r="C286" s="2">
        <v>-2.46651188905332</v>
      </c>
      <c r="D286" s="2">
        <v>-1.2914811142975899</v>
      </c>
      <c r="E286" s="2">
        <v>-0.97103444389669302</v>
      </c>
      <c r="F286" s="2">
        <v>0.97831078372289804</v>
      </c>
      <c r="G286" s="2">
        <v>1.3041732432284601</v>
      </c>
      <c r="H286" s="2">
        <v>0.60042408967824001</v>
      </c>
      <c r="I286" s="2">
        <v>0.15341490474108899</v>
      </c>
      <c r="J286" s="2">
        <v>0.28130024500114997</v>
      </c>
      <c r="K286" s="2">
        <v>-0.49724403237687498</v>
      </c>
      <c r="L286" s="2">
        <v>0.70903501863592</v>
      </c>
      <c r="M286" s="2">
        <v>-0.31993862063821898</v>
      </c>
      <c r="N286" s="2">
        <v>-6.9787885859453294E-2</v>
      </c>
      <c r="O286" s="2">
        <v>-0.20273746865280701</v>
      </c>
      <c r="P286" s="2">
        <v>-0.34625683204325702</v>
      </c>
    </row>
    <row r="287" spans="2:16" ht="15" customHeight="1" x14ac:dyDescent="0.25">
      <c r="B287" s="2">
        <v>2.45156516988034</v>
      </c>
      <c r="C287" s="2">
        <v>-1.4405362162495099</v>
      </c>
      <c r="D287" s="2">
        <v>-0.73248916036020795</v>
      </c>
      <c r="E287" s="2">
        <v>1.2113006202026799</v>
      </c>
      <c r="F287" s="2">
        <v>-2.75764881574319</v>
      </c>
      <c r="G287" s="2">
        <v>2.8947612719131</v>
      </c>
      <c r="H287" s="2">
        <v>-1.80864126696787</v>
      </c>
      <c r="I287" s="2">
        <v>-2.1082738369994098</v>
      </c>
      <c r="J287" s="2">
        <v>-0.50008637531774502</v>
      </c>
      <c r="K287" s="2">
        <v>1.4501523843028901</v>
      </c>
      <c r="L287" s="2">
        <v>-0.43332391444801999</v>
      </c>
      <c r="M287" s="2">
        <v>-0.35407018114966499</v>
      </c>
      <c r="N287" s="2">
        <v>-9.8782769157751693E-2</v>
      </c>
      <c r="O287" s="2">
        <v>0.111535149371223</v>
      </c>
      <c r="P287" s="2">
        <v>0.64156609672452702</v>
      </c>
    </row>
    <row r="288" spans="2:16" ht="15" customHeight="1" x14ac:dyDescent="0.25">
      <c r="B288" s="2">
        <v>-0.43591314804150699</v>
      </c>
      <c r="C288" s="2">
        <v>0.20745647802765299</v>
      </c>
      <c r="D288" s="2">
        <v>4.4316424644607298E-2</v>
      </c>
      <c r="E288" s="2">
        <v>-1.85995659090401E-3</v>
      </c>
      <c r="F288" s="2">
        <v>0.280583647680753</v>
      </c>
      <c r="G288" s="2">
        <v>1.47578200572778</v>
      </c>
      <c r="H288" s="2">
        <v>1.17476446376177</v>
      </c>
      <c r="I288" s="2">
        <v>0.26390521489164898</v>
      </c>
      <c r="J288" s="2">
        <v>0.23799428128524</v>
      </c>
      <c r="K288" s="2">
        <v>-6.9958000982430102E-2</v>
      </c>
      <c r="L288" s="2">
        <v>0.27558616090127902</v>
      </c>
      <c r="M288" s="2">
        <v>-0.34510729716205502</v>
      </c>
      <c r="N288" s="2">
        <v>-0.19500057413382199</v>
      </c>
      <c r="O288" s="2">
        <v>-0.29544987215859098</v>
      </c>
      <c r="P288" s="2">
        <v>-2.62928261059849E-2</v>
      </c>
    </row>
    <row r="289" spans="2:16" ht="15" customHeight="1" x14ac:dyDescent="0.25">
      <c r="B289" s="2">
        <v>-1.4789631648014101</v>
      </c>
      <c r="C289" s="2">
        <v>-1.23056000543037</v>
      </c>
      <c r="D289" s="2">
        <v>-0.82966352544933197</v>
      </c>
      <c r="E289" s="2">
        <v>-0.97197067414528104</v>
      </c>
      <c r="F289" s="2">
        <v>1.4986102395766401</v>
      </c>
      <c r="G289" s="2">
        <v>1.05002404370966</v>
      </c>
      <c r="H289" s="2">
        <v>0.80986561226869402</v>
      </c>
      <c r="I289" s="2">
        <v>0.84130993512774999</v>
      </c>
      <c r="J289" s="2">
        <v>-0.45214293401765998</v>
      </c>
      <c r="K289" s="2">
        <v>1.0145602505895901</v>
      </c>
      <c r="L289" s="2">
        <v>-9.7282313436139203E-2</v>
      </c>
      <c r="M289" s="2">
        <v>-0.30562050063275298</v>
      </c>
      <c r="N289" s="2">
        <v>-0.20215815290980199</v>
      </c>
      <c r="O289" s="2">
        <v>0.12498400070495</v>
      </c>
      <c r="P289" s="2">
        <v>0.295738612901012</v>
      </c>
    </row>
    <row r="290" spans="2:16" ht="15" customHeight="1" x14ac:dyDescent="0.25">
      <c r="B290" s="2">
        <v>-1.1656147252672799</v>
      </c>
      <c r="C290" s="2">
        <v>0.59458005169628403</v>
      </c>
      <c r="D290" s="2">
        <v>-1.0297903888329101</v>
      </c>
      <c r="E290" s="2">
        <v>-0.53536496438851799</v>
      </c>
      <c r="F290" s="2">
        <v>0.19765009549950299</v>
      </c>
      <c r="G290" s="2">
        <v>-0.169293555450444</v>
      </c>
      <c r="H290" s="2">
        <v>0.14467006545949099</v>
      </c>
      <c r="I290" s="2">
        <v>-0.366417248018648</v>
      </c>
      <c r="J290" s="2">
        <v>-1.46125602573448E-2</v>
      </c>
      <c r="K290" s="2">
        <v>-0.44548249873129497</v>
      </c>
      <c r="L290" s="2">
        <v>4.3819054619847898E-2</v>
      </c>
      <c r="M290" s="2">
        <v>0.287517960705788</v>
      </c>
      <c r="N290" s="2">
        <v>0.26333538337256701</v>
      </c>
      <c r="O290" s="2">
        <v>0.29672524464185501</v>
      </c>
      <c r="P290" s="2">
        <v>-0.15071557432772101</v>
      </c>
    </row>
    <row r="291" spans="2:16" ht="15" customHeight="1" x14ac:dyDescent="0.25">
      <c r="B291" s="2">
        <v>0.83833818291155504</v>
      </c>
      <c r="C291" s="2">
        <v>2.0782103470740698</v>
      </c>
      <c r="D291" s="2">
        <v>1.2677220288542801</v>
      </c>
      <c r="E291" s="2">
        <v>0.378358809705091</v>
      </c>
      <c r="F291" s="2">
        <v>0.78521114295128802</v>
      </c>
      <c r="G291" s="2">
        <v>-0.17317205803899699</v>
      </c>
      <c r="H291" s="2">
        <v>-0.24017787963662099</v>
      </c>
      <c r="I291" s="2">
        <v>1.11024357498699E-2</v>
      </c>
      <c r="J291" s="2">
        <v>-0.48342423457321398</v>
      </c>
      <c r="K291" s="2">
        <v>-0.479832511463126</v>
      </c>
      <c r="L291" s="2">
        <v>-0.81878346375558198</v>
      </c>
      <c r="M291" s="2">
        <v>0.236117940117479</v>
      </c>
      <c r="N291" s="2">
        <v>-5.5363856769666597E-2</v>
      </c>
      <c r="O291" s="2">
        <v>0.40995162067897201</v>
      </c>
      <c r="P291" s="2">
        <v>-0.12312631867196699</v>
      </c>
    </row>
    <row r="292" spans="2:16" ht="15" customHeight="1" x14ac:dyDescent="0.25">
      <c r="B292" s="2">
        <v>-2.3715742805582698</v>
      </c>
      <c r="C292" s="2">
        <v>0.793786666333129</v>
      </c>
      <c r="D292" s="2">
        <v>-0.13375350726403801</v>
      </c>
      <c r="E292" s="2">
        <v>-0.28781370173759602</v>
      </c>
      <c r="F292" s="2">
        <v>-0.50674802595190604</v>
      </c>
      <c r="G292" s="2">
        <v>0.39814055704384799</v>
      </c>
      <c r="H292" s="2">
        <v>0.67861023955447797</v>
      </c>
      <c r="I292" s="2">
        <v>0.163726598099315</v>
      </c>
      <c r="J292" s="2">
        <v>0.957923103082994</v>
      </c>
      <c r="K292" s="2">
        <v>-2.1200514250238701E-2</v>
      </c>
      <c r="L292" s="2">
        <v>0.28541945617884401</v>
      </c>
      <c r="M292" s="2">
        <v>-0.64534378489625899</v>
      </c>
      <c r="N292" s="2">
        <v>0.43595252414989999</v>
      </c>
      <c r="O292" s="2">
        <v>0.41450173602734403</v>
      </c>
      <c r="P292" s="2">
        <v>-1.3066942454391399E-2</v>
      </c>
    </row>
    <row r="293" spans="2:16" ht="15" customHeight="1" x14ac:dyDescent="0.25">
      <c r="B293" s="2">
        <v>-3.34092233061327</v>
      </c>
      <c r="C293" s="2">
        <v>-3.1713049486702798</v>
      </c>
      <c r="D293" s="2">
        <v>-1.8012740825665099</v>
      </c>
      <c r="E293" s="2">
        <v>-1.6197586452071</v>
      </c>
      <c r="F293" s="2">
        <v>2.0729490851689301</v>
      </c>
      <c r="G293" s="2">
        <v>2.0924523206760202</v>
      </c>
      <c r="H293" s="2">
        <v>0.984930721447555</v>
      </c>
      <c r="I293" s="2">
        <v>0.27189056529376499</v>
      </c>
      <c r="J293" s="2">
        <v>1.0724246581841499</v>
      </c>
      <c r="K293" s="2">
        <v>5.5450392952041502E-2</v>
      </c>
      <c r="L293" s="2">
        <v>-0.59485253610522304</v>
      </c>
      <c r="M293" s="2">
        <v>0.220723541859463</v>
      </c>
      <c r="N293" s="2">
        <v>-0.1138713124268</v>
      </c>
      <c r="O293" s="2">
        <v>-0.145423154438554</v>
      </c>
      <c r="P293" s="2">
        <v>1.98194142751124E-3</v>
      </c>
    </row>
    <row r="294" spans="2:16" ht="15" customHeight="1" x14ac:dyDescent="0.25">
      <c r="B294" s="2">
        <v>4.1962337928165097</v>
      </c>
      <c r="C294" s="2">
        <v>0.55191391776779097</v>
      </c>
      <c r="D294" s="2">
        <v>-1.3290209126475501</v>
      </c>
      <c r="E294" s="2">
        <v>0.49525247046112397</v>
      </c>
      <c r="F294" s="2">
        <v>-0.164529359987521</v>
      </c>
      <c r="G294" s="2">
        <v>-0.82920221525881499</v>
      </c>
      <c r="H294" s="2">
        <v>0.62102810317311796</v>
      </c>
      <c r="I294" s="2">
        <v>-0.839303594426834</v>
      </c>
      <c r="J294" s="2">
        <v>0.53940131530791702</v>
      </c>
      <c r="K294" s="2">
        <v>0.62550403133404298</v>
      </c>
      <c r="L294" s="2">
        <v>0.20163359555818</v>
      </c>
      <c r="M294" s="2">
        <v>-0.123841979932571</v>
      </c>
      <c r="N294" s="2">
        <v>5.8641531731429997E-2</v>
      </c>
      <c r="O294" s="2">
        <v>0.34940272210546303</v>
      </c>
      <c r="P294" s="2">
        <v>-0.29110088227479902</v>
      </c>
    </row>
    <row r="295" spans="2:16" ht="15" customHeight="1" x14ac:dyDescent="0.25">
      <c r="B295" s="2">
        <v>-1.2254399645248399</v>
      </c>
      <c r="C295" s="2">
        <v>1.4795354768026101</v>
      </c>
      <c r="D295" s="2">
        <v>-0.16033947302670101</v>
      </c>
      <c r="E295" s="2">
        <v>0.69404180697106699</v>
      </c>
      <c r="F295" s="2">
        <v>-0.95147897818840199</v>
      </c>
      <c r="G295" s="2">
        <v>0.14309492358089099</v>
      </c>
      <c r="H295" s="2">
        <v>0.68466933661240104</v>
      </c>
      <c r="I295" s="2">
        <v>0.44415712068944502</v>
      </c>
      <c r="J295" s="2">
        <v>0.56577148232447305</v>
      </c>
      <c r="K295" s="2">
        <v>0.10716106982912001</v>
      </c>
      <c r="L295" s="2">
        <v>0.492360722257984</v>
      </c>
      <c r="M295" s="2">
        <v>-0.62335262910736999</v>
      </c>
      <c r="N295" s="2">
        <v>0.11085759810586</v>
      </c>
      <c r="O295" s="2">
        <v>-0.56288769767468305</v>
      </c>
      <c r="P295" s="2">
        <v>0.53083114579124702</v>
      </c>
    </row>
    <row r="296" spans="2:16" ht="15" customHeight="1" x14ac:dyDescent="0.25">
      <c r="B296" s="2">
        <v>2.0418391260261202</v>
      </c>
      <c r="C296" s="2">
        <v>-1.5578641912534701</v>
      </c>
      <c r="D296" s="2">
        <v>8.7530438974313396E-2</v>
      </c>
      <c r="E296" s="2">
        <v>4.5237197570143302</v>
      </c>
      <c r="F296" s="2">
        <v>0.37721423813767102</v>
      </c>
      <c r="G296" s="2">
        <v>1.4814539202699499</v>
      </c>
      <c r="H296" s="2">
        <v>-0.13226773557643901</v>
      </c>
      <c r="I296" s="2">
        <v>0.92403179069778396</v>
      </c>
      <c r="J296" s="2">
        <v>-0.29606659791628198</v>
      </c>
      <c r="K296" s="2">
        <v>-0.65019883082055396</v>
      </c>
      <c r="L296" s="2">
        <v>-1.5555341037903101</v>
      </c>
      <c r="M296" s="2">
        <v>1.13770910676668</v>
      </c>
      <c r="N296" s="2">
        <v>0.16469189326392999</v>
      </c>
      <c r="O296" s="2">
        <v>-0.13523661448407501</v>
      </c>
      <c r="P296" s="2">
        <v>0.16135522749751</v>
      </c>
    </row>
    <row r="297" spans="2:16" ht="15" customHeight="1" x14ac:dyDescent="0.25">
      <c r="B297" s="2">
        <v>-1.76837998366339</v>
      </c>
      <c r="C297" s="2">
        <v>2.33100980719624</v>
      </c>
      <c r="D297" s="2">
        <v>0.60264522569960799</v>
      </c>
      <c r="E297" s="2">
        <v>4.2913048373088999E-2</v>
      </c>
      <c r="F297" s="2">
        <v>-0.17804235987144401</v>
      </c>
      <c r="G297" s="2">
        <v>6.7562317408863301E-2</v>
      </c>
      <c r="H297" s="2">
        <v>0.102288008254994</v>
      </c>
      <c r="I297" s="2">
        <v>0.12937061779369299</v>
      </c>
      <c r="J297" s="2">
        <v>0.248278900019375</v>
      </c>
      <c r="K297" s="2">
        <v>-0.36002451709592898</v>
      </c>
      <c r="L297" s="2">
        <v>8.11908588952239E-2</v>
      </c>
      <c r="M297" s="2">
        <v>0.223304187151004</v>
      </c>
      <c r="N297" s="2">
        <v>-0.41080764631744299</v>
      </c>
      <c r="O297" s="2">
        <v>-1.14378077868145E-2</v>
      </c>
      <c r="P297" s="2">
        <v>-6.6591062164685605E-2</v>
      </c>
    </row>
    <row r="298" spans="2:16" ht="15" customHeight="1" x14ac:dyDescent="0.25">
      <c r="B298" s="2">
        <v>-1.3177671001243001</v>
      </c>
      <c r="C298" s="2">
        <v>-1.507836906673</v>
      </c>
      <c r="D298" s="2">
        <v>2.5448829593349398</v>
      </c>
      <c r="E298" s="2">
        <v>0.97750429780798698</v>
      </c>
      <c r="F298" s="2">
        <v>-1.0152282269281101</v>
      </c>
      <c r="G298" s="2">
        <v>-0.53670582038063197</v>
      </c>
      <c r="H298" s="2">
        <v>0.69740393672840895</v>
      </c>
      <c r="I298" s="2">
        <v>0.644816393064363</v>
      </c>
      <c r="J298" s="2">
        <v>0.212119172504252</v>
      </c>
      <c r="K298" s="2">
        <v>0.57286083555891998</v>
      </c>
      <c r="L298" s="2">
        <v>0.22741812400729</v>
      </c>
      <c r="M298" s="2">
        <v>-0.15705193231858799</v>
      </c>
      <c r="N298" s="2">
        <v>-4.4156965527257203E-2</v>
      </c>
      <c r="O298" s="2">
        <v>0.22844177426171799</v>
      </c>
      <c r="P298" s="2">
        <v>0.352911180010267</v>
      </c>
    </row>
    <row r="299" spans="2:16" ht="15" customHeight="1" x14ac:dyDescent="0.25">
      <c r="B299" s="2">
        <v>0.56189727605640505</v>
      </c>
      <c r="C299" s="2">
        <v>-1.6325515963063599</v>
      </c>
      <c r="D299" s="2">
        <v>1.3531072159298101</v>
      </c>
      <c r="E299" s="2">
        <v>2.6917714084596698</v>
      </c>
      <c r="F299" s="2">
        <v>1.5439812616584101</v>
      </c>
      <c r="G299" s="2">
        <v>1.33114025595485</v>
      </c>
      <c r="H299" s="2">
        <v>-0.64056019704521305</v>
      </c>
      <c r="I299" s="2">
        <v>0.81092857921463002</v>
      </c>
      <c r="J299" s="2">
        <v>3.3086815885998801E-2</v>
      </c>
      <c r="K299" s="2">
        <v>0.443852771528639</v>
      </c>
      <c r="L299" s="2">
        <v>-0.14247963636521699</v>
      </c>
      <c r="M299" s="2">
        <v>0.77835233554494299</v>
      </c>
      <c r="N299" s="2">
        <v>0.37646015135738098</v>
      </c>
      <c r="O299" s="2">
        <v>-0.55386498348121604</v>
      </c>
      <c r="P299" s="2">
        <v>-0.120954793106667</v>
      </c>
    </row>
    <row r="300" spans="2:16" ht="15" customHeight="1" x14ac:dyDescent="0.25">
      <c r="B300" s="2">
        <v>-1.3781769409181901</v>
      </c>
      <c r="C300" s="2">
        <v>-0.616870584724588</v>
      </c>
      <c r="D300" s="2">
        <v>0.51296610106401097</v>
      </c>
      <c r="E300" s="2">
        <v>0.17678855249924799</v>
      </c>
      <c r="F300" s="2">
        <v>-0.65358996487594301</v>
      </c>
      <c r="G300" s="2">
        <v>1.2628478816578199</v>
      </c>
      <c r="H300" s="2">
        <v>-1.04905832602571</v>
      </c>
      <c r="I300" s="2">
        <v>-0.32159460586043498</v>
      </c>
      <c r="J300" s="2">
        <v>0.58109090096968796</v>
      </c>
      <c r="K300" s="2">
        <v>-5.9326780784366297E-2</v>
      </c>
      <c r="L300" s="2">
        <v>0.53856191717329704</v>
      </c>
      <c r="M300" s="2">
        <v>-4.6506805485703101E-2</v>
      </c>
      <c r="N300" s="2">
        <v>4.0053701803536004E-3</v>
      </c>
      <c r="O300" s="2">
        <v>-4.5510272819412903E-2</v>
      </c>
      <c r="P300" s="2">
        <v>3.8119428927096098E-2</v>
      </c>
    </row>
    <row r="301" spans="2:16" ht="15" customHeight="1" x14ac:dyDescent="0.25">
      <c r="B301" s="2">
        <v>1.1060063860743901</v>
      </c>
      <c r="C301" s="2">
        <v>0.32733165075173998</v>
      </c>
      <c r="D301" s="2">
        <v>1.12681593781056</v>
      </c>
      <c r="E301" s="2">
        <v>0.80954957098231495</v>
      </c>
      <c r="F301" s="2">
        <v>0.62230228635072704</v>
      </c>
      <c r="G301" s="2">
        <v>0.59941057906766004</v>
      </c>
      <c r="H301" s="2">
        <v>0.25544859019760602</v>
      </c>
      <c r="I301" s="2">
        <v>0.57451611896989097</v>
      </c>
      <c r="J301" s="2">
        <v>-4.4872722144590399E-2</v>
      </c>
      <c r="K301" s="2">
        <v>0.37962455064260098</v>
      </c>
      <c r="L301" s="2">
        <v>0.51912760520606005</v>
      </c>
      <c r="M301" s="2">
        <v>2.81801792904425E-2</v>
      </c>
      <c r="N301" s="2">
        <v>-0.31793564759028398</v>
      </c>
      <c r="O301" s="2">
        <v>0.239269093712597</v>
      </c>
      <c r="P301" s="2">
        <v>-0.16358063403181899</v>
      </c>
    </row>
    <row r="302" spans="2:16" ht="15" customHeight="1" x14ac:dyDescent="0.25">
      <c r="B302" s="2">
        <v>-0.88890098631141301</v>
      </c>
      <c r="C302" s="2">
        <v>0.29847691060243697</v>
      </c>
      <c r="D302" s="2">
        <v>1.85582158941814</v>
      </c>
      <c r="E302" s="2">
        <v>0.41865361559513498</v>
      </c>
      <c r="F302" s="2">
        <v>1.2692431364307399</v>
      </c>
      <c r="G302" s="2">
        <v>-0.88439815736189897</v>
      </c>
      <c r="H302" s="2">
        <v>-1.00495452291536</v>
      </c>
      <c r="I302" s="2">
        <v>-0.20499819740367001</v>
      </c>
      <c r="J302" s="2">
        <v>-0.98795451757994202</v>
      </c>
      <c r="K302" s="2">
        <v>-0.43852672440866303</v>
      </c>
      <c r="L302" s="2">
        <v>-1.8572973506437999E-2</v>
      </c>
      <c r="M302" s="2">
        <v>0.39182361843296798</v>
      </c>
      <c r="N302" s="2">
        <v>-0.16781774244594</v>
      </c>
      <c r="O302" s="2">
        <v>4.8210683466339999E-2</v>
      </c>
      <c r="P302" s="2">
        <v>-0.101734476928085</v>
      </c>
    </row>
    <row r="303" spans="2:16" ht="15" customHeight="1" x14ac:dyDescent="0.25">
      <c r="B303" s="2">
        <v>0.58050306213863601</v>
      </c>
      <c r="C303" s="2">
        <v>0.80611850649263295</v>
      </c>
      <c r="D303" s="2">
        <v>0.14052550526209101</v>
      </c>
      <c r="E303" s="2">
        <v>-0.17312673092428901</v>
      </c>
      <c r="F303" s="2">
        <v>1.20968292694279</v>
      </c>
      <c r="G303" s="2">
        <v>-0.32179917554416898</v>
      </c>
      <c r="H303" s="2">
        <v>-0.45165346362831399</v>
      </c>
      <c r="I303" s="2">
        <v>-0.34437628040708002</v>
      </c>
      <c r="J303" s="2">
        <v>0.37520019837832502</v>
      </c>
      <c r="K303" s="2">
        <v>0.26881895468178502</v>
      </c>
      <c r="L303" s="2">
        <v>-6.3604068913271194E-2</v>
      </c>
      <c r="M303" s="2">
        <v>0.36929717731618</v>
      </c>
      <c r="N303" s="2">
        <v>-0.33729227969508502</v>
      </c>
      <c r="O303" s="2">
        <v>0.45323673710017098</v>
      </c>
      <c r="P303" s="2">
        <v>0.16461938974554399</v>
      </c>
    </row>
    <row r="304" spans="2:16" ht="15" customHeight="1" x14ac:dyDescent="0.25">
      <c r="B304" s="2">
        <v>-0.1654419344394</v>
      </c>
      <c r="C304" s="2">
        <v>3.0011520863310701</v>
      </c>
      <c r="D304" s="2">
        <v>0.61176895737524195</v>
      </c>
      <c r="E304" s="2">
        <v>-1.7558153206104401</v>
      </c>
      <c r="F304" s="2">
        <v>-2.1248096144750601</v>
      </c>
      <c r="G304" s="2">
        <v>-2.3157604755652499</v>
      </c>
      <c r="H304" s="2">
        <v>0.83949865630708198</v>
      </c>
      <c r="I304" s="2">
        <v>0.32400621752677899</v>
      </c>
      <c r="J304" s="2">
        <v>-1.71839587876135</v>
      </c>
      <c r="K304" s="2">
        <v>0.99003753227299796</v>
      </c>
      <c r="L304" s="2">
        <v>1.6666294764353599E-2</v>
      </c>
      <c r="M304" s="2">
        <v>0.89418289021736297</v>
      </c>
      <c r="N304" s="2">
        <v>0.62561248938013503</v>
      </c>
      <c r="O304" s="2">
        <v>0.61087583993979</v>
      </c>
      <c r="P304" s="2">
        <v>-0.15472531328328001</v>
      </c>
    </row>
    <row r="305" spans="2:16" ht="15" customHeight="1" x14ac:dyDescent="0.25">
      <c r="B305" s="2">
        <v>-1.00847619948778</v>
      </c>
      <c r="C305" s="2">
        <v>2.0721589057916101</v>
      </c>
      <c r="D305" s="2">
        <v>0.354806674687969</v>
      </c>
      <c r="E305" s="2">
        <v>-0.203661498774723</v>
      </c>
      <c r="F305" s="2">
        <v>-0.599649513407433</v>
      </c>
      <c r="G305" s="2">
        <v>0.40884591485085098</v>
      </c>
      <c r="H305" s="2">
        <v>0.77774463601476695</v>
      </c>
      <c r="I305" s="2">
        <v>0.35522078393627998</v>
      </c>
      <c r="J305" s="2">
        <v>-0.30623325479173602</v>
      </c>
      <c r="K305" s="2">
        <v>-7.9519621059212398E-2</v>
      </c>
      <c r="L305" s="2">
        <v>0.101647637096289</v>
      </c>
      <c r="M305" s="2">
        <v>3.2101241890745501E-2</v>
      </c>
      <c r="N305" s="2">
        <v>7.6254143109911798E-2</v>
      </c>
      <c r="O305" s="2">
        <v>-4.0291761589579998E-2</v>
      </c>
      <c r="P305" s="2">
        <v>-0.115707743980612</v>
      </c>
    </row>
    <row r="306" spans="2:16" ht="15" customHeight="1" x14ac:dyDescent="0.25">
      <c r="B306" s="2">
        <v>-1.21813138070567</v>
      </c>
      <c r="C306" s="2">
        <v>1.57424323912182</v>
      </c>
      <c r="D306" s="2">
        <v>1.3243449844639099</v>
      </c>
      <c r="E306" s="2">
        <v>0.78273753991899997</v>
      </c>
      <c r="F306" s="2">
        <v>-0.212211943891147</v>
      </c>
      <c r="G306" s="2">
        <v>-0.49342052292104399</v>
      </c>
      <c r="H306" s="2">
        <v>-0.124661613925833</v>
      </c>
      <c r="I306" s="2">
        <v>0.75436460183312304</v>
      </c>
      <c r="J306" s="2">
        <v>-0.32929775450882698</v>
      </c>
      <c r="K306" s="2">
        <v>0.59264243777632897</v>
      </c>
      <c r="L306" s="2">
        <v>0.18067633833528099</v>
      </c>
      <c r="M306" s="2">
        <v>5.9029829630908602E-2</v>
      </c>
      <c r="N306" s="2">
        <v>0.38957789706357099</v>
      </c>
      <c r="O306" s="2">
        <v>-0.37201214462843601</v>
      </c>
      <c r="P306" s="2">
        <v>-0.20808151871196801</v>
      </c>
    </row>
    <row r="307" spans="2:16" ht="15" customHeight="1" x14ac:dyDescent="0.25">
      <c r="B307" s="2">
        <v>-0.85771826764991899</v>
      </c>
      <c r="C307" s="2">
        <v>1.484476504836</v>
      </c>
      <c r="D307" s="2">
        <v>1.53033943604254</v>
      </c>
      <c r="E307" s="2">
        <v>0.21005631233479999</v>
      </c>
      <c r="F307" s="2">
        <v>0.23996342441743901</v>
      </c>
      <c r="G307" s="2">
        <v>0.258587160857771</v>
      </c>
      <c r="H307" s="2">
        <v>0.14060216712500001</v>
      </c>
      <c r="I307" s="2">
        <v>-3.1506888662716199E-4</v>
      </c>
      <c r="J307" s="2">
        <v>-3.3089018062205197E-2</v>
      </c>
      <c r="K307" s="2">
        <v>-0.52901323370965303</v>
      </c>
      <c r="L307" s="2">
        <v>-0.18019673032362099</v>
      </c>
      <c r="M307" s="2">
        <v>0.17762937671785101</v>
      </c>
      <c r="N307" s="2">
        <v>-0.51187305559962903</v>
      </c>
      <c r="O307" s="2">
        <v>-0.27012925767886398</v>
      </c>
      <c r="P307" s="2">
        <v>0.18571904360699901</v>
      </c>
    </row>
    <row r="308" spans="2:16" ht="15" customHeight="1" x14ac:dyDescent="0.25">
      <c r="B308" s="2">
        <v>1.4385417484246401</v>
      </c>
      <c r="C308" s="2">
        <v>-5.0295338253880697</v>
      </c>
      <c r="D308" s="2">
        <v>1.4957130452760199</v>
      </c>
      <c r="E308" s="2">
        <v>-0.44955872580145301</v>
      </c>
      <c r="F308" s="2">
        <v>-1.50445155161873</v>
      </c>
      <c r="G308" s="2">
        <v>-0.76241290876012702</v>
      </c>
      <c r="H308" s="2">
        <v>-0.42869883591074798</v>
      </c>
      <c r="I308" s="2">
        <v>1.46016528397653</v>
      </c>
      <c r="J308" s="2">
        <v>0.27437791111833998</v>
      </c>
      <c r="K308" s="2">
        <v>-0.96356279063352801</v>
      </c>
      <c r="L308" s="2">
        <v>0.49057651746831399</v>
      </c>
      <c r="M308" s="2">
        <v>-5.0456004359293198E-2</v>
      </c>
      <c r="N308" s="2">
        <v>-0.14582046701811099</v>
      </c>
      <c r="O308" s="2">
        <v>0.28966456341665497</v>
      </c>
      <c r="P308" s="2">
        <v>0.146395289113709</v>
      </c>
    </row>
    <row r="309" spans="2:16" ht="15" customHeight="1" x14ac:dyDescent="0.25">
      <c r="B309" s="2">
        <v>-1.7884686293166301</v>
      </c>
      <c r="C309" s="2">
        <v>0.11495707950508501</v>
      </c>
      <c r="D309" s="2">
        <v>-0.34837371062975703</v>
      </c>
      <c r="E309" s="2">
        <v>-0.30296381609636602</v>
      </c>
      <c r="F309" s="2">
        <v>1.31890433967231E-2</v>
      </c>
      <c r="G309" s="2">
        <v>0.743636418818857</v>
      </c>
      <c r="H309" s="2">
        <v>0.77756226830436304</v>
      </c>
      <c r="I309" s="2">
        <v>-1.94642384633082E-3</v>
      </c>
      <c r="J309" s="2">
        <v>0.98038389827746597</v>
      </c>
      <c r="K309" s="2">
        <v>-0.51225399134553395</v>
      </c>
      <c r="L309" s="2">
        <v>0.23859584121008801</v>
      </c>
      <c r="M309" s="2">
        <v>0.16358352162130799</v>
      </c>
      <c r="N309" s="2">
        <v>0.137986566414463</v>
      </c>
      <c r="O309" s="2">
        <v>-0.13783449532768899</v>
      </c>
      <c r="P309" s="2">
        <v>0.286664835155022</v>
      </c>
    </row>
    <row r="310" spans="2:16" ht="15" customHeight="1" x14ac:dyDescent="0.25">
      <c r="B310" s="2">
        <v>-3.1351177061792699</v>
      </c>
      <c r="C310" s="2">
        <v>-1.3032128812807799</v>
      </c>
      <c r="D310" s="2">
        <v>-0.46803863838580301</v>
      </c>
      <c r="E310" s="2">
        <v>-0.134782110789118</v>
      </c>
      <c r="F310" s="2">
        <v>1.20270197570215</v>
      </c>
      <c r="G310" s="2">
        <v>0.34139451274833099</v>
      </c>
      <c r="H310" s="2">
        <v>-0.43750446016946898</v>
      </c>
      <c r="I310" s="2">
        <v>0.20034758856687401</v>
      </c>
      <c r="J310" s="2">
        <v>0.56149507536855903</v>
      </c>
      <c r="K310" s="2">
        <v>0.17553177211224</v>
      </c>
      <c r="L310" s="2">
        <v>0.30882069848688298</v>
      </c>
      <c r="M310" s="2">
        <v>-0.63800111090466305</v>
      </c>
      <c r="N310" s="2">
        <v>0.18978566337007999</v>
      </c>
      <c r="O310" s="2">
        <v>0.158717315015248</v>
      </c>
      <c r="P310" s="2">
        <v>7.5999682926613701E-2</v>
      </c>
    </row>
    <row r="311" spans="2:16" ht="15" customHeight="1" x14ac:dyDescent="0.25">
      <c r="B311" s="2">
        <v>1.92378681104954</v>
      </c>
      <c r="C311" s="2">
        <v>-1.5112891563161901</v>
      </c>
      <c r="D311" s="2">
        <v>-4.1994168429849603</v>
      </c>
      <c r="E311" s="2">
        <v>1.1365251556696201</v>
      </c>
      <c r="F311" s="2">
        <v>-0.66655693321184195</v>
      </c>
      <c r="G311" s="2">
        <v>-0.32023257448606801</v>
      </c>
      <c r="H311" s="2">
        <v>5.2600855029353202E-2</v>
      </c>
      <c r="I311" s="2">
        <v>0.72397153595498498</v>
      </c>
      <c r="J311" s="2">
        <v>0.467229624489784</v>
      </c>
      <c r="K311" s="2">
        <v>0.52846552994972196</v>
      </c>
      <c r="L311" s="2">
        <v>-0.36628454441959102</v>
      </c>
      <c r="M311" s="2">
        <v>-0.311942255400181</v>
      </c>
      <c r="N311" s="2">
        <v>-6.3243662277588E-2</v>
      </c>
      <c r="O311" s="2">
        <v>-5.3964439332073101E-2</v>
      </c>
      <c r="P311" s="2">
        <v>-1.6747795018213898E-2</v>
      </c>
    </row>
    <row r="312" spans="2:16" ht="15" customHeight="1" x14ac:dyDescent="0.25">
      <c r="B312" s="2">
        <v>1.17298078872013</v>
      </c>
      <c r="C312" s="2">
        <v>-2.0771240884496098</v>
      </c>
      <c r="D312" s="2">
        <v>1.7562763016707601</v>
      </c>
      <c r="E312" s="2">
        <v>0.27741653104875302</v>
      </c>
      <c r="F312" s="2">
        <v>0.98502380857314398</v>
      </c>
      <c r="G312" s="2">
        <v>-0.84813669321003105</v>
      </c>
      <c r="H312" s="2">
        <v>-0.33705173922051201</v>
      </c>
      <c r="I312" s="2">
        <v>5.0742403101675403E-2</v>
      </c>
      <c r="J312" s="2">
        <v>-0.10605229190502</v>
      </c>
      <c r="K312" s="2">
        <v>0.47100912056417898</v>
      </c>
      <c r="L312" s="2">
        <v>0.209380217245905</v>
      </c>
      <c r="M312" s="2">
        <v>0.254361976352875</v>
      </c>
      <c r="N312" s="2">
        <v>0.16607993562551801</v>
      </c>
      <c r="O312" s="2">
        <v>-3.4939385384514299E-2</v>
      </c>
      <c r="P312" s="2">
        <v>0.26380471610193601</v>
      </c>
    </row>
    <row r="313" spans="2:16" ht="15" customHeight="1" x14ac:dyDescent="0.25">
      <c r="B313" s="2">
        <v>0.10863258031723801</v>
      </c>
      <c r="C313" s="2">
        <v>0.66123802427688805</v>
      </c>
      <c r="D313" s="2">
        <v>1.2900613857211101</v>
      </c>
      <c r="E313" s="2">
        <v>-9.0082220239548205E-2</v>
      </c>
      <c r="F313" s="2">
        <v>-0.43110521338077801</v>
      </c>
      <c r="G313" s="2">
        <v>-0.28088769126954699</v>
      </c>
      <c r="H313" s="2">
        <v>0.47122130498064602</v>
      </c>
      <c r="I313" s="2">
        <v>-0.115337260763355</v>
      </c>
      <c r="J313" s="2">
        <v>-1.00165137599598</v>
      </c>
      <c r="K313" s="2">
        <v>-0.43373377875860197</v>
      </c>
      <c r="L313" s="2">
        <v>-7.8178649014138497E-4</v>
      </c>
      <c r="M313" s="2">
        <v>-0.82105321468550696</v>
      </c>
      <c r="N313" s="2">
        <v>0.52304639556284604</v>
      </c>
      <c r="O313" s="2">
        <v>0.258985991937837</v>
      </c>
      <c r="P313" s="2">
        <v>-0.172966570952273</v>
      </c>
    </row>
    <row r="314" spans="2:16" ht="15" customHeight="1" x14ac:dyDescent="0.25">
      <c r="B314" s="2">
        <v>-1.56353938482262</v>
      </c>
      <c r="C314" s="2">
        <v>1.41931033228498</v>
      </c>
      <c r="D314" s="2">
        <v>-0.53315791293663595</v>
      </c>
      <c r="E314" s="2">
        <v>-0.106121008231852</v>
      </c>
      <c r="F314" s="2">
        <v>-0.32663261693449802</v>
      </c>
      <c r="G314" s="2">
        <v>2.33464866134825E-3</v>
      </c>
      <c r="H314" s="2">
        <v>0.125619018166896</v>
      </c>
      <c r="I314" s="2">
        <v>1.7310645894671201E-2</v>
      </c>
      <c r="J314" s="2">
        <v>-1.8916562216680099E-2</v>
      </c>
      <c r="K314" s="2">
        <v>-0.47607991049833698</v>
      </c>
      <c r="L314" s="2">
        <v>-0.54860809101301</v>
      </c>
      <c r="M314" s="2">
        <v>2.0125056994151201E-2</v>
      </c>
      <c r="N314" s="2">
        <v>0.45615050205787699</v>
      </c>
      <c r="O314" s="2">
        <v>0.12418513067993101</v>
      </c>
      <c r="P314" s="2">
        <v>-0.480193443117157</v>
      </c>
    </row>
    <row r="315" spans="2:16" ht="15" customHeight="1" x14ac:dyDescent="0.25">
      <c r="B315" s="2">
        <v>-1.4141322462291199</v>
      </c>
      <c r="C315" s="2">
        <v>-5.1527725235037503</v>
      </c>
      <c r="D315" s="2">
        <v>0.52882675734433304</v>
      </c>
      <c r="E315" s="2">
        <v>-0.91013299620810195</v>
      </c>
      <c r="F315" s="2">
        <v>-5.8761077064614096</v>
      </c>
      <c r="G315" s="2">
        <v>8.5352720298025897</v>
      </c>
      <c r="H315" s="2">
        <v>-7.1362774943603302</v>
      </c>
      <c r="I315" s="2">
        <v>-5.5766472768240503</v>
      </c>
      <c r="J315" s="2">
        <v>-2.2077043337644402</v>
      </c>
      <c r="K315" s="2">
        <v>2.8561816870099199</v>
      </c>
      <c r="L315" s="2">
        <v>0.49081688537114199</v>
      </c>
      <c r="M315" s="2">
        <v>0.24148732142927101</v>
      </c>
      <c r="N315" s="2">
        <v>0.62741963447252302</v>
      </c>
      <c r="O315" s="2">
        <v>0.111829941016755</v>
      </c>
      <c r="P315" s="2">
        <v>0.704112999885524</v>
      </c>
    </row>
    <row r="316" spans="2:16" ht="15" customHeight="1" x14ac:dyDescent="0.25">
      <c r="B316" s="2">
        <v>0.46658994387529001</v>
      </c>
      <c r="C316" s="2">
        <v>-3.35978942570762</v>
      </c>
      <c r="D316" s="2">
        <v>3.3939216396757801</v>
      </c>
      <c r="E316" s="2">
        <v>1.2257730655519301</v>
      </c>
      <c r="F316" s="2">
        <v>-0.47783356271057498</v>
      </c>
      <c r="G316" s="2">
        <v>-1.14540338528235</v>
      </c>
      <c r="H316" s="2">
        <v>-0.171041307823672</v>
      </c>
      <c r="I316" s="2">
        <v>0.87312775786402497</v>
      </c>
      <c r="J316" s="2">
        <v>-0.37780388828096401</v>
      </c>
      <c r="K316" s="2">
        <v>0.69586661188652599</v>
      </c>
      <c r="L316" s="2">
        <v>0.56413161073612805</v>
      </c>
      <c r="M316" s="2">
        <v>0.25670348285009897</v>
      </c>
      <c r="N316" s="2">
        <v>-1.1228776498333699</v>
      </c>
      <c r="O316" s="2">
        <v>0.50708165816433803</v>
      </c>
      <c r="P316" s="2">
        <v>0.86326992607101005</v>
      </c>
    </row>
    <row r="317" spans="2:16" ht="15" customHeight="1" x14ac:dyDescent="0.25">
      <c r="B317" s="2">
        <v>2.27651153879905</v>
      </c>
      <c r="C317" s="2">
        <v>3.8299270119408102</v>
      </c>
      <c r="D317" s="2">
        <v>0.83506294890616095</v>
      </c>
      <c r="E317" s="2">
        <v>-1.84494554360629</v>
      </c>
      <c r="F317" s="2">
        <v>-1.9373406509845901</v>
      </c>
      <c r="G317" s="2">
        <v>-0.104107998876788</v>
      </c>
      <c r="H317" s="2">
        <v>1.59842391018522</v>
      </c>
      <c r="I317" s="2">
        <v>-0.14866895297874699</v>
      </c>
      <c r="J317" s="2">
        <v>-0.81574401838666899</v>
      </c>
      <c r="K317" s="2">
        <v>-9.2794157043685405E-2</v>
      </c>
      <c r="L317" s="2">
        <v>-0.45423667593029698</v>
      </c>
      <c r="M317" s="2">
        <v>-0.92688879731056095</v>
      </c>
      <c r="N317" s="2">
        <v>0.17801061976871899</v>
      </c>
      <c r="O317" s="2">
        <v>-7.4035425819015094E-2</v>
      </c>
      <c r="P317" s="2">
        <v>0.49380487228936298</v>
      </c>
    </row>
    <row r="318" spans="2:16" ht="15" customHeight="1" x14ac:dyDescent="0.25">
      <c r="B318" s="2">
        <v>-1.3952955154564299</v>
      </c>
      <c r="C318" s="2">
        <v>0.61573731181059799</v>
      </c>
      <c r="D318" s="2">
        <v>-1.61374541680419</v>
      </c>
      <c r="E318" s="2">
        <v>-2.6692525374071199</v>
      </c>
      <c r="F318" s="2">
        <v>4.1075954338422101E-2</v>
      </c>
      <c r="G318" s="2">
        <v>8.6536882712733396E-2</v>
      </c>
      <c r="H318" s="2">
        <v>1.4030873330022</v>
      </c>
      <c r="I318" s="2">
        <v>3.0841834302653401E-2</v>
      </c>
      <c r="J318" s="2">
        <v>-0.920405915241294</v>
      </c>
      <c r="K318" s="2">
        <v>0.27337225850309799</v>
      </c>
      <c r="L318" s="2">
        <v>0.20391656717014101</v>
      </c>
      <c r="M318" s="2">
        <v>0.44606631770919702</v>
      </c>
      <c r="N318" s="2">
        <v>-0.28143420652339701</v>
      </c>
      <c r="O318" s="2">
        <v>0.169593606375984</v>
      </c>
      <c r="P318" s="2">
        <v>0.24960680419478701</v>
      </c>
    </row>
    <row r="319" spans="2:16" ht="15" customHeight="1" x14ac:dyDescent="0.25">
      <c r="B319" s="2">
        <v>0.71553771843445901</v>
      </c>
      <c r="C319" s="2">
        <v>1.8196348785677099</v>
      </c>
      <c r="D319" s="2">
        <v>0.77373501095458697</v>
      </c>
      <c r="E319" s="2">
        <v>-0.54807689750830801</v>
      </c>
      <c r="F319" s="2">
        <v>1.30930957650277</v>
      </c>
      <c r="G319" s="2">
        <v>-1.36377172301522</v>
      </c>
      <c r="H319" s="2">
        <v>-1.1567852507618199</v>
      </c>
      <c r="I319" s="2">
        <v>-0.40459443188295902</v>
      </c>
      <c r="J319" s="2">
        <v>-1.37101926510526</v>
      </c>
      <c r="K319" s="2">
        <v>-0.28723942510568501</v>
      </c>
      <c r="L319" s="2">
        <v>-0.696432158426734</v>
      </c>
      <c r="M319" s="2">
        <v>0.31268718251501998</v>
      </c>
      <c r="N319" s="2">
        <v>-0.143879623480651</v>
      </c>
      <c r="O319" s="2">
        <v>-2.05019629102219E-2</v>
      </c>
      <c r="P319" s="2">
        <v>0.44044257750789301</v>
      </c>
    </row>
    <row r="320" spans="2:16" ht="15" customHeight="1" x14ac:dyDescent="0.25">
      <c r="B320" s="2">
        <v>5.5201582940274196</v>
      </c>
      <c r="C320" s="2">
        <v>0.286025204283407</v>
      </c>
      <c r="D320" s="2">
        <v>2.5156709067789902</v>
      </c>
      <c r="E320" s="2">
        <v>0.26017051768854899</v>
      </c>
      <c r="F320" s="2">
        <v>2.65075050105066</v>
      </c>
      <c r="G320" s="2">
        <v>0.75977113541900299</v>
      </c>
      <c r="H320" s="2">
        <v>0.26414858557063797</v>
      </c>
      <c r="I320" s="2">
        <v>-1.72727612657198</v>
      </c>
      <c r="J320" s="2">
        <v>-0.97102036125025404</v>
      </c>
      <c r="K320" s="2">
        <v>-2.0987251749598399</v>
      </c>
      <c r="L320" s="2">
        <v>-0.84673446735467295</v>
      </c>
      <c r="M320" s="2">
        <v>-1.0487429426799</v>
      </c>
      <c r="N320" s="2">
        <v>0.62585032247759198</v>
      </c>
      <c r="O320" s="2">
        <v>-0.65084209896761103</v>
      </c>
      <c r="P320" s="2">
        <v>0.45954843350223901</v>
      </c>
    </row>
    <row r="321" spans="2:16" ht="15" customHeight="1" x14ac:dyDescent="0.25">
      <c r="B321" s="2">
        <v>-2.6687077287276901</v>
      </c>
      <c r="C321" s="2">
        <v>-0.35930446908493702</v>
      </c>
      <c r="D321" s="2">
        <v>2.0584800769301501E-2</v>
      </c>
      <c r="E321" s="2">
        <v>-0.47308658666556702</v>
      </c>
      <c r="F321" s="2">
        <v>1.08107343825617</v>
      </c>
      <c r="G321" s="2">
        <v>-0.84526516660817397</v>
      </c>
      <c r="H321" s="2">
        <v>-1.2237024781125301</v>
      </c>
      <c r="I321" s="2">
        <v>-0.83212360880994096</v>
      </c>
      <c r="J321" s="2">
        <v>0.30684860475748399</v>
      </c>
      <c r="K321" s="2">
        <v>-0.95108884375231095</v>
      </c>
      <c r="L321" s="2">
        <v>0.39997639208310198</v>
      </c>
      <c r="M321" s="2">
        <v>0.173141709313406</v>
      </c>
      <c r="N321" s="2">
        <v>0.55000715423976099</v>
      </c>
      <c r="O321" s="2">
        <v>0.95545682531901699</v>
      </c>
      <c r="P321" s="2">
        <v>2.1438046493414499E-2</v>
      </c>
    </row>
    <row r="322" spans="2:16" ht="15" customHeight="1" x14ac:dyDescent="0.25">
      <c r="B322" s="2">
        <v>0.42583472245952497</v>
      </c>
      <c r="C322" s="2">
        <v>2.4813720453155401</v>
      </c>
      <c r="D322" s="2">
        <v>0.44617855384188798</v>
      </c>
      <c r="E322" s="2">
        <v>-0.497061305582152</v>
      </c>
      <c r="F322" s="2">
        <v>0.85584768774870201</v>
      </c>
      <c r="G322" s="2">
        <v>-0.67507222747958295</v>
      </c>
      <c r="H322" s="2">
        <v>-0.44105209905409898</v>
      </c>
      <c r="I322" s="2">
        <v>-0.36611149833023598</v>
      </c>
      <c r="J322" s="2">
        <v>-0.192234343486204</v>
      </c>
      <c r="K322" s="2">
        <v>-3.3161069010205997E-2</v>
      </c>
      <c r="L322" s="2">
        <v>-0.61665859975636095</v>
      </c>
      <c r="M322" s="2">
        <v>0.157704489300803</v>
      </c>
      <c r="N322" s="2">
        <v>-0.23970458469370801</v>
      </c>
      <c r="O322" s="2">
        <v>0.31395852124250501</v>
      </c>
      <c r="P322" s="2">
        <v>5.3101583100833702E-3</v>
      </c>
    </row>
    <row r="323" spans="2:16" ht="15" customHeight="1" x14ac:dyDescent="0.25">
      <c r="B323" s="2">
        <v>4.2292264992452102</v>
      </c>
      <c r="C323" s="2">
        <v>-0.16171390449506201</v>
      </c>
      <c r="D323" s="2">
        <v>1.8086972522660101</v>
      </c>
      <c r="E323" s="2">
        <v>8.0734285175697196E-2</v>
      </c>
      <c r="F323" s="2">
        <v>1.01469822423192</v>
      </c>
      <c r="G323" s="2">
        <v>-0.32586887746316101</v>
      </c>
      <c r="H323" s="2">
        <v>0.72397389720234195</v>
      </c>
      <c r="I323" s="2">
        <v>-0.79999060755838203</v>
      </c>
      <c r="J323" s="2">
        <v>1.16952969173329</v>
      </c>
      <c r="K323" s="2">
        <v>0.90143137804776097</v>
      </c>
      <c r="L323" s="2">
        <v>-0.53558541003438898</v>
      </c>
      <c r="M323" s="2">
        <v>-0.55952884819831294</v>
      </c>
      <c r="N323" s="2">
        <v>6.1245520249282703E-2</v>
      </c>
      <c r="O323" s="2">
        <v>4.6449209744565803E-2</v>
      </c>
      <c r="P323" s="2">
        <v>-7.7260351507353997E-2</v>
      </c>
    </row>
    <row r="324" spans="2:16" ht="15" customHeight="1" x14ac:dyDescent="0.25">
      <c r="B324" s="2">
        <v>-1.14773567414522</v>
      </c>
      <c r="C324" s="2">
        <v>1.8676782351605199</v>
      </c>
      <c r="D324" s="2">
        <v>0.76537742262154596</v>
      </c>
      <c r="E324" s="2">
        <v>2.4890977430107802E-2</v>
      </c>
      <c r="F324" s="2">
        <v>0.57294763358060496</v>
      </c>
      <c r="G324" s="2">
        <v>-2.8242209143032001E-3</v>
      </c>
      <c r="H324" s="2">
        <v>-0.352663723893609</v>
      </c>
      <c r="I324" s="2">
        <v>-6.1861203156600699E-3</v>
      </c>
      <c r="J324" s="2">
        <v>0.401930816894363</v>
      </c>
      <c r="K324" s="2">
        <v>-0.37302678398289502</v>
      </c>
      <c r="L324" s="2">
        <v>-0.27559181465175597</v>
      </c>
      <c r="M324" s="2">
        <v>-0.10652898607833799</v>
      </c>
      <c r="N324" s="2">
        <v>-7.8568076706187803E-2</v>
      </c>
      <c r="O324" s="2">
        <v>-0.195302126514486</v>
      </c>
      <c r="P324" s="2">
        <v>0.10592019642896799</v>
      </c>
    </row>
    <row r="325" spans="2:16" ht="15" customHeight="1" x14ac:dyDescent="0.25">
      <c r="B325" s="2">
        <v>-0.697073982037831</v>
      </c>
      <c r="C325" s="2">
        <v>-1.3416909578632099</v>
      </c>
      <c r="D325" s="2">
        <v>2.9451202531424699E-2</v>
      </c>
      <c r="E325" s="2">
        <v>-0.19412369301092999</v>
      </c>
      <c r="F325" s="2">
        <v>0.32912467188467598</v>
      </c>
      <c r="G325" s="2">
        <v>1.51602857517339</v>
      </c>
      <c r="H325" s="2">
        <v>1.5464637993300401</v>
      </c>
      <c r="I325" s="2">
        <v>0.48721447887853198</v>
      </c>
      <c r="J325" s="2">
        <v>7.6796890099064902E-2</v>
      </c>
      <c r="K325" s="2">
        <v>-0.32393889668817299</v>
      </c>
      <c r="L325" s="2">
        <v>-0.52986778180625804</v>
      </c>
      <c r="M325" s="2">
        <v>0.365385343321045</v>
      </c>
      <c r="N325" s="2">
        <v>-7.2108394733987502E-2</v>
      </c>
      <c r="O325" s="2">
        <v>0.39645960896435001</v>
      </c>
      <c r="P325" s="2">
        <v>0.27036961474728799</v>
      </c>
    </row>
    <row r="326" spans="2:16" ht="15" customHeight="1" x14ac:dyDescent="0.25">
      <c r="B326" s="2">
        <v>1.75126916269068</v>
      </c>
      <c r="C326" s="2">
        <v>0.41639895977836799</v>
      </c>
      <c r="D326" s="2">
        <v>-1.4967144867909099</v>
      </c>
      <c r="E326" s="2">
        <v>1.82853692668252</v>
      </c>
      <c r="F326" s="2">
        <v>-0.890439096759709</v>
      </c>
      <c r="G326" s="2">
        <v>2.6731795090756901E-2</v>
      </c>
      <c r="H326" s="2">
        <v>0.42851142766773398</v>
      </c>
      <c r="I326" s="2">
        <v>-0.45537019975931903</v>
      </c>
      <c r="J326" s="2">
        <v>0.124356410748909</v>
      </c>
      <c r="K326" s="2">
        <v>-0.57726415908831996</v>
      </c>
      <c r="L326" s="2">
        <v>-8.2772157303386995E-2</v>
      </c>
      <c r="M326" s="2">
        <v>0.157492301378137</v>
      </c>
      <c r="N326" s="2">
        <v>7.7663376158901898E-2</v>
      </c>
      <c r="O326" s="2">
        <v>0.29944627612388702</v>
      </c>
      <c r="P326" s="2">
        <v>0.33178402736992502</v>
      </c>
    </row>
    <row r="327" spans="2:16" ht="15" customHeight="1" x14ac:dyDescent="0.25">
      <c r="B327" s="2">
        <v>-2.04224041270976E-4</v>
      </c>
      <c r="C327" s="2">
        <v>0.61068753049839297</v>
      </c>
      <c r="D327" s="2">
        <v>2.5267846210885301</v>
      </c>
      <c r="E327" s="2">
        <v>1.00381924571605</v>
      </c>
      <c r="F327" s="2">
        <v>-0.17520925629589101</v>
      </c>
      <c r="G327" s="2">
        <v>-1.7565604212235499E-2</v>
      </c>
      <c r="H327" s="2">
        <v>0.52345896952531901</v>
      </c>
      <c r="I327" s="2">
        <v>0.66320887461424605</v>
      </c>
      <c r="J327" s="2">
        <v>-5.4867769815840399E-2</v>
      </c>
      <c r="K327" s="2">
        <v>0.36968311702939599</v>
      </c>
      <c r="L327" s="2">
        <v>7.3843571502200001E-2</v>
      </c>
      <c r="M327" s="2">
        <v>-0.247677379202355</v>
      </c>
      <c r="N327" s="2">
        <v>0.125239883795282</v>
      </c>
      <c r="O327" s="2">
        <v>0.13956409622589899</v>
      </c>
      <c r="P327" s="2">
        <v>5.2912472513909597E-2</v>
      </c>
    </row>
    <row r="328" spans="2:16" ht="15" customHeight="1" x14ac:dyDescent="0.25">
      <c r="B328" s="2">
        <v>1.28493668620697</v>
      </c>
      <c r="C328" s="2">
        <v>0.926658451730347</v>
      </c>
      <c r="D328" s="2">
        <v>0.32548370689486</v>
      </c>
      <c r="E328" s="2">
        <v>0.11204867225993199</v>
      </c>
      <c r="F328" s="2">
        <v>-0.33411571023064102</v>
      </c>
      <c r="G328" s="2">
        <v>-0.218612021046689</v>
      </c>
      <c r="H328" s="2">
        <v>0.627306963330449</v>
      </c>
      <c r="I328" s="2">
        <v>-0.57860478099315305</v>
      </c>
      <c r="J328" s="2">
        <v>6.5491001346739103E-2</v>
      </c>
      <c r="K328" s="2">
        <v>-0.38105951646148301</v>
      </c>
      <c r="L328" s="2">
        <v>0.116545767340234</v>
      </c>
      <c r="M328" s="2">
        <v>0.20543445935955801</v>
      </c>
      <c r="N328" s="2">
        <v>-6.9619468584733599E-2</v>
      </c>
      <c r="O328" s="2">
        <v>-0.32144105929133399</v>
      </c>
      <c r="P328" s="2">
        <v>-0.105605460217521</v>
      </c>
    </row>
    <row r="329" spans="2:16" ht="15" customHeight="1" x14ac:dyDescent="0.25">
      <c r="B329" s="2">
        <v>1.84868211249458</v>
      </c>
      <c r="C329" s="2">
        <v>0.11547338741485599</v>
      </c>
      <c r="D329" s="2">
        <v>0.54704369894016702</v>
      </c>
      <c r="E329" s="2">
        <v>0.81746286835508297</v>
      </c>
      <c r="F329" s="2">
        <v>0.52280529349365901</v>
      </c>
      <c r="G329" s="2">
        <v>0.12177481377581099</v>
      </c>
      <c r="H329" s="2">
        <v>0.216613341173366</v>
      </c>
      <c r="I329" s="2">
        <v>4.9794077851081697E-2</v>
      </c>
      <c r="J329" s="2">
        <v>-7.5348078171424596E-2</v>
      </c>
      <c r="K329" s="2">
        <v>0.178832147966933</v>
      </c>
      <c r="L329" s="2">
        <v>0.47994483256797899</v>
      </c>
      <c r="M329" s="2">
        <v>-1.0438090504107199E-2</v>
      </c>
      <c r="N329" s="2">
        <v>-0.23408548684007499</v>
      </c>
      <c r="O329" s="2">
        <v>0.187777941429596</v>
      </c>
      <c r="P329" s="2">
        <v>-0.23164907398712001</v>
      </c>
    </row>
    <row r="330" spans="2:16" ht="15" customHeight="1" x14ac:dyDescent="0.25">
      <c r="B330" s="2">
        <v>-2.3451048499259799</v>
      </c>
      <c r="C330" s="2">
        <v>-2.8586859990387001</v>
      </c>
      <c r="D330" s="2">
        <v>1.4328567990399399</v>
      </c>
      <c r="E330" s="2">
        <v>-0.51597182941264397</v>
      </c>
      <c r="F330" s="2">
        <v>-3.3199540858957901</v>
      </c>
      <c r="G330" s="2">
        <v>4.3118911371312603</v>
      </c>
      <c r="H330" s="2">
        <v>-4.1075440774092398</v>
      </c>
      <c r="I330" s="2">
        <v>-2.3289394949828299</v>
      </c>
      <c r="J330" s="2">
        <v>-0.29479357639058301</v>
      </c>
      <c r="K330" s="2">
        <v>2.4348159901256299</v>
      </c>
      <c r="L330" s="2">
        <v>-1.53448629988906</v>
      </c>
      <c r="M330" s="2">
        <v>3.1854605282662998E-2</v>
      </c>
      <c r="N330" s="2">
        <v>-0.29658270438235401</v>
      </c>
      <c r="O330" s="2">
        <v>-0.79107336305888598</v>
      </c>
      <c r="P330" s="2">
        <v>-0.50885063418001797</v>
      </c>
    </row>
    <row r="331" spans="2:16" ht="15" customHeight="1" x14ac:dyDescent="0.25">
      <c r="B331" s="2">
        <v>-2.2744397976636401</v>
      </c>
      <c r="C331" s="2">
        <v>2.6964005199913799</v>
      </c>
      <c r="D331" s="2">
        <v>-0.45998403736904803</v>
      </c>
      <c r="E331" s="2">
        <v>-0.796244448282178</v>
      </c>
      <c r="F331" s="2">
        <v>-2.54529197577178</v>
      </c>
      <c r="G331" s="2">
        <v>0.57297872564488594</v>
      </c>
      <c r="H331" s="2">
        <v>1.3389518218379199</v>
      </c>
      <c r="I331" s="2">
        <v>-5.9506852598258601E-2</v>
      </c>
      <c r="J331" s="2">
        <v>0.629391331593393</v>
      </c>
      <c r="K331" s="2">
        <v>-0.87408462202465098</v>
      </c>
      <c r="L331" s="2">
        <v>0.39728592144167602</v>
      </c>
      <c r="M331" s="2">
        <v>-1.1242514532809301E-3</v>
      </c>
      <c r="N331" s="2">
        <v>8.9649076389850396E-2</v>
      </c>
      <c r="O331" s="2">
        <v>-0.18855931072912899</v>
      </c>
      <c r="P331" s="2">
        <v>-0.30303686311898698</v>
      </c>
    </row>
    <row r="332" spans="2:16" ht="15" customHeight="1" x14ac:dyDescent="0.25">
      <c r="B332" s="2">
        <v>-0.44804242149780799</v>
      </c>
      <c r="C332" s="2">
        <v>1.3791072842015399</v>
      </c>
      <c r="D332" s="2">
        <v>1.41451381868413</v>
      </c>
      <c r="E332" s="2">
        <v>0.63284655821882396</v>
      </c>
      <c r="F332" s="2">
        <v>-1.0738604386987201</v>
      </c>
      <c r="G332" s="2">
        <v>-0.18260188564900801</v>
      </c>
      <c r="H332" s="2">
        <v>0.96509027243188605</v>
      </c>
      <c r="I332" s="2">
        <v>0.36243060497507101</v>
      </c>
      <c r="J332" s="2">
        <v>-0.28610089769157099</v>
      </c>
      <c r="K332" s="2">
        <v>9.1281697081430704E-2</v>
      </c>
      <c r="L332" s="2">
        <v>0.22915720946437201</v>
      </c>
      <c r="M332" s="2">
        <v>-0.19506036003553001</v>
      </c>
      <c r="N332" s="2">
        <v>5.40695571324794E-2</v>
      </c>
      <c r="O332" s="2">
        <v>0.109408709192655</v>
      </c>
      <c r="P332" s="2">
        <v>0.36790385256553199</v>
      </c>
    </row>
    <row r="333" spans="2:16" ht="15" customHeight="1" x14ac:dyDescent="0.25">
      <c r="B333" s="2">
        <v>0.197990254521796</v>
      </c>
      <c r="C333" s="2">
        <v>1.4406465812839799</v>
      </c>
      <c r="D333" s="2">
        <v>0.123914865025506</v>
      </c>
      <c r="E333" s="2">
        <v>0.69986132920156596</v>
      </c>
      <c r="F333" s="2">
        <v>-1.13042766722471</v>
      </c>
      <c r="G333" s="2">
        <v>1.03155201281021</v>
      </c>
      <c r="H333" s="2">
        <v>0.44752190360988198</v>
      </c>
      <c r="I333" s="2">
        <v>-0.38518580549255699</v>
      </c>
      <c r="J333" s="2">
        <v>0.53393359174543598</v>
      </c>
      <c r="K333" s="2">
        <v>-7.6446543734369807E-2</v>
      </c>
      <c r="L333" s="2">
        <v>0.28126343549008098</v>
      </c>
      <c r="M333" s="2">
        <v>0.17977854324942499</v>
      </c>
      <c r="N333" s="2">
        <v>7.0709265332035203E-3</v>
      </c>
      <c r="O333" s="2">
        <v>2.9514997144955099E-3</v>
      </c>
      <c r="P333" s="2">
        <v>-1.0616913930433999E-2</v>
      </c>
    </row>
    <row r="334" spans="2:16" ht="15" customHeight="1" x14ac:dyDescent="0.25">
      <c r="B334" s="2">
        <v>2.8569245488600199</v>
      </c>
      <c r="C334" s="2">
        <v>-1.5623166911380899</v>
      </c>
      <c r="D334" s="2">
        <v>1.5024646480482899</v>
      </c>
      <c r="E334" s="2">
        <v>0.70173698908544102</v>
      </c>
      <c r="F334" s="2">
        <v>0.38412738282091102</v>
      </c>
      <c r="G334" s="2">
        <v>-0.34525185782545598</v>
      </c>
      <c r="H334" s="2">
        <v>0.526027182661151</v>
      </c>
      <c r="I334" s="2">
        <v>-0.75625336620641403</v>
      </c>
      <c r="J334" s="2">
        <v>-0.13705158083468799</v>
      </c>
      <c r="K334" s="2">
        <v>-0.34825813519820897</v>
      </c>
      <c r="L334" s="2">
        <v>9.7485870432146293E-3</v>
      </c>
      <c r="M334" s="2">
        <v>-0.202628410766269</v>
      </c>
      <c r="N334" s="2">
        <v>0.15501988047943499</v>
      </c>
      <c r="O334" s="2">
        <v>-0.19696422849895601</v>
      </c>
      <c r="P334" s="2">
        <v>-0.22939950929722699</v>
      </c>
    </row>
    <row r="335" spans="2:16" ht="15" customHeight="1" x14ac:dyDescent="0.25">
      <c r="B335" s="2">
        <v>1.5122812373679599</v>
      </c>
      <c r="C335" s="2">
        <v>0.87138760497267698</v>
      </c>
      <c r="D335" s="2">
        <v>1.0789521126002599</v>
      </c>
      <c r="E335" s="2">
        <v>0.421872084036018</v>
      </c>
      <c r="F335" s="2">
        <v>0.68112590333598899</v>
      </c>
      <c r="G335" s="2">
        <v>0.222321318894559</v>
      </c>
      <c r="H335" s="2">
        <v>-0.39557353869018602</v>
      </c>
      <c r="I335" s="2">
        <v>-8.2355090346491105E-2</v>
      </c>
      <c r="J335" s="2">
        <v>0.16327766484890499</v>
      </c>
      <c r="K335" s="2">
        <v>-9.0210293211526696E-2</v>
      </c>
      <c r="L335" s="2">
        <v>-4.6970771881013097E-2</v>
      </c>
      <c r="M335" s="2">
        <v>5.6575147513799898E-2</v>
      </c>
      <c r="N335" s="2">
        <v>-0.17155574063125301</v>
      </c>
      <c r="O335" s="2">
        <v>0.16127572351840599</v>
      </c>
      <c r="P335" s="2">
        <v>1.804517747998E-3</v>
      </c>
    </row>
    <row r="336" spans="2:16" ht="15" customHeight="1" x14ac:dyDescent="0.25">
      <c r="B336" s="2">
        <v>-3.2955997903088998</v>
      </c>
      <c r="C336" s="2">
        <v>0.95125954196316498</v>
      </c>
      <c r="D336" s="2">
        <v>-0.33681180145313899</v>
      </c>
      <c r="E336" s="2">
        <v>-0.214606519449873</v>
      </c>
      <c r="F336" s="2">
        <v>0.401984369400951</v>
      </c>
      <c r="G336" s="2">
        <v>-0.84490381579979801</v>
      </c>
      <c r="H336" s="2">
        <v>-1.0948475117378</v>
      </c>
      <c r="I336" s="2">
        <v>-3.8002895797561102E-2</v>
      </c>
      <c r="J336" s="2">
        <v>1.0278396784375901</v>
      </c>
      <c r="K336" s="2">
        <v>0.31846705071577103</v>
      </c>
      <c r="L336" s="2">
        <v>0.278204421135197</v>
      </c>
      <c r="M336" s="2">
        <v>-0.17513288087447501</v>
      </c>
      <c r="N336" s="2">
        <v>7.2152088075274706E-2</v>
      </c>
      <c r="O336" s="2">
        <v>0.26276812324273702</v>
      </c>
      <c r="P336" s="2">
        <v>2.4122526734010101E-2</v>
      </c>
    </row>
    <row r="337" spans="2:16" ht="15" customHeight="1" x14ac:dyDescent="0.25">
      <c r="B337" s="2">
        <v>1.7378358026807601</v>
      </c>
      <c r="C337" s="2">
        <v>3.0233854280373502</v>
      </c>
      <c r="D337" s="2">
        <v>-0.25226786829543102</v>
      </c>
      <c r="E337" s="2">
        <v>-0.97189367474025701</v>
      </c>
      <c r="F337" s="2">
        <v>5.3589142571899499E-2</v>
      </c>
      <c r="G337" s="2">
        <v>-0.65856808050781601</v>
      </c>
      <c r="H337" s="2">
        <v>0.18067002019303899</v>
      </c>
      <c r="I337" s="2">
        <v>-0.60984976813283698</v>
      </c>
      <c r="J337" s="2">
        <v>0.17908060598727599</v>
      </c>
      <c r="K337" s="2">
        <v>0.49296435117807502</v>
      </c>
      <c r="L337" s="2">
        <v>-0.449686854514461</v>
      </c>
      <c r="M337" s="2">
        <v>-0.50103555689486701</v>
      </c>
      <c r="N337" s="2">
        <v>-0.86051716243558396</v>
      </c>
      <c r="O337" s="2">
        <v>1.0386276339762699</v>
      </c>
      <c r="P337" s="2">
        <v>-0.18539167810628299</v>
      </c>
    </row>
    <row r="338" spans="2:16" ht="15" customHeight="1" x14ac:dyDescent="0.25">
      <c r="B338" s="2">
        <v>0.29169951503708402</v>
      </c>
      <c r="C338" s="2">
        <v>-0.92439598673693801</v>
      </c>
      <c r="D338" s="2">
        <v>-0.70833356581171503</v>
      </c>
      <c r="E338" s="2">
        <v>-0.378662388892059</v>
      </c>
      <c r="F338" s="2">
        <v>0.65676468441481395</v>
      </c>
      <c r="G338" s="2">
        <v>0.54627529530083996</v>
      </c>
      <c r="H338" s="2">
        <v>0.42299042293972899</v>
      </c>
      <c r="I338" s="2">
        <v>0.71768517671381704</v>
      </c>
      <c r="J338" s="2">
        <v>0.43917039752654202</v>
      </c>
      <c r="K338" s="2">
        <v>0.75895881722266401</v>
      </c>
      <c r="L338" s="2">
        <v>5.6975886912793899E-2</v>
      </c>
      <c r="M338" s="2">
        <v>0.38812338126824902</v>
      </c>
      <c r="N338" s="2">
        <v>-0.33523431553701599</v>
      </c>
      <c r="O338" s="2">
        <v>0.14189944660416301</v>
      </c>
      <c r="P338" s="2">
        <v>0.12053976475957601</v>
      </c>
    </row>
    <row r="339" spans="2:16" ht="15" customHeight="1" x14ac:dyDescent="0.25">
      <c r="B339" s="2">
        <v>-1.22299028815507</v>
      </c>
      <c r="C339" s="2">
        <v>1.6404203924479399</v>
      </c>
      <c r="D339" s="2">
        <v>2.07587372704725</v>
      </c>
      <c r="E339" s="2">
        <v>1.0485384481943101</v>
      </c>
      <c r="F339" s="2">
        <v>1.6880079379049999</v>
      </c>
      <c r="G339" s="2">
        <v>-0.30874259737437298</v>
      </c>
      <c r="H339" s="2">
        <v>-1.35722426257193</v>
      </c>
      <c r="I339" s="2">
        <v>0.73238225833096904</v>
      </c>
      <c r="J339" s="2">
        <v>-0.39731023755073203</v>
      </c>
      <c r="K339" s="2">
        <v>0.60303970126519901</v>
      </c>
      <c r="L339" s="2">
        <v>3.83290934544981E-2</v>
      </c>
      <c r="M339" s="2">
        <v>-0.55531125378323298</v>
      </c>
      <c r="N339" s="2">
        <v>5.5055016777532398E-2</v>
      </c>
      <c r="O339" s="2">
        <v>-0.26215016752779002</v>
      </c>
      <c r="P339" s="2">
        <v>-0.17288697948437901</v>
      </c>
    </row>
    <row r="340" spans="2:16" ht="15" customHeight="1" x14ac:dyDescent="0.25">
      <c r="B340" s="2">
        <v>-3.2460851142084199</v>
      </c>
      <c r="C340" s="2">
        <v>-4.3651256607183901</v>
      </c>
      <c r="D340" s="2">
        <v>-3.00578688173528</v>
      </c>
      <c r="E340" s="2">
        <v>-2.3690469249933801</v>
      </c>
      <c r="F340" s="2">
        <v>1.4974607409260099</v>
      </c>
      <c r="G340" s="2">
        <v>2.2814202382219801</v>
      </c>
      <c r="H340" s="2">
        <v>2.4729513580007798</v>
      </c>
      <c r="I340" s="2">
        <v>0.39418992067035902</v>
      </c>
      <c r="J340" s="2">
        <v>-0.80270462476791704</v>
      </c>
      <c r="K340" s="2">
        <v>0.17036274800939</v>
      </c>
      <c r="L340" s="2">
        <v>0.965538251571332</v>
      </c>
      <c r="M340" s="2">
        <v>2.9636277184667902E-2</v>
      </c>
      <c r="N340" s="2">
        <v>-0.61632914725270205</v>
      </c>
      <c r="O340" s="2">
        <v>0.62198705106904995</v>
      </c>
      <c r="P340" s="2">
        <v>0.105269354595734</v>
      </c>
    </row>
    <row r="341" spans="2:16" ht="15" customHeight="1" x14ac:dyDescent="0.25">
      <c r="B341" s="2">
        <v>0.52468465712166501</v>
      </c>
      <c r="C341" s="2">
        <v>-2.3054943218088901</v>
      </c>
      <c r="D341" s="2">
        <v>-2.4055015775136699</v>
      </c>
      <c r="E341" s="2">
        <v>1.3095689737896701</v>
      </c>
      <c r="F341" s="2">
        <v>0.48780106878068802</v>
      </c>
      <c r="G341" s="2">
        <v>1.1065308409316501</v>
      </c>
      <c r="H341" s="2">
        <v>1.1963959527435799</v>
      </c>
      <c r="I341" s="2">
        <v>0.64679947955529304</v>
      </c>
      <c r="J341" s="2">
        <v>0.23799319875060801</v>
      </c>
      <c r="K341" s="2">
        <v>0.63563515216057898</v>
      </c>
      <c r="L341" s="2">
        <v>-0.42775039890070199</v>
      </c>
      <c r="M341" s="2">
        <v>-0.44669001722284501</v>
      </c>
      <c r="N341" s="2">
        <v>0.33809131382423002</v>
      </c>
      <c r="O341" s="2">
        <v>-8.0839527426849703E-2</v>
      </c>
      <c r="P341" s="2">
        <v>0.236549272772445</v>
      </c>
    </row>
    <row r="342" spans="2:16" ht="15" customHeight="1" x14ac:dyDescent="0.25">
      <c r="B342" s="2">
        <v>-2.1632397376043202</v>
      </c>
      <c r="C342" s="2">
        <v>1.99361054224235</v>
      </c>
      <c r="D342" s="2">
        <v>1.50289419961033</v>
      </c>
      <c r="E342" s="2">
        <v>0.60603747938126296</v>
      </c>
      <c r="F342" s="2">
        <v>1.06764295414402</v>
      </c>
      <c r="G342" s="2">
        <v>-0.28377614824532099</v>
      </c>
      <c r="H342" s="2">
        <v>-1.07213392703813</v>
      </c>
      <c r="I342" s="2">
        <v>0.48240421189766303</v>
      </c>
      <c r="J342" s="2">
        <v>-0.58859442305753296</v>
      </c>
      <c r="K342" s="2">
        <v>-1.2622999152757001E-2</v>
      </c>
      <c r="L342" s="2">
        <v>0.31648545932370897</v>
      </c>
      <c r="M342" s="2">
        <v>3.9734088054523997E-2</v>
      </c>
      <c r="N342" s="2">
        <v>-0.25496279250784998</v>
      </c>
      <c r="O342" s="2">
        <v>-0.59878251788496295</v>
      </c>
      <c r="P342" s="2">
        <v>-0.17363597493482899</v>
      </c>
    </row>
    <row r="343" spans="2:16" ht="15" customHeight="1" x14ac:dyDescent="0.25">
      <c r="B343" s="2">
        <v>0.265181722883987</v>
      </c>
      <c r="C343" s="2">
        <v>-0.45745539190443002</v>
      </c>
      <c r="D343" s="2">
        <v>-0.62599219873196399</v>
      </c>
      <c r="E343" s="2">
        <v>-0.13859133750873301</v>
      </c>
      <c r="F343" s="2">
        <v>0.70491310896147596</v>
      </c>
      <c r="G343" s="2">
        <v>1.9186762994382999E-3</v>
      </c>
      <c r="H343" s="2">
        <v>0.24607432472752</v>
      </c>
      <c r="I343" s="2">
        <v>2.2609861790349999E-2</v>
      </c>
      <c r="J343" s="2">
        <v>0.321779048480545</v>
      </c>
      <c r="K343" s="2">
        <v>0.373569498949963</v>
      </c>
      <c r="L343" s="2">
        <v>0.25553903636499298</v>
      </c>
      <c r="M343" s="2">
        <v>0.11941520925981899</v>
      </c>
      <c r="N343" s="2">
        <v>8.4371726374639799E-2</v>
      </c>
      <c r="O343" s="2">
        <v>0.124035964375849</v>
      </c>
      <c r="P343" s="2">
        <v>0.101609814958627</v>
      </c>
    </row>
    <row r="344" spans="2:16" ht="15" customHeight="1" x14ac:dyDescent="0.25">
      <c r="B344" s="2">
        <v>-3.9900564906617499</v>
      </c>
      <c r="C344" s="2">
        <v>-4.4105609507363699</v>
      </c>
      <c r="D344" s="2">
        <v>-3.1656363560633598</v>
      </c>
      <c r="E344" s="2">
        <v>-1.8538051616218201</v>
      </c>
      <c r="F344" s="2">
        <v>1.53584683020267</v>
      </c>
      <c r="G344" s="2">
        <v>1.52665560926155</v>
      </c>
      <c r="H344" s="2">
        <v>1.45086542845282</v>
      </c>
      <c r="I344" s="2">
        <v>0.44169225773460702</v>
      </c>
      <c r="J344" s="2">
        <v>-0.329475198368883</v>
      </c>
      <c r="K344" s="2">
        <v>0.45614663550244</v>
      </c>
      <c r="L344" s="2">
        <v>0.447106077553448</v>
      </c>
      <c r="M344" s="2">
        <v>-0.55904011864663905</v>
      </c>
      <c r="N344" s="2">
        <v>0.41135617984621198</v>
      </c>
      <c r="O344" s="2">
        <v>0.76792017123203304</v>
      </c>
      <c r="P344" s="2">
        <v>-0.11045292147767</v>
      </c>
    </row>
    <row r="345" spans="2:16" ht="15" customHeight="1" x14ac:dyDescent="0.25">
      <c r="B345" s="2">
        <v>-1.7710057160861301</v>
      </c>
      <c r="C345" s="2">
        <v>-1.1398533552065999</v>
      </c>
      <c r="D345" s="2">
        <v>-1.4586327031795301</v>
      </c>
      <c r="E345" s="2">
        <v>-0.871801053503793</v>
      </c>
      <c r="F345" s="2">
        <v>0.67719104696205601</v>
      </c>
      <c r="G345" s="2">
        <v>0.41381972420119101</v>
      </c>
      <c r="H345" s="2">
        <v>0.69586578717810998</v>
      </c>
      <c r="I345" s="2">
        <v>-5.9701063291101801E-2</v>
      </c>
      <c r="J345" s="2">
        <v>-0.32854241129346901</v>
      </c>
      <c r="K345" s="2">
        <v>-0.335835781983847</v>
      </c>
      <c r="L345" s="2">
        <v>3.4937063658709099E-2</v>
      </c>
      <c r="M345" s="2">
        <v>0.966987047862923</v>
      </c>
      <c r="N345" s="2">
        <v>-0.252332334129025</v>
      </c>
      <c r="O345" s="2">
        <v>0.48634332599632302</v>
      </c>
      <c r="P345" s="2">
        <v>6.2361126862894002E-2</v>
      </c>
    </row>
    <row r="346" spans="2:16" ht="15" customHeight="1" x14ac:dyDescent="0.25">
      <c r="B346" s="2">
        <v>-2.2496558416704699</v>
      </c>
      <c r="C346" s="2">
        <v>-1.6389477361040401</v>
      </c>
      <c r="D346" s="2">
        <v>-1.1184928345334699</v>
      </c>
      <c r="E346" s="2">
        <v>-1.18777806122795</v>
      </c>
      <c r="F346" s="2">
        <v>0.88198975548208902</v>
      </c>
      <c r="G346" s="2">
        <v>1.21077364050759</v>
      </c>
      <c r="H346" s="2">
        <v>1.52385522973263</v>
      </c>
      <c r="I346" s="2">
        <v>0.443953439942253</v>
      </c>
      <c r="J346" s="2">
        <v>-0.26391818320344701</v>
      </c>
      <c r="K346" s="2">
        <v>0.19220142072371099</v>
      </c>
      <c r="L346" s="2">
        <v>-8.9232363075914308E-3</v>
      </c>
      <c r="M346" s="2">
        <v>-0.57918583019508096</v>
      </c>
      <c r="N346" s="2">
        <v>0.67924139310668097</v>
      </c>
      <c r="O346" s="2">
        <v>0.888689969524882</v>
      </c>
      <c r="P346" s="2">
        <v>0.10533857531337899</v>
      </c>
    </row>
    <row r="347" spans="2:16" ht="15" customHeight="1" x14ac:dyDescent="0.25">
      <c r="B347" s="2">
        <v>0.500317311899381</v>
      </c>
      <c r="C347" s="2">
        <v>-0.35242625094932001</v>
      </c>
      <c r="D347" s="2">
        <v>0.13344176007035399</v>
      </c>
      <c r="E347" s="2">
        <v>1.14956967695048E-2</v>
      </c>
      <c r="F347" s="2">
        <v>0.56976949499882401</v>
      </c>
      <c r="G347" s="2">
        <v>1.2124316989019399</v>
      </c>
      <c r="H347" s="2">
        <v>0.83116001753751301</v>
      </c>
      <c r="I347" s="2">
        <v>0.392319422571272</v>
      </c>
      <c r="J347" s="2">
        <v>0.42737372798894002</v>
      </c>
      <c r="K347" s="2">
        <v>-0.285017970787662</v>
      </c>
      <c r="L347" s="2">
        <v>2.2365328266326499E-2</v>
      </c>
      <c r="M347" s="2">
        <v>0.13139608472134101</v>
      </c>
      <c r="N347" s="2">
        <v>-0.18238423981678301</v>
      </c>
      <c r="O347" s="2">
        <v>2.7323174549107099E-2</v>
      </c>
      <c r="P347" s="2">
        <v>0.15761351278368901</v>
      </c>
    </row>
    <row r="348" spans="2:16" ht="15" customHeight="1" x14ac:dyDescent="0.25">
      <c r="B348" s="2">
        <v>0.43885304929674901</v>
      </c>
      <c r="C348" s="2">
        <v>-3.5669449338177901</v>
      </c>
      <c r="D348" s="2">
        <v>2.0983679751558499</v>
      </c>
      <c r="E348" s="2">
        <v>0.924167536683279</v>
      </c>
      <c r="F348" s="2">
        <v>-9.7181546792639004E-2</v>
      </c>
      <c r="G348" s="2">
        <v>-1.5861469108714901</v>
      </c>
      <c r="H348" s="2">
        <v>-0.52311090356222001</v>
      </c>
      <c r="I348" s="2">
        <v>-0.20440121897062899</v>
      </c>
      <c r="J348" s="2">
        <v>-0.389807425409745</v>
      </c>
      <c r="K348" s="2">
        <v>0.14715991914584001</v>
      </c>
      <c r="L348" s="2">
        <v>-0.150641556217227</v>
      </c>
      <c r="M348" s="2">
        <v>0.80628270919275502</v>
      </c>
      <c r="N348" s="2">
        <v>-0.25290744933167097</v>
      </c>
      <c r="O348" s="2">
        <v>0.84414203484190198</v>
      </c>
      <c r="P348" s="2">
        <v>0.45681194605713599</v>
      </c>
    </row>
    <row r="349" spans="2:16" ht="15" customHeight="1" x14ac:dyDescent="0.25">
      <c r="B349" s="2">
        <v>1.06943378801644</v>
      </c>
      <c r="C349" s="2">
        <v>0.68104279218711405</v>
      </c>
      <c r="D349" s="2">
        <v>0.87664890276824003</v>
      </c>
      <c r="E349" s="2">
        <v>-0.32922633950087299</v>
      </c>
      <c r="F349" s="2">
        <v>1.7830447833304199</v>
      </c>
      <c r="G349" s="2">
        <v>0.15353149750921</v>
      </c>
      <c r="H349" s="2">
        <v>-0.59091598201090301</v>
      </c>
      <c r="I349" s="2">
        <v>-0.394196582406379</v>
      </c>
      <c r="J349" s="2">
        <v>-0.104123712685032</v>
      </c>
      <c r="K349" s="2">
        <v>-0.33077731000637001</v>
      </c>
      <c r="L349" s="2">
        <v>-0.47248336553294901</v>
      </c>
      <c r="M349" s="2">
        <v>0.194422279690388</v>
      </c>
      <c r="N349" s="2">
        <v>0.231239684827522</v>
      </c>
      <c r="O349" s="2">
        <v>-0.30967112444127998</v>
      </c>
      <c r="P349" s="2">
        <v>4.3251195098326298E-2</v>
      </c>
    </row>
    <row r="350" spans="2:16" ht="15" customHeight="1" x14ac:dyDescent="0.25">
      <c r="B350" s="2">
        <v>2.8066571437946499</v>
      </c>
      <c r="C350" s="2">
        <v>0.29800250260958899</v>
      </c>
      <c r="D350" s="2">
        <v>1.4024981145259801</v>
      </c>
      <c r="E350" s="2">
        <v>-0.50897271572656999</v>
      </c>
      <c r="F350" s="2">
        <v>-7.95396074095156E-3</v>
      </c>
      <c r="G350" s="2">
        <v>-1.1517608517900999</v>
      </c>
      <c r="H350" s="2">
        <v>0.87110385219632003</v>
      </c>
      <c r="I350" s="2">
        <v>-0.68436588570263401</v>
      </c>
      <c r="J350" s="2">
        <v>0.91078583342230002</v>
      </c>
      <c r="K350" s="2">
        <v>1.55813809147249</v>
      </c>
      <c r="L350" s="2">
        <v>0.90171601991314299</v>
      </c>
      <c r="M350" s="2">
        <v>-0.241949937085112</v>
      </c>
      <c r="N350" s="2">
        <v>-0.881320998703775</v>
      </c>
      <c r="O350" s="2">
        <v>0.90126900216363104</v>
      </c>
      <c r="P350" s="2">
        <v>0.43319070718334102</v>
      </c>
    </row>
    <row r="351" spans="2:16" ht="15" customHeight="1" x14ac:dyDescent="0.25">
      <c r="B351" s="2">
        <v>-0.67656806545436099</v>
      </c>
      <c r="C351" s="2">
        <v>-1.73292708979777</v>
      </c>
      <c r="D351" s="2">
        <v>-1.4316537062459</v>
      </c>
      <c r="E351" s="2">
        <v>-0.22813597958602899</v>
      </c>
      <c r="F351" s="2">
        <v>1.76736906491532</v>
      </c>
      <c r="G351" s="2">
        <v>0.67138793488909598</v>
      </c>
      <c r="H351" s="2">
        <v>0.19220195110896601</v>
      </c>
      <c r="I351" s="2">
        <v>-0.38356753499285301</v>
      </c>
      <c r="J351" s="2">
        <v>-0.86353641582437402</v>
      </c>
      <c r="K351" s="2">
        <v>-0.59587438638862</v>
      </c>
      <c r="L351" s="2">
        <v>-0.17958648056717999</v>
      </c>
      <c r="M351" s="2">
        <v>0.13122628997960001</v>
      </c>
      <c r="N351" s="2">
        <v>-0.167632854778133</v>
      </c>
      <c r="O351" s="2">
        <v>9.7823804947410706E-2</v>
      </c>
      <c r="P351" s="2">
        <v>-0.28425992945260597</v>
      </c>
    </row>
    <row r="352" spans="2:16" ht="15" customHeight="1" x14ac:dyDescent="0.25">
      <c r="B352" s="2">
        <v>1.16672193682044</v>
      </c>
      <c r="C352" s="2">
        <v>-4.7385120196782502</v>
      </c>
      <c r="D352" s="2">
        <v>2.6623293236945398</v>
      </c>
      <c r="E352" s="2">
        <v>0.641746328598642</v>
      </c>
      <c r="F352" s="2">
        <v>-0.112625810921717</v>
      </c>
      <c r="G352" s="2">
        <v>-0.120947429477022</v>
      </c>
      <c r="H352" s="2">
        <v>-7.6719952124839397E-2</v>
      </c>
      <c r="I352" s="2">
        <v>0.46043440710904399</v>
      </c>
      <c r="J352" s="2">
        <v>1.07669904234054</v>
      </c>
      <c r="K352" s="2">
        <v>-0.16745831510206599</v>
      </c>
      <c r="L352" s="2">
        <v>-1.1705739036528899</v>
      </c>
      <c r="M352" s="2">
        <v>0.11597605712641</v>
      </c>
      <c r="N352" s="2">
        <v>0.32533515700243099</v>
      </c>
      <c r="O352" s="2">
        <v>-0.53410594992953897</v>
      </c>
      <c r="P352" s="2">
        <v>0.70692566811669899</v>
      </c>
    </row>
    <row r="353" spans="2:16" ht="15" customHeight="1" x14ac:dyDescent="0.25">
      <c r="B353" s="2">
        <v>-1.42698180739025</v>
      </c>
      <c r="C353" s="2">
        <v>1.6635321586768801</v>
      </c>
      <c r="D353" s="2">
        <v>0.77473097669998503</v>
      </c>
      <c r="E353" s="2">
        <v>0.45375434492997901</v>
      </c>
      <c r="F353" s="2">
        <v>0.888264618850101</v>
      </c>
      <c r="G353" s="2">
        <v>-0.161087861889746</v>
      </c>
      <c r="H353" s="2">
        <v>-0.76824295951529997</v>
      </c>
      <c r="I353" s="2">
        <v>0.22960583906079399</v>
      </c>
      <c r="J353" s="2">
        <v>-0.301253782404863</v>
      </c>
      <c r="K353" s="2">
        <v>0.27119106129477799</v>
      </c>
      <c r="L353" s="2">
        <v>6.9937580695426799E-2</v>
      </c>
      <c r="M353" s="2">
        <v>-0.12595294170618099</v>
      </c>
      <c r="N353" s="2">
        <v>-0.210617571994615</v>
      </c>
      <c r="O353" s="2">
        <v>4.0051055111973703E-2</v>
      </c>
      <c r="P353" s="2">
        <v>-0.34780669241930401</v>
      </c>
    </row>
    <row r="354" spans="2:16" ht="15" customHeight="1" x14ac:dyDescent="0.25">
      <c r="B354" s="2">
        <v>1.87147420845476</v>
      </c>
      <c r="C354" s="2">
        <v>1.21162239397354</v>
      </c>
      <c r="D354" s="2">
        <v>-1.4700876922882E-2</v>
      </c>
      <c r="E354" s="2">
        <v>-0.79324001009173395</v>
      </c>
      <c r="F354" s="2">
        <v>1.3325250222305201</v>
      </c>
      <c r="G354" s="2">
        <v>-0.65822113692657802</v>
      </c>
      <c r="H354" s="2">
        <v>-0.81980995047249905</v>
      </c>
      <c r="I354" s="2">
        <v>0.16115034154986099</v>
      </c>
      <c r="J354" s="2">
        <v>-0.65575728300791902</v>
      </c>
      <c r="K354" s="2">
        <v>0.53981058335241205</v>
      </c>
      <c r="L354" s="2">
        <v>-0.36113410936889501</v>
      </c>
      <c r="M354" s="2">
        <v>0.13558913452389501</v>
      </c>
      <c r="N354" s="2">
        <v>-0.173983605828506</v>
      </c>
      <c r="O354" s="2">
        <v>2.3948516956839101E-2</v>
      </c>
      <c r="P354" s="2">
        <v>-0.14773887008673101</v>
      </c>
    </row>
    <row r="355" spans="2:16" ht="15" customHeight="1" x14ac:dyDescent="0.25">
      <c r="B355" s="2">
        <v>-2.7617274811614099</v>
      </c>
      <c r="C355" s="2">
        <v>1.1837117752283099</v>
      </c>
      <c r="D355" s="2">
        <v>-0.14154846312549199</v>
      </c>
      <c r="E355" s="2">
        <v>-0.101670791791929</v>
      </c>
      <c r="F355" s="2">
        <v>-0.50819970539963799</v>
      </c>
      <c r="G355" s="2">
        <v>-0.128522647662488</v>
      </c>
      <c r="H355" s="2">
        <v>-0.20079172785522101</v>
      </c>
      <c r="I355" s="2">
        <v>-0.20325015831881099</v>
      </c>
      <c r="J355" s="2">
        <v>0.90617154751857498</v>
      </c>
      <c r="K355" s="2">
        <v>-0.40093173774366098</v>
      </c>
      <c r="L355" s="2">
        <v>0.93496063444068001</v>
      </c>
      <c r="M355" s="2">
        <v>0.15434207005240799</v>
      </c>
      <c r="N355" s="2">
        <v>0.212533631710284</v>
      </c>
      <c r="O355" s="2">
        <v>-0.300619702755346</v>
      </c>
      <c r="P355" s="2">
        <v>0.111456932080276</v>
      </c>
    </row>
    <row r="356" spans="2:16" ht="15" customHeight="1" x14ac:dyDescent="0.25">
      <c r="B356" s="2">
        <v>0.24111525154404401</v>
      </c>
      <c r="C356" s="2">
        <v>-0.55648197968359403</v>
      </c>
      <c r="D356" s="2">
        <v>-1.79360460770315</v>
      </c>
      <c r="E356" s="2">
        <v>2.0111047089263701</v>
      </c>
      <c r="F356" s="2">
        <v>0.14054683101450699</v>
      </c>
      <c r="G356" s="2">
        <v>-2.0385503814977302</v>
      </c>
      <c r="H356" s="2">
        <v>-1.5505014168362501</v>
      </c>
      <c r="I356" s="2">
        <v>0.26127712635775602</v>
      </c>
      <c r="J356" s="2">
        <v>-1.3293735434672</v>
      </c>
      <c r="K356" s="2">
        <v>0.380752231369132</v>
      </c>
      <c r="L356" s="2">
        <v>-0.650097373829301</v>
      </c>
      <c r="M356" s="2">
        <v>-2.93054529033125E-2</v>
      </c>
      <c r="N356" s="2">
        <v>0.18113352805022101</v>
      </c>
      <c r="O356" s="2">
        <v>0.45295643443875699</v>
      </c>
      <c r="P356" s="2">
        <v>0.65629441014433199</v>
      </c>
    </row>
    <row r="357" spans="2:16" ht="15" customHeight="1" x14ac:dyDescent="0.25">
      <c r="B357" s="2">
        <v>3.8378025671501699</v>
      </c>
      <c r="C357" s="2">
        <v>0.188655516403789</v>
      </c>
      <c r="D357" s="2">
        <v>-1.0665767842134199</v>
      </c>
      <c r="E357" s="2">
        <v>-2.2633182796904001</v>
      </c>
      <c r="F357" s="2">
        <v>0.69621610641665699</v>
      </c>
      <c r="G357" s="2">
        <v>-1.18061238122053</v>
      </c>
      <c r="H357" s="2">
        <v>-0.12714438940078901</v>
      </c>
      <c r="I357" s="2">
        <v>-0.68867007451372597</v>
      </c>
      <c r="J357" s="2">
        <v>-0.69311441148355801</v>
      </c>
      <c r="K357" s="2">
        <v>-0.104853271728181</v>
      </c>
      <c r="L357" s="2">
        <v>0.22686804725300799</v>
      </c>
      <c r="M357" s="2">
        <v>-6.1918691178123299E-2</v>
      </c>
      <c r="N357" s="2">
        <v>0.138668280520577</v>
      </c>
      <c r="O357" s="2">
        <v>-0.43067642829110298</v>
      </c>
      <c r="P357" s="2">
        <v>0.147630929460287</v>
      </c>
    </row>
    <row r="358" spans="2:16" ht="15" customHeight="1" x14ac:dyDescent="0.25">
      <c r="B358" s="2">
        <v>0.77139605044824</v>
      </c>
      <c r="C358" s="2">
        <v>1.3637428023110001</v>
      </c>
      <c r="D358" s="2">
        <v>0.358510189581568</v>
      </c>
      <c r="E358" s="2">
        <v>0.810164508403031</v>
      </c>
      <c r="F358" s="2">
        <v>-0.67255895180133696</v>
      </c>
      <c r="G358" s="2">
        <v>-0.11742671032058501</v>
      </c>
      <c r="H358" s="2">
        <v>0.73972534446190197</v>
      </c>
      <c r="I358" s="2">
        <v>-0.32166737459185901</v>
      </c>
      <c r="J358" s="2">
        <v>-0.89924243423430905</v>
      </c>
      <c r="K358" s="2">
        <v>-1.62175143745026</v>
      </c>
      <c r="L358" s="2">
        <v>-0.160387821412565</v>
      </c>
      <c r="M358" s="2">
        <v>0.98828455623853795</v>
      </c>
      <c r="N358" s="2">
        <v>-0.474510660167627</v>
      </c>
      <c r="O358" s="2">
        <v>0.80944154234866605</v>
      </c>
      <c r="P358" s="2">
        <v>-0.17412492647545599</v>
      </c>
    </row>
    <row r="359" spans="2:16" ht="15" customHeight="1" x14ac:dyDescent="0.25">
      <c r="B359" s="2">
        <v>0.46993491379563002</v>
      </c>
      <c r="C359" s="2">
        <v>-1.8467939785469301</v>
      </c>
      <c r="D359" s="2">
        <v>-1.6758942392854399</v>
      </c>
      <c r="E359" s="2">
        <v>0.66599341262619405</v>
      </c>
      <c r="F359" s="2">
        <v>1.1122848437177799</v>
      </c>
      <c r="G359" s="2">
        <v>1.0183023246613501</v>
      </c>
      <c r="H359" s="2">
        <v>1.1030529220512</v>
      </c>
      <c r="I359" s="2">
        <v>-0.13937244452582301</v>
      </c>
      <c r="J359" s="2">
        <v>0.227303822358496</v>
      </c>
      <c r="K359" s="2">
        <v>-7.5263302592716796E-2</v>
      </c>
      <c r="L359" s="2">
        <v>0.23496704538799601</v>
      </c>
      <c r="M359" s="2">
        <v>0.26746102251180698</v>
      </c>
      <c r="N359" s="2">
        <v>0.50120844232834405</v>
      </c>
      <c r="O359" s="2">
        <v>0.12069317379014</v>
      </c>
      <c r="P359" s="2">
        <v>-0.55670128372310002</v>
      </c>
    </row>
    <row r="360" spans="2:16" ht="15" customHeight="1" x14ac:dyDescent="0.25">
      <c r="B360" s="2">
        <v>1.1046367776577499</v>
      </c>
      <c r="C360" s="2">
        <v>0.42144462492930701</v>
      </c>
      <c r="D360" s="2">
        <v>-1.9792311856285401</v>
      </c>
      <c r="E360" s="2">
        <v>1.99221030454746</v>
      </c>
      <c r="F360" s="2">
        <v>-0.64453669196198005</v>
      </c>
      <c r="G360" s="2">
        <v>-0.71042784775256895</v>
      </c>
      <c r="H360" s="2">
        <v>0.185001155725984</v>
      </c>
      <c r="I360" s="2">
        <v>-0.21810828324523801</v>
      </c>
      <c r="J360" s="2">
        <v>-2.8740291865163099E-2</v>
      </c>
      <c r="K360" s="2">
        <v>-0.23628920022849001</v>
      </c>
      <c r="L360" s="2">
        <v>0.15801093453114801</v>
      </c>
      <c r="M360" s="2">
        <v>9.2284973255718397E-2</v>
      </c>
      <c r="N360" s="2">
        <v>0.14062681552978901</v>
      </c>
      <c r="O360" s="2">
        <v>0.25270494655623199</v>
      </c>
      <c r="P360" s="2">
        <v>-0.19620669384735201</v>
      </c>
    </row>
    <row r="361" spans="2:16" ht="15" customHeight="1" x14ac:dyDescent="0.25">
      <c r="B361" s="2">
        <v>5.0794105932240496</v>
      </c>
      <c r="C361" s="2">
        <v>-0.31521812405400101</v>
      </c>
      <c r="D361" s="2">
        <v>3.5361504280098601</v>
      </c>
      <c r="E361" s="2">
        <v>2.0484683691829999</v>
      </c>
      <c r="F361" s="2">
        <v>1.30689018914635</v>
      </c>
      <c r="G361" s="2">
        <v>0.57355234981601999</v>
      </c>
      <c r="H361" s="2">
        <v>1.33458516133739</v>
      </c>
      <c r="I361" s="2">
        <v>-2.68544915209992E-2</v>
      </c>
      <c r="J361" s="2">
        <v>-1.0926696512794001</v>
      </c>
      <c r="K361" s="2">
        <v>0.59176919499412495</v>
      </c>
      <c r="L361" s="2">
        <v>1.33936119588167</v>
      </c>
      <c r="M361" s="2">
        <v>-1.6126591680454101</v>
      </c>
      <c r="N361" s="2">
        <v>1.5151761264613599</v>
      </c>
      <c r="O361" s="2">
        <v>1.32739422232595E-2</v>
      </c>
      <c r="P361" s="2">
        <v>-0.94617019294819604</v>
      </c>
    </row>
    <row r="362" spans="2:16" ht="15" customHeight="1" x14ac:dyDescent="0.25">
      <c r="B362" s="2">
        <v>2.6498680821324601</v>
      </c>
      <c r="C362" s="2">
        <v>2.7470914883011499</v>
      </c>
      <c r="D362" s="2">
        <v>0.217809359300878</v>
      </c>
      <c r="E362" s="2">
        <v>-0.30837231587207198</v>
      </c>
      <c r="F362" s="2">
        <v>-0.23461499439389699</v>
      </c>
      <c r="G362" s="2">
        <v>-0.16501787571578699</v>
      </c>
      <c r="H362" s="2">
        <v>0.69244534104440303</v>
      </c>
      <c r="I362" s="2">
        <v>-1.0621911464223099</v>
      </c>
      <c r="J362" s="2">
        <v>-0.17825344588570299</v>
      </c>
      <c r="K362" s="2">
        <v>0.443001057194712</v>
      </c>
      <c r="L362" s="2">
        <v>0.19924234793266901</v>
      </c>
      <c r="M362" s="2">
        <v>7.5097059042511599E-2</v>
      </c>
      <c r="N362" s="2">
        <v>-1.1486096862891799</v>
      </c>
      <c r="O362" s="2">
        <v>1.47237533472932</v>
      </c>
      <c r="P362" s="2">
        <v>-0.26853050744549301</v>
      </c>
    </row>
    <row r="363" spans="2:16" ht="15" customHeight="1" x14ac:dyDescent="0.25">
      <c r="B363" s="2">
        <v>-4.21713699222998</v>
      </c>
      <c r="C363" s="2">
        <v>-3.1336816121315199</v>
      </c>
      <c r="D363" s="2">
        <v>-1.85867965615404</v>
      </c>
      <c r="E363" s="2">
        <v>-1.6627217428344601</v>
      </c>
      <c r="F363" s="2">
        <v>0.68660253396138804</v>
      </c>
      <c r="G363" s="2">
        <v>2.10149951298698</v>
      </c>
      <c r="H363" s="2">
        <v>2.2718458978274501</v>
      </c>
      <c r="I363" s="2">
        <v>1.4080225620627</v>
      </c>
      <c r="J363" s="2">
        <v>-1.15606327813076</v>
      </c>
      <c r="K363" s="2">
        <v>1.09063563242716</v>
      </c>
      <c r="L363" s="2">
        <v>1.09239738633594</v>
      </c>
      <c r="M363" s="2">
        <v>-1.5805338204509201</v>
      </c>
      <c r="N363" s="2">
        <v>0.32091730399318502</v>
      </c>
      <c r="O363" s="2">
        <v>6.9384245905546094E-2</v>
      </c>
      <c r="P363" s="2">
        <v>0.23025274455033601</v>
      </c>
    </row>
    <row r="364" spans="2:16" ht="15" customHeight="1" x14ac:dyDescent="0.25">
      <c r="B364" s="2">
        <v>-2.7682708176372</v>
      </c>
      <c r="C364" s="2">
        <v>-2.3912481084933099</v>
      </c>
      <c r="D364" s="2">
        <v>-1.2086236954699701</v>
      </c>
      <c r="E364" s="2">
        <v>-1.7205426669492501</v>
      </c>
      <c r="F364" s="2">
        <v>1.44483675655637</v>
      </c>
      <c r="G364" s="2">
        <v>1.4650483239873899</v>
      </c>
      <c r="H364" s="2">
        <v>1.18269880228087</v>
      </c>
      <c r="I364" s="2">
        <v>0.32107491549753903</v>
      </c>
      <c r="J364" s="2">
        <v>-1.12723672859249</v>
      </c>
      <c r="K364" s="2">
        <v>-0.425627811074268</v>
      </c>
      <c r="L364" s="2">
        <v>-0.54330959664598999</v>
      </c>
      <c r="M364" s="2">
        <v>0.29147196851426199</v>
      </c>
      <c r="N364" s="2">
        <v>-0.295290479655958</v>
      </c>
      <c r="O364" s="2">
        <v>0.44401183430577101</v>
      </c>
      <c r="P364" s="2">
        <v>-1.9519875787360801E-2</v>
      </c>
    </row>
    <row r="365" spans="2:16" ht="15" customHeight="1" x14ac:dyDescent="0.25">
      <c r="B365" s="2">
        <v>-1.66928060959714</v>
      </c>
      <c r="C365" s="2">
        <v>-4.9876188635205398</v>
      </c>
      <c r="D365" s="2">
        <v>3.6293177596158102</v>
      </c>
      <c r="E365" s="2">
        <v>0.78202092733127804</v>
      </c>
      <c r="F365" s="2">
        <v>-0.88946336891141697</v>
      </c>
      <c r="G365" s="2">
        <v>-2.3521022116772001</v>
      </c>
      <c r="H365" s="2">
        <v>-0.27066149510688903</v>
      </c>
      <c r="I365" s="2">
        <v>0.42127423972057298</v>
      </c>
      <c r="J365" s="2">
        <v>-0.55820604684338204</v>
      </c>
      <c r="K365" s="2">
        <v>1.39080731208941</v>
      </c>
      <c r="L365" s="2">
        <v>0.29118568080443202</v>
      </c>
      <c r="M365" s="2">
        <v>0.46206544378564202</v>
      </c>
      <c r="N365" s="2">
        <v>-0.83213342951837299</v>
      </c>
      <c r="O365" s="2">
        <v>8.9251912221916304E-3</v>
      </c>
      <c r="P365" s="2">
        <v>0.39084082084758598</v>
      </c>
    </row>
    <row r="366" spans="2:16" ht="15" customHeight="1" x14ac:dyDescent="0.25">
      <c r="B366" s="2">
        <v>0.31669349811626102</v>
      </c>
      <c r="C366" s="2">
        <v>-0.61438109551850195</v>
      </c>
      <c r="D366" s="2">
        <v>2.2577515195373099</v>
      </c>
      <c r="E366" s="2">
        <v>0.78477447256315203</v>
      </c>
      <c r="F366" s="2">
        <v>-0.61692276997288098</v>
      </c>
      <c r="G366" s="2">
        <v>0.55189079149727505</v>
      </c>
      <c r="H366" s="2">
        <v>0.483914946076973</v>
      </c>
      <c r="I366" s="2">
        <v>-0.21326850812578901</v>
      </c>
      <c r="J366" s="2">
        <v>3.1485198421724203E-2</v>
      </c>
      <c r="K366" s="2">
        <v>-0.56764832016004996</v>
      </c>
      <c r="L366" s="2">
        <v>-0.39731540786783798</v>
      </c>
      <c r="M366" s="2">
        <v>4.4747962920390197E-2</v>
      </c>
      <c r="N366" s="2">
        <v>2.5314815811474701E-2</v>
      </c>
      <c r="O366" s="2">
        <v>9.4059322929337899E-2</v>
      </c>
      <c r="P366" s="2">
        <v>5.72076127021885E-2</v>
      </c>
    </row>
    <row r="367" spans="2:16" ht="15" customHeight="1" x14ac:dyDescent="0.25">
      <c r="B367" s="2">
        <v>-1.3838326351493999</v>
      </c>
      <c r="C367" s="2">
        <v>0.27366903883835197</v>
      </c>
      <c r="D367" s="2">
        <v>0.38228430676753</v>
      </c>
      <c r="E367" s="2">
        <v>-0.16178927266335</v>
      </c>
      <c r="F367" s="2">
        <v>0.152475507999874</v>
      </c>
      <c r="G367" s="2">
        <v>4.15925676874302E-2</v>
      </c>
      <c r="H367" s="2">
        <v>-0.27258904763207098</v>
      </c>
      <c r="I367" s="2">
        <v>0.45124998944172601</v>
      </c>
      <c r="J367" s="2">
        <v>1.06948728803235</v>
      </c>
      <c r="K367" s="2">
        <v>-0.19998007798589601</v>
      </c>
      <c r="L367" s="2">
        <v>0.13317655612269499</v>
      </c>
      <c r="M367" s="2">
        <v>2.0830217294875299E-2</v>
      </c>
      <c r="N367" s="2">
        <v>-8.3930016940633595E-2</v>
      </c>
      <c r="O367" s="2">
        <v>0.40949083416003901</v>
      </c>
      <c r="P367" s="2">
        <v>0.24972458974757</v>
      </c>
    </row>
    <row r="368" spans="2:16" ht="15" customHeight="1" x14ac:dyDescent="0.25">
      <c r="B368" s="2">
        <v>-1.83455866939783</v>
      </c>
      <c r="C368" s="2">
        <v>1.8811122080978899</v>
      </c>
      <c r="D368" s="2">
        <v>0.72553947706879496</v>
      </c>
      <c r="E368" s="2">
        <v>0.76544695549189601</v>
      </c>
      <c r="F368" s="2">
        <v>-3.2904867736456801E-3</v>
      </c>
      <c r="G368" s="2">
        <v>-0.12643876947493399</v>
      </c>
      <c r="H368" s="2">
        <v>-0.28595561165182598</v>
      </c>
      <c r="I368" s="2">
        <v>0.27324533190320699</v>
      </c>
      <c r="J368" s="2">
        <v>-0.15014708462922599</v>
      </c>
      <c r="K368" s="2">
        <v>-0.19932296816371201</v>
      </c>
      <c r="L368" s="2">
        <v>0.33523467611505797</v>
      </c>
      <c r="M368" s="2">
        <v>-0.36612578006583801</v>
      </c>
      <c r="N368" s="2">
        <v>-0.54352037426414301</v>
      </c>
      <c r="O368" s="2">
        <v>-2.8580279340319599E-2</v>
      </c>
      <c r="P368" s="2">
        <v>0.26827747479375702</v>
      </c>
    </row>
    <row r="369" spans="2:16" ht="15" customHeight="1" x14ac:dyDescent="0.25">
      <c r="B369" s="2">
        <v>3.50159726628962</v>
      </c>
      <c r="C369" s="2">
        <v>-0.73818303983958999</v>
      </c>
      <c r="D369" s="2">
        <v>-0.366030216596055</v>
      </c>
      <c r="E369" s="2">
        <v>-3.6989334608880302</v>
      </c>
      <c r="F369" s="2">
        <v>-4.3896933186798801</v>
      </c>
      <c r="G369" s="2">
        <v>4.2673205082627899</v>
      </c>
      <c r="H369" s="2">
        <v>-5.1868543619361596</v>
      </c>
      <c r="I369" s="2">
        <v>2.0272850081553901</v>
      </c>
      <c r="J369" s="2">
        <v>-0.22996614136645199</v>
      </c>
      <c r="K369" s="2">
        <v>-0.61524368840300903</v>
      </c>
      <c r="L369" s="2">
        <v>-1.5010269239554E-2</v>
      </c>
      <c r="M369" s="2">
        <v>-5.06408522259418E-2</v>
      </c>
      <c r="N369" s="2">
        <v>-1.00810485083243</v>
      </c>
      <c r="O369" s="2">
        <v>0.74689048889865695</v>
      </c>
      <c r="P369" s="2">
        <v>-0.56241805080041496</v>
      </c>
    </row>
    <row r="370" spans="2:16" ht="15" customHeight="1" x14ac:dyDescent="0.25">
      <c r="B370" s="2">
        <v>1.5444252215804799</v>
      </c>
      <c r="C370" s="2">
        <v>0.51318240072021903</v>
      </c>
      <c r="D370" s="2">
        <v>-0.703776192705454</v>
      </c>
      <c r="E370" s="2">
        <v>-0.67208238377301999</v>
      </c>
      <c r="F370" s="2">
        <v>-0.121115827387427</v>
      </c>
      <c r="G370" s="2">
        <v>-0.64573083875125004</v>
      </c>
      <c r="H370" s="2">
        <v>1.0337513863543</v>
      </c>
      <c r="I370" s="2">
        <v>0.70158222504748302</v>
      </c>
      <c r="J370" s="2">
        <v>-0.99406357503807297</v>
      </c>
      <c r="K370" s="2">
        <v>1.7128308601725799</v>
      </c>
      <c r="L370" s="2">
        <v>-6.4379540154366893E-2</v>
      </c>
      <c r="M370" s="2">
        <v>0.94877689114630004</v>
      </c>
      <c r="N370" s="2">
        <v>0.59148201506692999</v>
      </c>
      <c r="O370" s="2">
        <v>-0.42092607156650202</v>
      </c>
      <c r="P370" s="2">
        <v>-8.4370278012832894E-2</v>
      </c>
    </row>
    <row r="371" spans="2:16" ht="15" customHeight="1" x14ac:dyDescent="0.25">
      <c r="B371" s="2">
        <v>0.39694132482919497</v>
      </c>
      <c r="C371" s="2">
        <v>-2.7903488514536998</v>
      </c>
      <c r="D371" s="2">
        <v>1.2322208363760501</v>
      </c>
      <c r="E371" s="2">
        <v>2.2830366338475998</v>
      </c>
      <c r="F371" s="2">
        <v>1.4229291287674</v>
      </c>
      <c r="G371" s="2">
        <v>3.1385599001349198</v>
      </c>
      <c r="H371" s="2">
        <v>1.3098790048968501</v>
      </c>
      <c r="I371" s="2">
        <v>1.3871496727264401</v>
      </c>
      <c r="J371" s="2">
        <v>-0.25506213883148798</v>
      </c>
      <c r="K371" s="2">
        <v>0.50781658581130895</v>
      </c>
      <c r="L371" s="2">
        <v>-0.27527368783088102</v>
      </c>
      <c r="M371" s="2">
        <v>0.37883596554563398</v>
      </c>
      <c r="N371" s="2">
        <v>-0.70510035422453099</v>
      </c>
      <c r="O371" s="2">
        <v>-0.39076800707301701</v>
      </c>
      <c r="P371" s="2">
        <v>-5.2815443671781599E-2</v>
      </c>
    </row>
    <row r="372" spans="2:16" ht="15" customHeight="1" x14ac:dyDescent="0.25">
      <c r="B372" s="2">
        <v>0.34274835681478799</v>
      </c>
      <c r="C372" s="2">
        <v>-3.7663594326531502</v>
      </c>
      <c r="D372" s="2">
        <v>2.1842525478941202</v>
      </c>
      <c r="E372" s="2">
        <v>-0.13958979439869801</v>
      </c>
      <c r="F372" s="2">
        <v>2.26063678627474E-2</v>
      </c>
      <c r="G372" s="2">
        <v>-1.1382527055301399</v>
      </c>
      <c r="H372" s="2">
        <v>0.108641102474007</v>
      </c>
      <c r="I372" s="2">
        <v>-0.90231592678252404</v>
      </c>
      <c r="J372" s="2">
        <v>-0.66628813206238502</v>
      </c>
      <c r="K372" s="2">
        <v>-0.88043485902379903</v>
      </c>
      <c r="L372" s="2">
        <v>-0.48962326432813202</v>
      </c>
      <c r="M372" s="2">
        <v>0.76572661145726395</v>
      </c>
      <c r="N372" s="2">
        <v>-0.42036438274259802</v>
      </c>
      <c r="O372" s="2">
        <v>-0.43384093074779401</v>
      </c>
      <c r="P372" s="2">
        <v>-2.70901163122383E-3</v>
      </c>
    </row>
    <row r="373" spans="2:16" ht="15" customHeight="1" x14ac:dyDescent="0.25">
      <c r="B373" s="2">
        <v>0.43240397100686101</v>
      </c>
      <c r="C373" s="2">
        <v>1.61947696821874</v>
      </c>
      <c r="D373" s="2">
        <v>1.8600885497166699</v>
      </c>
      <c r="E373" s="2">
        <v>0.58235675290828004</v>
      </c>
      <c r="F373" s="2">
        <v>0.82875524811205203</v>
      </c>
      <c r="G373" s="2">
        <v>0.116744802407426</v>
      </c>
      <c r="H373" s="2">
        <v>-9.6912750754202498E-2</v>
      </c>
      <c r="I373" s="2">
        <v>-1.3206263787962301E-2</v>
      </c>
      <c r="J373" s="2">
        <v>-0.48049723771933101</v>
      </c>
      <c r="K373" s="2">
        <v>9.1550899271990699E-2</v>
      </c>
      <c r="L373" s="2">
        <v>0.12991693532524101</v>
      </c>
      <c r="M373" s="2">
        <v>-0.56526725402003897</v>
      </c>
      <c r="N373" s="2">
        <v>-0.569350149239787</v>
      </c>
      <c r="O373" s="2">
        <v>0.23938663049706599</v>
      </c>
      <c r="P373" s="2">
        <v>-0.24334036982207199</v>
      </c>
    </row>
    <row r="374" spans="2:16" ht="15" customHeight="1" x14ac:dyDescent="0.25">
      <c r="B374" s="2">
        <v>-3.9733851379037</v>
      </c>
      <c r="C374" s="2">
        <v>4.33607688479852</v>
      </c>
      <c r="D374" s="2">
        <v>-0.93273985716913199</v>
      </c>
      <c r="E374" s="2">
        <v>-1.9184447920226499</v>
      </c>
      <c r="F374" s="2">
        <v>-2.8065348161100099</v>
      </c>
      <c r="G374" s="2">
        <v>-1.4182514685181</v>
      </c>
      <c r="H374" s="2">
        <v>0.283741431174037</v>
      </c>
      <c r="I374" s="2">
        <v>1.33360865822828</v>
      </c>
      <c r="J374" s="2">
        <v>-0.63178716255947898</v>
      </c>
      <c r="K374" s="2">
        <v>0.51047018418950496</v>
      </c>
      <c r="L374" s="2">
        <v>0.16219999190860801</v>
      </c>
      <c r="M374" s="2">
        <v>1.1130499305560599</v>
      </c>
      <c r="N374" s="2">
        <v>0.78623489195303897</v>
      </c>
      <c r="O374" s="2">
        <v>-0.68042616570028802</v>
      </c>
      <c r="P374" s="2">
        <v>-4.3640450950774699E-2</v>
      </c>
    </row>
    <row r="375" spans="2:16" ht="15" customHeight="1" x14ac:dyDescent="0.25">
      <c r="B375" s="2">
        <v>2.05787118809228</v>
      </c>
      <c r="C375" s="2">
        <v>-0.41825409693877502</v>
      </c>
      <c r="D375" s="2">
        <v>2.75450223572193</v>
      </c>
      <c r="E375" s="2">
        <v>0.112734732677348</v>
      </c>
      <c r="F375" s="2">
        <v>7.0351780425147406E-2</v>
      </c>
      <c r="G375" s="2">
        <v>-1.1588933196389199</v>
      </c>
      <c r="H375" s="2">
        <v>-5.3275001076044499E-2</v>
      </c>
      <c r="I375" s="2">
        <v>-8.0526308738182797E-2</v>
      </c>
      <c r="J375" s="2">
        <v>-0.337535804301901</v>
      </c>
      <c r="K375" s="2">
        <v>0.94570026624774794</v>
      </c>
      <c r="L375" s="2">
        <v>-0.68219482921896701</v>
      </c>
      <c r="M375" s="2">
        <v>0.44792140848755901</v>
      </c>
      <c r="N375" s="2">
        <v>-0.282624705912425</v>
      </c>
      <c r="O375" s="2">
        <v>1.5102636433985399</v>
      </c>
      <c r="P375" s="2">
        <v>0.23540850909049399</v>
      </c>
    </row>
    <row r="376" spans="2:16" ht="15" customHeight="1" x14ac:dyDescent="0.25">
      <c r="B376" s="2">
        <v>-2.09030422031804</v>
      </c>
      <c r="C376" s="2">
        <v>1.5420560141692301</v>
      </c>
      <c r="D376" s="2">
        <v>-0.61454865842247297</v>
      </c>
      <c r="E376" s="2">
        <v>-0.56069277472111101</v>
      </c>
      <c r="F376" s="2">
        <v>-1.27375680094523</v>
      </c>
      <c r="G376" s="2">
        <v>-1.7506409036333E-2</v>
      </c>
      <c r="H376" s="2">
        <v>0.69765012483562605</v>
      </c>
      <c r="I376" s="2">
        <v>0.43258175649275199</v>
      </c>
      <c r="J376" s="2">
        <v>0.79506610939866196</v>
      </c>
      <c r="K376" s="2">
        <v>0.54328862274692802</v>
      </c>
      <c r="L376" s="2">
        <v>0.70093659220541704</v>
      </c>
      <c r="M376" s="2">
        <v>0.12665236067753199</v>
      </c>
      <c r="N376" s="2">
        <v>0.44792617849514899</v>
      </c>
      <c r="O376" s="2">
        <v>-0.56367548532690204</v>
      </c>
      <c r="P376" s="2">
        <v>0.121083136519857</v>
      </c>
    </row>
    <row r="377" spans="2:16" ht="15" customHeight="1" x14ac:dyDescent="0.25">
      <c r="B377" s="2">
        <v>-1.34884602036075</v>
      </c>
      <c r="C377" s="2">
        <v>0.54957506018175495</v>
      </c>
      <c r="D377" s="2">
        <v>-3.1417449302934299</v>
      </c>
      <c r="E377" s="2">
        <v>1.74962016313763</v>
      </c>
      <c r="F377" s="2">
        <v>-1.37827542648602</v>
      </c>
      <c r="G377" s="2">
        <v>-0.77608966271861501</v>
      </c>
      <c r="H377" s="2">
        <v>-0.48511498380504398</v>
      </c>
      <c r="I377" s="2">
        <v>0.28976464744485197</v>
      </c>
      <c r="J377" s="2">
        <v>-0.114243777008111</v>
      </c>
      <c r="K377" s="2">
        <v>-0.56052478394471505</v>
      </c>
      <c r="L377" s="2">
        <v>0.92497861846549001</v>
      </c>
      <c r="M377" s="2">
        <v>-8.6941653518239195E-2</v>
      </c>
      <c r="N377" s="2">
        <v>-0.53605387855777598</v>
      </c>
      <c r="O377" s="2">
        <v>-0.34719365161174598</v>
      </c>
      <c r="P377" s="2">
        <v>-0.12154437638604799</v>
      </c>
    </row>
    <row r="378" spans="2:16" ht="15" customHeight="1" x14ac:dyDescent="0.25">
      <c r="B378" s="2">
        <v>-0.357876161488903</v>
      </c>
      <c r="C378" s="2">
        <v>-1.4680970304492</v>
      </c>
      <c r="D378" s="2">
        <v>0.36602079299887702</v>
      </c>
      <c r="E378" s="2">
        <v>-0.69050343597377195</v>
      </c>
      <c r="F378" s="2">
        <v>2.0701829102150699</v>
      </c>
      <c r="G378" s="2">
        <v>-0.20580978355058999</v>
      </c>
      <c r="H378" s="2">
        <v>-1.78855013900197</v>
      </c>
      <c r="I378" s="2">
        <v>-0.70367702046787295</v>
      </c>
      <c r="J378" s="2">
        <v>-0.986490662986518</v>
      </c>
      <c r="K378" s="2">
        <v>-4.50282630377248E-3</v>
      </c>
      <c r="L378" s="2">
        <v>-0.23657165297312999</v>
      </c>
      <c r="M378" s="2">
        <v>1.24552569718157E-2</v>
      </c>
      <c r="N378" s="2">
        <v>0.55984854010048901</v>
      </c>
      <c r="O378" s="2">
        <v>0.157800375278663</v>
      </c>
      <c r="P378" s="2">
        <v>0.92164099857690696</v>
      </c>
    </row>
    <row r="379" spans="2:16" ht="15" customHeight="1" x14ac:dyDescent="0.25">
      <c r="B379" s="2">
        <v>3.3765377067217899</v>
      </c>
      <c r="C379" s="2">
        <v>-3.7375131166898798</v>
      </c>
      <c r="D379" s="2">
        <v>0.81171223421270899</v>
      </c>
      <c r="E379" s="2">
        <v>-1.15696037457762</v>
      </c>
      <c r="F379" s="2">
        <v>0.76356445425501396</v>
      </c>
      <c r="G379" s="2">
        <v>-0.32994073811989799</v>
      </c>
      <c r="H379" s="2">
        <v>-3.8065970720468599E-3</v>
      </c>
      <c r="I379" s="2">
        <v>0.61349776346970897</v>
      </c>
      <c r="J379" s="2">
        <v>0.43977799243694199</v>
      </c>
      <c r="K379" s="2">
        <v>0.16263187025423101</v>
      </c>
      <c r="L379" s="2">
        <v>0.19554817537247501</v>
      </c>
      <c r="M379" s="2">
        <v>5.2809914772651297E-2</v>
      </c>
      <c r="N379" s="2">
        <v>-0.22506485236387699</v>
      </c>
      <c r="O379" s="2">
        <v>-0.35310719293603199</v>
      </c>
      <c r="P379" s="2">
        <v>4.3635847894472897E-2</v>
      </c>
    </row>
    <row r="380" spans="2:16" ht="15" customHeight="1" x14ac:dyDescent="0.25">
      <c r="B380" s="2">
        <v>1.30468525747097</v>
      </c>
      <c r="C380" s="2">
        <v>2.6994652961429302</v>
      </c>
      <c r="D380" s="2">
        <v>-0.41268730343700399</v>
      </c>
      <c r="E380" s="2">
        <v>-1.95558693990682</v>
      </c>
      <c r="F380" s="2">
        <v>-5.1458996477832197E-2</v>
      </c>
      <c r="G380" s="2">
        <v>-0.97847403124263799</v>
      </c>
      <c r="H380" s="2">
        <v>6.9606913854914201E-2</v>
      </c>
      <c r="I380" s="2">
        <v>-0.43254313387780702</v>
      </c>
      <c r="J380" s="2">
        <v>-0.56813343781796299</v>
      </c>
      <c r="K380" s="2">
        <v>0.21475140032537901</v>
      </c>
      <c r="L380" s="2">
        <v>8.1785957478723997E-2</v>
      </c>
      <c r="M380" s="2">
        <v>-0.48916762520600399</v>
      </c>
      <c r="N380" s="2">
        <v>-0.159951526637158</v>
      </c>
      <c r="O380" s="2">
        <v>-0.20315913472396899</v>
      </c>
      <c r="P380" s="2">
        <v>0.36894145077510798</v>
      </c>
    </row>
    <row r="381" spans="2:16" ht="15" customHeight="1" x14ac:dyDescent="0.25">
      <c r="B381" s="2">
        <v>-2.0739415932457201</v>
      </c>
      <c r="C381" s="2">
        <v>1.6869127232055701</v>
      </c>
      <c r="D381" s="2">
        <v>0.23992524058495099</v>
      </c>
      <c r="E381" s="2">
        <v>0.19170185588455399</v>
      </c>
      <c r="F381" s="2">
        <v>1.7875578332925499</v>
      </c>
      <c r="G381" s="2">
        <v>-0.71348427508360102</v>
      </c>
      <c r="H381" s="2">
        <v>-1.7735830454322801</v>
      </c>
      <c r="I381" s="2">
        <v>0.360311547744742</v>
      </c>
      <c r="J381" s="2">
        <v>-8.5681295985594701E-3</v>
      </c>
      <c r="K381" s="2">
        <v>0.43605526990256599</v>
      </c>
      <c r="L381" s="2">
        <v>-1.03708620859597</v>
      </c>
      <c r="M381" s="2">
        <v>5.2916159464801701E-2</v>
      </c>
      <c r="N381" s="2">
        <v>-6.7562728613276501E-2</v>
      </c>
      <c r="O381" s="2">
        <v>-0.48027431957101901</v>
      </c>
      <c r="P381" s="2">
        <v>-0.18447467093481601</v>
      </c>
    </row>
    <row r="382" spans="2:16" ht="15" customHeight="1" x14ac:dyDescent="0.25">
      <c r="B382" s="2">
        <v>-0.74579663385105299</v>
      </c>
      <c r="C382" s="2">
        <v>1.85324980290247</v>
      </c>
      <c r="D382" s="2">
        <v>0.92710439693495605</v>
      </c>
      <c r="E382" s="2">
        <v>0.93648503256569704</v>
      </c>
      <c r="F382" s="2">
        <v>0.72405718591152501</v>
      </c>
      <c r="G382" s="2">
        <v>-4.4700952373265497E-2</v>
      </c>
      <c r="H382" s="2">
        <v>-0.45322059604860299</v>
      </c>
      <c r="I382" s="2">
        <v>-7.3040011094251496E-3</v>
      </c>
      <c r="J382" s="2">
        <v>-0.34500015175751902</v>
      </c>
      <c r="K382" s="2">
        <v>-0.62183345858251404</v>
      </c>
      <c r="L382" s="2">
        <v>-0.219996114974396</v>
      </c>
      <c r="M382" s="2">
        <v>0.30735420869714603</v>
      </c>
      <c r="N382" s="2">
        <v>-0.51068368953071197</v>
      </c>
      <c r="O382" s="2">
        <v>8.6922181711192398E-2</v>
      </c>
      <c r="P382" s="2">
        <v>-0.110661703604284</v>
      </c>
    </row>
    <row r="383" spans="2:16" ht="15" customHeight="1" x14ac:dyDescent="0.25">
      <c r="B383" s="2">
        <v>-1.2814461080508199</v>
      </c>
      <c r="C383" s="2">
        <v>0.88825203913189499</v>
      </c>
      <c r="D383" s="2">
        <v>-0.40243579222203402</v>
      </c>
      <c r="E383" s="2">
        <v>-0.168417388800991</v>
      </c>
      <c r="F383" s="2">
        <v>0.71580165816650199</v>
      </c>
      <c r="G383" s="2">
        <v>-0.34713805542054399</v>
      </c>
      <c r="H383" s="2">
        <v>-0.58069983027944905</v>
      </c>
      <c r="I383" s="2">
        <v>-0.50623241584429202</v>
      </c>
      <c r="J383" s="2">
        <v>0.83593045759889295</v>
      </c>
      <c r="K383" s="2">
        <v>-0.36026898142998498</v>
      </c>
      <c r="L383" s="2">
        <v>0.20099487577067399</v>
      </c>
      <c r="M383" s="2">
        <v>-0.195032741965142</v>
      </c>
      <c r="N383" s="2">
        <v>0.47190102998474898</v>
      </c>
      <c r="O383" s="2">
        <v>-3.16385351094969E-2</v>
      </c>
      <c r="P383" s="2">
        <v>-0.22925000994231501</v>
      </c>
    </row>
    <row r="384" spans="2:16" ht="15" customHeight="1" x14ac:dyDescent="0.25">
      <c r="B384" s="2">
        <v>2.6896071760402398</v>
      </c>
      <c r="C384" s="2">
        <v>-0.50347624999630403</v>
      </c>
      <c r="D384" s="2">
        <v>-1.01820930299353</v>
      </c>
      <c r="E384" s="2">
        <v>-1.0632475931538601</v>
      </c>
      <c r="F384" s="2">
        <v>0.94632223273199201</v>
      </c>
      <c r="G384" s="2">
        <v>0.21359040100464399</v>
      </c>
      <c r="H384" s="2">
        <v>0.70103986089294101</v>
      </c>
      <c r="I384" s="2">
        <v>-0.35749243903766598</v>
      </c>
      <c r="J384" s="2">
        <v>0.19371832703327899</v>
      </c>
      <c r="K384" s="2">
        <v>0.71705134526618597</v>
      </c>
      <c r="L384" s="2">
        <v>0.55910186498040404</v>
      </c>
      <c r="M384" s="2">
        <v>9.0678903477150005E-2</v>
      </c>
      <c r="N384" s="2">
        <v>-3.7082790530004399E-2</v>
      </c>
      <c r="O384" s="2">
        <v>-0.187869450886016</v>
      </c>
      <c r="P384" s="2">
        <v>0.343478974403017</v>
      </c>
    </row>
    <row r="385" spans="2:16" ht="15" customHeight="1" x14ac:dyDescent="0.25">
      <c r="B385" s="2">
        <v>-1.1327989599380699</v>
      </c>
      <c r="C385" s="2">
        <v>-1.19583187570023</v>
      </c>
      <c r="D385" s="2">
        <v>-2.1201077067634202</v>
      </c>
      <c r="E385" s="2">
        <v>0.36371805885619002</v>
      </c>
      <c r="F385" s="2">
        <v>0.32144080201011599</v>
      </c>
      <c r="G385" s="2">
        <v>-2.81517188093118E-3</v>
      </c>
      <c r="H385" s="2">
        <v>3.8975114788567999E-3</v>
      </c>
      <c r="I385" s="2">
        <v>-6.4672700099727198E-2</v>
      </c>
      <c r="J385" s="2">
        <v>0.73889879062016495</v>
      </c>
      <c r="K385" s="2">
        <v>-0.49390967159878901</v>
      </c>
      <c r="L385" s="2">
        <v>-2.0368996228588201</v>
      </c>
      <c r="M385" s="2">
        <v>0.406480849148112</v>
      </c>
      <c r="N385" s="2">
        <v>-0.35998341059934402</v>
      </c>
      <c r="O385" s="2">
        <v>-0.44355452757929398</v>
      </c>
      <c r="P385" s="2">
        <v>0.61456185128424101</v>
      </c>
    </row>
    <row r="386" spans="2:16" ht="15" customHeight="1" x14ac:dyDescent="0.25">
      <c r="B386" s="2">
        <v>-1.13257868385472</v>
      </c>
      <c r="C386" s="2">
        <v>0.94236858028119297</v>
      </c>
      <c r="D386" s="2">
        <v>0.969526816760792</v>
      </c>
      <c r="E386" s="2">
        <v>-0.14210361811384201</v>
      </c>
      <c r="F386" s="2">
        <v>-1.0253805668168801</v>
      </c>
      <c r="G386" s="2">
        <v>-0.81947851405156102</v>
      </c>
      <c r="H386" s="2">
        <v>-0.34160877381114801</v>
      </c>
      <c r="I386" s="2">
        <v>0.88018437432382601</v>
      </c>
      <c r="J386" s="2">
        <v>0.35077556280380101</v>
      </c>
      <c r="K386" s="2">
        <v>6.0686358575039498E-2</v>
      </c>
      <c r="L386" s="2">
        <v>1.0689177117263899</v>
      </c>
      <c r="M386" s="2">
        <v>1.0325970387088499</v>
      </c>
      <c r="N386" s="2">
        <v>-0.84220358698212805</v>
      </c>
      <c r="O386" s="2">
        <v>0.848078402296639</v>
      </c>
      <c r="P386" s="2">
        <v>1.1061967412218201</v>
      </c>
    </row>
    <row r="387" spans="2:16" ht="15" customHeight="1" x14ac:dyDescent="0.25">
      <c r="B387" s="2">
        <v>-0.65379429827197899</v>
      </c>
      <c r="C387" s="2">
        <v>1.63470176137076</v>
      </c>
      <c r="D387" s="2">
        <v>0.88863749515578705</v>
      </c>
      <c r="E387" s="2">
        <v>0.991216695364599</v>
      </c>
      <c r="F387" s="2">
        <v>-1.3387098463709499</v>
      </c>
      <c r="G387" s="2">
        <v>0.68139739325313797</v>
      </c>
      <c r="H387" s="2">
        <v>1.3522517495750099</v>
      </c>
      <c r="I387" s="2">
        <v>0.50516252383454596</v>
      </c>
      <c r="J387" s="2">
        <v>0.57921870396602704</v>
      </c>
      <c r="K387" s="2">
        <v>4.8577136683060802E-2</v>
      </c>
      <c r="L387" s="2">
        <v>0.33745263550917298</v>
      </c>
      <c r="M387" s="2">
        <v>-9.5192488524513202E-2</v>
      </c>
      <c r="N387" s="2">
        <v>9.2303419075641699E-2</v>
      </c>
      <c r="O387" s="2">
        <v>-0.11046626574511401</v>
      </c>
      <c r="P387" s="2">
        <v>6.5322391489288104E-2</v>
      </c>
    </row>
    <row r="388" spans="2:16" ht="15" customHeight="1" x14ac:dyDescent="0.25">
      <c r="B388" s="2">
        <v>1.5495686734749801</v>
      </c>
      <c r="C388" s="2">
        <v>1.60640530083184</v>
      </c>
      <c r="D388" s="2">
        <v>1.7894368732055499</v>
      </c>
      <c r="E388" s="2">
        <v>0.30950967152876901</v>
      </c>
      <c r="F388" s="2">
        <v>0.52186415336769698</v>
      </c>
      <c r="G388" s="2">
        <v>0.19501257914970599</v>
      </c>
      <c r="H388" s="2">
        <v>0.67361893360536895</v>
      </c>
      <c r="I388" s="2">
        <v>-0.30794798544562901</v>
      </c>
      <c r="J388" s="2">
        <v>-0.406347609538943</v>
      </c>
      <c r="K388" s="2">
        <v>-1.12461043105164</v>
      </c>
      <c r="L388" s="2">
        <v>-6.9394126594477301E-2</v>
      </c>
      <c r="M388" s="2">
        <v>0.35247615079550998</v>
      </c>
      <c r="N388" s="2">
        <v>0.62730222245007194</v>
      </c>
      <c r="O388" s="2">
        <v>3.5550004716710597E-2</v>
      </c>
      <c r="P388" s="2">
        <v>3.1146866018686402E-3</v>
      </c>
    </row>
    <row r="389" spans="2:16" ht="15" customHeight="1" x14ac:dyDescent="0.25">
      <c r="B389" s="2">
        <v>1.8462459895816301</v>
      </c>
      <c r="C389" s="2">
        <v>-0.25911298456099902</v>
      </c>
      <c r="D389" s="2">
        <v>2.43968244284653</v>
      </c>
      <c r="E389" s="2">
        <v>2.04310127593949</v>
      </c>
      <c r="F389" s="2">
        <v>0.21622592496761101</v>
      </c>
      <c r="G389" s="2">
        <v>0.80200456878064397</v>
      </c>
      <c r="H389" s="2">
        <v>1.17812250718155</v>
      </c>
      <c r="I389" s="2">
        <v>6.51158441208054E-2</v>
      </c>
      <c r="J389" s="2">
        <v>-8.5794406491476793E-2</v>
      </c>
      <c r="K389" s="2">
        <v>5.3131791644290403E-2</v>
      </c>
      <c r="L389" s="2">
        <v>1.8849303432353599</v>
      </c>
      <c r="M389" s="2">
        <v>-0.19985672757834699</v>
      </c>
      <c r="N389" s="2">
        <v>7.9492802639364299E-2</v>
      </c>
      <c r="O389" s="2">
        <v>-0.26673745878080601</v>
      </c>
      <c r="P389" s="2">
        <v>-0.36749305684285599</v>
      </c>
    </row>
    <row r="390" spans="2:16" ht="15" customHeight="1" x14ac:dyDescent="0.25">
      <c r="B390" s="2">
        <v>-1.29841765957269</v>
      </c>
      <c r="C390" s="2">
        <v>1.40474837796453</v>
      </c>
      <c r="D390" s="2">
        <v>-1.7151495282306399</v>
      </c>
      <c r="E390" s="2">
        <v>1.0792473842455299</v>
      </c>
      <c r="F390" s="2">
        <v>0.398682797851238</v>
      </c>
      <c r="G390" s="2">
        <v>-1.49588585432532</v>
      </c>
      <c r="H390" s="2">
        <v>-1.4918902114936401</v>
      </c>
      <c r="I390" s="2">
        <v>0.15618351775744199</v>
      </c>
      <c r="J390" s="2">
        <v>-1.1108442631353299</v>
      </c>
      <c r="K390" s="2">
        <v>5.9141456822093897E-3</v>
      </c>
      <c r="L390" s="2">
        <v>-0.68974673825654798</v>
      </c>
      <c r="M390" s="2">
        <v>-0.28554314594983998</v>
      </c>
      <c r="N390" s="2">
        <v>-0.19601756992911401</v>
      </c>
      <c r="O390" s="2">
        <v>-3.4891441919405103E-2</v>
      </c>
      <c r="P390" s="2">
        <v>0.18306839851916301</v>
      </c>
    </row>
    <row r="391" spans="2:16" ht="15" customHeight="1" x14ac:dyDescent="0.25">
      <c r="B391" s="2">
        <v>2.01157853869063</v>
      </c>
      <c r="C391" s="2">
        <v>-0.54059806607888605</v>
      </c>
      <c r="D391" s="2">
        <v>0.183686860044008</v>
      </c>
      <c r="E391" s="2">
        <v>-1.1866665458713101E-2</v>
      </c>
      <c r="F391" s="2">
        <v>1.5833617780582201</v>
      </c>
      <c r="G391" s="2">
        <v>0.25961084503822901</v>
      </c>
      <c r="H391" s="2">
        <v>1.43660447968284E-2</v>
      </c>
      <c r="I391" s="2">
        <v>-0.122502267670713</v>
      </c>
      <c r="J391" s="2">
        <v>0.35391508985554698</v>
      </c>
      <c r="K391" s="2">
        <v>0.57873416544381695</v>
      </c>
      <c r="L391" s="2">
        <v>0.61275694044545104</v>
      </c>
      <c r="M391" s="2">
        <v>0.356406367944818</v>
      </c>
      <c r="N391" s="2">
        <v>-0.15967670646875001</v>
      </c>
      <c r="O391" s="2">
        <v>-0.167997740432933</v>
      </c>
      <c r="P391" s="2">
        <v>-0.23741049301408201</v>
      </c>
    </row>
    <row r="392" spans="2:16" ht="15" customHeight="1" x14ac:dyDescent="0.25">
      <c r="B392" s="2">
        <v>-3.5182025683155702</v>
      </c>
      <c r="C392" s="2">
        <v>-5.1761267421910899</v>
      </c>
      <c r="D392" s="2">
        <v>-2.9327157220145099</v>
      </c>
      <c r="E392" s="2">
        <v>-1.3835174831644199</v>
      </c>
      <c r="F392" s="2">
        <v>2.2447197882972398</v>
      </c>
      <c r="G392" s="2">
        <v>2.6518802275465898</v>
      </c>
      <c r="H392" s="2">
        <v>2.0292472384098899</v>
      </c>
      <c r="I392" s="2">
        <v>0.74542182729272599</v>
      </c>
      <c r="J392" s="2">
        <v>0.958852797693588</v>
      </c>
      <c r="K392" s="2">
        <v>0.489043488328054</v>
      </c>
      <c r="L392" s="2">
        <v>-0.54074551722308395</v>
      </c>
      <c r="M392" s="2">
        <v>0.28554527854772199</v>
      </c>
      <c r="N392" s="2">
        <v>0.12799307383942299</v>
      </c>
      <c r="O392" s="2">
        <v>0.338775989051259</v>
      </c>
      <c r="P392" s="2">
        <v>0.65949914536277698</v>
      </c>
    </row>
    <row r="393" spans="2:16" ht="15" customHeight="1" x14ac:dyDescent="0.25">
      <c r="B393" s="2">
        <v>3.5951431878873098E-2</v>
      </c>
      <c r="C393" s="2">
        <v>0.650402522029085</v>
      </c>
      <c r="D393" s="2">
        <v>1.45068546425085</v>
      </c>
      <c r="E393" s="2">
        <v>1.13208547367799</v>
      </c>
      <c r="F393" s="2">
        <v>1.2306146670884599</v>
      </c>
      <c r="G393" s="2">
        <v>0.92493830791216503</v>
      </c>
      <c r="H393" s="2">
        <v>0.15547379004645701</v>
      </c>
      <c r="I393" s="2">
        <v>-0.14681777929237599</v>
      </c>
      <c r="J393" s="2">
        <v>0.82339935903526096</v>
      </c>
      <c r="K393" s="2">
        <v>-0.78535835416960897</v>
      </c>
      <c r="L393" s="2">
        <v>-0.63778884161780303</v>
      </c>
      <c r="M393" s="2">
        <v>-0.13461199890856501</v>
      </c>
      <c r="N393" s="2">
        <v>3.4650622320447001E-2</v>
      </c>
      <c r="O393" s="2">
        <v>3.4575947220125497E-2</v>
      </c>
      <c r="P393" s="2">
        <v>-6.8768537315894093E-2</v>
      </c>
    </row>
    <row r="394" spans="2:16" ht="15" customHeight="1" x14ac:dyDescent="0.25">
      <c r="B394" s="2">
        <v>4.3289533736141301</v>
      </c>
      <c r="C394" s="2">
        <v>-0.64638532710184105</v>
      </c>
      <c r="D394" s="2">
        <v>-2.59109704059308</v>
      </c>
      <c r="E394" s="2">
        <v>1.75555599272637</v>
      </c>
      <c r="F394" s="2">
        <v>0.33033326737269197</v>
      </c>
      <c r="G394" s="2">
        <v>-0.880170740194545</v>
      </c>
      <c r="H394" s="2">
        <v>-0.38865728289547502</v>
      </c>
      <c r="I394" s="2">
        <v>-3.6611449014013801E-2</v>
      </c>
      <c r="J394" s="2">
        <v>0.57307024724731304</v>
      </c>
      <c r="K394" s="2">
        <v>0.518005830880787</v>
      </c>
      <c r="L394" s="2">
        <v>5.1404494601752497E-2</v>
      </c>
      <c r="M394" s="2">
        <v>0.23701797547512801</v>
      </c>
      <c r="N394" s="2">
        <v>0.34133264521721901</v>
      </c>
      <c r="O394" s="2">
        <v>0.66583940462681701</v>
      </c>
      <c r="P394" s="2">
        <v>-0.56418485126282303</v>
      </c>
    </row>
    <row r="395" spans="2:16" ht="15" customHeight="1" x14ac:dyDescent="0.25">
      <c r="B395" s="2">
        <v>-1.62394676728537</v>
      </c>
      <c r="C395" s="2">
        <v>3.5469244773268702</v>
      </c>
      <c r="D395" s="2">
        <v>0.57582394476387</v>
      </c>
      <c r="E395" s="2">
        <v>-0.39295175916078101</v>
      </c>
      <c r="F395" s="2">
        <v>-0.45368559330286801</v>
      </c>
      <c r="G395" s="2">
        <v>-0.11208810695447</v>
      </c>
      <c r="H395" s="2">
        <v>0.119043995327168</v>
      </c>
      <c r="I395" s="2">
        <v>0.48884214478820398</v>
      </c>
      <c r="J395" s="2">
        <v>6.7189542092554802E-2</v>
      </c>
      <c r="K395" s="2">
        <v>0.55462763708791196</v>
      </c>
      <c r="L395" s="2">
        <v>-4.2926273612973499E-2</v>
      </c>
      <c r="M395" s="2">
        <v>-1.18281263366919</v>
      </c>
      <c r="N395" s="2">
        <v>-0.15068508094135499</v>
      </c>
      <c r="O395" s="2">
        <v>-0.10020810447751</v>
      </c>
      <c r="P395" s="2">
        <v>-0.31758869266614698</v>
      </c>
    </row>
    <row r="396" spans="2:16" ht="15" customHeight="1" x14ac:dyDescent="0.25">
      <c r="B396" s="2">
        <v>4.0484791105637798</v>
      </c>
      <c r="C396" s="2">
        <v>-0.34590961443980001</v>
      </c>
      <c r="D396" s="2">
        <v>-4.7875476563631096</v>
      </c>
      <c r="E396" s="2">
        <v>1.70205618219304</v>
      </c>
      <c r="F396" s="2">
        <v>-0.92263592736112099</v>
      </c>
      <c r="G396" s="2">
        <v>-1.5906872030842001</v>
      </c>
      <c r="H396" s="2">
        <v>-1.55945325580565</v>
      </c>
      <c r="I396" s="2">
        <v>1.18683315087902</v>
      </c>
      <c r="J396" s="2">
        <v>-0.102780298168861</v>
      </c>
      <c r="K396" s="2">
        <v>0.76072310171206703</v>
      </c>
      <c r="L396" s="2">
        <v>-0.126084303893511</v>
      </c>
      <c r="M396" s="2">
        <v>-0.52706856994659002</v>
      </c>
      <c r="N396" s="2">
        <v>-0.26420989011071699</v>
      </c>
      <c r="O396" s="2">
        <v>0.27941397829384201</v>
      </c>
      <c r="P396" s="2">
        <v>-0.19536748902336901</v>
      </c>
    </row>
    <row r="397" spans="2:16" ht="15" customHeight="1" x14ac:dyDescent="0.25">
      <c r="B397" s="2">
        <v>0.101753359456905</v>
      </c>
      <c r="C397" s="2">
        <v>1.304389230263</v>
      </c>
      <c r="D397" s="2">
        <v>0.38577883996478002</v>
      </c>
      <c r="E397" s="2">
        <v>0.23691568880792699</v>
      </c>
      <c r="F397" s="2">
        <v>0.252506925329466</v>
      </c>
      <c r="G397" s="2">
        <v>0.83095317507800903</v>
      </c>
      <c r="H397" s="2">
        <v>0.60705035791893303</v>
      </c>
      <c r="I397" s="2">
        <v>-0.23926873756283601</v>
      </c>
      <c r="J397" s="2">
        <v>0.31985109113226501</v>
      </c>
      <c r="K397" s="2">
        <v>-0.69184120579278896</v>
      </c>
      <c r="L397" s="2">
        <v>-0.24100410152542001</v>
      </c>
      <c r="M397" s="2">
        <v>0.108394677212886</v>
      </c>
      <c r="N397" s="2">
        <v>-0.30344527617769301</v>
      </c>
      <c r="O397" s="2">
        <v>-7.4660596985959102E-2</v>
      </c>
      <c r="P397" s="2">
        <v>-8.0899093563147999E-3</v>
      </c>
    </row>
    <row r="398" spans="2:16" ht="15" customHeight="1" x14ac:dyDescent="0.25">
      <c r="B398" s="2">
        <v>0.81052054437484</v>
      </c>
      <c r="C398" s="2">
        <v>-2.0695727288153498</v>
      </c>
      <c r="D398" s="2">
        <v>-1.2095552569716499</v>
      </c>
      <c r="E398" s="2">
        <v>-0.77019660029431602</v>
      </c>
      <c r="F398" s="2">
        <v>1.75998745932691</v>
      </c>
      <c r="G398" s="2">
        <v>1.59989541476438</v>
      </c>
      <c r="H398" s="2">
        <v>1.89905789846328</v>
      </c>
      <c r="I398" s="2">
        <v>0.47876868221921998</v>
      </c>
      <c r="J398" s="2">
        <v>-0.25814158808112903</v>
      </c>
      <c r="K398" s="2">
        <v>0.94535067038806297</v>
      </c>
      <c r="L398" s="2">
        <v>0.25683440185074302</v>
      </c>
      <c r="M398" s="2">
        <v>0.46755093415132498</v>
      </c>
      <c r="N398" s="2">
        <v>-0.25127557129387001</v>
      </c>
      <c r="O398" s="2">
        <v>0.165790218995922</v>
      </c>
      <c r="P398" s="2">
        <v>5.9170296792968702E-2</v>
      </c>
    </row>
    <row r="399" spans="2:16" ht="15" customHeight="1" x14ac:dyDescent="0.25">
      <c r="B399" s="2">
        <v>-2.6883931609205902</v>
      </c>
      <c r="C399" s="2">
        <v>0.31878225840352797</v>
      </c>
      <c r="D399" s="2">
        <v>6.6149829112983505E-2</v>
      </c>
      <c r="E399" s="2">
        <v>0.27203486554219702</v>
      </c>
      <c r="F399" s="2">
        <v>1.29499886997347</v>
      </c>
      <c r="G399" s="2">
        <v>-0.308176436561931</v>
      </c>
      <c r="H399" s="2">
        <v>-1.38720509145704</v>
      </c>
      <c r="I399" s="2">
        <v>-0.47148066231131902</v>
      </c>
      <c r="J399" s="2">
        <v>0.64915585981948898</v>
      </c>
      <c r="K399" s="2">
        <v>-0.31342776870967698</v>
      </c>
      <c r="L399" s="2">
        <v>0.62750933547468402</v>
      </c>
      <c r="M399" s="2">
        <v>-0.64571044565939795</v>
      </c>
      <c r="N399" s="2">
        <v>8.47196023526018E-2</v>
      </c>
      <c r="O399" s="2">
        <v>5.4781875969773797E-3</v>
      </c>
      <c r="P399" s="2">
        <v>-0.49107742366414903</v>
      </c>
    </row>
    <row r="400" spans="2:16" ht="15" customHeight="1" x14ac:dyDescent="0.25">
      <c r="B400" s="2">
        <v>-0.86370230139861004</v>
      </c>
      <c r="C400" s="2">
        <v>-0.72277365602245602</v>
      </c>
      <c r="D400" s="2">
        <v>-0.90755632439191203</v>
      </c>
      <c r="E400" s="2">
        <v>-0.18453202715189099</v>
      </c>
      <c r="F400" s="2">
        <v>1.13606260954773</v>
      </c>
      <c r="G400" s="2">
        <v>0.62024705944266001</v>
      </c>
      <c r="H400" s="2">
        <v>0.49836196654190601</v>
      </c>
      <c r="I400" s="2">
        <v>0.447263884517133</v>
      </c>
      <c r="J400" s="2">
        <v>-0.68119448799895599</v>
      </c>
      <c r="K400" s="2">
        <v>0.53563274286843299</v>
      </c>
      <c r="L400" s="2">
        <v>-0.22824866126340301</v>
      </c>
      <c r="M400" s="2">
        <v>-0.17583304650106299</v>
      </c>
      <c r="N400" s="2">
        <v>-4.83372197137013E-2</v>
      </c>
      <c r="O400" s="2">
        <v>0.18828501653646099</v>
      </c>
      <c r="P400" s="2">
        <v>-0.20160078537922299</v>
      </c>
    </row>
    <row r="401" spans="2:16" ht="15" customHeight="1" x14ac:dyDescent="0.25">
      <c r="B401" s="2">
        <v>5.1962081937748099</v>
      </c>
      <c r="C401" s="2">
        <v>-0.32746785390841698</v>
      </c>
      <c r="D401" s="2">
        <v>0.86268571037844699</v>
      </c>
      <c r="E401" s="2">
        <v>0.42837269638209902</v>
      </c>
      <c r="F401" s="2">
        <v>2.3730937790348601</v>
      </c>
      <c r="G401" s="2">
        <v>-0.81338297681010696</v>
      </c>
      <c r="H401" s="2">
        <v>-0.17413766350153501</v>
      </c>
      <c r="I401" s="2">
        <v>-1.1107886865935299</v>
      </c>
      <c r="J401" s="2">
        <v>2.51418349053613</v>
      </c>
      <c r="K401" s="2">
        <v>1.7964460631497201</v>
      </c>
      <c r="L401" s="2">
        <v>-0.36551569934434602</v>
      </c>
      <c r="M401" s="2">
        <v>1.2806152915129201</v>
      </c>
      <c r="N401" s="2">
        <v>0.104996358253083</v>
      </c>
      <c r="O401" s="2">
        <v>0.15176368463614701</v>
      </c>
      <c r="P401" s="2">
        <v>-0.45293419792997602</v>
      </c>
    </row>
    <row r="402" spans="2:16" ht="15" customHeight="1" x14ac:dyDescent="0.25">
      <c r="B402" s="2">
        <v>2.0330432167785402</v>
      </c>
      <c r="C402" s="2">
        <v>-0.201082347052468</v>
      </c>
      <c r="D402" s="2">
        <v>-6.4193851107777394E-2</v>
      </c>
      <c r="E402" s="2">
        <v>-0.51743605793727299</v>
      </c>
      <c r="F402" s="2">
        <v>0.86002278257700504</v>
      </c>
      <c r="G402" s="2">
        <v>0.88330884213350702</v>
      </c>
      <c r="H402" s="2">
        <v>0.62994371071730704</v>
      </c>
      <c r="I402" s="2">
        <v>0.49557987862074399</v>
      </c>
      <c r="J402" s="2">
        <v>0.21951853705549099</v>
      </c>
      <c r="K402" s="2">
        <v>0.25033423793326798</v>
      </c>
      <c r="L402" s="2">
        <v>-0.24958674384360299</v>
      </c>
      <c r="M402" s="2">
        <v>6.7959065785517997E-2</v>
      </c>
      <c r="N402" s="2">
        <v>-0.19413167680891599</v>
      </c>
      <c r="O402" s="2">
        <v>-2.71029158556646E-2</v>
      </c>
      <c r="P402" s="2">
        <v>9.3293619622242807E-3</v>
      </c>
    </row>
    <row r="403" spans="2:16" ht="15" customHeight="1" x14ac:dyDescent="0.25">
      <c r="B403" s="2">
        <v>-0.56277642250252002</v>
      </c>
      <c r="C403" s="2">
        <v>1.9333184570895099</v>
      </c>
      <c r="D403" s="2">
        <v>0.208718559345071</v>
      </c>
      <c r="E403" s="2">
        <v>0.13568352430650199</v>
      </c>
      <c r="F403" s="2">
        <v>0.478783613154385</v>
      </c>
      <c r="G403" s="2">
        <v>-0.49048849578541398</v>
      </c>
      <c r="H403" s="2">
        <v>-0.37118631533466201</v>
      </c>
      <c r="I403" s="2">
        <v>0.12529241228153001</v>
      </c>
      <c r="J403" s="2">
        <v>-0.36733388844152098</v>
      </c>
      <c r="K403" s="2">
        <v>0.224137635309205</v>
      </c>
      <c r="L403" s="2">
        <v>-0.20708176479347601</v>
      </c>
      <c r="M403" s="2">
        <v>0.29941794345093797</v>
      </c>
      <c r="N403" s="2">
        <v>-0.15768061179464599</v>
      </c>
      <c r="O403" s="2">
        <v>-0.13762422395249399</v>
      </c>
      <c r="P403" s="2">
        <v>0.21209205930903699</v>
      </c>
    </row>
    <row r="404" spans="2:16" ht="15" customHeight="1" x14ac:dyDescent="0.25">
      <c r="B404" s="2">
        <v>1.1919772963061299</v>
      </c>
      <c r="C404" s="2">
        <v>-1.6212098782766899</v>
      </c>
      <c r="D404" s="2">
        <v>0.26373813348939401</v>
      </c>
      <c r="E404" s="2">
        <v>4.8848598502072198</v>
      </c>
      <c r="F404" s="2">
        <v>-0.51622362842029001</v>
      </c>
      <c r="G404" s="2">
        <v>1.86134545710148</v>
      </c>
      <c r="H404" s="2">
        <v>0.95743432757680302</v>
      </c>
      <c r="I404" s="2">
        <v>1.6515960940585901</v>
      </c>
      <c r="J404" s="2">
        <v>-6.89177664786607E-2</v>
      </c>
      <c r="K404" s="2">
        <v>0.10251467388480499</v>
      </c>
      <c r="L404" s="2">
        <v>-0.76545515401596398</v>
      </c>
      <c r="M404" s="2">
        <v>-2.5389797834018901E-2</v>
      </c>
      <c r="N404" s="2">
        <v>0.22941533000841299</v>
      </c>
      <c r="O404" s="2">
        <v>-0.863382750358617</v>
      </c>
      <c r="P404" s="2">
        <v>0.84698355446820905</v>
      </c>
    </row>
    <row r="405" spans="2:16" ht="15" customHeight="1" x14ac:dyDescent="0.25">
      <c r="B405" s="2">
        <v>-2.2382009496005701</v>
      </c>
      <c r="C405" s="2">
        <v>-1.7278759013778999</v>
      </c>
      <c r="D405" s="2">
        <v>0.16432385654553999</v>
      </c>
      <c r="E405" s="2">
        <v>-0.52931109512597496</v>
      </c>
      <c r="F405" s="2">
        <v>0.16553372680324899</v>
      </c>
      <c r="G405" s="2">
        <v>-0.268252306113962</v>
      </c>
      <c r="H405" s="2">
        <v>7.9641179329160094E-2</v>
      </c>
      <c r="I405" s="2">
        <v>-0.217785009293885</v>
      </c>
      <c r="J405" s="2">
        <v>-0.34647521022480998</v>
      </c>
      <c r="K405" s="2">
        <v>-0.47774942749454702</v>
      </c>
      <c r="L405" s="2">
        <v>0.13226071588601601</v>
      </c>
      <c r="M405" s="2">
        <v>-3.5020620314788503E-2</v>
      </c>
      <c r="N405" s="2">
        <v>9.9664615145727095E-2</v>
      </c>
      <c r="O405" s="2">
        <v>-5.8980187424941898E-2</v>
      </c>
      <c r="P405" s="2">
        <v>-0.12324739971175</v>
      </c>
    </row>
    <row r="406" spans="2:16" ht="15" customHeight="1" x14ac:dyDescent="0.25">
      <c r="B406" s="2">
        <v>-0.24144911403039501</v>
      </c>
      <c r="C406" s="2">
        <v>2.0358486387010499</v>
      </c>
      <c r="D406" s="2">
        <v>-5.8387272117434302E-2</v>
      </c>
      <c r="E406" s="2">
        <v>-8.7848625133842603E-2</v>
      </c>
      <c r="F406" s="2">
        <v>-5.6589450632475301E-2</v>
      </c>
      <c r="G406" s="2">
        <v>-1.0172605528255501</v>
      </c>
      <c r="H406" s="2">
        <v>-0.45262004739108103</v>
      </c>
      <c r="I406" s="2">
        <v>-0.19543740725665501</v>
      </c>
      <c r="J406" s="2">
        <v>-7.6449618124987906E-2</v>
      </c>
      <c r="K406" s="2">
        <v>0.44012666845126402</v>
      </c>
      <c r="L406" s="2">
        <v>-8.6059715670663298E-2</v>
      </c>
      <c r="M406" s="2">
        <v>7.5079860333172502E-2</v>
      </c>
      <c r="N406" s="2">
        <v>3.4653763742373597E-2</v>
      </c>
      <c r="O406" s="2">
        <v>0.49516448919120398</v>
      </c>
      <c r="P406" s="2">
        <v>0.58552733642654198</v>
      </c>
    </row>
    <row r="407" spans="2:16" ht="15" customHeight="1" x14ac:dyDescent="0.25">
      <c r="B407" s="2">
        <v>-1.1693473669047201</v>
      </c>
      <c r="C407" s="2">
        <v>1.53389109175549</v>
      </c>
      <c r="D407" s="2">
        <v>-0.41611391598561498</v>
      </c>
      <c r="E407" s="2">
        <v>0.41748625291875202</v>
      </c>
      <c r="F407" s="2">
        <v>-0.589969580670623</v>
      </c>
      <c r="G407" s="2">
        <v>-0.28779183721378798</v>
      </c>
      <c r="H407" s="2">
        <v>0.104624629932333</v>
      </c>
      <c r="I407" s="2">
        <v>2.8884665672573698E-2</v>
      </c>
      <c r="J407" s="2">
        <v>-7.9367815637613803E-2</v>
      </c>
      <c r="K407" s="2">
        <v>1.9149793176508601E-3</v>
      </c>
      <c r="L407" s="2">
        <v>6.4584125504321299E-2</v>
      </c>
      <c r="M407" s="2">
        <v>-0.77595910674555801</v>
      </c>
      <c r="N407" s="2">
        <v>1.6178277318180698E-2</v>
      </c>
      <c r="O407" s="2">
        <v>-3.0993873247041899E-2</v>
      </c>
      <c r="P407" s="2">
        <v>-0.22046742442049999</v>
      </c>
    </row>
    <row r="408" spans="2:16" ht="15" customHeight="1" x14ac:dyDescent="0.25">
      <c r="B408" s="2">
        <v>0.61274128275229101</v>
      </c>
      <c r="C408" s="2">
        <v>0.89304243320045396</v>
      </c>
      <c r="D408" s="2">
        <v>1.3315766712933399</v>
      </c>
      <c r="E408" s="2">
        <v>0.57612288320757699</v>
      </c>
      <c r="F408" s="2">
        <v>0.93728094576138998</v>
      </c>
      <c r="G408" s="2">
        <v>0.26752009804743598</v>
      </c>
      <c r="H408" s="2">
        <v>-7.7421020533194093E-2</v>
      </c>
      <c r="I408" s="2">
        <v>3.5270680566308402E-2</v>
      </c>
      <c r="J408" s="2">
        <v>-0.18830249029804</v>
      </c>
      <c r="K408" s="2">
        <v>-0.15659644285385599</v>
      </c>
      <c r="L408" s="2">
        <v>-0.24262105286691399</v>
      </c>
      <c r="M408" s="2">
        <v>3.3069496149215998E-2</v>
      </c>
      <c r="N408" s="2">
        <v>3.92793113027263E-2</v>
      </c>
      <c r="O408" s="2">
        <v>8.99417290673191E-3</v>
      </c>
      <c r="P408" s="2">
        <v>-0.37919331616297303</v>
      </c>
    </row>
    <row r="409" spans="2:16" ht="15" customHeight="1" x14ac:dyDescent="0.25">
      <c r="B409" s="2">
        <v>-0.52958928403945704</v>
      </c>
      <c r="C409" s="2">
        <v>1.5268385927653501</v>
      </c>
      <c r="D409" s="2">
        <v>1.5103635411071401</v>
      </c>
      <c r="E409" s="2">
        <v>-2.6891012199641701E-2</v>
      </c>
      <c r="F409" s="2">
        <v>1.3658526824495201</v>
      </c>
      <c r="G409" s="2">
        <v>-0.81014568234334094</v>
      </c>
      <c r="H409" s="2">
        <v>-0.92560667927597895</v>
      </c>
      <c r="I409" s="2">
        <v>-0.27395025407894003</v>
      </c>
      <c r="J409" s="2">
        <v>-0.57720084060630195</v>
      </c>
      <c r="K409" s="2">
        <v>-0.25003938654574598</v>
      </c>
      <c r="L409" s="2">
        <v>-2.25236991171433E-2</v>
      </c>
      <c r="M409" s="2">
        <v>0.42109705647353601</v>
      </c>
      <c r="N409" s="2">
        <v>-0.42396997803854097</v>
      </c>
      <c r="O409" s="2">
        <v>0.43788860056839801</v>
      </c>
      <c r="P409" s="2">
        <v>-2.7825905002477901E-2</v>
      </c>
    </row>
    <row r="410" spans="2:16" ht="15" customHeight="1" x14ac:dyDescent="0.25">
      <c r="B410" s="2">
        <v>0.79886130283243195</v>
      </c>
      <c r="C410" s="2">
        <v>-0.29893266391832501</v>
      </c>
      <c r="D410" s="2">
        <v>1.8350647619193801</v>
      </c>
      <c r="E410" s="2">
        <v>0.41989680246136302</v>
      </c>
      <c r="F410" s="2">
        <v>1.9886162855251499</v>
      </c>
      <c r="G410" s="2">
        <v>-0.26244217956503402</v>
      </c>
      <c r="H410" s="2">
        <v>-0.91705608261647897</v>
      </c>
      <c r="I410" s="2">
        <v>0.18352589450075901</v>
      </c>
      <c r="J410" s="2">
        <v>-0.16467373717377501</v>
      </c>
      <c r="K410" s="2">
        <v>0.248038326399521</v>
      </c>
      <c r="L410" s="2">
        <v>-9.2201733221797297E-2</v>
      </c>
      <c r="M410" s="2">
        <v>-0.331153111248776</v>
      </c>
      <c r="N410" s="2">
        <v>0.79684399139330497</v>
      </c>
      <c r="O410" s="2">
        <v>0.53828379478401001</v>
      </c>
      <c r="P410" s="2">
        <v>-2.85041995101257E-2</v>
      </c>
    </row>
    <row r="411" spans="2:16" ht="15" customHeight="1" x14ac:dyDescent="0.25">
      <c r="B411" s="2">
        <v>1.3302074062235201</v>
      </c>
      <c r="C411" s="2">
        <v>1.00986816699697</v>
      </c>
      <c r="D411" s="2">
        <v>0.60724963847686397</v>
      </c>
      <c r="E411" s="2">
        <v>0.41419396761938099</v>
      </c>
      <c r="F411" s="2">
        <v>1.4817323285861601</v>
      </c>
      <c r="G411" s="2">
        <v>-0.19721070167751301</v>
      </c>
      <c r="H411" s="2">
        <v>-0.39437452922168398</v>
      </c>
      <c r="I411" s="2">
        <v>-0.25345814630468799</v>
      </c>
      <c r="J411" s="2">
        <v>-0.24507478103453501</v>
      </c>
      <c r="K411" s="2">
        <v>0.29044049549315099</v>
      </c>
      <c r="L411" s="2">
        <v>-0.39578963874948703</v>
      </c>
      <c r="M411" s="2">
        <v>0.160983831710271</v>
      </c>
      <c r="N411" s="2">
        <v>-5.3329175832907999E-2</v>
      </c>
      <c r="O411" s="2">
        <v>0.64342946393738398</v>
      </c>
      <c r="P411" s="2">
        <v>-0.18704258212326599</v>
      </c>
    </row>
    <row r="412" spans="2:16" ht="15" customHeight="1" x14ac:dyDescent="0.25">
      <c r="B412" s="2">
        <v>-2.0362424854027701</v>
      </c>
      <c r="C412" s="2">
        <v>-1.3222307408549001</v>
      </c>
      <c r="D412" s="2">
        <v>3.4405218782903599E-3</v>
      </c>
      <c r="E412" s="2">
        <v>-0.25130031643717099</v>
      </c>
      <c r="F412" s="2">
        <v>1.5253255793889899</v>
      </c>
      <c r="G412" s="2">
        <v>0.83890630770887797</v>
      </c>
      <c r="H412" s="2">
        <v>-0.126081918911465</v>
      </c>
      <c r="I412" s="2">
        <v>-0.217151873300062</v>
      </c>
      <c r="J412" s="2">
        <v>0.84974916795252797</v>
      </c>
      <c r="K412" s="2">
        <v>-0.62333343829013899</v>
      </c>
      <c r="L412" s="2">
        <v>-9.97681935406797E-2</v>
      </c>
      <c r="M412" s="2">
        <v>0.39089626695933499</v>
      </c>
      <c r="N412" s="2">
        <v>6.9350326821866107E-2</v>
      </c>
      <c r="O412" s="2">
        <v>-0.25878815742379302</v>
      </c>
      <c r="P412" s="2">
        <v>4.2649097120247198E-2</v>
      </c>
    </row>
    <row r="413" spans="2:16" ht="15" customHeight="1" x14ac:dyDescent="0.25">
      <c r="B413" s="2">
        <v>-1.3152865915490199</v>
      </c>
      <c r="C413" s="2">
        <v>0.67025979370127697</v>
      </c>
      <c r="D413" s="2">
        <v>-1.11212017192553</v>
      </c>
      <c r="E413" s="2">
        <v>3.43788666950385E-2</v>
      </c>
      <c r="F413" s="2">
        <v>0.122245705251127</v>
      </c>
      <c r="G413" s="2">
        <v>-0.73685188646782596</v>
      </c>
      <c r="H413" s="2">
        <v>-0.50462113889868299</v>
      </c>
      <c r="I413" s="2">
        <v>-0.229708028803323</v>
      </c>
      <c r="J413" s="2">
        <v>1.24083431608831</v>
      </c>
      <c r="K413" s="2">
        <v>0.37815294572949398</v>
      </c>
      <c r="L413" s="2">
        <v>0.18259254094451499</v>
      </c>
      <c r="M413" s="2">
        <v>-0.37849387823305403</v>
      </c>
      <c r="N413" s="2">
        <v>0.55437171051372303</v>
      </c>
      <c r="O413" s="2">
        <v>0.206354104897645</v>
      </c>
      <c r="P413" s="2">
        <v>-8.8621623705694205E-3</v>
      </c>
    </row>
    <row r="414" spans="2:16" ht="15" customHeight="1" x14ac:dyDescent="0.25">
      <c r="B414" s="2">
        <v>-2.22787659527682</v>
      </c>
      <c r="C414" s="2">
        <v>2.1584080807461499</v>
      </c>
      <c r="D414" s="2">
        <v>-0.61428484422185303</v>
      </c>
      <c r="E414" s="2">
        <v>-0.427242186354372</v>
      </c>
      <c r="F414" s="2">
        <v>0.55232223325952801</v>
      </c>
      <c r="G414" s="2">
        <v>-0.92972011774102503</v>
      </c>
      <c r="H414" s="2">
        <v>-1.11970731273653</v>
      </c>
      <c r="I414" s="2">
        <v>4.4474964668503099E-2</v>
      </c>
      <c r="J414" s="2">
        <v>-0.17273834321823101</v>
      </c>
      <c r="K414" s="2">
        <v>0.16480939431559299</v>
      </c>
      <c r="L414" s="2">
        <v>-0.379055128450212</v>
      </c>
      <c r="M414" s="2">
        <v>0.15088016247897601</v>
      </c>
      <c r="N414" s="2">
        <v>-0.19965527466852001</v>
      </c>
      <c r="O414" s="2">
        <v>-0.151859908266744</v>
      </c>
      <c r="P414" s="2">
        <v>-0.31958982015926402</v>
      </c>
    </row>
    <row r="415" spans="2:16" ht="15" customHeight="1" x14ac:dyDescent="0.25">
      <c r="B415" s="2">
        <v>-1.08768218360049</v>
      </c>
      <c r="C415" s="2">
        <v>-1.1821184761308701</v>
      </c>
      <c r="D415" s="2">
        <v>-0.82205073500647197</v>
      </c>
      <c r="E415" s="2">
        <v>0.75382526146987305</v>
      </c>
      <c r="F415" s="2">
        <v>1.09209692616494</v>
      </c>
      <c r="G415" s="2">
        <v>-4.53841999295495E-2</v>
      </c>
      <c r="H415" s="2">
        <v>-0.53061478326813305</v>
      </c>
      <c r="I415" s="2">
        <v>-0.21215793219944001</v>
      </c>
      <c r="J415" s="2">
        <v>0.31629458874900601</v>
      </c>
      <c r="K415" s="2">
        <v>-0.150193405260518</v>
      </c>
      <c r="L415" s="2">
        <v>0.59173677005181802</v>
      </c>
      <c r="M415" s="2">
        <v>0.141769398331345</v>
      </c>
      <c r="N415" s="2">
        <v>0.39236663052120802</v>
      </c>
      <c r="O415" s="2">
        <v>-0.156953101053419</v>
      </c>
      <c r="P415" s="2">
        <v>-0.27209719411392302</v>
      </c>
    </row>
    <row r="416" spans="2:16" ht="15" customHeight="1" x14ac:dyDescent="0.25">
      <c r="B416" s="2">
        <v>-1.0285297205605901</v>
      </c>
      <c r="C416" s="2">
        <v>4.5939908907551702E-2</v>
      </c>
      <c r="D416" s="2">
        <v>0.575904962985199</v>
      </c>
      <c r="E416" s="2">
        <v>1.1352905929498001</v>
      </c>
      <c r="F416" s="2">
        <v>-6.1086060406841197E-2</v>
      </c>
      <c r="G416" s="2">
        <v>0.46850965208913498</v>
      </c>
      <c r="H416" s="2">
        <v>-0.42256582356473399</v>
      </c>
      <c r="I416" s="2">
        <v>-3.1404925094453903E-2</v>
      </c>
      <c r="J416" s="2">
        <v>0.57904384970548195</v>
      </c>
      <c r="K416" s="2">
        <v>7.6799362599112297E-2</v>
      </c>
      <c r="L416" s="2">
        <v>0.78374153185181905</v>
      </c>
      <c r="M416" s="2">
        <v>0.102079723908419</v>
      </c>
      <c r="N416" s="2">
        <v>6.6607504964261502E-2</v>
      </c>
      <c r="O416" s="2">
        <v>-8.8925382173750206E-2</v>
      </c>
      <c r="P416" s="2">
        <v>-0.18422392640670501</v>
      </c>
    </row>
    <row r="417" spans="2:16" ht="15" customHeight="1" x14ac:dyDescent="0.25">
      <c r="B417" s="2">
        <v>1.96166575571704</v>
      </c>
      <c r="C417" s="2">
        <v>-1.66046146471336</v>
      </c>
      <c r="D417" s="2">
        <v>3.2420657758025602</v>
      </c>
      <c r="E417" s="2">
        <v>4.33926253557566</v>
      </c>
      <c r="F417" s="2">
        <v>0.15518618606210599</v>
      </c>
      <c r="G417" s="2">
        <v>3.0296650346459999</v>
      </c>
      <c r="H417" s="2">
        <v>0.94111941738877103</v>
      </c>
      <c r="I417" s="2">
        <v>2.4578065031641501</v>
      </c>
      <c r="J417" s="2">
        <v>0.23881178573583201</v>
      </c>
      <c r="K417" s="2">
        <v>1.5393269439633499</v>
      </c>
      <c r="L417" s="2">
        <v>-0.104067007270047</v>
      </c>
      <c r="M417" s="2">
        <v>-0.145023748266459</v>
      </c>
      <c r="N417" s="2">
        <v>0.64194232951443597</v>
      </c>
      <c r="O417" s="2">
        <v>-0.229775013867939</v>
      </c>
      <c r="P417" s="2">
        <v>-0.19648964239577901</v>
      </c>
    </row>
    <row r="418" spans="2:16" ht="15" customHeight="1" x14ac:dyDescent="0.25">
      <c r="B418" s="2">
        <v>7.4247003730032004</v>
      </c>
      <c r="C418" s="2">
        <v>0.99813520972337699</v>
      </c>
      <c r="D418" s="2">
        <v>0.65868884741599598</v>
      </c>
      <c r="E418" s="2">
        <v>-2.0398896600957901</v>
      </c>
      <c r="F418" s="2">
        <v>-0.52151375788411802</v>
      </c>
      <c r="G418" s="2">
        <v>2.39927881301888</v>
      </c>
      <c r="H418" s="2">
        <v>-1.1727868955515299</v>
      </c>
      <c r="I418" s="2">
        <v>-2.0282166668850401</v>
      </c>
      <c r="J418" s="2">
        <v>-0.58419965994755096</v>
      </c>
      <c r="K418" s="2">
        <v>-0.52770333587400997</v>
      </c>
      <c r="L418" s="2">
        <v>-0.81505036288647703</v>
      </c>
      <c r="M418" s="2">
        <v>-0.21758944335856201</v>
      </c>
      <c r="N418" s="2">
        <v>-0.36294199297347202</v>
      </c>
      <c r="O418" s="2">
        <v>0.55292894353859601</v>
      </c>
      <c r="P418" s="2">
        <v>0.47546949985412501</v>
      </c>
    </row>
    <row r="419" spans="2:16" ht="15" customHeight="1" x14ac:dyDescent="0.25">
      <c r="B419" s="2">
        <v>5.9531963771939402</v>
      </c>
      <c r="C419" s="2">
        <v>-1.0639184548225</v>
      </c>
      <c r="D419" s="2">
        <v>0.64976925165302002</v>
      </c>
      <c r="E419" s="2">
        <v>-4.00962504672649</v>
      </c>
      <c r="F419" s="2">
        <v>-3.27489864288331</v>
      </c>
      <c r="G419" s="2">
        <v>3.79217284761171</v>
      </c>
      <c r="H419" s="2">
        <v>-5.74525107763922</v>
      </c>
      <c r="I419" s="2">
        <v>4.1532643533502096</v>
      </c>
      <c r="J419" s="2">
        <v>0.30732450491242402</v>
      </c>
      <c r="K419" s="2">
        <v>-1.2303458381155199</v>
      </c>
      <c r="L419" s="2">
        <v>-0.207927165827931</v>
      </c>
      <c r="M419" s="2">
        <v>-0.35015914934311199</v>
      </c>
      <c r="N419" s="2">
        <v>-0.31867050790273599</v>
      </c>
      <c r="O419" s="2">
        <v>0.70429309860454004</v>
      </c>
      <c r="P419" s="2">
        <v>-0.23911742768632499</v>
      </c>
    </row>
    <row r="420" spans="2:16" ht="15" customHeight="1" x14ac:dyDescent="0.25">
      <c r="B420" s="2">
        <v>1.1611473931966301</v>
      </c>
      <c r="C420" s="2">
        <v>8.6330341710326802E-2</v>
      </c>
      <c r="D420" s="2">
        <v>-1.0260809730832501</v>
      </c>
      <c r="E420" s="2">
        <v>0.80226324779977798</v>
      </c>
      <c r="F420" s="2">
        <v>-0.27636767301077397</v>
      </c>
      <c r="G420" s="2">
        <v>0.365257721920414</v>
      </c>
      <c r="H420" s="2">
        <v>0.61330973442320103</v>
      </c>
      <c r="I420" s="2">
        <v>-0.149698287718598</v>
      </c>
      <c r="J420" s="2">
        <v>0.37524402553832797</v>
      </c>
      <c r="K420" s="2">
        <v>0.15640720816200901</v>
      </c>
      <c r="L420" s="2">
        <v>0.47983944675356099</v>
      </c>
      <c r="M420" s="2">
        <v>-0.265560749833326</v>
      </c>
      <c r="N420" s="2">
        <v>-8.4090299567523799E-2</v>
      </c>
      <c r="O420" s="2">
        <v>7.4127525396151103E-3</v>
      </c>
      <c r="P420" s="2">
        <v>-0.13548436627767399</v>
      </c>
    </row>
    <row r="421" spans="2:16" ht="15" customHeight="1" x14ac:dyDescent="0.25">
      <c r="B421" s="2">
        <v>0.136200032646873</v>
      </c>
      <c r="C421" s="2">
        <v>2.3069984699617798</v>
      </c>
      <c r="D421" s="2">
        <v>0.60639017229829495</v>
      </c>
      <c r="E421" s="2">
        <v>0.44359285140536803</v>
      </c>
      <c r="F421" s="2">
        <v>-0.239365549594793</v>
      </c>
      <c r="G421" s="2">
        <v>0.26520379140021599</v>
      </c>
      <c r="H421" s="2">
        <v>0.42268672135549501</v>
      </c>
      <c r="I421" s="2">
        <v>6.3863427411231397E-2</v>
      </c>
      <c r="J421" s="2">
        <v>1.0407066678635299</v>
      </c>
      <c r="K421" s="2">
        <v>1.21535835951024</v>
      </c>
      <c r="L421" s="2">
        <v>0.75177908807865501</v>
      </c>
      <c r="M421" s="2">
        <v>-0.83931652963201897</v>
      </c>
      <c r="N421" s="2">
        <v>-0.73183969168233198</v>
      </c>
      <c r="O421" s="2">
        <v>0.246966226306541</v>
      </c>
      <c r="P421" s="2">
        <v>-0.18142456497676701</v>
      </c>
    </row>
    <row r="422" spans="2:16" ht="15" customHeight="1" x14ac:dyDescent="0.25">
      <c r="B422" s="2">
        <v>0.651337273570058</v>
      </c>
      <c r="C422" s="2">
        <v>7.5294037839392994E-2</v>
      </c>
      <c r="D422" s="2">
        <v>0.78880115029400499</v>
      </c>
      <c r="E422" s="2">
        <v>0.18348513847210199</v>
      </c>
      <c r="F422" s="2">
        <v>0.72127951355017395</v>
      </c>
      <c r="G422" s="2">
        <v>0.61402280170892198</v>
      </c>
      <c r="H422" s="2">
        <v>0.65851214133338198</v>
      </c>
      <c r="I422" s="2">
        <v>0.113157276052718</v>
      </c>
      <c r="J422" s="2">
        <v>-0.76201917048199197</v>
      </c>
      <c r="K422" s="2">
        <v>-0.54658488979638598</v>
      </c>
      <c r="L422" s="2">
        <v>-0.35322192555785997</v>
      </c>
      <c r="M422" s="2">
        <v>-0.16502296354277099</v>
      </c>
      <c r="N422" s="2">
        <v>0.26496507758534599</v>
      </c>
      <c r="O422" s="2">
        <v>-0.31450816034649198</v>
      </c>
      <c r="P422" s="2">
        <v>7.7070567436427401E-2</v>
      </c>
    </row>
    <row r="423" spans="2:16" ht="15" customHeight="1" x14ac:dyDescent="0.25">
      <c r="B423" s="2">
        <v>2.9673904987534998</v>
      </c>
      <c r="C423" s="2">
        <v>-0.18739038053972801</v>
      </c>
      <c r="D423" s="2">
        <v>0.23949197504217301</v>
      </c>
      <c r="E423" s="2">
        <v>-0.41090225527075802</v>
      </c>
      <c r="F423" s="2">
        <v>1.07793202171522</v>
      </c>
      <c r="G423" s="2">
        <v>0.24836933114857401</v>
      </c>
      <c r="H423" s="2">
        <v>0.43251365627753402</v>
      </c>
      <c r="I423" s="2">
        <v>-0.33717334569507401</v>
      </c>
      <c r="J423" s="2">
        <v>0.19949563665016701</v>
      </c>
      <c r="K423" s="2">
        <v>0.48034087889104798</v>
      </c>
      <c r="L423" s="2">
        <v>0.55532361881876802</v>
      </c>
      <c r="M423" s="2">
        <v>0.21257552225310999</v>
      </c>
      <c r="N423" s="2">
        <v>4.4457836571093999E-2</v>
      </c>
      <c r="O423" s="2">
        <v>-7.3988051664967497E-2</v>
      </c>
      <c r="P423" s="2">
        <v>-0.30554527308427698</v>
      </c>
    </row>
    <row r="424" spans="2:16" ht="15" customHeight="1" x14ac:dyDescent="0.25">
      <c r="B424" s="2">
        <v>6.09778161466771</v>
      </c>
      <c r="C424" s="2">
        <v>-0.60560394959934705</v>
      </c>
      <c r="D424" s="2">
        <v>0.41262369120117898</v>
      </c>
      <c r="E424" s="2">
        <v>-4.59982474557349</v>
      </c>
      <c r="F424" s="2">
        <v>-4.1868229051000396</v>
      </c>
      <c r="G424" s="2">
        <v>3.7506949849850701</v>
      </c>
      <c r="H424" s="2">
        <v>-5.4788589188137502</v>
      </c>
      <c r="I424" s="2">
        <v>4.5381254891107998</v>
      </c>
      <c r="J424" s="2">
        <v>-0.27006754189542898</v>
      </c>
      <c r="K424" s="2">
        <v>-2.15080530732721</v>
      </c>
      <c r="L424" s="2">
        <v>-0.25896359789597101</v>
      </c>
      <c r="M424" s="2">
        <v>-0.173755243647851</v>
      </c>
      <c r="N424" s="2">
        <v>-0.36509278808062201</v>
      </c>
      <c r="O424" s="2">
        <v>1.6038143126851401</v>
      </c>
      <c r="P424" s="2">
        <v>-0.46412614392892898</v>
      </c>
    </row>
    <row r="425" spans="2:16" ht="15" customHeight="1" x14ac:dyDescent="0.25">
      <c r="B425" s="2">
        <v>1.7817182179036499</v>
      </c>
      <c r="C425" s="2">
        <v>0.64721142989598901</v>
      </c>
      <c r="D425" s="2">
        <v>-0.315076210655656</v>
      </c>
      <c r="E425" s="2">
        <v>1.79194753409218</v>
      </c>
      <c r="F425" s="2">
        <v>-0.207389632761217</v>
      </c>
      <c r="G425" s="2">
        <v>-0.404785187975095</v>
      </c>
      <c r="H425" s="2">
        <v>0.49740143429668898</v>
      </c>
      <c r="I425" s="2">
        <v>-0.116812582544267</v>
      </c>
      <c r="J425" s="2">
        <v>-0.122474379062086</v>
      </c>
      <c r="K425" s="2">
        <v>-5.0097267061099501E-2</v>
      </c>
      <c r="L425" s="2">
        <v>0.51728829173425706</v>
      </c>
      <c r="M425" s="2">
        <v>0.47493300634332902</v>
      </c>
      <c r="N425" s="2">
        <v>-0.238813075439199</v>
      </c>
      <c r="O425" s="2">
        <v>4.0656293277577603E-2</v>
      </c>
      <c r="P425" s="2">
        <v>-2.5447437188417701E-2</v>
      </c>
    </row>
    <row r="426" spans="2:16" ht="15" customHeight="1" x14ac:dyDescent="0.25">
      <c r="B426" s="2">
        <v>1.54283143994231</v>
      </c>
      <c r="C426" s="2">
        <v>2.4155522976530102</v>
      </c>
      <c r="D426" s="2">
        <v>-0.91090824834969597</v>
      </c>
      <c r="E426" s="2">
        <v>0.127868578719079</v>
      </c>
      <c r="F426" s="2">
        <v>0.26940589539656301</v>
      </c>
      <c r="G426" s="2">
        <v>-1.2631331788107101</v>
      </c>
      <c r="H426" s="2">
        <v>-0.52981775289475697</v>
      </c>
      <c r="I426" s="2">
        <v>-0.33014986972841498</v>
      </c>
      <c r="J426" s="2">
        <v>-0.73097645773848297</v>
      </c>
      <c r="K426" s="2">
        <v>0.26587774127582903</v>
      </c>
      <c r="L426" s="2">
        <v>-0.35943206054217902</v>
      </c>
      <c r="M426" s="2">
        <v>-0.20917855463062199</v>
      </c>
      <c r="N426" s="2">
        <v>-0.64237397616510294</v>
      </c>
      <c r="O426" s="2">
        <v>9.2853001718184197E-2</v>
      </c>
      <c r="P426" s="2">
        <v>0.52072779489489696</v>
      </c>
    </row>
    <row r="427" spans="2:16" ht="15" customHeight="1" x14ac:dyDescent="0.25">
      <c r="B427" s="2">
        <v>-1.0478317306442799</v>
      </c>
      <c r="C427" s="2">
        <v>0.74640954722142905</v>
      </c>
      <c r="D427" s="2">
        <v>2.5745567588280398</v>
      </c>
      <c r="E427" s="2">
        <v>1.3192919248007999</v>
      </c>
      <c r="F427" s="2">
        <v>1.1527905375952301</v>
      </c>
      <c r="G427" s="2">
        <v>-0.15658995535673401</v>
      </c>
      <c r="H427" s="2">
        <v>-0.71548019709266497</v>
      </c>
      <c r="I427" s="2">
        <v>0.425545474276115</v>
      </c>
      <c r="J427" s="2">
        <v>-0.22926609896900901</v>
      </c>
      <c r="K427" s="2">
        <v>9.9855040598456707E-2</v>
      </c>
      <c r="L427" s="2">
        <v>3.4391910127015701E-4</v>
      </c>
      <c r="M427" s="2">
        <v>2.6564449065650399E-2</v>
      </c>
      <c r="N427" s="2">
        <v>-0.618936329196074</v>
      </c>
      <c r="O427" s="2">
        <v>0.218939159487583</v>
      </c>
      <c r="P427" s="2">
        <v>0.239544252157075</v>
      </c>
    </row>
    <row r="428" spans="2:16" ht="15" customHeight="1" x14ac:dyDescent="0.25">
      <c r="B428" s="2">
        <v>-4.59818374769144</v>
      </c>
      <c r="C428" s="2">
        <v>-1.6359413524970601</v>
      </c>
      <c r="D428" s="2">
        <v>-0.82838315433965204</v>
      </c>
      <c r="E428" s="2">
        <v>-0.75404063074524896</v>
      </c>
      <c r="F428" s="2">
        <v>0.572287525108095</v>
      </c>
      <c r="G428" s="2">
        <v>-0.84720114358209997</v>
      </c>
      <c r="H428" s="2">
        <v>-1.20152622353052</v>
      </c>
      <c r="I428" s="2">
        <v>-0.47504754965435497</v>
      </c>
      <c r="J428" s="2">
        <v>0.56953552033148602</v>
      </c>
      <c r="K428" s="2">
        <v>-0.36911807527156298</v>
      </c>
      <c r="L428" s="2">
        <v>1.4310766821084799</v>
      </c>
      <c r="M428" s="2">
        <v>-0.18238361606668499</v>
      </c>
      <c r="N428" s="2">
        <v>0.48663090708344298</v>
      </c>
      <c r="O428" s="2">
        <v>5.8406406207705999E-2</v>
      </c>
      <c r="P428" s="2">
        <v>0.321905199918472</v>
      </c>
    </row>
    <row r="429" spans="2:16" ht="15" customHeight="1" x14ac:dyDescent="0.25">
      <c r="B429" s="2">
        <v>2.8328387428408499</v>
      </c>
      <c r="C429" s="2">
        <v>-1.8892489081611801</v>
      </c>
      <c r="D429" s="2">
        <v>1.81755134452083</v>
      </c>
      <c r="E429" s="2">
        <v>0.143905508352832</v>
      </c>
      <c r="F429" s="2">
        <v>-0.13412714906340201</v>
      </c>
      <c r="G429" s="2">
        <v>-0.28638018950863797</v>
      </c>
      <c r="H429" s="2">
        <v>0.67777791740096405</v>
      </c>
      <c r="I429" s="2">
        <v>-0.59076787772020001</v>
      </c>
      <c r="J429" s="2">
        <v>-0.20398816117583601</v>
      </c>
      <c r="K429" s="2">
        <v>-0.65181122760382904</v>
      </c>
      <c r="L429" s="2">
        <v>0.62819678754890595</v>
      </c>
      <c r="M429" s="2">
        <v>1.39925793003874E-2</v>
      </c>
      <c r="N429" s="2">
        <v>0.14927817146622199</v>
      </c>
      <c r="O429" s="2">
        <v>3.3673821450019098E-2</v>
      </c>
      <c r="P429" s="2">
        <v>0.16190114446849599</v>
      </c>
    </row>
    <row r="430" spans="2:16" ht="15" customHeight="1" x14ac:dyDescent="0.25">
      <c r="B430" s="2">
        <v>-0.80477695311011099</v>
      </c>
      <c r="C430" s="2">
        <v>1.6836729852230801</v>
      </c>
      <c r="D430" s="2">
        <v>-0.98048320201693195</v>
      </c>
      <c r="E430" s="2">
        <v>-1.6436470740185001</v>
      </c>
      <c r="F430" s="2">
        <v>-2.41506697532812</v>
      </c>
      <c r="G430" s="2">
        <v>-1.82001445367838</v>
      </c>
      <c r="H430" s="2">
        <v>0.92967909845477004</v>
      </c>
      <c r="I430" s="2">
        <v>-0.20385835913087699</v>
      </c>
      <c r="J430" s="2">
        <v>-0.74569101779994196</v>
      </c>
      <c r="K430" s="2">
        <v>0.32417709128437999</v>
      </c>
      <c r="L430" s="2">
        <v>0.48600685804798199</v>
      </c>
      <c r="M430" s="2">
        <v>1.3491317792989701</v>
      </c>
      <c r="N430" s="2">
        <v>-4.5880868149117598E-2</v>
      </c>
      <c r="O430" s="2">
        <v>-0.31175183174550503</v>
      </c>
      <c r="P430" s="2">
        <v>-0.58049397483982901</v>
      </c>
    </row>
    <row r="431" spans="2:16" ht="15" customHeight="1" x14ac:dyDescent="0.25">
      <c r="B431" s="2">
        <v>3.4056375643363901</v>
      </c>
      <c r="C431" s="2">
        <v>0.820778148986679</v>
      </c>
      <c r="D431" s="2">
        <v>0.93043130867930401</v>
      </c>
      <c r="E431" s="2">
        <v>-1.2946899355560899</v>
      </c>
      <c r="F431" s="2">
        <v>-1.39370503053289</v>
      </c>
      <c r="G431" s="2">
        <v>3.1292888600805799</v>
      </c>
      <c r="H431" s="2">
        <v>-1.9545368065612401</v>
      </c>
      <c r="I431" s="2">
        <v>-0.44678505298474003</v>
      </c>
      <c r="J431" s="2">
        <v>0.44696850755998602</v>
      </c>
      <c r="K431" s="2">
        <v>0.33162045887026698</v>
      </c>
      <c r="L431" s="2">
        <v>2.38834373926292E-2</v>
      </c>
      <c r="M431" s="2">
        <v>-0.859765669347059</v>
      </c>
      <c r="N431" s="2">
        <v>-0.76498430957885799</v>
      </c>
      <c r="O431" s="2">
        <v>-0.88559896648217795</v>
      </c>
      <c r="P431" s="2">
        <v>1.0329324966112701</v>
      </c>
    </row>
    <row r="432" spans="2:16" ht="15" customHeight="1" x14ac:dyDescent="0.25">
      <c r="B432" s="2">
        <v>1.3903132737708901</v>
      </c>
      <c r="C432" s="2">
        <v>2.34874823168213</v>
      </c>
      <c r="D432" s="2">
        <v>-0.27044524370697598</v>
      </c>
      <c r="E432" s="2">
        <v>-2.3863865938918098</v>
      </c>
      <c r="F432" s="2">
        <v>-0.41310970607536901</v>
      </c>
      <c r="G432" s="2">
        <v>-0.909433862863543</v>
      </c>
      <c r="H432" s="2">
        <v>0.59155524256115499</v>
      </c>
      <c r="I432" s="2">
        <v>-0.42854850597732802</v>
      </c>
      <c r="J432" s="2">
        <v>1.5503991163291799</v>
      </c>
      <c r="K432" s="2">
        <v>0.97607210941924105</v>
      </c>
      <c r="L432" s="2">
        <v>-1.9169681154165601</v>
      </c>
      <c r="M432" s="2">
        <v>-0.33925076241327101</v>
      </c>
      <c r="N432" s="2">
        <v>-0.61444794599868202</v>
      </c>
      <c r="O432" s="2">
        <v>-0.116893935598787</v>
      </c>
      <c r="P432" s="2">
        <v>0.46029437712189403</v>
      </c>
    </row>
    <row r="433" spans="2:16" ht="15" customHeight="1" x14ac:dyDescent="0.25">
      <c r="B433" s="2">
        <v>1.6456758367194699</v>
      </c>
      <c r="C433" s="2">
        <v>2.5630220823719898</v>
      </c>
      <c r="D433" s="2">
        <v>0.78569184528325597</v>
      </c>
      <c r="E433" s="2">
        <v>-0.65723045194809304</v>
      </c>
      <c r="F433" s="2">
        <v>0.13358304265759599</v>
      </c>
      <c r="G433" s="2">
        <v>2.2075166986774298E-3</v>
      </c>
      <c r="H433" s="2">
        <v>0.882810777826186</v>
      </c>
      <c r="I433" s="2">
        <v>2.8007080697624601E-2</v>
      </c>
      <c r="J433" s="2">
        <v>0.93094439242641103</v>
      </c>
      <c r="K433" s="2">
        <v>0.951411807233011</v>
      </c>
      <c r="L433" s="2">
        <v>-0.920249565420448</v>
      </c>
      <c r="M433" s="2">
        <v>-0.36366723560674902</v>
      </c>
      <c r="N433" s="2">
        <v>-0.20483912717915401</v>
      </c>
      <c r="O433" s="2">
        <v>0.63445386226552003</v>
      </c>
      <c r="P433" s="2">
        <v>0.20282863396759199</v>
      </c>
    </row>
    <row r="434" spans="2:16" ht="15" customHeight="1" x14ac:dyDescent="0.25">
      <c r="B434" s="2">
        <v>1.98823205783325</v>
      </c>
      <c r="C434" s="2">
        <v>-2.2525949785678998</v>
      </c>
      <c r="D434" s="2">
        <v>1.62614957175901</v>
      </c>
      <c r="E434" s="2">
        <v>1.93118521124653</v>
      </c>
      <c r="F434" s="2">
        <v>0.46057678835326799</v>
      </c>
      <c r="G434" s="2">
        <v>1.92392971493478</v>
      </c>
      <c r="H434" s="2">
        <v>1.0418240226411799</v>
      </c>
      <c r="I434" s="2">
        <v>0.81244534032770199</v>
      </c>
      <c r="J434" s="2">
        <v>0.39204882836959798</v>
      </c>
      <c r="K434" s="2">
        <v>5.7841247740912198E-2</v>
      </c>
      <c r="L434" s="2">
        <v>-0.47530730893883899</v>
      </c>
      <c r="M434" s="2">
        <v>0.59263041088172397</v>
      </c>
      <c r="N434" s="2">
        <v>0.2070703546015</v>
      </c>
      <c r="O434" s="2">
        <v>-0.55533498420451399</v>
      </c>
      <c r="P434" s="2">
        <v>-0.15379938472038299</v>
      </c>
    </row>
    <row r="435" spans="2:16" ht="15" customHeight="1" x14ac:dyDescent="0.25">
      <c r="B435" s="2">
        <v>-2.0754134254370702</v>
      </c>
      <c r="C435" s="2">
        <v>1.2453042235746099</v>
      </c>
      <c r="D435" s="2">
        <v>-0.43173860383121598</v>
      </c>
      <c r="E435" s="2">
        <v>-0.593866804227837</v>
      </c>
      <c r="F435" s="2">
        <v>-3.4833514230468703E-2</v>
      </c>
      <c r="G435" s="2">
        <v>-0.76269304048350395</v>
      </c>
      <c r="H435" s="2">
        <v>-0.35903160048487198</v>
      </c>
      <c r="I435" s="2">
        <v>-0.31588845150469202</v>
      </c>
      <c r="J435" s="2">
        <v>1.1588418949645101</v>
      </c>
      <c r="K435" s="2">
        <v>-5.2773392254184398E-2</v>
      </c>
      <c r="L435" s="2">
        <v>0.37039334898763598</v>
      </c>
      <c r="M435" s="2">
        <v>0.216217150786084</v>
      </c>
      <c r="N435" s="2">
        <v>0.30678139359707601</v>
      </c>
      <c r="O435" s="2">
        <v>0.33000186490229599</v>
      </c>
      <c r="P435" s="2">
        <v>0.35935067921617803</v>
      </c>
    </row>
    <row r="436" spans="2:16" ht="15" customHeight="1" x14ac:dyDescent="0.25">
      <c r="B436" s="2">
        <v>2.3015023825031502</v>
      </c>
      <c r="C436" s="2">
        <v>1.6351455150317</v>
      </c>
      <c r="D436" s="2">
        <v>-0.478753876128031</v>
      </c>
      <c r="E436" s="2">
        <v>-1.2746356844770601</v>
      </c>
      <c r="F436" s="2">
        <v>0.26783554912891699</v>
      </c>
      <c r="G436" s="2">
        <v>-0.76073980265350405</v>
      </c>
      <c r="H436" s="2">
        <v>8.6460481540186401E-2</v>
      </c>
      <c r="I436" s="2">
        <v>-0.61592425978656395</v>
      </c>
      <c r="J436" s="2">
        <v>-0.21961857058202899</v>
      </c>
      <c r="K436" s="2">
        <v>0.13627231321185801</v>
      </c>
      <c r="L436" s="2">
        <v>-0.56644245008490601</v>
      </c>
      <c r="M436" s="2">
        <v>-0.43809238799797701</v>
      </c>
      <c r="N436" s="2">
        <v>-0.152940681175599</v>
      </c>
      <c r="O436" s="2">
        <v>-1.73898946471399E-2</v>
      </c>
      <c r="P436" s="2">
        <v>0.33034588690834199</v>
      </c>
    </row>
    <row r="437" spans="2:16" ht="15" customHeight="1" x14ac:dyDescent="0.25">
      <c r="B437" s="2">
        <v>0.267367300443906</v>
      </c>
      <c r="C437" s="2">
        <v>-5.35023142347658</v>
      </c>
      <c r="D437" s="2">
        <v>-0.35518491529761298</v>
      </c>
      <c r="E437" s="2">
        <v>0.29980665528047301</v>
      </c>
      <c r="F437" s="2">
        <v>-2.3603820043399502</v>
      </c>
      <c r="G437" s="2">
        <v>-2.1288218059231001</v>
      </c>
      <c r="H437" s="2">
        <v>0.74000919903047302</v>
      </c>
      <c r="I437" s="2">
        <v>-0.63801052961911597</v>
      </c>
      <c r="J437" s="2">
        <v>-0.55367189480749601</v>
      </c>
      <c r="K437" s="2">
        <v>-1.04643306920822</v>
      </c>
      <c r="L437" s="2">
        <v>-1.3552653707513</v>
      </c>
      <c r="M437" s="2">
        <v>0.53143196568358597</v>
      </c>
      <c r="N437" s="2">
        <v>-0.47122844874115899</v>
      </c>
      <c r="O437" s="2">
        <v>0.35988472770089303</v>
      </c>
      <c r="P437" s="2">
        <v>-0.63784766065853604</v>
      </c>
    </row>
    <row r="438" spans="2:16" ht="15" customHeight="1" x14ac:dyDescent="0.25">
      <c r="B438" s="2">
        <v>-2.8878899604140398</v>
      </c>
      <c r="C438" s="2">
        <v>-1.2129740049209601</v>
      </c>
      <c r="D438" s="2">
        <v>-1.03925808455244</v>
      </c>
      <c r="E438" s="2">
        <v>-1.6606129065982</v>
      </c>
      <c r="F438" s="2">
        <v>6.4124130151253997E-2</v>
      </c>
      <c r="G438" s="2">
        <v>1.3037382404646201</v>
      </c>
      <c r="H438" s="2">
        <v>1.76870274863138</v>
      </c>
      <c r="I438" s="2">
        <v>0.50125294091639705</v>
      </c>
      <c r="J438" s="2">
        <v>-5.8458866189616598E-2</v>
      </c>
      <c r="K438" s="2">
        <v>6.6894556522990797E-2</v>
      </c>
      <c r="L438" s="2">
        <v>0.100301611187009</v>
      </c>
      <c r="M438" s="2">
        <v>-3.4307360336884099E-2</v>
      </c>
      <c r="N438" s="2">
        <v>-0.43469283005214099</v>
      </c>
      <c r="O438" s="2">
        <v>0.27979307506690898</v>
      </c>
      <c r="P438" s="2">
        <v>0.52051125189765302</v>
      </c>
    </row>
    <row r="439" spans="2:16" ht="15" customHeight="1" x14ac:dyDescent="0.25">
      <c r="B439" s="2">
        <v>-2.0615508454430702</v>
      </c>
      <c r="C439" s="2">
        <v>-0.60969522651281305</v>
      </c>
      <c r="D439" s="2">
        <v>-3.9411403654478598</v>
      </c>
      <c r="E439" s="2">
        <v>2.1786760875804001</v>
      </c>
      <c r="F439" s="2">
        <v>-1.00156767918742</v>
      </c>
      <c r="G439" s="2">
        <v>-1.18551292004735</v>
      </c>
      <c r="H439" s="2">
        <v>-1.01599700672266</v>
      </c>
      <c r="I439" s="2">
        <v>-0.23977013518828499</v>
      </c>
      <c r="J439" s="2">
        <v>-0.59908020109050197</v>
      </c>
      <c r="K439" s="2">
        <v>-0.99827966202172602</v>
      </c>
      <c r="L439" s="2">
        <v>0.69308349989483298</v>
      </c>
      <c r="M439" s="2">
        <v>-0.62634637652979397</v>
      </c>
      <c r="N439" s="2">
        <v>-0.16803199803152999</v>
      </c>
      <c r="O439" s="2">
        <v>-0.57534862223624395</v>
      </c>
      <c r="P439" s="2">
        <v>0.25411418981561101</v>
      </c>
    </row>
    <row r="440" spans="2:16" ht="15" customHeight="1" x14ac:dyDescent="0.25">
      <c r="B440" s="2">
        <v>-1.0164636279643</v>
      </c>
      <c r="C440" s="2">
        <v>1.45335865873808</v>
      </c>
      <c r="D440" s="2">
        <v>0.106369838051909</v>
      </c>
      <c r="E440" s="2">
        <v>7.0232874732150993E-2</v>
      </c>
      <c r="F440" s="2">
        <v>-1.6599991585271501</v>
      </c>
      <c r="G440" s="2">
        <v>0.74459967488997303</v>
      </c>
      <c r="H440" s="2">
        <v>0.363793968053432</v>
      </c>
      <c r="I440" s="2">
        <v>-0.23285625821508599</v>
      </c>
      <c r="J440" s="2">
        <v>0.32431391746134902</v>
      </c>
      <c r="K440" s="2">
        <v>-7.0859325108505497E-2</v>
      </c>
      <c r="L440" s="2">
        <v>7.4537531028028596E-3</v>
      </c>
      <c r="M440" s="2">
        <v>-0.45088862298392901</v>
      </c>
      <c r="N440" s="2">
        <v>-0.117799348263833</v>
      </c>
      <c r="O440" s="2">
        <v>4.8577865691422001E-2</v>
      </c>
      <c r="P440" s="2">
        <v>-0.2889712091578</v>
      </c>
    </row>
    <row r="441" spans="2:16" ht="15" customHeight="1" x14ac:dyDescent="0.25">
      <c r="B441" s="2">
        <v>3.62341203837801E-2</v>
      </c>
      <c r="C441" s="2">
        <v>0.63809597459031897</v>
      </c>
      <c r="D441" s="2">
        <v>-0.63551640008530497</v>
      </c>
      <c r="E441" s="2">
        <v>-0.16470559789290901</v>
      </c>
      <c r="F441" s="2">
        <v>0.42774723159356498</v>
      </c>
      <c r="G441" s="2">
        <v>-0.473322092802619</v>
      </c>
      <c r="H441" s="2">
        <v>-0.20251157842985401</v>
      </c>
      <c r="I441" s="2">
        <v>-0.35071154049979902</v>
      </c>
      <c r="J441" s="2">
        <v>0.83606085354934301</v>
      </c>
      <c r="K441" s="2">
        <v>0.200802326085669</v>
      </c>
      <c r="L441" s="2">
        <v>0.32687108966765899</v>
      </c>
      <c r="M441" s="2">
        <v>0.285144955152216</v>
      </c>
      <c r="N441" s="2">
        <v>6.6769700986353098E-2</v>
      </c>
      <c r="O441" s="2">
        <v>0.20130437999131701</v>
      </c>
      <c r="P441" s="2">
        <v>9.7031666980801998E-2</v>
      </c>
    </row>
    <row r="442" spans="2:16" ht="15" customHeight="1" x14ac:dyDescent="0.25">
      <c r="B442" s="2">
        <v>-0.57286541108378897</v>
      </c>
      <c r="C442" s="2">
        <v>1.2924037016830201</v>
      </c>
      <c r="D442" s="2">
        <v>0.113898269486608</v>
      </c>
      <c r="E442" s="2">
        <v>-0.333977236269969</v>
      </c>
      <c r="F442" s="2">
        <v>0.30087533310889297</v>
      </c>
      <c r="G442" s="2">
        <v>0.25370618201387102</v>
      </c>
      <c r="H442" s="2">
        <v>7.3291077740100297E-2</v>
      </c>
      <c r="I442" s="2">
        <v>-0.24372743155482399</v>
      </c>
      <c r="J442" s="2">
        <v>-8.6515595421589797E-4</v>
      </c>
      <c r="K442" s="2">
        <v>-0.364901972276367</v>
      </c>
      <c r="L442" s="2">
        <v>0.35995134639259202</v>
      </c>
      <c r="M442" s="2">
        <v>0.122023798533684</v>
      </c>
      <c r="N442" s="2">
        <v>-0.110748680070688</v>
      </c>
      <c r="O442" s="2">
        <v>-0.21419220063737501</v>
      </c>
      <c r="P442" s="2">
        <v>-0.272382734415068</v>
      </c>
    </row>
    <row r="443" spans="2:16" ht="15" customHeight="1" x14ac:dyDescent="0.25">
      <c r="B443" s="2">
        <v>1.70311177024982</v>
      </c>
      <c r="C443" s="2">
        <v>3.1043678994961801</v>
      </c>
      <c r="D443" s="2">
        <v>0.36975032067075497</v>
      </c>
      <c r="E443" s="2">
        <v>-1.2582185409659601</v>
      </c>
      <c r="F443" s="2">
        <v>0.22533755842706499</v>
      </c>
      <c r="G443" s="2">
        <v>-0.77607965705217397</v>
      </c>
      <c r="H443" s="2">
        <v>0.22552786421002999</v>
      </c>
      <c r="I443" s="2">
        <v>-0.39535580900828898</v>
      </c>
      <c r="J443" s="2">
        <v>-9.4356916925903395E-2</v>
      </c>
      <c r="K443" s="2">
        <v>0.36147719579501297</v>
      </c>
      <c r="L443" s="2">
        <v>-8.2546897116496806E-2</v>
      </c>
      <c r="M443" s="2">
        <v>-0.80417091963311804</v>
      </c>
      <c r="N443" s="2">
        <v>-3.5197703369756498E-3</v>
      </c>
      <c r="O443" s="2">
        <v>0.41406333761633501</v>
      </c>
      <c r="P443" s="2">
        <v>0.231656507418184</v>
      </c>
    </row>
    <row r="444" spans="2:16" ht="15" customHeight="1" x14ac:dyDescent="0.25">
      <c r="B444" s="2">
        <v>1.9467677864235799</v>
      </c>
      <c r="C444" s="2">
        <v>1.4570301494652</v>
      </c>
      <c r="D444" s="2">
        <v>-0.64529435882504904</v>
      </c>
      <c r="E444" s="2">
        <v>1.08562768446431</v>
      </c>
      <c r="F444" s="2">
        <v>-0.41221381009957198</v>
      </c>
      <c r="G444" s="2">
        <v>-5.5220234060005299E-2</v>
      </c>
      <c r="H444" s="2">
        <v>0.18783425568286499</v>
      </c>
      <c r="I444" s="2">
        <v>0.40429313066682399</v>
      </c>
      <c r="J444" s="2">
        <v>-4.6454570201126998E-2</v>
      </c>
      <c r="K444" s="2">
        <v>-0.633260172607361</v>
      </c>
      <c r="L444" s="2">
        <v>-0.117693555375742</v>
      </c>
      <c r="M444" s="2">
        <v>-7.9562072723509694E-2</v>
      </c>
      <c r="N444" s="2">
        <v>3.0010089296415601E-2</v>
      </c>
      <c r="O444" s="2">
        <v>0.42942307543688402</v>
      </c>
      <c r="P444" s="2">
        <v>-0.108309111544626</v>
      </c>
    </row>
    <row r="445" spans="2:16" ht="15" customHeight="1" x14ac:dyDescent="0.25">
      <c r="B445" s="2">
        <v>-0.16591115162767001</v>
      </c>
      <c r="C445" s="2">
        <v>-1.69385657552069</v>
      </c>
      <c r="D445" s="2">
        <v>-0.53542769469745299</v>
      </c>
      <c r="E445" s="2">
        <v>-0.532212208009888</v>
      </c>
      <c r="F445" s="2">
        <v>1.9744625391077599</v>
      </c>
      <c r="G445" s="2">
        <v>0.16384105813727601</v>
      </c>
      <c r="H445" s="2">
        <v>-0.37470197747706901</v>
      </c>
      <c r="I445" s="2">
        <v>-0.16015875159566301</v>
      </c>
      <c r="J445" s="2">
        <v>-0.48467154972062598</v>
      </c>
      <c r="K445" s="2">
        <v>-9.2250798956140106E-2</v>
      </c>
      <c r="L445" s="2">
        <v>0.24036289566362801</v>
      </c>
      <c r="M445" s="2">
        <v>-0.13107200443263201</v>
      </c>
      <c r="N445" s="2">
        <v>0.25104374369205601</v>
      </c>
      <c r="O445" s="2">
        <v>3.2110237944776202E-2</v>
      </c>
      <c r="P445" s="2">
        <v>0.375455408470589</v>
      </c>
    </row>
    <row r="446" spans="2:16" ht="15" customHeight="1" x14ac:dyDescent="0.25">
      <c r="B446" s="2">
        <v>1.6552388587212099</v>
      </c>
      <c r="C446" s="2">
        <v>-0.93559726759128103</v>
      </c>
      <c r="D446" s="2">
        <v>-2.482274347308</v>
      </c>
      <c r="E446" s="2">
        <v>2.39911442114802</v>
      </c>
      <c r="F446" s="2">
        <v>-0.12928456922211701</v>
      </c>
      <c r="G446" s="2">
        <v>-0.72660370700675203</v>
      </c>
      <c r="H446" s="2">
        <v>-1.1155329476787601</v>
      </c>
      <c r="I446" s="2">
        <v>0.78613410602464995</v>
      </c>
      <c r="J446" s="2">
        <v>-0.12832743137274799</v>
      </c>
      <c r="K446" s="2">
        <v>-0.36967415071899901</v>
      </c>
      <c r="L446" s="2">
        <v>-2.8023187636637598E-2</v>
      </c>
      <c r="M446" s="2">
        <v>0.121020848956042</v>
      </c>
      <c r="N446" s="2">
        <v>-0.23944497831963299</v>
      </c>
      <c r="O446" s="2">
        <v>-9.7879238509002001E-2</v>
      </c>
      <c r="P446" s="2">
        <v>-0.20257466362184501</v>
      </c>
    </row>
    <row r="447" spans="2:16" ht="15" customHeight="1" x14ac:dyDescent="0.25">
      <c r="B447" s="2">
        <v>-0.82545629321999303</v>
      </c>
      <c r="C447" s="2">
        <v>1.6707026404945999</v>
      </c>
      <c r="D447" s="2">
        <v>-0.30952615306870501</v>
      </c>
      <c r="E447" s="2">
        <v>0.60714179970472004</v>
      </c>
      <c r="F447" s="2">
        <v>-1.16416189638106</v>
      </c>
      <c r="G447" s="2">
        <v>0.227179485202786</v>
      </c>
      <c r="H447" s="2">
        <v>0.40066383577969999</v>
      </c>
      <c r="I447" s="2">
        <v>-3.07370610127129E-2</v>
      </c>
      <c r="J447" s="2">
        <v>-3.5423005286264998E-2</v>
      </c>
      <c r="K447" s="2">
        <v>-0.115241087583693</v>
      </c>
      <c r="L447" s="2">
        <v>0.32219190558690203</v>
      </c>
      <c r="M447" s="2">
        <v>-0.95297315543890604</v>
      </c>
      <c r="N447" s="2">
        <v>0.28206159253221802</v>
      </c>
      <c r="O447" s="2">
        <v>0.241700846802369</v>
      </c>
      <c r="P447" s="2">
        <v>-0.33313284040602198</v>
      </c>
    </row>
    <row r="448" spans="2:16" ht="15" customHeight="1" x14ac:dyDescent="0.25">
      <c r="B448" s="2">
        <v>-0.86358844876910301</v>
      </c>
      <c r="C448" s="2">
        <v>-1.7149378522780101</v>
      </c>
      <c r="D448" s="2">
        <v>-0.83683119343193701</v>
      </c>
      <c r="E448" s="2">
        <v>-0.8003263888212</v>
      </c>
      <c r="F448" s="2">
        <v>1.6968539139530301</v>
      </c>
      <c r="G448" s="2">
        <v>0.93808226105458203</v>
      </c>
      <c r="H448" s="2">
        <v>0.36907765473119503</v>
      </c>
      <c r="I448" s="2">
        <v>5.6866017070446001E-2</v>
      </c>
      <c r="J448" s="2">
        <v>-0.68066766432237502</v>
      </c>
      <c r="K448" s="2">
        <v>-0.28920636054096499</v>
      </c>
      <c r="L448" s="2">
        <v>0.29889607483153702</v>
      </c>
      <c r="M448" s="2">
        <v>0.36463044568390102</v>
      </c>
      <c r="N448" s="2">
        <v>-0.33116202431806202</v>
      </c>
      <c r="O448" s="2">
        <v>0.31642064510113999</v>
      </c>
      <c r="P448" s="2">
        <v>-0.33671533782729302</v>
      </c>
    </row>
    <row r="449" spans="2:16" ht="15" customHeight="1" x14ac:dyDescent="0.25">
      <c r="B449" s="2">
        <v>-0.28619540643476499</v>
      </c>
      <c r="C449" s="2">
        <v>-0.80892173356004404</v>
      </c>
      <c r="D449" s="2">
        <v>-0.44304843174577502</v>
      </c>
      <c r="E449" s="2">
        <v>-0.45433379722269002</v>
      </c>
      <c r="F449" s="2">
        <v>1.40608093076547</v>
      </c>
      <c r="G449" s="2">
        <v>0.62537018056520299</v>
      </c>
      <c r="H449" s="2">
        <v>0.14188048481638499</v>
      </c>
      <c r="I449" s="2">
        <v>-7.9942793569007506E-2</v>
      </c>
      <c r="J449" s="2">
        <v>-0.40926674138817598</v>
      </c>
      <c r="K449" s="2">
        <v>-6.6802558840582005E-2</v>
      </c>
      <c r="L449" s="2">
        <v>0.30774913851698199</v>
      </c>
      <c r="M449" s="2">
        <v>5.8172116218668503E-2</v>
      </c>
      <c r="N449" s="2">
        <v>-0.13728467838771799</v>
      </c>
      <c r="O449" s="2">
        <v>-0.33251635631849402</v>
      </c>
      <c r="P449" s="2">
        <v>0.26247164531608602</v>
      </c>
    </row>
    <row r="450" spans="2:16" ht="15" customHeight="1" x14ac:dyDescent="0.25">
      <c r="B450" s="2">
        <v>-2.4231388105536098</v>
      </c>
      <c r="C450" s="2">
        <v>0.196074455987751</v>
      </c>
      <c r="D450" s="2">
        <v>-0.27426799655414902</v>
      </c>
      <c r="E450" s="2">
        <v>-1.2668953324424401E-2</v>
      </c>
      <c r="F450" s="2">
        <v>-0.182138714230729</v>
      </c>
      <c r="G450" s="2">
        <v>0.86571062321399395</v>
      </c>
      <c r="H450" s="2">
        <v>0.58336514394317796</v>
      </c>
      <c r="I450" s="2">
        <v>0.51937971242346204</v>
      </c>
      <c r="J450" s="2">
        <v>0.93971211871518401</v>
      </c>
      <c r="K450" s="2">
        <v>-0.12918184675851299</v>
      </c>
      <c r="L450" s="2">
        <v>6.7382432499940303E-2</v>
      </c>
      <c r="M450" s="2">
        <v>0.30964288985387101</v>
      </c>
      <c r="N450" s="2">
        <v>-0.59706953849095701</v>
      </c>
      <c r="O450" s="2">
        <v>-0.48354837549088098</v>
      </c>
      <c r="P450" s="2">
        <v>0.74416596621424502</v>
      </c>
    </row>
    <row r="451" spans="2:16" ht="15" customHeight="1" x14ac:dyDescent="0.25">
      <c r="B451" s="2">
        <v>-2.8145342424756499</v>
      </c>
      <c r="C451" s="2">
        <v>2.5841793018092898</v>
      </c>
      <c r="D451" s="2">
        <v>0.538657698635989</v>
      </c>
      <c r="E451" s="2">
        <v>-0.72818273685351498</v>
      </c>
      <c r="F451" s="2">
        <v>-2.5788589094983601</v>
      </c>
      <c r="G451" s="2">
        <v>0.13669246515998301</v>
      </c>
      <c r="H451" s="2">
        <v>0.90388948794882995</v>
      </c>
      <c r="I451" s="2">
        <v>0.716643144843363</v>
      </c>
      <c r="J451" s="2">
        <v>2.52627139761116E-2</v>
      </c>
      <c r="K451" s="2">
        <v>-0.20513880223535999</v>
      </c>
      <c r="L451" s="2">
        <v>-0.101422739526393</v>
      </c>
      <c r="M451" s="2">
        <v>-4.96559242669221E-2</v>
      </c>
      <c r="N451" s="2">
        <v>6.7307585705238607E-2</v>
      </c>
      <c r="O451" s="2">
        <v>-0.51599363556234201</v>
      </c>
      <c r="P451" s="2">
        <v>-6.1743076968771203E-2</v>
      </c>
    </row>
    <row r="452" spans="2:16" ht="15" customHeight="1" x14ac:dyDescent="0.25">
      <c r="B452" s="2">
        <v>-1.31203403726211</v>
      </c>
      <c r="C452" s="2">
        <v>-0.10421263422027401</v>
      </c>
      <c r="D452" s="2">
        <v>0.59995663357107498</v>
      </c>
      <c r="E452" s="2">
        <v>-0.188058233872234</v>
      </c>
      <c r="F452" s="2">
        <v>-7.7390924685245097E-2</v>
      </c>
      <c r="G452" s="2">
        <v>-0.33615527476720303</v>
      </c>
      <c r="H452" s="2">
        <v>-2.1871910926465399E-2</v>
      </c>
      <c r="I452" s="2">
        <v>0.94808888438321703</v>
      </c>
      <c r="J452" s="2">
        <v>-0.43034445144725603</v>
      </c>
      <c r="K452" s="2">
        <v>0.73350348818980105</v>
      </c>
      <c r="L452" s="2">
        <v>-0.27289350075042201</v>
      </c>
      <c r="M452" s="2">
        <v>0.62952138568988303</v>
      </c>
      <c r="N452" s="2">
        <v>0.17000355276170601</v>
      </c>
      <c r="O452" s="2">
        <v>-0.29072618717246801</v>
      </c>
      <c r="P452" s="2">
        <v>-0.228014816303861</v>
      </c>
    </row>
    <row r="453" spans="2:16" ht="15" customHeight="1" x14ac:dyDescent="0.25">
      <c r="B453" s="2">
        <v>-1.3611697184607301</v>
      </c>
      <c r="C453" s="2">
        <v>-4.1303433933356297</v>
      </c>
      <c r="D453" s="2">
        <v>1.7089673147107201</v>
      </c>
      <c r="E453" s="2">
        <v>-0.20192968213991699</v>
      </c>
      <c r="F453" s="2">
        <v>-0.137203120036096</v>
      </c>
      <c r="G453" s="2">
        <v>-1.33919227837566</v>
      </c>
      <c r="H453" s="2">
        <v>-0.114526793593062</v>
      </c>
      <c r="I453" s="2">
        <v>-0.40525845593186499</v>
      </c>
      <c r="J453" s="2">
        <v>0.35656254764870499</v>
      </c>
      <c r="K453" s="2">
        <v>-0.68544918995540405</v>
      </c>
      <c r="L453" s="2">
        <v>-1.8973978615403999</v>
      </c>
      <c r="M453" s="2">
        <v>0.81495758812566998</v>
      </c>
      <c r="N453" s="2">
        <v>0.967533022249363</v>
      </c>
      <c r="O453" s="2">
        <v>2.1968196430524601E-2</v>
      </c>
      <c r="P453" s="2">
        <v>-0.31811578145151698</v>
      </c>
    </row>
    <row r="454" spans="2:16" ht="15" customHeight="1" x14ac:dyDescent="0.25">
      <c r="B454" s="2">
        <v>0.90392915851462297</v>
      </c>
      <c r="C454" s="2">
        <v>0.70099244283643802</v>
      </c>
      <c r="D454" s="2">
        <v>0.94263923860365695</v>
      </c>
      <c r="E454" s="2">
        <v>-0.10907751319061799</v>
      </c>
      <c r="F454" s="2">
        <v>1.3266759179887899</v>
      </c>
      <c r="G454" s="2">
        <v>-1.46435172977411</v>
      </c>
      <c r="H454" s="2">
        <v>-1.35836233837239</v>
      </c>
      <c r="I454" s="2">
        <v>0.100964404945558</v>
      </c>
      <c r="J454" s="2">
        <v>-1.4877490709760099</v>
      </c>
      <c r="K454" s="2">
        <v>0.37962394200386401</v>
      </c>
      <c r="L454" s="2">
        <v>7.3145711786255702E-2</v>
      </c>
      <c r="M454" s="2">
        <v>0.21114020628958799</v>
      </c>
      <c r="N454" s="2">
        <v>0.11509077068234599</v>
      </c>
      <c r="O454" s="2">
        <v>0.21620986704127701</v>
      </c>
      <c r="P454" s="2">
        <v>5.3314423618216797E-2</v>
      </c>
    </row>
    <row r="455" spans="2:16" ht="15" customHeight="1" x14ac:dyDescent="0.25">
      <c r="B455" s="2">
        <v>2.34511818384608</v>
      </c>
      <c r="C455" s="2">
        <v>0.33354207766814198</v>
      </c>
      <c r="D455" s="2">
        <v>-1.1051995097267799</v>
      </c>
      <c r="E455" s="2">
        <v>1.0510984064681801</v>
      </c>
      <c r="F455" s="2">
        <v>-0.53579674476865502</v>
      </c>
      <c r="G455" s="2">
        <v>0.37462218515427798</v>
      </c>
      <c r="H455" s="2">
        <v>0.51998540256760095</v>
      </c>
      <c r="I455" s="2">
        <v>0.46221936501160099</v>
      </c>
      <c r="J455" s="2">
        <v>0.16208681927306601</v>
      </c>
      <c r="K455" s="2">
        <v>-1.5989626197590302E-2</v>
      </c>
      <c r="L455" s="2">
        <v>-0.121546272984875</v>
      </c>
      <c r="M455" s="2">
        <v>-0.47166900793580102</v>
      </c>
      <c r="N455" s="2">
        <v>-0.17870047667177799</v>
      </c>
      <c r="O455" s="2">
        <v>0.25407333385245101</v>
      </c>
      <c r="P455" s="2">
        <v>-1.4395702056748699E-2</v>
      </c>
    </row>
    <row r="456" spans="2:16" ht="15" customHeight="1" x14ac:dyDescent="0.25">
      <c r="B456" s="2">
        <v>3.32649092746375</v>
      </c>
      <c r="C456" s="2">
        <v>-1.1226434687107301</v>
      </c>
      <c r="D456" s="2">
        <v>-4.9724159063905899</v>
      </c>
      <c r="E456" s="2">
        <v>3.66956152811278</v>
      </c>
      <c r="F456" s="2">
        <v>-1.4120793458594201</v>
      </c>
      <c r="G456" s="2">
        <v>-0.88996629753624501</v>
      </c>
      <c r="H456" s="2">
        <v>0.29886457900362701</v>
      </c>
      <c r="I456" s="2">
        <v>-0.272983660300326</v>
      </c>
      <c r="J456" s="2">
        <v>1.02746167160168</v>
      </c>
      <c r="K456" s="2">
        <v>0.414714656617239</v>
      </c>
      <c r="L456" s="2">
        <v>-0.42739075808952298</v>
      </c>
      <c r="M456" s="2">
        <v>-0.50708094375750601</v>
      </c>
      <c r="N456" s="2">
        <v>0.28695450005568901</v>
      </c>
      <c r="O456" s="2">
        <v>0.179019446304781</v>
      </c>
      <c r="P456" s="2">
        <v>-0.42154707988922901</v>
      </c>
    </row>
    <row r="457" spans="2:16" ht="15" customHeight="1" x14ac:dyDescent="0.25">
      <c r="B457" s="2">
        <v>-0.58761880042463899</v>
      </c>
      <c r="C457" s="2">
        <v>-8.4299378448191504</v>
      </c>
      <c r="D457" s="2">
        <v>3.2798570113476102</v>
      </c>
      <c r="E457" s="2">
        <v>0.57897407946424695</v>
      </c>
      <c r="F457" s="2">
        <v>-1.5497317166059601</v>
      </c>
      <c r="G457" s="2">
        <v>-2.2805269364078899</v>
      </c>
      <c r="H457" s="2">
        <v>0.78020451694648796</v>
      </c>
      <c r="I457" s="2">
        <v>-0.50779767608128901</v>
      </c>
      <c r="J457" s="2">
        <v>-3.9673695158733098E-2</v>
      </c>
      <c r="K457" s="2">
        <v>0.457743553477511</v>
      </c>
      <c r="L457" s="2">
        <v>0.123438800030611</v>
      </c>
      <c r="M457" s="2">
        <v>-0.38566014371363999</v>
      </c>
      <c r="N457" s="2">
        <v>-0.25974275864721602</v>
      </c>
      <c r="O457" s="2">
        <v>-0.323843793792082</v>
      </c>
      <c r="P457" s="2">
        <v>-0.93701622254811201</v>
      </c>
    </row>
    <row r="458" spans="2:16" ht="15" customHeight="1" x14ac:dyDescent="0.25">
      <c r="B458" s="2">
        <v>-7.6143497044899894E-2</v>
      </c>
      <c r="C458" s="2">
        <v>-4.3769008473736299</v>
      </c>
      <c r="D458" s="2">
        <v>0.42851931871653498</v>
      </c>
      <c r="E458" s="2">
        <v>-6.3836796156296199E-2</v>
      </c>
      <c r="F458" s="2">
        <v>-2.25278892381563</v>
      </c>
      <c r="G458" s="2">
        <v>-1.83267361437133</v>
      </c>
      <c r="H458" s="2">
        <v>0.95698976024170501</v>
      </c>
      <c r="I458" s="2">
        <v>-0.71215703388965401</v>
      </c>
      <c r="J458" s="2">
        <v>0.13495901433034699</v>
      </c>
      <c r="K458" s="2">
        <v>0.21608937947732601</v>
      </c>
      <c r="L458" s="2">
        <v>-0.29751536424971697</v>
      </c>
      <c r="M458" s="2">
        <v>0.124738146821815</v>
      </c>
      <c r="N458" s="2">
        <v>-0.71875596773059902</v>
      </c>
      <c r="O458" s="2">
        <v>9.8879376759068799E-2</v>
      </c>
      <c r="P458" s="2">
        <v>-0.69542236063776297</v>
      </c>
    </row>
    <row r="459" spans="2:16" ht="15" customHeight="1" x14ac:dyDescent="0.25">
      <c r="B459" s="2">
        <v>-2.1726967819351799</v>
      </c>
      <c r="C459" s="2">
        <v>-2.92857130688212</v>
      </c>
      <c r="D459" s="2">
        <v>-0.52468541253318302</v>
      </c>
      <c r="E459" s="2">
        <v>-1.80514901462883</v>
      </c>
      <c r="F459" s="2">
        <v>-3.1547672950696302</v>
      </c>
      <c r="G459" s="2">
        <v>-1.4977869168045199</v>
      </c>
      <c r="H459" s="2">
        <v>1.22275568929245</v>
      </c>
      <c r="I459" s="2">
        <v>-0.91644222203453496</v>
      </c>
      <c r="J459" s="2">
        <v>0.69436485956366301</v>
      </c>
      <c r="K459" s="2">
        <v>-2.4608137052100101E-2</v>
      </c>
      <c r="L459" s="2">
        <v>-1.54973311037402</v>
      </c>
      <c r="M459" s="2">
        <v>-0.86640022071445799</v>
      </c>
      <c r="N459" s="2">
        <v>-1.94116497034505</v>
      </c>
      <c r="O459" s="2">
        <v>-0.63797091591061195</v>
      </c>
      <c r="P459" s="2">
        <v>-1.8324925258906499</v>
      </c>
    </row>
    <row r="460" spans="2:16" ht="15" customHeight="1" x14ac:dyDescent="0.25">
      <c r="B460" s="2">
        <v>2.7299088898980401</v>
      </c>
      <c r="C460" s="2">
        <v>-1.9692939077077101</v>
      </c>
      <c r="D460" s="2">
        <v>1.5102999289543799</v>
      </c>
      <c r="E460" s="2">
        <v>-0.479567581833998</v>
      </c>
      <c r="F460" s="2">
        <v>0.144870195898709</v>
      </c>
      <c r="G460" s="2">
        <v>0.58539602380656597</v>
      </c>
      <c r="H460" s="2">
        <v>-0.69241206945507305</v>
      </c>
      <c r="I460" s="2">
        <v>1.6346451632235099</v>
      </c>
      <c r="J460" s="2">
        <v>0.81496453074157305</v>
      </c>
      <c r="K460" s="2">
        <v>-0.18567262795107101</v>
      </c>
      <c r="L460" s="2">
        <v>-0.833739550081803</v>
      </c>
      <c r="M460" s="2">
        <v>0.43895208891998599</v>
      </c>
      <c r="N460" s="2">
        <v>2.8211247084564701E-2</v>
      </c>
      <c r="O460" s="2">
        <v>-0.31349959993727899</v>
      </c>
      <c r="P460" s="2">
        <v>-0.33861340067400802</v>
      </c>
    </row>
    <row r="461" spans="2:16" ht="15" customHeight="1" x14ac:dyDescent="0.25">
      <c r="B461" s="2">
        <v>-2.1880033391809501</v>
      </c>
      <c r="C461" s="2">
        <v>-1.4260600844401199</v>
      </c>
      <c r="D461" s="2">
        <v>-0.81648776140955803</v>
      </c>
      <c r="E461" s="2">
        <v>-0.41152983379628</v>
      </c>
      <c r="F461" s="2">
        <v>0.39743734497542199</v>
      </c>
      <c r="G461" s="2">
        <v>1.17115563589581</v>
      </c>
      <c r="H461" s="2">
        <v>1.4451207762599301</v>
      </c>
      <c r="I461" s="2">
        <v>0.56067932881947902</v>
      </c>
      <c r="J461" s="2">
        <v>0.16679518656151299</v>
      </c>
      <c r="K461" s="2">
        <v>0.202083213345536</v>
      </c>
      <c r="L461" s="2">
        <v>0.537643466695367</v>
      </c>
      <c r="M461" s="2">
        <v>-0.37336250573146001</v>
      </c>
      <c r="N461" s="2">
        <v>0.34359054504209302</v>
      </c>
      <c r="O461" s="2">
        <v>-7.00048595968943E-2</v>
      </c>
      <c r="P461" s="2">
        <v>0.274891977743903</v>
      </c>
    </row>
    <row r="462" spans="2:16" ht="15" customHeight="1" x14ac:dyDescent="0.25">
      <c r="B462" s="2">
        <v>-3.1867172419871301</v>
      </c>
      <c r="C462" s="2">
        <v>-2.5172801564835798</v>
      </c>
      <c r="D462" s="2">
        <v>-1.8944947636612199</v>
      </c>
      <c r="E462" s="2">
        <v>-1.77206904473869</v>
      </c>
      <c r="F462" s="2">
        <v>-4.1614896928070397E-2</v>
      </c>
      <c r="G462" s="2">
        <v>2.5945247818651498</v>
      </c>
      <c r="H462" s="2">
        <v>-0.158757611292345</v>
      </c>
      <c r="I462" s="2">
        <v>-0.65084611315244401</v>
      </c>
      <c r="J462" s="2">
        <v>-3.3780758912687198E-2</v>
      </c>
      <c r="K462" s="2">
        <v>0.51461231774363303</v>
      </c>
      <c r="L462" s="2">
        <v>0.46799880934192101</v>
      </c>
      <c r="M462" s="2">
        <v>-0.45884756950319799</v>
      </c>
      <c r="N462" s="2">
        <v>-0.13993270177021799</v>
      </c>
      <c r="O462" s="2">
        <v>-5.5359161835914002E-2</v>
      </c>
      <c r="P462" s="2">
        <v>0.21755119227488101</v>
      </c>
    </row>
    <row r="463" spans="2:16" ht="15" customHeight="1" x14ac:dyDescent="0.25">
      <c r="B463" s="2">
        <v>3.6290188465986102</v>
      </c>
      <c r="C463" s="2">
        <v>-0.92794896085628897</v>
      </c>
      <c r="D463" s="2">
        <v>-3.6432304980655501</v>
      </c>
      <c r="E463" s="2">
        <v>3.00372573163428</v>
      </c>
      <c r="F463" s="2">
        <v>-0.40269754132805502</v>
      </c>
      <c r="G463" s="2">
        <v>-0.67508339673576301</v>
      </c>
      <c r="H463" s="2">
        <v>-0.88737801938451999</v>
      </c>
      <c r="I463" s="2">
        <v>7.9950117777759205E-2</v>
      </c>
      <c r="J463" s="2">
        <v>0.45399829825265398</v>
      </c>
      <c r="K463" s="2">
        <v>1.4603818633013099</v>
      </c>
      <c r="L463" s="2">
        <v>-6.3526857656728303E-2</v>
      </c>
      <c r="M463" s="2">
        <v>-0.12677336453584301</v>
      </c>
      <c r="N463" s="2">
        <v>0.112097236004116</v>
      </c>
      <c r="O463" s="2">
        <v>0.176762541279531</v>
      </c>
      <c r="P463" s="2">
        <v>-0.40177490027580798</v>
      </c>
    </row>
    <row r="464" spans="2:16" ht="15" customHeight="1" x14ac:dyDescent="0.25">
      <c r="B464" s="2">
        <v>-3.2362360095266101</v>
      </c>
      <c r="C464" s="2">
        <v>3.5146389572911302E-2</v>
      </c>
      <c r="D464" s="2">
        <v>0.50624723694781304</v>
      </c>
      <c r="E464" s="2">
        <v>0.318688681242983</v>
      </c>
      <c r="F464" s="2">
        <v>0.69013093879166199</v>
      </c>
      <c r="G464" s="2">
        <v>-0.64986863046440002</v>
      </c>
      <c r="H464" s="2">
        <v>-1.17998966547662</v>
      </c>
      <c r="I464" s="2">
        <v>-0.33660872273004999</v>
      </c>
      <c r="J464" s="2">
        <v>0.41888934434504099</v>
      </c>
      <c r="K464" s="2">
        <v>-0.60885516352461599</v>
      </c>
      <c r="L464" s="2">
        <v>0.90663149663666598</v>
      </c>
      <c r="M464" s="2">
        <v>0.954727194015769</v>
      </c>
      <c r="N464" s="2">
        <v>-0.15532070086170199</v>
      </c>
      <c r="O464" s="2">
        <v>0.50661976019082</v>
      </c>
      <c r="P464" s="2">
        <v>0.35218734940757201</v>
      </c>
    </row>
    <row r="465" spans="2:16" ht="15" customHeight="1" x14ac:dyDescent="0.25">
      <c r="B465" s="2">
        <v>1.06957383954421</v>
      </c>
      <c r="C465" s="2">
        <v>-1.2998892409951399</v>
      </c>
      <c r="D465" s="2">
        <v>0.61933294880809098</v>
      </c>
      <c r="E465" s="2">
        <v>1.5777089862434599</v>
      </c>
      <c r="F465" s="2">
        <v>0.206077735584309</v>
      </c>
      <c r="G465" s="2">
        <v>2.22715376773998</v>
      </c>
      <c r="H465" s="2">
        <v>-0.40096783580027001</v>
      </c>
      <c r="I465" s="2">
        <v>0.25049426237556599</v>
      </c>
      <c r="J465" s="2">
        <v>2.48784103593679E-2</v>
      </c>
      <c r="K465" s="2">
        <v>0.522751982929339</v>
      </c>
      <c r="L465" s="2">
        <v>-0.890766187131808</v>
      </c>
      <c r="M465" s="2">
        <v>0.37769946218282902</v>
      </c>
      <c r="N465" s="2">
        <v>0.35293778758368499</v>
      </c>
      <c r="O465" s="2">
        <v>-0.37747875778385598</v>
      </c>
      <c r="P465" s="2">
        <v>-0.29330259653313001</v>
      </c>
    </row>
    <row r="466" spans="2:16" ht="15" customHeight="1" x14ac:dyDescent="0.25">
      <c r="B466" s="2">
        <v>-3.3282405185764499</v>
      </c>
      <c r="C466" s="2">
        <v>0.95126524844833904</v>
      </c>
      <c r="D466" s="2">
        <v>0.99668293900260396</v>
      </c>
      <c r="E466" s="2">
        <v>1.0303018801516901</v>
      </c>
      <c r="F466" s="2">
        <v>0.74032348384384605</v>
      </c>
      <c r="G466" s="2">
        <v>-0.16818777194611201</v>
      </c>
      <c r="H466" s="2">
        <v>-1.3943849838559199</v>
      </c>
      <c r="I466" s="2">
        <v>0.83012197255559605</v>
      </c>
      <c r="J466" s="2">
        <v>0.73912099864540004</v>
      </c>
      <c r="K466" s="2">
        <v>1.2533235833683201</v>
      </c>
      <c r="L466" s="2">
        <v>1.07846696536708</v>
      </c>
      <c r="M466" s="2">
        <v>-0.77856236915564203</v>
      </c>
      <c r="N466" s="2">
        <v>-0.120089576346756</v>
      </c>
      <c r="O466" s="2">
        <v>-1.0057798011227499</v>
      </c>
      <c r="P466" s="2">
        <v>0.120791134560675</v>
      </c>
    </row>
    <row r="467" spans="2:16" ht="15" customHeight="1" x14ac:dyDescent="0.25">
      <c r="B467" s="2">
        <v>7.0181294445268702E-2</v>
      </c>
      <c r="C467" s="2">
        <v>1.5937091232866101</v>
      </c>
      <c r="D467" s="2">
        <v>1.1349277148813299</v>
      </c>
      <c r="E467" s="2">
        <v>-0.41268521771709998</v>
      </c>
      <c r="F467" s="2">
        <v>1.40892593193473</v>
      </c>
      <c r="G467" s="2">
        <v>-1.41186028337525</v>
      </c>
      <c r="H467" s="2">
        <v>-1.46251641219789</v>
      </c>
      <c r="I467" s="2">
        <v>7.7958789295424102E-2</v>
      </c>
      <c r="J467" s="2">
        <v>-1.44056678228124</v>
      </c>
      <c r="K467" s="2">
        <v>0.19685647688038099</v>
      </c>
      <c r="L467" s="2">
        <v>-0.59675768230955295</v>
      </c>
      <c r="M467" s="2">
        <v>0.35825843077451702</v>
      </c>
      <c r="N467" s="2">
        <v>0.109713309119745</v>
      </c>
      <c r="O467" s="2">
        <v>-6.4245037459776097E-2</v>
      </c>
      <c r="P467" s="2">
        <v>-0.28358721523009101</v>
      </c>
    </row>
    <row r="468" spans="2:16" ht="15" customHeight="1" x14ac:dyDescent="0.25">
      <c r="B468" s="2">
        <v>0.47364348302940201</v>
      </c>
      <c r="C468" s="2">
        <v>-2.0645860701324299</v>
      </c>
      <c r="D468" s="2">
        <v>1.44999155738019</v>
      </c>
      <c r="E468" s="2">
        <v>0.103037861956822</v>
      </c>
      <c r="F468" s="2">
        <v>-1.06550156026577</v>
      </c>
      <c r="G468" s="2">
        <v>-1.2875489314916899</v>
      </c>
      <c r="H468" s="2">
        <v>0.825055638742201</v>
      </c>
      <c r="I468" s="2">
        <v>-0.52791818521418898</v>
      </c>
      <c r="J468" s="2">
        <v>-1.1400448886908701</v>
      </c>
      <c r="K468" s="2">
        <v>-0.511528584723277</v>
      </c>
      <c r="L468" s="2">
        <v>-0.39202543691163899</v>
      </c>
      <c r="M468" s="2">
        <v>0.235765790948047</v>
      </c>
      <c r="N468" s="2">
        <v>-0.65985907384230602</v>
      </c>
      <c r="O468" s="2">
        <v>5.4758747744309701E-2</v>
      </c>
      <c r="P468" s="2">
        <v>0.33309601840254699</v>
      </c>
    </row>
    <row r="469" spans="2:16" ht="15" customHeight="1" x14ac:dyDescent="0.25">
      <c r="B469" s="2">
        <v>-0.63868591230838501</v>
      </c>
      <c r="C469" s="2">
        <v>0.568141916886717</v>
      </c>
      <c r="D469" s="2">
        <v>-0.63441725300947804</v>
      </c>
      <c r="E469" s="2">
        <v>0.95021684108125504</v>
      </c>
      <c r="F469" s="2">
        <v>1.27222491195382</v>
      </c>
      <c r="G469" s="2">
        <v>-1.0853507822225199</v>
      </c>
      <c r="H469" s="2">
        <v>-1.5919733682231301</v>
      </c>
      <c r="I469" s="2">
        <v>0.61691687460951405</v>
      </c>
      <c r="J469" s="2">
        <v>0.696014300827416</v>
      </c>
      <c r="K469" s="2">
        <v>1.22901607332683</v>
      </c>
      <c r="L469" s="2">
        <v>-0.98673884104760701</v>
      </c>
      <c r="M469" s="2">
        <v>0.69449608426862097</v>
      </c>
      <c r="N469" s="2">
        <v>0.101185876617904</v>
      </c>
      <c r="O469" s="2">
        <v>-0.71600281301160495</v>
      </c>
      <c r="P469" s="2">
        <v>0.62168002015437696</v>
      </c>
    </row>
    <row r="470" spans="2:16" ht="15" customHeight="1" x14ac:dyDescent="0.25">
      <c r="B470" s="2">
        <v>-2.0601020860063302</v>
      </c>
      <c r="C470" s="2">
        <v>-0.126805904019235</v>
      </c>
      <c r="D470" s="2">
        <v>0.63673489992484</v>
      </c>
      <c r="E470" s="2">
        <v>-9.9091323978341306E-2</v>
      </c>
      <c r="F470" s="2">
        <v>1.31583624227708</v>
      </c>
      <c r="G470" s="2">
        <v>-0.182910062996642</v>
      </c>
      <c r="H470" s="2">
        <v>-0.95236596013022801</v>
      </c>
      <c r="I470" s="2">
        <v>-0.31064537848738399</v>
      </c>
      <c r="J470" s="2">
        <v>0.87368433780552801</v>
      </c>
      <c r="K470" s="2">
        <v>-0.14139305211307901</v>
      </c>
      <c r="L470" s="2">
        <v>0.45028918561317999</v>
      </c>
      <c r="M470" s="2">
        <v>0.223051318982812</v>
      </c>
      <c r="N470" s="2">
        <v>-0.523323985933563</v>
      </c>
      <c r="O470" s="2">
        <v>-0.23800939666245599</v>
      </c>
      <c r="P470" s="2">
        <v>0.66564466774150499</v>
      </c>
    </row>
    <row r="471" spans="2:16" ht="15" customHeight="1" x14ac:dyDescent="0.25">
      <c r="B471" s="2">
        <v>-0.62945274651507799</v>
      </c>
      <c r="C471" s="2">
        <v>2.0281086618927899</v>
      </c>
      <c r="D471" s="2">
        <v>0.16666139355381401</v>
      </c>
      <c r="E471" s="2">
        <v>0.30332715305462099</v>
      </c>
      <c r="F471" s="2">
        <v>-1.22021470613018</v>
      </c>
      <c r="G471" s="2">
        <v>0.59303941958404105</v>
      </c>
      <c r="H471" s="2">
        <v>0.311438826369765</v>
      </c>
      <c r="I471" s="2">
        <v>-0.26156189536771901</v>
      </c>
      <c r="J471" s="2">
        <v>0.19990603349931099</v>
      </c>
      <c r="K471" s="2">
        <v>-0.43610938991939802</v>
      </c>
      <c r="L471" s="2">
        <v>5.3032531802501698E-2</v>
      </c>
      <c r="M471" s="2">
        <v>0.729189521251291</v>
      </c>
      <c r="N471" s="2">
        <v>9.8618651334688098E-2</v>
      </c>
      <c r="O471" s="2">
        <v>-6.2323760620144601E-2</v>
      </c>
      <c r="P471" s="2">
        <v>6.9783760395262906E-2</v>
      </c>
    </row>
    <row r="472" spans="2:16" ht="15" customHeight="1" x14ac:dyDescent="0.25">
      <c r="B472" s="2">
        <v>-0.34511649324969201</v>
      </c>
      <c r="C472" s="2">
        <v>1.10481558558547</v>
      </c>
      <c r="D472" s="2">
        <v>0.29344083697333201</v>
      </c>
      <c r="E472" s="2">
        <v>0.186638179431308</v>
      </c>
      <c r="F472" s="2">
        <v>0.71445447838334097</v>
      </c>
      <c r="G472" s="2">
        <v>5.5336664535717901E-2</v>
      </c>
      <c r="H472" s="2">
        <v>-0.313676233229708</v>
      </c>
      <c r="I472" s="2">
        <v>-0.373776133028489</v>
      </c>
      <c r="J472" s="2">
        <v>0.50218305799310903</v>
      </c>
      <c r="K472" s="2">
        <v>-0.40432731036334002</v>
      </c>
      <c r="L472" s="2">
        <v>-0.203303467572964</v>
      </c>
      <c r="M472" s="2">
        <v>-8.28208310549578E-2</v>
      </c>
      <c r="N472" s="2">
        <v>1.91222534044211E-2</v>
      </c>
      <c r="O472" s="2">
        <v>0.254409459261141</v>
      </c>
      <c r="P472" s="2">
        <v>0.103941932431732</v>
      </c>
    </row>
    <row r="473" spans="2:16" ht="15" customHeight="1" x14ac:dyDescent="0.25">
      <c r="B473" s="2">
        <v>-3.68238348767427</v>
      </c>
      <c r="C473" s="2">
        <v>1.35315739607539</v>
      </c>
      <c r="D473" s="2">
        <v>0.576669503475987</v>
      </c>
      <c r="E473" s="2">
        <v>-7.4400023720232996E-3</v>
      </c>
      <c r="F473" s="2">
        <v>1.17705169313372</v>
      </c>
      <c r="G473" s="2">
        <v>-1.1426868262101699</v>
      </c>
      <c r="H473" s="2">
        <v>-1.96978562879244</v>
      </c>
      <c r="I473" s="2">
        <v>0.225716472619054</v>
      </c>
      <c r="J473" s="2">
        <v>-0.261558325928194</v>
      </c>
      <c r="K473" s="2">
        <v>0.13036472537454899</v>
      </c>
      <c r="L473" s="2">
        <v>0.29157886985387399</v>
      </c>
      <c r="M473" s="2">
        <v>0.49611487860987402</v>
      </c>
      <c r="N473" s="2">
        <v>-0.105948051782162</v>
      </c>
      <c r="O473" s="2">
        <v>-4.9807548389135797E-3</v>
      </c>
      <c r="P473" s="2">
        <v>-0.19930891650368401</v>
      </c>
    </row>
    <row r="474" spans="2:16" ht="15" customHeight="1" x14ac:dyDescent="0.25">
      <c r="B474" s="2">
        <v>-1.3185652681836599</v>
      </c>
      <c r="C474" s="2">
        <v>-0.77233660920254699</v>
      </c>
      <c r="D474" s="2">
        <v>3.12083289458677</v>
      </c>
      <c r="E474" s="2">
        <v>0.93733143620910098</v>
      </c>
      <c r="F474" s="2">
        <v>-0.100842532880607</v>
      </c>
      <c r="G474" s="2">
        <v>-1.1169465327480099</v>
      </c>
      <c r="H474" s="2">
        <v>-0.25404412338038701</v>
      </c>
      <c r="I474" s="2">
        <v>0.88692508313666496</v>
      </c>
      <c r="J474" s="2">
        <v>-0.658647007421858</v>
      </c>
      <c r="K474" s="2">
        <v>1.1104483463407899</v>
      </c>
      <c r="L474" s="2">
        <v>-3.1018102812284901E-2</v>
      </c>
      <c r="M474" s="2">
        <v>0.18567333492656299</v>
      </c>
      <c r="N474" s="2">
        <v>-0.38683774845698199</v>
      </c>
      <c r="O474" s="2">
        <v>0.80240162526689696</v>
      </c>
      <c r="P474" s="2">
        <v>0.28605978396165399</v>
      </c>
    </row>
    <row r="475" spans="2:16" ht="15" customHeight="1" x14ac:dyDescent="0.25">
      <c r="B475" s="2">
        <v>2.2382906740759698</v>
      </c>
      <c r="C475" s="2">
        <v>-0.82286546718915998</v>
      </c>
      <c r="D475" s="2">
        <v>-1.11988638897718</v>
      </c>
      <c r="E475" s="2">
        <v>0.24785749276149699</v>
      </c>
      <c r="F475" s="2">
        <v>1.0291716539556099</v>
      </c>
      <c r="G475" s="2">
        <v>-0.192846361972423</v>
      </c>
      <c r="H475" s="2">
        <v>-3.1534760115714301E-2</v>
      </c>
      <c r="I475" s="2">
        <v>-0.450078856510993</v>
      </c>
      <c r="J475" s="2">
        <v>1.1279361385439399</v>
      </c>
      <c r="K475" s="2">
        <v>0.46897632196557798</v>
      </c>
      <c r="L475" s="2">
        <v>0.24594981106128699</v>
      </c>
      <c r="M475" s="2">
        <v>0.22735101874229799</v>
      </c>
      <c r="N475" s="2">
        <v>0.303326742038521</v>
      </c>
      <c r="O475" s="2">
        <v>0.181012330086495</v>
      </c>
      <c r="P475" s="2">
        <v>-0.11640378413522701</v>
      </c>
    </row>
    <row r="476" spans="2:16" ht="15" customHeight="1" x14ac:dyDescent="0.25">
      <c r="B476" s="2">
        <v>-0.39855720840820502</v>
      </c>
      <c r="C476" s="2">
        <v>-5.0865764165020497</v>
      </c>
      <c r="D476" s="2">
        <v>4.5095286294106103</v>
      </c>
      <c r="E476" s="2">
        <v>1.95977171402137</v>
      </c>
      <c r="F476" s="2">
        <v>-0.119136293331286</v>
      </c>
      <c r="G476" s="2">
        <v>-1.9162070309491199</v>
      </c>
      <c r="H476" s="2">
        <v>-1.0073015781883301</v>
      </c>
      <c r="I476" s="2">
        <v>1.6848967347589301</v>
      </c>
      <c r="J476" s="2">
        <v>-0.64672145655364299</v>
      </c>
      <c r="K476" s="2">
        <v>1.9035104953787001</v>
      </c>
      <c r="L476" s="2">
        <v>-0.47712818843948102</v>
      </c>
      <c r="M476" s="2">
        <v>-0.77928139939179597</v>
      </c>
      <c r="N476" s="2">
        <v>0.455542038531833</v>
      </c>
      <c r="O476" s="2">
        <v>0.95697183373228201</v>
      </c>
      <c r="P476" s="2">
        <v>0.97129143422821895</v>
      </c>
    </row>
    <row r="477" spans="2:16" ht="15" customHeight="1" x14ac:dyDescent="0.25">
      <c r="B477" s="2">
        <v>-1.01774512226197</v>
      </c>
      <c r="C477" s="2">
        <v>0.786873212410514</v>
      </c>
      <c r="D477" s="2">
        <v>-0.20023216647230499</v>
      </c>
      <c r="E477" s="2">
        <v>0.24637710590480499</v>
      </c>
      <c r="F477" s="2">
        <v>0.534323858841108</v>
      </c>
      <c r="G477" s="2">
        <v>0.57517225964059304</v>
      </c>
      <c r="H477" s="2">
        <v>-3.0190761839284999E-2</v>
      </c>
      <c r="I477" s="2">
        <v>-4.8013839531540398E-2</v>
      </c>
      <c r="J477" s="2">
        <v>-0.52182778799636897</v>
      </c>
      <c r="K477" s="2">
        <v>-0.55098990100142198</v>
      </c>
      <c r="L477" s="2">
        <v>1.31423616684653E-2</v>
      </c>
      <c r="M477" s="2">
        <v>-2.27387771901944E-2</v>
      </c>
      <c r="N477" s="2">
        <v>-0.31297327932413599</v>
      </c>
      <c r="O477" s="2">
        <v>-0.43394281481797498</v>
      </c>
      <c r="P477" s="2">
        <v>-0.20767423235042101</v>
      </c>
    </row>
    <row r="478" spans="2:16" ht="15" customHeight="1" x14ac:dyDescent="0.25">
      <c r="B478" s="2">
        <v>-1.5345689649196701E-2</v>
      </c>
      <c r="C478" s="2">
        <v>0.93300176951651703</v>
      </c>
      <c r="D478" s="2">
        <v>-0.66286360216824702</v>
      </c>
      <c r="E478" s="2">
        <v>-0.10162935762592799</v>
      </c>
      <c r="F478" s="2">
        <v>0.76623028643334101</v>
      </c>
      <c r="G478" s="2">
        <v>0.109529533349542</v>
      </c>
      <c r="H478" s="2">
        <v>3.5025941384264798E-2</v>
      </c>
      <c r="I478" s="2">
        <v>-0.64717961958439496</v>
      </c>
      <c r="J478" s="2">
        <v>0.51379345051236003</v>
      </c>
      <c r="K478" s="2">
        <v>-1.3146761526388799</v>
      </c>
      <c r="L478" s="2">
        <v>-0.95547414373291695</v>
      </c>
      <c r="M478" s="2">
        <v>0.96242701176225498</v>
      </c>
      <c r="N478" s="2">
        <v>0.36220479635978298</v>
      </c>
      <c r="O478" s="2">
        <v>-0.32967545600209103</v>
      </c>
      <c r="P478" s="2">
        <v>-7.7398637369276393E-2</v>
      </c>
    </row>
    <row r="479" spans="2:16" ht="15" customHeight="1" x14ac:dyDescent="0.25">
      <c r="B479" s="2">
        <v>3.1173309026443698</v>
      </c>
      <c r="C479" s="2">
        <v>9.6896496794940501E-2</v>
      </c>
      <c r="D479" s="2">
        <v>-0.73248374539039496</v>
      </c>
      <c r="E479" s="2">
        <v>1.55655796684221</v>
      </c>
      <c r="F479" s="2">
        <v>-0.12806270025446201</v>
      </c>
      <c r="G479" s="2">
        <v>0.216329515043795</v>
      </c>
      <c r="H479" s="2">
        <v>0.44139857222872497</v>
      </c>
      <c r="I479" s="2">
        <v>4.5700302925309501E-2</v>
      </c>
      <c r="J479" s="2">
        <v>0.78427274207840103</v>
      </c>
      <c r="K479" s="2">
        <v>-1.34513144642307E-2</v>
      </c>
      <c r="L479" s="2">
        <v>0.31411430259232498</v>
      </c>
      <c r="M479" s="2">
        <v>0.43935766560536299</v>
      </c>
      <c r="N479" s="2">
        <v>1.61018384740996E-3</v>
      </c>
      <c r="O479" s="2">
        <v>0.233477436282923</v>
      </c>
      <c r="P479" s="2">
        <v>-0.202749718894184</v>
      </c>
    </row>
    <row r="480" spans="2:16" ht="15" customHeight="1" x14ac:dyDescent="0.25">
      <c r="B480" s="2">
        <v>1.17977575626919</v>
      </c>
      <c r="C480" s="2">
        <v>-0.56513059055409398</v>
      </c>
      <c r="D480" s="2">
        <v>-0.20021919608536301</v>
      </c>
      <c r="E480" s="2">
        <v>0.111929553216783</v>
      </c>
      <c r="F480" s="2">
        <v>1.27902855486385</v>
      </c>
      <c r="G480" s="2">
        <v>0.74597335886833704</v>
      </c>
      <c r="H480" s="2">
        <v>0.59712174778217697</v>
      </c>
      <c r="I480" s="2">
        <v>0.22189051053911299</v>
      </c>
      <c r="J480" s="2">
        <v>0.37709996875504298</v>
      </c>
      <c r="K480" s="2">
        <v>0.69547577228761603</v>
      </c>
      <c r="L480" s="2">
        <v>7.6099618499296307E-2</v>
      </c>
      <c r="M480" s="2">
        <v>0.28861164159631397</v>
      </c>
      <c r="N480" s="2">
        <v>4.1884927490401999E-2</v>
      </c>
      <c r="O480" s="2">
        <v>-9.11858996259967E-2</v>
      </c>
      <c r="P480" s="2">
        <v>-0.15663176412855601</v>
      </c>
    </row>
    <row r="481" spans="2:16" ht="15" customHeight="1" x14ac:dyDescent="0.25">
      <c r="B481" s="2">
        <v>-2.2478262919388601</v>
      </c>
      <c r="C481" s="2">
        <v>1.37775960511978</v>
      </c>
      <c r="D481" s="2">
        <v>-1.1584555302442801</v>
      </c>
      <c r="E481" s="2">
        <v>1.1664093894701899</v>
      </c>
      <c r="F481" s="2">
        <v>0.43756553721098401</v>
      </c>
      <c r="G481" s="2">
        <v>-1.0847299894327</v>
      </c>
      <c r="H481" s="2">
        <v>-1.4119277624187201</v>
      </c>
      <c r="I481" s="2">
        <v>0.20555387662216101</v>
      </c>
      <c r="J481" s="2">
        <v>-0.74670553187938504</v>
      </c>
      <c r="K481" s="2">
        <v>-0.17714392266055701</v>
      </c>
      <c r="L481" s="2">
        <v>-0.159751359417109</v>
      </c>
      <c r="M481" s="2">
        <v>7.6571927807524698E-2</v>
      </c>
      <c r="N481" s="2">
        <v>-0.44815609957145502</v>
      </c>
      <c r="O481" s="2">
        <v>-0.54451733973542904</v>
      </c>
      <c r="P481" s="2">
        <v>7.7008228054059796E-2</v>
      </c>
    </row>
    <row r="482" spans="2:16" ht="15" customHeight="1" x14ac:dyDescent="0.25">
      <c r="B482" s="2">
        <v>2.52386249467957</v>
      </c>
      <c r="C482" s="2">
        <v>-1.52407152012734</v>
      </c>
      <c r="D482" s="2">
        <v>1.04523823125266</v>
      </c>
      <c r="E482" s="2">
        <v>4.37000567537339</v>
      </c>
      <c r="F482" s="2">
        <v>7.7871892220232802E-2</v>
      </c>
      <c r="G482" s="2">
        <v>0.47642266577777798</v>
      </c>
      <c r="H482" s="2">
        <v>0.67264283814723502</v>
      </c>
      <c r="I482" s="2">
        <v>0.547495505430177</v>
      </c>
      <c r="J482" s="2">
        <v>-0.24911652418564401</v>
      </c>
      <c r="K482" s="2">
        <v>0.43843486302611301</v>
      </c>
      <c r="L482" s="2">
        <v>2.0812743621862899</v>
      </c>
      <c r="M482" s="2">
        <v>0.76011334810422104</v>
      </c>
      <c r="N482" s="2">
        <v>-7.87067259307071E-2</v>
      </c>
      <c r="O482" s="2">
        <v>-0.100041501925846</v>
      </c>
      <c r="P482" s="2">
        <v>-0.52287745268003905</v>
      </c>
    </row>
    <row r="483" spans="2:16" ht="15" customHeight="1" x14ac:dyDescent="0.25">
      <c r="B483" s="2">
        <v>-3.10965946538448</v>
      </c>
      <c r="C483" s="2">
        <v>0.51250122478802695</v>
      </c>
      <c r="D483" s="2">
        <v>-0.43537389999773402</v>
      </c>
      <c r="E483" s="2">
        <v>-1.2506031279860901</v>
      </c>
      <c r="F483" s="2">
        <v>1.2417540117931301</v>
      </c>
      <c r="G483" s="2">
        <v>-0.64538914128261904</v>
      </c>
      <c r="H483" s="2">
        <v>-1.28386418922418</v>
      </c>
      <c r="I483" s="2">
        <v>-1.01712436056699</v>
      </c>
      <c r="J483" s="2">
        <v>1.54630377711789</v>
      </c>
      <c r="K483" s="2">
        <v>-1.13353652405403</v>
      </c>
      <c r="L483" s="2">
        <v>-0.29939017558595299</v>
      </c>
      <c r="M483" s="2">
        <v>-0.309420762190182</v>
      </c>
      <c r="N483" s="2">
        <v>7.7652781109585706E-2</v>
      </c>
      <c r="O483" s="2">
        <v>0.26922686741289498</v>
      </c>
      <c r="P483" s="2">
        <v>0.52259856436381902</v>
      </c>
    </row>
    <row r="484" spans="2:16" ht="15" customHeight="1" x14ac:dyDescent="0.25">
      <c r="B484" s="2">
        <v>-2.2265079340063498</v>
      </c>
      <c r="C484" s="2">
        <v>0.28447024388983999</v>
      </c>
      <c r="D484" s="2">
        <v>1.43175377252617</v>
      </c>
      <c r="E484" s="2">
        <v>0.59320765046536295</v>
      </c>
      <c r="F484" s="2">
        <v>0.53736018617047798</v>
      </c>
      <c r="G484" s="2">
        <v>-0.453816227784135</v>
      </c>
      <c r="H484" s="2">
        <v>-0.88158143601275896</v>
      </c>
      <c r="I484" s="2">
        <v>0.35779594293756101</v>
      </c>
      <c r="J484" s="2">
        <v>0.31035009942003799</v>
      </c>
      <c r="K484" s="2">
        <v>1.6805578904996201E-2</v>
      </c>
      <c r="L484" s="2">
        <v>0.59058244361559997</v>
      </c>
      <c r="M484" s="2">
        <v>1.04031896917009</v>
      </c>
      <c r="N484" s="2">
        <v>-1.04091488117492</v>
      </c>
      <c r="O484" s="2">
        <v>-0.346394702205087</v>
      </c>
      <c r="P484" s="2">
        <v>0.16724037969205699</v>
      </c>
    </row>
    <row r="485" spans="2:16" ht="15" customHeight="1" x14ac:dyDescent="0.25">
      <c r="B485" s="2">
        <v>-3.55535433205872</v>
      </c>
      <c r="C485" s="2">
        <v>-1.2357777002517301</v>
      </c>
      <c r="D485" s="2">
        <v>-0.78862219804052403</v>
      </c>
      <c r="E485" s="2">
        <v>-9.5876782912958397E-2</v>
      </c>
      <c r="F485" s="2">
        <v>0.97505818981286596</v>
      </c>
      <c r="G485" s="2">
        <v>-0.79947156986008505</v>
      </c>
      <c r="H485" s="2">
        <v>-1.41585104355007</v>
      </c>
      <c r="I485" s="2">
        <v>-0.97816537798447301</v>
      </c>
      <c r="J485" s="2">
        <v>1.40676052740936</v>
      </c>
      <c r="K485" s="2">
        <v>-0.88537434174821905</v>
      </c>
      <c r="L485" s="2">
        <v>1.09099931883001</v>
      </c>
      <c r="M485" s="2">
        <v>-0.68815593087566396</v>
      </c>
      <c r="N485" s="2">
        <v>0.68852822691290105</v>
      </c>
      <c r="O485" s="2">
        <v>0.45208350979727302</v>
      </c>
      <c r="P485" s="2">
        <v>0.25094204096474299</v>
      </c>
    </row>
    <row r="486" spans="2:16" ht="15" customHeight="1" x14ac:dyDescent="0.25">
      <c r="B486" s="2">
        <v>-9.8692413770093204E-2</v>
      </c>
      <c r="C486" s="2">
        <v>-0.59093235276964395</v>
      </c>
      <c r="D486" s="2">
        <v>0.64638667370114999</v>
      </c>
      <c r="E486" s="2">
        <v>-3.6979502829098197E-2</v>
      </c>
      <c r="F486" s="2">
        <v>0.25404900614464399</v>
      </c>
      <c r="G486" s="2">
        <v>0.50892944385496297</v>
      </c>
      <c r="H486" s="2">
        <v>0.88549644537975203</v>
      </c>
      <c r="I486" s="2">
        <v>0.214124400226093</v>
      </c>
      <c r="J486" s="2">
        <v>-0.14960550949418699</v>
      </c>
      <c r="K486" s="2">
        <v>-0.11871772708506299</v>
      </c>
      <c r="L486" s="2">
        <v>-0.37581466056232599</v>
      </c>
      <c r="M486" s="2">
        <v>-7.34478186122655E-2</v>
      </c>
      <c r="N486" s="2">
        <v>0.315481701888009</v>
      </c>
      <c r="O486" s="2">
        <v>-3.4606406699172997E-2</v>
      </c>
      <c r="P486" s="2">
        <v>0.149188916484504</v>
      </c>
    </row>
    <row r="487" spans="2:16" ht="15" customHeight="1" x14ac:dyDescent="0.25">
      <c r="B487" s="2">
        <v>0.174247243261341</v>
      </c>
      <c r="C487" s="2">
        <v>1.43801481846347</v>
      </c>
      <c r="D487" s="2">
        <v>1.0910641953440099</v>
      </c>
      <c r="E487" s="2">
        <v>0.17029831488608199</v>
      </c>
      <c r="F487" s="2">
        <v>-1.03745027630529</v>
      </c>
      <c r="G487" s="2">
        <v>1.1026177198540801</v>
      </c>
      <c r="H487" s="2">
        <v>0.95511541945318101</v>
      </c>
      <c r="I487" s="2">
        <v>-7.0925206462890897E-2</v>
      </c>
      <c r="J487" s="2">
        <v>0.39626857242987701</v>
      </c>
      <c r="K487" s="2">
        <v>-0.92431826104052695</v>
      </c>
      <c r="L487" s="2">
        <v>5.7090176281709898E-2</v>
      </c>
      <c r="M487" s="2">
        <v>-0.81941057260220596</v>
      </c>
      <c r="N487" s="2">
        <v>0.40730147515369403</v>
      </c>
      <c r="O487" s="2">
        <v>-0.21213739928366299</v>
      </c>
      <c r="P487" s="2">
        <v>6.0181970062288197E-2</v>
      </c>
    </row>
    <row r="488" spans="2:16" ht="15" customHeight="1" x14ac:dyDescent="0.25">
      <c r="B488" s="2">
        <v>8.0307851338633203</v>
      </c>
      <c r="C488" s="2">
        <v>1.0573422419015399</v>
      </c>
      <c r="D488" s="2">
        <v>-2.24250823475028</v>
      </c>
      <c r="E488" s="2">
        <v>-5.4195760016902597</v>
      </c>
      <c r="F488" s="2">
        <v>-0.219168086768328</v>
      </c>
      <c r="G488" s="2">
        <v>-2.7926434107746201</v>
      </c>
      <c r="H488" s="2">
        <v>0.40694729995212497</v>
      </c>
      <c r="I488" s="2">
        <v>-1.93002121022901</v>
      </c>
      <c r="J488" s="2">
        <v>-0.33087868275062299</v>
      </c>
      <c r="K488" s="2">
        <v>1.31638439607679</v>
      </c>
      <c r="L488" s="2">
        <v>3.4691778844082499</v>
      </c>
      <c r="M488" s="2">
        <v>-1.0023952447560001</v>
      </c>
      <c r="N488" s="2">
        <v>-0.72182123516670904</v>
      </c>
      <c r="O488" s="2">
        <v>-1.3253385152052199</v>
      </c>
      <c r="P488" s="2">
        <v>0.70882079935419295</v>
      </c>
    </row>
    <row r="489" spans="2:16" ht="15" customHeight="1" x14ac:dyDescent="0.25">
      <c r="B489" s="2">
        <v>4.4750708068831297</v>
      </c>
      <c r="C489" s="2">
        <v>-4.01756474816517</v>
      </c>
      <c r="D489" s="2">
        <v>0.17614032397534601</v>
      </c>
      <c r="E489" s="2">
        <v>-2.3450829892654199</v>
      </c>
      <c r="F489" s="2">
        <v>-0.81186440396206705</v>
      </c>
      <c r="G489" s="2">
        <v>-1.1881772936725401</v>
      </c>
      <c r="H489" s="2">
        <v>-1.41240638142924</v>
      </c>
      <c r="I489" s="2">
        <v>2.14788265751229</v>
      </c>
      <c r="J489" s="2">
        <v>0.98502722976274804</v>
      </c>
      <c r="K489" s="2">
        <v>-0.60187550810679102</v>
      </c>
      <c r="L489" s="2">
        <v>-0.16837953008904</v>
      </c>
      <c r="M489" s="2">
        <v>8.3031274003497205E-2</v>
      </c>
      <c r="N489" s="2">
        <v>8.0887298766642093E-2</v>
      </c>
      <c r="O489" s="2">
        <v>-1.0307194600895899E-3</v>
      </c>
      <c r="P489" s="2">
        <v>-7.1222682874131096E-2</v>
      </c>
    </row>
    <row r="490" spans="2:16" ht="15" customHeight="1" x14ac:dyDescent="0.25">
      <c r="B490" s="2">
        <v>1.0613210242164</v>
      </c>
      <c r="C490" s="2">
        <v>0.232137466324249</v>
      </c>
      <c r="D490" s="2">
        <v>3.0492166995717399E-2</v>
      </c>
      <c r="E490" s="2">
        <v>-0.32757340762862203</v>
      </c>
      <c r="F490" s="2">
        <v>1.1340546664678799</v>
      </c>
      <c r="G490" s="2">
        <v>0.31744624409730199</v>
      </c>
      <c r="H490" s="2">
        <v>0.18360523305288501</v>
      </c>
      <c r="I490" s="2">
        <v>-0.137869242687232</v>
      </c>
      <c r="J490" s="2">
        <v>0.42381968091641797</v>
      </c>
      <c r="K490" s="2">
        <v>0.26770732565856997</v>
      </c>
      <c r="L490" s="2">
        <v>8.3178598341908605E-2</v>
      </c>
      <c r="M490" s="2">
        <v>4.7249302205445098E-2</v>
      </c>
      <c r="N490" s="2">
        <v>-4.72875236580396E-2</v>
      </c>
      <c r="O490" s="2">
        <v>8.2746481837446206E-2</v>
      </c>
      <c r="P490" s="2">
        <v>-7.4518361832112995E-2</v>
      </c>
    </row>
    <row r="491" spans="2:16" ht="15" customHeight="1" x14ac:dyDescent="0.25">
      <c r="B491" s="2">
        <v>0.80664788137226195</v>
      </c>
      <c r="C491" s="2">
        <v>-2.3873899884482701</v>
      </c>
      <c r="D491" s="2">
        <v>-0.53342360209625606</v>
      </c>
      <c r="E491" s="2">
        <v>1.34850258194568</v>
      </c>
      <c r="F491" s="2">
        <v>-0.783827408272607</v>
      </c>
      <c r="G491" s="2">
        <v>-0.69398438870364099</v>
      </c>
      <c r="H491" s="2">
        <v>0.44345107943419199</v>
      </c>
      <c r="I491" s="2">
        <v>0.195781745805991</v>
      </c>
      <c r="J491" s="2">
        <v>0.119159460216858</v>
      </c>
      <c r="K491" s="2">
        <v>0.28166420072098303</v>
      </c>
      <c r="L491" s="2">
        <v>-0.20482096591384999</v>
      </c>
      <c r="M491" s="2">
        <v>-0.21113351399989699</v>
      </c>
      <c r="N491" s="2">
        <v>-0.113100717471856</v>
      </c>
      <c r="O491" s="2">
        <v>-0.44864153820948899</v>
      </c>
      <c r="P491" s="2">
        <v>-0.256653859697556</v>
      </c>
    </row>
    <row r="492" spans="2:16" ht="15" customHeight="1" x14ac:dyDescent="0.25">
      <c r="B492" s="2">
        <v>-1.6168351302505499</v>
      </c>
      <c r="C492" s="2">
        <v>2.51955808962281</v>
      </c>
      <c r="D492" s="2">
        <v>3.8379117145284801E-3</v>
      </c>
      <c r="E492" s="2">
        <v>-0.52669911368185895</v>
      </c>
      <c r="F492" s="2">
        <v>-1.30953241252174</v>
      </c>
      <c r="G492" s="2">
        <v>-4.6736717911655103E-2</v>
      </c>
      <c r="H492" s="2">
        <v>0.72585094154527396</v>
      </c>
      <c r="I492" s="2">
        <v>-0.14500067732048899</v>
      </c>
      <c r="J492" s="2">
        <v>0.46225862137373402</v>
      </c>
      <c r="K492" s="2">
        <v>-0.32892536357208801</v>
      </c>
      <c r="L492" s="2">
        <v>0.61997848240286801</v>
      </c>
      <c r="M492" s="2">
        <v>0.13651187092355599</v>
      </c>
      <c r="N492" s="2">
        <v>-0.61194530346992104</v>
      </c>
      <c r="O492" s="2">
        <v>-1.9565677348420001E-2</v>
      </c>
      <c r="P492" s="2">
        <v>0.25528565152141802</v>
      </c>
    </row>
    <row r="493" spans="2:16" ht="15" customHeight="1" x14ac:dyDescent="0.25">
      <c r="B493" s="2">
        <v>-1.3034256053245401</v>
      </c>
      <c r="C493" s="2">
        <v>-1.6306555436501</v>
      </c>
      <c r="D493" s="2">
        <v>0.84251702413631702</v>
      </c>
      <c r="E493" s="2">
        <v>0.22517295169555199</v>
      </c>
      <c r="F493" s="2">
        <v>-0.21544897260055501</v>
      </c>
      <c r="G493" s="2">
        <v>0.344614636199011</v>
      </c>
      <c r="H493" s="2">
        <v>0.93635968695864302</v>
      </c>
      <c r="I493" s="2">
        <v>0.29478326274267802</v>
      </c>
      <c r="J493" s="2">
        <v>0.54165824002274598</v>
      </c>
      <c r="K493" s="2">
        <v>-0.15700078251062</v>
      </c>
      <c r="L493" s="2">
        <v>0.50267904146504205</v>
      </c>
      <c r="M493" s="2">
        <v>0.37115588269729599</v>
      </c>
      <c r="N493" s="2">
        <v>-0.17738122419930599</v>
      </c>
      <c r="O493" s="2">
        <v>-0.30340143991726898</v>
      </c>
      <c r="P493" s="2">
        <v>0.49959023700812899</v>
      </c>
    </row>
    <row r="494" spans="2:16" ht="15" customHeight="1" x14ac:dyDescent="0.25">
      <c r="B494" s="2">
        <v>-2.3089107794100499</v>
      </c>
      <c r="C494" s="2">
        <v>-4.2477415423008402</v>
      </c>
      <c r="D494" s="2">
        <v>-0.97593929987669104</v>
      </c>
      <c r="E494" s="2">
        <v>-1.25681771213708</v>
      </c>
      <c r="F494" s="2">
        <v>-2.2338016460791899</v>
      </c>
      <c r="G494" s="2">
        <v>5.1156923667382301</v>
      </c>
      <c r="H494" s="2">
        <v>-3.40140256195965</v>
      </c>
      <c r="I494" s="2">
        <v>-2.9289312005010899</v>
      </c>
      <c r="J494" s="2">
        <v>-0.84058532392042895</v>
      </c>
      <c r="K494" s="2">
        <v>1.34677245571732</v>
      </c>
      <c r="L494" s="2">
        <v>-0.184908717855335</v>
      </c>
      <c r="M494" s="2">
        <v>0.42510465491072902</v>
      </c>
      <c r="N494" s="2">
        <v>0.38110123012536801</v>
      </c>
      <c r="O494" s="2">
        <v>0.472881513904923</v>
      </c>
      <c r="P494" s="2">
        <v>0.39448268035130701</v>
      </c>
    </row>
    <row r="495" spans="2:16" ht="15" customHeight="1" x14ac:dyDescent="0.25">
      <c r="B495" s="2">
        <v>-0.210810133251492</v>
      </c>
      <c r="C495" s="2">
        <v>0.79042634355520203</v>
      </c>
      <c r="D495" s="2">
        <v>-0.89066178946760699</v>
      </c>
      <c r="E495" s="2">
        <v>-0.117548404918633</v>
      </c>
      <c r="F495" s="2">
        <v>0.158227016563082</v>
      </c>
      <c r="G495" s="2">
        <v>-0.138807084420798</v>
      </c>
      <c r="H495" s="2">
        <v>0.21262178094999501</v>
      </c>
      <c r="I495" s="2">
        <v>0.38612579446946399</v>
      </c>
      <c r="J495" s="2">
        <v>-0.72322131259654499</v>
      </c>
      <c r="K495" s="2">
        <v>0.25268858807940298</v>
      </c>
      <c r="L495" s="2">
        <v>-0.41688771131905</v>
      </c>
      <c r="M495" s="2">
        <v>-0.11028135031033</v>
      </c>
      <c r="N495" s="2">
        <v>8.1126377498935507E-3</v>
      </c>
      <c r="O495" s="2">
        <v>0.314499210620031</v>
      </c>
      <c r="P495" s="2">
        <v>0.43277377965905101</v>
      </c>
    </row>
    <row r="496" spans="2:16" ht="15" customHeight="1" x14ac:dyDescent="0.25">
      <c r="B496" s="2">
        <v>9.5046242229224406E-2</v>
      </c>
      <c r="C496" s="2">
        <v>0.15172289480918499</v>
      </c>
      <c r="D496" s="2">
        <v>-5.1514966633202004</v>
      </c>
      <c r="E496" s="2">
        <v>2.8742427555457599</v>
      </c>
      <c r="F496" s="2">
        <v>-1.8062683586750901</v>
      </c>
      <c r="G496" s="2">
        <v>-1.1321254650172199</v>
      </c>
      <c r="H496" s="2">
        <v>-6.5316612434872703E-2</v>
      </c>
      <c r="I496" s="2">
        <v>-0.104877257309636</v>
      </c>
      <c r="J496" s="2">
        <v>-1.0925421288261601</v>
      </c>
      <c r="K496" s="2">
        <v>-0.93962112018245103</v>
      </c>
      <c r="L496" s="2">
        <v>-0.69574861752789696</v>
      </c>
      <c r="M496" s="2">
        <v>-0.14850569144512099</v>
      </c>
      <c r="N496" s="2">
        <v>4.1338339295989401E-2</v>
      </c>
      <c r="O496" s="2">
        <v>0.138679697705102</v>
      </c>
      <c r="P496" s="2">
        <v>-0.20758193060650099</v>
      </c>
    </row>
    <row r="497" spans="2:16" ht="15" customHeight="1" x14ac:dyDescent="0.25">
      <c r="B497" s="2">
        <v>-1.05790765198857</v>
      </c>
      <c r="C497" s="2">
        <v>-1.6530468748459299</v>
      </c>
      <c r="D497" s="2">
        <v>-1.44038147760346</v>
      </c>
      <c r="E497" s="2">
        <v>-1.3483599375037201</v>
      </c>
      <c r="F497" s="2">
        <v>1.5944157097581899</v>
      </c>
      <c r="G497" s="2">
        <v>1.2139538656086899</v>
      </c>
      <c r="H497" s="2">
        <v>0.92425323701671003</v>
      </c>
      <c r="I497" s="2">
        <v>0.42974496692505398</v>
      </c>
      <c r="J497" s="2">
        <v>-0.63398609259221095</v>
      </c>
      <c r="K497" s="2">
        <v>0.43535246987450099</v>
      </c>
      <c r="L497" s="2">
        <v>0.12546191276910501</v>
      </c>
      <c r="M497" s="2">
        <v>-5.8787898128061698E-2</v>
      </c>
      <c r="N497" s="2">
        <v>-0.41700314375133002</v>
      </c>
      <c r="O497" s="2">
        <v>-0.110027327422863</v>
      </c>
      <c r="P497" s="2">
        <v>4.1872707661075301E-2</v>
      </c>
    </row>
    <row r="498" spans="2:16" ht="15" customHeight="1" x14ac:dyDescent="0.25">
      <c r="B498" s="2">
        <v>0.180348597008086</v>
      </c>
      <c r="C498" s="2">
        <v>-3.8260488075873802</v>
      </c>
      <c r="D498" s="2">
        <v>3.0236352586397799</v>
      </c>
      <c r="E498" s="2">
        <v>0.35184796747848401</v>
      </c>
      <c r="F498" s="2">
        <v>-1.1613293567523999</v>
      </c>
      <c r="G498" s="2">
        <v>-1.1600646682517699</v>
      </c>
      <c r="H498" s="2">
        <v>0.27091589118447701</v>
      </c>
      <c r="I498" s="2">
        <v>0.39129827088420699</v>
      </c>
      <c r="J498" s="2">
        <v>-0.12938015894858601</v>
      </c>
      <c r="K498" s="2">
        <v>0.54911564439207605</v>
      </c>
      <c r="L498" s="2">
        <v>-0.69082000180403202</v>
      </c>
      <c r="M498" s="2">
        <v>-0.38557373617342</v>
      </c>
      <c r="N498" s="2">
        <v>0.38159219923609999</v>
      </c>
      <c r="O498" s="2">
        <v>0.24270735687564701</v>
      </c>
      <c r="P498" s="2">
        <v>0.85323337757613904</v>
      </c>
    </row>
    <row r="499" spans="2:16" ht="15" customHeight="1" x14ac:dyDescent="0.25">
      <c r="B499" s="2">
        <v>-1.4353849839659001</v>
      </c>
      <c r="C499" s="2">
        <v>1.40776504426808</v>
      </c>
      <c r="D499" s="2">
        <v>0.55259860444280196</v>
      </c>
      <c r="E499" s="2">
        <v>0.72428471811359596</v>
      </c>
      <c r="F499" s="2">
        <v>0.67329664220241103</v>
      </c>
      <c r="G499" s="2">
        <v>-0.29533693319121801</v>
      </c>
      <c r="H499" s="2">
        <v>-0.740378192589073</v>
      </c>
      <c r="I499" s="2">
        <v>0.15749343109095201</v>
      </c>
      <c r="J499" s="2">
        <v>0.49743581273124199</v>
      </c>
      <c r="K499" s="2">
        <v>4.53014092925813E-2</v>
      </c>
      <c r="L499" s="2">
        <v>-1.04773603672798E-2</v>
      </c>
      <c r="M499" s="2">
        <v>0.345963867931594</v>
      </c>
      <c r="N499" s="2">
        <v>-0.68327156606599504</v>
      </c>
      <c r="O499" s="2">
        <v>-3.7029415220578302E-2</v>
      </c>
      <c r="P499" s="2">
        <v>0.35407289059765301</v>
      </c>
    </row>
    <row r="500" spans="2:16" ht="15" customHeight="1" x14ac:dyDescent="0.25">
      <c r="B500" s="2">
        <v>4.3699984232066802</v>
      </c>
      <c r="C500" s="2">
        <v>0.42686324495852401</v>
      </c>
      <c r="D500" s="2">
        <v>-0.69545280690521005</v>
      </c>
      <c r="E500" s="2">
        <v>0.182676611160562</v>
      </c>
      <c r="F500" s="2">
        <v>0.93292866674396402</v>
      </c>
      <c r="G500" s="2">
        <v>-0.429768556283321</v>
      </c>
      <c r="H500" s="2">
        <v>-0.120941833191722</v>
      </c>
      <c r="I500" s="2">
        <v>-0.27014571921022701</v>
      </c>
      <c r="J500" s="2">
        <v>0.78818214081424298</v>
      </c>
      <c r="K500" s="2">
        <v>0.465697317191541</v>
      </c>
      <c r="L500" s="2">
        <v>0.107856722936311</v>
      </c>
      <c r="M500" s="2">
        <v>0.38172987198467301</v>
      </c>
      <c r="N500" s="2">
        <v>1.3957735800638599E-2</v>
      </c>
      <c r="O500" s="2">
        <v>0.37698218071270101</v>
      </c>
      <c r="P500" s="2">
        <v>-0.34558210554791502</v>
      </c>
    </row>
    <row r="501" spans="2:16" ht="15" customHeight="1" x14ac:dyDescent="0.25">
      <c r="B501" s="2">
        <v>-1.3078474713308299</v>
      </c>
      <c r="C501" s="2">
        <v>0.48592298862840599</v>
      </c>
      <c r="D501" s="2">
        <v>-2.2065773856196302E-2</v>
      </c>
      <c r="E501" s="2">
        <v>-0.573697621436704</v>
      </c>
      <c r="F501" s="2">
        <v>0.74741956697475698</v>
      </c>
      <c r="G501" s="2">
        <v>9.4562983508497706E-2</v>
      </c>
      <c r="H501" s="2">
        <v>-0.22551866654973399</v>
      </c>
      <c r="I501" s="2">
        <v>-0.78340562360009802</v>
      </c>
      <c r="J501" s="2">
        <v>0.38772642640342497</v>
      </c>
      <c r="K501" s="2">
        <v>-1.2322908893485001</v>
      </c>
      <c r="L501" s="2">
        <v>-2.61971326144711E-2</v>
      </c>
      <c r="M501" s="2">
        <v>0.20142042871501301</v>
      </c>
      <c r="N501" s="2">
        <v>0.33216435056846</v>
      </c>
      <c r="O501" s="2">
        <v>0.43445239383285</v>
      </c>
      <c r="P501" s="2">
        <v>-0.103667733009688</v>
      </c>
    </row>
    <row r="502" spans="2:16" ht="15" customHeight="1" x14ac:dyDescent="0.25">
      <c r="B502" s="2">
        <v>-2.20772427570496</v>
      </c>
      <c r="C502" s="2">
        <v>-1.2024505383617301</v>
      </c>
      <c r="D502" s="2">
        <v>-2.6572891253919</v>
      </c>
      <c r="E502" s="2">
        <v>-0.37741606691179502</v>
      </c>
      <c r="F502" s="2">
        <v>0.32488390727432398</v>
      </c>
      <c r="G502" s="2">
        <v>0.78576243470212404</v>
      </c>
      <c r="H502" s="2">
        <v>0.96961010596385999</v>
      </c>
      <c r="I502" s="2">
        <v>0.55437967179833003</v>
      </c>
      <c r="J502" s="2">
        <v>-0.85023736409500705</v>
      </c>
      <c r="K502" s="2">
        <v>1.79180807347685E-3</v>
      </c>
      <c r="L502" s="2">
        <v>0.26443940571851299</v>
      </c>
      <c r="M502" s="2">
        <v>0.166016016385855</v>
      </c>
      <c r="N502" s="2">
        <v>-6.1556288036537898E-2</v>
      </c>
      <c r="O502" s="2">
        <v>-0.89221657842234103</v>
      </c>
      <c r="P502" s="2">
        <v>7.6036441479347794E-2</v>
      </c>
    </row>
    <row r="503" spans="2:16" ht="15" customHeight="1" x14ac:dyDescent="0.25">
      <c r="B503" s="2">
        <v>-0.28561838760172897</v>
      </c>
      <c r="C503" s="2">
        <v>0.56467327027552405</v>
      </c>
      <c r="D503" s="2">
        <v>-7.0923315252673105E-2</v>
      </c>
      <c r="E503" s="2">
        <v>-4.0774600566070102E-2</v>
      </c>
      <c r="F503" s="2">
        <v>0.74151036267576098</v>
      </c>
      <c r="G503" s="2">
        <v>0.666102554274285</v>
      </c>
      <c r="H503" s="2">
        <v>-1.2861914102896801</v>
      </c>
      <c r="I503" s="2">
        <v>-0.957190350923525</v>
      </c>
      <c r="J503" s="2">
        <v>0.52674055749966797</v>
      </c>
      <c r="K503" s="2">
        <v>-7.9755631106339904E-4</v>
      </c>
      <c r="L503" s="2">
        <v>-1.07680941635105</v>
      </c>
      <c r="M503" s="2">
        <v>0.201407464034739</v>
      </c>
      <c r="N503" s="2">
        <v>0.129039925762648</v>
      </c>
      <c r="O503" s="2">
        <v>0.160116864797852</v>
      </c>
      <c r="P503" s="2">
        <v>0.12687080156177899</v>
      </c>
    </row>
    <row r="504" spans="2:16" ht="15" customHeight="1" x14ac:dyDescent="0.25">
      <c r="B504" s="2">
        <v>-2.2275584858893001</v>
      </c>
      <c r="C504" s="2">
        <v>0.86757049416726695</v>
      </c>
      <c r="D504" s="2">
        <v>0.44147607459773702</v>
      </c>
      <c r="E504" s="2">
        <v>0.13888150674212099</v>
      </c>
      <c r="F504" s="2">
        <v>0.60933554865986606</v>
      </c>
      <c r="G504" s="2">
        <v>0.46743527908377502</v>
      </c>
      <c r="H504" s="2">
        <v>-0.14256785742401801</v>
      </c>
      <c r="I504" s="2">
        <v>0.110243756216015</v>
      </c>
      <c r="J504" s="2">
        <v>0.29212304869707301</v>
      </c>
      <c r="K504" s="2">
        <v>-0.35640647246595097</v>
      </c>
      <c r="L504" s="2">
        <v>-0.17045908439260499</v>
      </c>
      <c r="M504" s="2">
        <v>0.45263798449796699</v>
      </c>
      <c r="N504" s="2">
        <v>-0.42063953451037001</v>
      </c>
      <c r="O504" s="2">
        <v>6.8164234219976E-2</v>
      </c>
      <c r="P504" s="2">
        <v>-5.3183082241908299E-3</v>
      </c>
    </row>
    <row r="505" spans="2:16" ht="15" customHeight="1" x14ac:dyDescent="0.25">
      <c r="B505" s="2">
        <v>4.4441780860645297</v>
      </c>
      <c r="C505" s="2">
        <v>0.85937536445928797</v>
      </c>
      <c r="D505" s="2">
        <v>-0.20158591460556</v>
      </c>
      <c r="E505" s="2">
        <v>-1.5044543294081101</v>
      </c>
      <c r="F505" s="2">
        <v>1.2446777241806899</v>
      </c>
      <c r="G505" s="2">
        <v>-0.89544410748757797</v>
      </c>
      <c r="H505" s="2">
        <v>-0.26659221326743598</v>
      </c>
      <c r="I505" s="2">
        <v>-1.04251948798046</v>
      </c>
      <c r="J505" s="2">
        <v>-6.2894915741478199E-3</v>
      </c>
      <c r="K505" s="2">
        <v>-0.20489846851618801</v>
      </c>
      <c r="L505" s="2">
        <v>0.562867403147989</v>
      </c>
      <c r="M505" s="2">
        <v>-0.42282371021547299</v>
      </c>
      <c r="N505" s="2">
        <v>9.7976707672937702E-2</v>
      </c>
      <c r="O505" s="2">
        <v>-0.25951483387760999</v>
      </c>
      <c r="P505" s="2">
        <v>0.35229797183859202</v>
      </c>
    </row>
    <row r="506" spans="2:16" ht="15" customHeight="1" x14ac:dyDescent="0.25">
      <c r="B506" s="2">
        <v>3.1169720965744001</v>
      </c>
      <c r="C506" s="2">
        <v>-1.47847806905271</v>
      </c>
      <c r="D506" s="2">
        <v>-3.45458594760527</v>
      </c>
      <c r="E506" s="2">
        <v>4.1965270968835604</v>
      </c>
      <c r="F506" s="2">
        <v>-0.69193677682880295</v>
      </c>
      <c r="G506" s="2">
        <v>-0.2693131708223</v>
      </c>
      <c r="H506" s="2">
        <v>-0.149105970554123</v>
      </c>
      <c r="I506" s="2">
        <v>0.26548473530592798</v>
      </c>
      <c r="J506" s="2">
        <v>-0.260702854384259</v>
      </c>
      <c r="K506" s="2">
        <v>-8.2133940035424097E-2</v>
      </c>
      <c r="L506" s="2">
        <v>-5.7391297036754503E-2</v>
      </c>
      <c r="M506" s="2">
        <v>0.497853191176513</v>
      </c>
      <c r="N506" s="2">
        <v>0.122348362151187</v>
      </c>
      <c r="O506" s="2">
        <v>-0.120950853237264</v>
      </c>
      <c r="P506" s="2">
        <v>-0.31434578072206798</v>
      </c>
    </row>
    <row r="507" spans="2:16" ht="15" customHeight="1" x14ac:dyDescent="0.25">
      <c r="B507" s="2">
        <v>-0.112698768254164</v>
      </c>
      <c r="C507" s="2">
        <v>2.5198958270062102</v>
      </c>
      <c r="D507" s="2">
        <v>1.0313203647115701</v>
      </c>
      <c r="E507" s="2">
        <v>-0.37643324905532499</v>
      </c>
      <c r="F507" s="2">
        <v>0.27725693546736402</v>
      </c>
      <c r="G507" s="2">
        <v>-0.282308858912656</v>
      </c>
      <c r="H507" s="2">
        <v>-0.46391404914757201</v>
      </c>
      <c r="I507" s="2">
        <v>0.35989652792660298</v>
      </c>
      <c r="J507" s="2">
        <v>-0.21317074453263199</v>
      </c>
      <c r="K507" s="2">
        <v>-0.52461564423102902</v>
      </c>
      <c r="L507" s="2">
        <v>-0.234934247692131</v>
      </c>
      <c r="M507" s="2">
        <v>0.55841768281301496</v>
      </c>
      <c r="N507" s="2">
        <v>-0.73812050989807698</v>
      </c>
      <c r="O507" s="2">
        <v>0.260131781134534</v>
      </c>
      <c r="P507" s="2">
        <v>6.3282730256865399E-2</v>
      </c>
    </row>
    <row r="508" spans="2:16" ht="15" customHeight="1" x14ac:dyDescent="0.25">
      <c r="B508" s="2">
        <v>2.63852423583424</v>
      </c>
      <c r="C508" s="2">
        <v>0.99331269331296201</v>
      </c>
      <c r="D508" s="2">
        <v>-1.26230257555151</v>
      </c>
      <c r="E508" s="2">
        <v>2.6493280008861499</v>
      </c>
      <c r="F508" s="2">
        <v>-0.31652228035007701</v>
      </c>
      <c r="G508" s="2">
        <v>-0.37397156872860898</v>
      </c>
      <c r="H508" s="2">
        <v>0.337490015574128</v>
      </c>
      <c r="I508" s="2">
        <v>0.25037891306861398</v>
      </c>
      <c r="J508" s="2">
        <v>-0.58696708589340496</v>
      </c>
      <c r="K508" s="2">
        <v>-0.19195761777230499</v>
      </c>
      <c r="L508" s="2">
        <v>-0.77042645557715295</v>
      </c>
      <c r="M508" s="2">
        <v>-0.112000258961656</v>
      </c>
      <c r="N508" s="2">
        <v>0.28593204875713901</v>
      </c>
      <c r="O508" s="2">
        <v>0.336490009637818</v>
      </c>
      <c r="P508" s="2">
        <v>0.12624691909931299</v>
      </c>
    </row>
    <row r="509" spans="2:16" ht="15" customHeight="1" x14ac:dyDescent="0.25">
      <c r="B509" s="2">
        <v>-1.57263431908086</v>
      </c>
      <c r="C509" s="2">
        <v>1.3283677124754301</v>
      </c>
      <c r="D509" s="2">
        <v>0.28942795531416698</v>
      </c>
      <c r="E509" s="2">
        <v>-2.35626937568616E-2</v>
      </c>
      <c r="F509" s="2">
        <v>0.727972280346324</v>
      </c>
      <c r="G509" s="2">
        <v>0.28137405818564498</v>
      </c>
      <c r="H509" s="2">
        <v>-0.343911909493476</v>
      </c>
      <c r="I509" s="2">
        <v>0.22441203593543099</v>
      </c>
      <c r="J509" s="2">
        <v>0.17800777958495001</v>
      </c>
      <c r="K509" s="2">
        <v>-7.3002833749919699E-2</v>
      </c>
      <c r="L509" s="2">
        <v>-0.16676642104967701</v>
      </c>
      <c r="M509" s="2">
        <v>0.20640393660179401</v>
      </c>
      <c r="N509" s="2">
        <v>-0.163038610451778</v>
      </c>
      <c r="O509" s="2">
        <v>-0.41199697229833498</v>
      </c>
      <c r="P509" s="2">
        <v>-1.0039968954488299E-3</v>
      </c>
    </row>
    <row r="510" spans="2:16" ht="15" customHeight="1" x14ac:dyDescent="0.25">
      <c r="B510" s="2">
        <v>-1.63684871847173</v>
      </c>
      <c r="C510" s="2">
        <v>2.3024977575832</v>
      </c>
      <c r="D510" s="2">
        <v>3.4261795933779801E-3</v>
      </c>
      <c r="E510" s="2">
        <v>-0.198495646470013</v>
      </c>
      <c r="F510" s="2">
        <v>0.23949463162197199</v>
      </c>
      <c r="G510" s="2">
        <v>-0.32450416183423603</v>
      </c>
      <c r="H510" s="2">
        <v>-0.55236168067510205</v>
      </c>
      <c r="I510" s="2">
        <v>3.0967863959213901E-2</v>
      </c>
      <c r="J510" s="2">
        <v>0.12908648187083399</v>
      </c>
      <c r="K510" s="2">
        <v>-0.14801287047834399</v>
      </c>
      <c r="L510" s="2">
        <v>-0.12220391921528</v>
      </c>
      <c r="M510" s="2">
        <v>-0.49996543063389398</v>
      </c>
      <c r="N510" s="2">
        <v>-6.6785610682615404E-2</v>
      </c>
      <c r="O510" s="2">
        <v>-0.439590520638099</v>
      </c>
      <c r="P510" s="2">
        <v>2.1735495269813599E-2</v>
      </c>
    </row>
    <row r="511" spans="2:16" ht="15" customHeight="1" x14ac:dyDescent="0.25">
      <c r="B511" s="2">
        <v>-2.37556994555842</v>
      </c>
      <c r="C511" s="2">
        <v>3.1126143370528601</v>
      </c>
      <c r="D511" s="2">
        <v>0.39105346252400902</v>
      </c>
      <c r="E511" s="2">
        <v>-0.39174204295312498</v>
      </c>
      <c r="F511" s="2">
        <v>-0.70388392027071101</v>
      </c>
      <c r="G511" s="2">
        <v>2.09901766998223E-2</v>
      </c>
      <c r="H511" s="2">
        <v>1.1971227950471799E-2</v>
      </c>
      <c r="I511" s="2">
        <v>0.20331726024781799</v>
      </c>
      <c r="J511" s="2">
        <v>6.1734999705173502E-2</v>
      </c>
      <c r="K511" s="2">
        <v>-0.29622269401891499</v>
      </c>
      <c r="L511" s="2">
        <v>-0.22706086292152999</v>
      </c>
      <c r="M511" s="2">
        <v>-0.50923287412318197</v>
      </c>
      <c r="N511" s="2">
        <v>-0.276955490878458</v>
      </c>
      <c r="O511" s="2">
        <v>0.169024620447708</v>
      </c>
      <c r="P511" s="2">
        <v>-0.134252458856983</v>
      </c>
    </row>
    <row r="512" spans="2:16" ht="15" customHeight="1" x14ac:dyDescent="0.25">
      <c r="B512" s="2">
        <v>-2.2604447813862998</v>
      </c>
      <c r="C512" s="2">
        <v>1.1144719746901199</v>
      </c>
      <c r="D512" s="2">
        <v>-0.80397712687677603</v>
      </c>
      <c r="E512" s="2">
        <v>0.72030273542190404</v>
      </c>
      <c r="F512" s="2">
        <v>1.7493915675984999E-2</v>
      </c>
      <c r="G512" s="2">
        <v>-0.39917261911390001</v>
      </c>
      <c r="H512" s="2">
        <v>-0.78158034743345794</v>
      </c>
      <c r="I512" s="2">
        <v>0.30948938807554499</v>
      </c>
      <c r="J512" s="2">
        <v>-0.56507114408667003</v>
      </c>
      <c r="K512" s="2">
        <v>0.106159050974913</v>
      </c>
      <c r="L512" s="2">
        <v>-7.9828311496428495E-2</v>
      </c>
      <c r="M512" s="2">
        <v>-7.3801528956871199E-2</v>
      </c>
      <c r="N512" s="2">
        <v>-0.536064161261809</v>
      </c>
      <c r="O512" s="2">
        <v>-0.33044160548572599</v>
      </c>
      <c r="P512" s="2">
        <v>3.9176739914792202E-2</v>
      </c>
    </row>
    <row r="513" spans="2:16" ht="15" customHeight="1" x14ac:dyDescent="0.25">
      <c r="B513" s="2">
        <v>-2.7164089963994398</v>
      </c>
      <c r="C513" s="2">
        <v>0.66041361856823599</v>
      </c>
      <c r="D513" s="2">
        <v>9.7457918515217096E-2</v>
      </c>
      <c r="E513" s="2">
        <v>-3.8864787065802903E-2</v>
      </c>
      <c r="F513" s="2">
        <v>0.23275347620248199</v>
      </c>
      <c r="G513" s="2">
        <v>-1.3945700010554301E-2</v>
      </c>
      <c r="H513" s="2">
        <v>-0.37725123660236098</v>
      </c>
      <c r="I513" s="2">
        <v>0.17988870177774199</v>
      </c>
      <c r="J513" s="2">
        <v>1.6692036320417201</v>
      </c>
      <c r="K513" s="2">
        <v>0.13708801051974001</v>
      </c>
      <c r="L513" s="2">
        <v>0.10770773864282999</v>
      </c>
      <c r="M513" s="2">
        <v>-0.43549763673723202</v>
      </c>
      <c r="N513" s="2">
        <v>0.31062862278664899</v>
      </c>
      <c r="O513" s="2">
        <v>-9.5523450152578002E-2</v>
      </c>
      <c r="P513" s="2">
        <v>-0.117095606729182</v>
      </c>
    </row>
    <row r="514" spans="2:16" ht="15" customHeight="1" x14ac:dyDescent="0.25">
      <c r="B514" s="2">
        <v>-1.6770453302768</v>
      </c>
      <c r="C514" s="2">
        <v>0.95949897609210599</v>
      </c>
      <c r="D514" s="2">
        <v>0.111299768228175</v>
      </c>
      <c r="E514" s="2">
        <v>-3.7530785596761602E-2</v>
      </c>
      <c r="F514" s="2">
        <v>1.23908680169672</v>
      </c>
      <c r="G514" s="2">
        <v>0.32608483457600301</v>
      </c>
      <c r="H514" s="2">
        <v>-0.72219852693853603</v>
      </c>
      <c r="I514" s="2">
        <v>-0.46072250199644899</v>
      </c>
      <c r="J514" s="2">
        <v>0.66394590527249597</v>
      </c>
      <c r="K514" s="2">
        <v>-0.99112239145025205</v>
      </c>
      <c r="L514" s="2">
        <v>-0.53097284512208198</v>
      </c>
      <c r="M514" s="2">
        <v>0.40469010525701599</v>
      </c>
      <c r="N514" s="2">
        <v>-0.48107937060758699</v>
      </c>
      <c r="O514" s="2">
        <v>-0.35517940275302401</v>
      </c>
      <c r="P514" s="2">
        <v>-0.14374437708329599</v>
      </c>
    </row>
    <row r="515" spans="2:16" ht="15" customHeight="1" x14ac:dyDescent="0.25">
      <c r="B515" s="2">
        <v>0.43341264751922298</v>
      </c>
      <c r="C515" s="2">
        <v>1.9703970372714901</v>
      </c>
      <c r="D515" s="2">
        <v>-1.4762811991187501</v>
      </c>
      <c r="E515" s="2">
        <v>0.81203082381232405</v>
      </c>
      <c r="F515" s="2">
        <v>-0.48390194570577</v>
      </c>
      <c r="G515" s="2">
        <v>-0.26627504607372798</v>
      </c>
      <c r="H515" s="2">
        <v>-5.3332342784910197E-2</v>
      </c>
      <c r="I515" s="2">
        <v>-0.31205185263846902</v>
      </c>
      <c r="J515" s="2">
        <v>0.217015377633517</v>
      </c>
      <c r="K515" s="2">
        <v>0.39028072606498199</v>
      </c>
      <c r="L515" s="2">
        <v>-0.58270987102194105</v>
      </c>
      <c r="M515" s="2">
        <v>-0.90959805936240401</v>
      </c>
      <c r="N515" s="2">
        <v>-3.4937798739600998E-2</v>
      </c>
      <c r="O515" s="2">
        <v>0.26007339298349502</v>
      </c>
      <c r="P515" s="2">
        <v>-9.0020773993371897E-2</v>
      </c>
    </row>
    <row r="516" spans="2:16" ht="15" customHeight="1" x14ac:dyDescent="0.25">
      <c r="B516" s="2">
        <v>0.99912500871190402</v>
      </c>
      <c r="C516" s="2">
        <v>0.132794945759661</v>
      </c>
      <c r="D516" s="2">
        <v>-0.32976569534521299</v>
      </c>
      <c r="E516" s="2">
        <v>1.0725562696798301</v>
      </c>
      <c r="F516" s="2">
        <v>-0.100274799599816</v>
      </c>
      <c r="G516" s="2">
        <v>-0.44259697616058502</v>
      </c>
      <c r="H516" s="2">
        <v>-9.2174447557747494E-2</v>
      </c>
      <c r="I516" s="2">
        <v>0.26528664780078098</v>
      </c>
      <c r="J516" s="2">
        <v>-0.18669072572555301</v>
      </c>
      <c r="K516" s="2">
        <v>-0.18799931189954699</v>
      </c>
      <c r="L516" s="2">
        <v>0.57020229026270497</v>
      </c>
      <c r="M516" s="2">
        <v>-0.45754613547241202</v>
      </c>
      <c r="N516" s="2">
        <v>0.53813759967807195</v>
      </c>
      <c r="O516" s="2">
        <v>0.13967997055290801</v>
      </c>
      <c r="P516" s="2">
        <v>-6.5485833530521703E-2</v>
      </c>
    </row>
    <row r="517" spans="2:16" ht="15" customHeight="1" x14ac:dyDescent="0.25">
      <c r="B517" s="2">
        <v>-2.32192198844354</v>
      </c>
      <c r="C517" s="2">
        <v>0.36102981530239298</v>
      </c>
      <c r="D517" s="2">
        <v>2.7176131951907202E-2</v>
      </c>
      <c r="E517" s="2">
        <v>0.791799226971584</v>
      </c>
      <c r="F517" s="2">
        <v>-9.4084704918174805E-2</v>
      </c>
      <c r="G517" s="2">
        <v>-0.40075710115194402</v>
      </c>
      <c r="H517" s="2">
        <v>-0.69258320343283697</v>
      </c>
      <c r="I517" s="2">
        <v>0.25816446429121198</v>
      </c>
      <c r="J517" s="2">
        <v>-0.19026016145779101</v>
      </c>
      <c r="K517" s="2">
        <v>0.15826598848486001</v>
      </c>
      <c r="L517" s="2">
        <v>-1.5846278249986301E-2</v>
      </c>
      <c r="M517" s="2">
        <v>4.8095474277640902E-2</v>
      </c>
      <c r="N517" s="2">
        <v>-0.180172608233236</v>
      </c>
      <c r="O517" s="2">
        <v>0.178533780222246</v>
      </c>
      <c r="P517" s="2">
        <v>8.9884702101110506E-2</v>
      </c>
    </row>
    <row r="518" spans="2:16" ht="15" customHeight="1" x14ac:dyDescent="0.25">
      <c r="B518" s="2">
        <v>9.71416047193423E-2</v>
      </c>
      <c r="C518" s="2">
        <v>-0.56139119284663797</v>
      </c>
      <c r="D518" s="2">
        <v>0.155353222835869</v>
      </c>
      <c r="E518" s="2">
        <v>-0.72964232986296396</v>
      </c>
      <c r="F518" s="2">
        <v>0.688554363995876</v>
      </c>
      <c r="G518" s="2">
        <v>0.66555298535541496</v>
      </c>
      <c r="H518" s="2">
        <v>1.0208209479790999</v>
      </c>
      <c r="I518" s="2">
        <v>-0.19020875616077301</v>
      </c>
      <c r="J518" s="2">
        <v>-0.70673118424080605</v>
      </c>
      <c r="K518" s="2">
        <v>-0.38302477909378801</v>
      </c>
      <c r="L518" s="2">
        <v>3.3877586379535703E-2</v>
      </c>
      <c r="M518" s="2">
        <v>-0.44271751548833799</v>
      </c>
      <c r="N518" s="2">
        <v>-7.4894948701494393E-2</v>
      </c>
      <c r="O518" s="2">
        <v>-0.361977932721468</v>
      </c>
      <c r="P518" s="2">
        <v>9.2611154820271199E-2</v>
      </c>
    </row>
    <row r="519" spans="2:16" ht="15" customHeight="1" x14ac:dyDescent="0.25">
      <c r="B519" s="2">
        <v>-0.133229930721424</v>
      </c>
      <c r="C519" s="2">
        <v>0.88078031820840597</v>
      </c>
      <c r="D519" s="2">
        <v>1.8939709131934099</v>
      </c>
      <c r="E519" s="2">
        <v>0.328763295487223</v>
      </c>
      <c r="F519" s="2">
        <v>-0.54412407473428404</v>
      </c>
      <c r="G519" s="2">
        <v>-0.58824703548550095</v>
      </c>
      <c r="H519" s="2">
        <v>0.29596830936553398</v>
      </c>
      <c r="I519" s="2">
        <v>0.41594841839947699</v>
      </c>
      <c r="J519" s="2">
        <v>-0.75423364094657397</v>
      </c>
      <c r="K519" s="2">
        <v>-8.3184392220964298E-2</v>
      </c>
      <c r="L519" s="2">
        <v>-0.100732140154269</v>
      </c>
      <c r="M519" s="2">
        <v>0.41209216709623497</v>
      </c>
      <c r="N519" s="2">
        <v>-0.19020121777384599</v>
      </c>
      <c r="O519" s="2">
        <v>0.75644464743418005</v>
      </c>
      <c r="P519" s="2">
        <v>9.4206260000235104E-2</v>
      </c>
    </row>
    <row r="520" spans="2:16" ht="15" customHeight="1" x14ac:dyDescent="0.25">
      <c r="B520" s="2">
        <v>-1.6442914309646499</v>
      </c>
      <c r="C520" s="2">
        <v>-0.12634387459482599</v>
      </c>
      <c r="D520" s="2">
        <v>-2.7163398950852198</v>
      </c>
      <c r="E520" s="2">
        <v>0.59850631460737402</v>
      </c>
      <c r="F520" s="2">
        <v>3.4116277710089897E-2</v>
      </c>
      <c r="G520" s="2">
        <v>-0.88274877924176498</v>
      </c>
      <c r="H520" s="2">
        <v>-0.80620419674627997</v>
      </c>
      <c r="I520" s="2">
        <v>-0.47689917300874901</v>
      </c>
      <c r="J520" s="2">
        <v>-0.54739085873267201</v>
      </c>
      <c r="K520" s="2">
        <v>-0.947192670731831</v>
      </c>
      <c r="L520" s="2">
        <v>-0.17906985260293901</v>
      </c>
      <c r="M520" s="2">
        <v>-0.192118968221834</v>
      </c>
      <c r="N520" s="2">
        <v>0.27414461795405698</v>
      </c>
      <c r="O520" s="2">
        <v>8.4684809115455298E-2</v>
      </c>
      <c r="P520" s="2">
        <v>-0.16165793275064</v>
      </c>
    </row>
    <row r="521" spans="2:16" ht="15" customHeight="1" x14ac:dyDescent="0.25">
      <c r="B521" s="2">
        <v>-3.89885924184872</v>
      </c>
      <c r="C521" s="2">
        <v>4.3614643698424098E-2</v>
      </c>
      <c r="D521" s="2">
        <v>-0.89483706255817996</v>
      </c>
      <c r="E521" s="2">
        <v>-1.4364037741217099</v>
      </c>
      <c r="F521" s="2">
        <v>-0.43066519205667197</v>
      </c>
      <c r="G521" s="2">
        <v>0.34236823107601</v>
      </c>
      <c r="H521" s="2">
        <v>0.76810401685434704</v>
      </c>
      <c r="I521" s="2">
        <v>0.69935984966411802</v>
      </c>
      <c r="J521" s="2">
        <v>0.70997475890266004</v>
      </c>
      <c r="K521" s="2">
        <v>0.41967167143518003</v>
      </c>
      <c r="L521" s="2">
        <v>-0.100253577961122</v>
      </c>
      <c r="M521" s="2">
        <v>0.23636502489782499</v>
      </c>
      <c r="N521" s="2">
        <v>0.10758234847045101</v>
      </c>
      <c r="O521" s="2">
        <v>0.32842724822709501</v>
      </c>
      <c r="P521" s="2">
        <v>0.65507362236658795</v>
      </c>
    </row>
    <row r="522" spans="2:16" ht="15" customHeight="1" x14ac:dyDescent="0.25">
      <c r="B522" s="2">
        <v>-1.4346351259921399</v>
      </c>
      <c r="C522" s="2">
        <v>-2.16998165616792E-2</v>
      </c>
      <c r="D522" s="2">
        <v>-3.74374301635563</v>
      </c>
      <c r="E522" s="2">
        <v>3.4316039950200401</v>
      </c>
      <c r="F522" s="2">
        <v>-0.79436013869814104</v>
      </c>
      <c r="G522" s="2">
        <v>-1.2678086878995101</v>
      </c>
      <c r="H522" s="2">
        <v>-1.1841377559189801</v>
      </c>
      <c r="I522" s="2">
        <v>0.61331700357796004</v>
      </c>
      <c r="J522" s="2">
        <v>-0.96977232383217105</v>
      </c>
      <c r="K522" s="2">
        <v>-0.430361056670931</v>
      </c>
      <c r="L522" s="2">
        <v>-0.33239263452492801</v>
      </c>
      <c r="M522" s="2">
        <v>-0.39983955853171299</v>
      </c>
      <c r="N522" s="2">
        <v>-0.146463553714758</v>
      </c>
      <c r="O522" s="2">
        <v>-0.79075787109533302</v>
      </c>
      <c r="P522" s="2">
        <v>0.47871176396773102</v>
      </c>
    </row>
    <row r="523" spans="2:16" ht="15" customHeight="1" x14ac:dyDescent="0.25">
      <c r="B523" s="2">
        <v>-0.13417790213147601</v>
      </c>
      <c r="C523" s="2">
        <v>2.6061626335560102</v>
      </c>
      <c r="D523" s="2">
        <v>0.31526389660835802</v>
      </c>
      <c r="E523" s="2">
        <v>-0.104403158306816</v>
      </c>
      <c r="F523" s="2">
        <v>-1.12643472843783</v>
      </c>
      <c r="G523" s="2">
        <v>0.32240635697539899</v>
      </c>
      <c r="H523" s="2">
        <v>1.3123828944245</v>
      </c>
      <c r="I523" s="2">
        <v>2.0715313655233301E-2</v>
      </c>
      <c r="J523" s="2">
        <v>0.41856802147938299</v>
      </c>
      <c r="K523" s="2">
        <v>-0.57744310933694099</v>
      </c>
      <c r="L523" s="2">
        <v>0.13770943665313501</v>
      </c>
      <c r="M523" s="2">
        <v>-0.434239005264209</v>
      </c>
      <c r="N523" s="2">
        <v>0.106703536114116</v>
      </c>
      <c r="O523" s="2">
        <v>4.7869060085006597E-2</v>
      </c>
      <c r="P523" s="2">
        <v>2.73869816083133E-2</v>
      </c>
    </row>
    <row r="524" spans="2:16" ht="15" customHeight="1" x14ac:dyDescent="0.25">
      <c r="B524" s="2">
        <v>-2.1383716617824802</v>
      </c>
      <c r="C524" s="2">
        <v>2.4810477291539201E-3</v>
      </c>
      <c r="D524" s="2">
        <v>-0.23056068437699101</v>
      </c>
      <c r="E524" s="2">
        <v>-0.39032542074995202</v>
      </c>
      <c r="F524" s="2">
        <v>0.28395825660803597</v>
      </c>
      <c r="G524" s="2">
        <v>-0.333667313053224</v>
      </c>
      <c r="H524" s="2">
        <v>-0.34682949251484702</v>
      </c>
      <c r="I524" s="2">
        <v>-0.70024324758304501</v>
      </c>
      <c r="J524" s="2">
        <v>0.34269347385527399</v>
      </c>
      <c r="K524" s="2">
        <v>-0.85908295551481395</v>
      </c>
      <c r="L524" s="2">
        <v>0.74605937680463896</v>
      </c>
      <c r="M524" s="2">
        <v>0.34961124525776799</v>
      </c>
      <c r="N524" s="2">
        <v>0.24106322184776199</v>
      </c>
      <c r="O524" s="2">
        <v>6.4888942384588505E-2</v>
      </c>
      <c r="P524" s="2">
        <v>-0.20675017662553299</v>
      </c>
    </row>
    <row r="525" spans="2:16" ht="15" customHeight="1" x14ac:dyDescent="0.25">
      <c r="B525" s="2">
        <v>-2.0067157800239901</v>
      </c>
      <c r="C525" s="2">
        <v>0.18796788824271901</v>
      </c>
      <c r="D525" s="2">
        <v>-9.1745401553354394E-2</v>
      </c>
      <c r="E525" s="2">
        <v>-0.48780657793742599</v>
      </c>
      <c r="F525" s="2">
        <v>0.70003679072480496</v>
      </c>
      <c r="G525" s="2">
        <v>-8.7135744058674997E-2</v>
      </c>
      <c r="H525" s="2">
        <v>-0.48633094111825698</v>
      </c>
      <c r="I525" s="2">
        <v>-0.56502913270560895</v>
      </c>
      <c r="J525" s="2">
        <v>0.52991860847104899</v>
      </c>
      <c r="K525" s="2">
        <v>-0.73207645608062899</v>
      </c>
      <c r="L525" s="2">
        <v>0.78618442959781598</v>
      </c>
      <c r="M525" s="2">
        <v>5.9828204234426301E-2</v>
      </c>
      <c r="N525" s="2">
        <v>-5.2890457621547503E-2</v>
      </c>
      <c r="O525" s="2">
        <v>-0.17330443439646401</v>
      </c>
      <c r="P525" s="2">
        <v>0.33641212430612799</v>
      </c>
    </row>
    <row r="526" spans="2:16" ht="15" customHeight="1" x14ac:dyDescent="0.25">
      <c r="B526" s="2">
        <v>-1.28979869984849</v>
      </c>
      <c r="C526" s="2">
        <v>0.64176559351380802</v>
      </c>
      <c r="D526" s="2">
        <v>0.26539423381648403</v>
      </c>
      <c r="E526" s="2">
        <v>-0.61478363873862896</v>
      </c>
      <c r="F526" s="2">
        <v>-1.4511718414121699</v>
      </c>
      <c r="G526" s="2">
        <v>2.1853602010522599</v>
      </c>
      <c r="H526" s="2">
        <v>-1.76482128714249</v>
      </c>
      <c r="I526" s="2">
        <v>-1.28686441957183</v>
      </c>
      <c r="J526" s="2">
        <v>-9.1251984913698195E-2</v>
      </c>
      <c r="K526" s="2">
        <v>0.69724865459788099</v>
      </c>
      <c r="L526" s="2">
        <v>-0.44826760742419203</v>
      </c>
      <c r="M526" s="2">
        <v>0.159656775194263</v>
      </c>
      <c r="N526" s="2">
        <v>0.82105643870304601</v>
      </c>
      <c r="O526" s="2">
        <v>-0.242145716413075</v>
      </c>
      <c r="P526" s="2">
        <v>9.6315785377479608E-3</v>
      </c>
    </row>
    <row r="527" spans="2:16" ht="15" customHeight="1" x14ac:dyDescent="0.25">
      <c r="B527" s="2">
        <v>-1.68355880633865</v>
      </c>
      <c r="C527" s="2">
        <v>-8.9274424223653703</v>
      </c>
      <c r="D527" s="2">
        <v>2.3785126473612999</v>
      </c>
      <c r="E527" s="2">
        <v>-3.6320728344595397E-2</v>
      </c>
      <c r="F527" s="2">
        <v>-1.46696967592355</v>
      </c>
      <c r="G527" s="2">
        <v>-2.8167444126608299</v>
      </c>
      <c r="H527" s="2">
        <v>0.135635488417059</v>
      </c>
      <c r="I527" s="2">
        <v>-0.87440628309208601</v>
      </c>
      <c r="J527" s="2">
        <v>-4.5638311723947798E-2</v>
      </c>
      <c r="K527" s="2">
        <v>-3.41817714763731E-2</v>
      </c>
      <c r="L527" s="2">
        <v>0.52527728115671601</v>
      </c>
      <c r="M527" s="2">
        <v>-8.0798230610412795E-3</v>
      </c>
      <c r="N527" s="2">
        <v>9.5964360864391293E-2</v>
      </c>
      <c r="O527" s="2">
        <v>0.214628658592312</v>
      </c>
      <c r="P527" s="2">
        <v>-0.86098519612008995</v>
      </c>
    </row>
    <row r="528" spans="2:16" ht="15" customHeight="1" x14ac:dyDescent="0.25">
      <c r="B528" s="2">
        <v>-2.91656003252643</v>
      </c>
      <c r="C528" s="2">
        <v>-1.92640128713843</v>
      </c>
      <c r="D528" s="2">
        <v>-1.4099320878011801</v>
      </c>
      <c r="E528" s="2">
        <v>-1.4175826106695399</v>
      </c>
      <c r="F528" s="2">
        <v>0.92374348383916904</v>
      </c>
      <c r="G528" s="2">
        <v>1.7369329555327899</v>
      </c>
      <c r="H528" s="2">
        <v>1.7687320094765699</v>
      </c>
      <c r="I528" s="2">
        <v>0.69191151931511197</v>
      </c>
      <c r="J528" s="2">
        <v>-0.71477770199785795</v>
      </c>
      <c r="K528" s="2">
        <v>0.118407566219509</v>
      </c>
      <c r="L528" s="2">
        <v>0.32115041142194101</v>
      </c>
      <c r="M528" s="2">
        <v>-0.51417734323461795</v>
      </c>
      <c r="N528" s="2">
        <v>0.20961133033654</v>
      </c>
      <c r="O528" s="2">
        <v>0.38198739855945901</v>
      </c>
      <c r="P528" s="2">
        <v>-0.19273526035925101</v>
      </c>
    </row>
    <row r="529" spans="2:16" ht="15" customHeight="1" x14ac:dyDescent="0.25">
      <c r="B529" s="2">
        <v>-3.2084077083187998</v>
      </c>
      <c r="C529" s="2">
        <v>-0.74864405595174399</v>
      </c>
      <c r="D529" s="2">
        <v>-0.10317208728428599</v>
      </c>
      <c r="E529" s="2">
        <v>-0.33659942987298502</v>
      </c>
      <c r="F529" s="2">
        <v>1.1740651016263799</v>
      </c>
      <c r="G529" s="2">
        <v>-0.65464879444746105</v>
      </c>
      <c r="H529" s="2">
        <v>-1.4474343514089401</v>
      </c>
      <c r="I529" s="2">
        <v>-0.67239778488657598</v>
      </c>
      <c r="J529" s="2">
        <v>0.710309177918521</v>
      </c>
      <c r="K529" s="2">
        <v>-0.637748772846228</v>
      </c>
      <c r="L529" s="2">
        <v>0.385555213746129</v>
      </c>
      <c r="M529" s="2">
        <v>-0.15248375541626499</v>
      </c>
      <c r="N529" s="2">
        <v>0.37795463263837598</v>
      </c>
      <c r="O529" s="2">
        <v>0.18218802438847001</v>
      </c>
      <c r="P529" s="2">
        <v>-0.59056805233973098</v>
      </c>
    </row>
    <row r="530" spans="2:16" ht="15" customHeight="1" x14ac:dyDescent="0.25">
      <c r="B530" s="2">
        <v>0.81875824106559403</v>
      </c>
      <c r="C530" s="2">
        <v>2.1730646804979599</v>
      </c>
      <c r="D530" s="2">
        <v>0.85960169959721</v>
      </c>
      <c r="E530" s="2">
        <v>-5.3649782705343903E-3</v>
      </c>
      <c r="F530" s="2">
        <v>-0.663318678703672</v>
      </c>
      <c r="G530" s="2">
        <v>-0.80722464444245701</v>
      </c>
      <c r="H530" s="2">
        <v>0.60907890960399302</v>
      </c>
      <c r="I530" s="2">
        <v>1.00752061257654E-2</v>
      </c>
      <c r="J530" s="2">
        <v>-0.70102448211965096</v>
      </c>
      <c r="K530" s="2">
        <v>0.18860914440304599</v>
      </c>
      <c r="L530" s="2">
        <v>0.70884170477485497</v>
      </c>
      <c r="M530" s="2">
        <v>0.55197038928799103</v>
      </c>
      <c r="N530" s="2">
        <v>0.16829473455109401</v>
      </c>
      <c r="O530" s="2">
        <v>0.17577747041919101</v>
      </c>
      <c r="P530" s="2">
        <v>0.90992600225251197</v>
      </c>
    </row>
    <row r="531" spans="2:16" ht="15" customHeight="1" x14ac:dyDescent="0.25">
      <c r="B531" s="2">
        <v>-2.1034890470324701</v>
      </c>
      <c r="C531" s="2">
        <v>1.57622009290986</v>
      </c>
      <c r="D531" s="2">
        <v>-0.239398083710851</v>
      </c>
      <c r="E531" s="2">
        <v>-2.7883545829239801E-2</v>
      </c>
      <c r="F531" s="2">
        <v>0.81866437812752202</v>
      </c>
      <c r="G531" s="2">
        <v>-0.91798095959932302</v>
      </c>
      <c r="H531" s="2">
        <v>-1.25270836643835</v>
      </c>
      <c r="I531" s="2">
        <v>-0.13297362095368701</v>
      </c>
      <c r="J531" s="2">
        <v>-0.25334678874288302</v>
      </c>
      <c r="K531" s="2">
        <v>0.136616896148332</v>
      </c>
      <c r="L531" s="2">
        <v>0.31678994639799202</v>
      </c>
      <c r="M531" s="2">
        <v>-0.10764866589425</v>
      </c>
      <c r="N531" s="2">
        <v>-0.44688955121614399</v>
      </c>
      <c r="O531" s="2">
        <v>-5.3802375626169604E-3</v>
      </c>
      <c r="P531" s="2">
        <v>-0.22487853657392501</v>
      </c>
    </row>
    <row r="532" spans="2:16" ht="15" customHeight="1" x14ac:dyDescent="0.25">
      <c r="B532" s="2">
        <v>3.6931757509960098E-2</v>
      </c>
      <c r="C532" s="2">
        <v>1.66655937999312</v>
      </c>
      <c r="D532" s="2">
        <v>-1.1634606139396301E-2</v>
      </c>
      <c r="E532" s="2">
        <v>-0.190282432784211</v>
      </c>
      <c r="F532" s="2">
        <v>-1.48849306232537</v>
      </c>
      <c r="G532" s="2">
        <v>0.23421260975608801</v>
      </c>
      <c r="H532" s="2">
        <v>0.96343244092776203</v>
      </c>
      <c r="I532" s="2">
        <v>-0.31042114705584201</v>
      </c>
      <c r="J532" s="2">
        <v>0.62773035951493095</v>
      </c>
      <c r="K532" s="2">
        <v>-0.29955267900557497</v>
      </c>
      <c r="L532" s="2">
        <v>0.150182559353156</v>
      </c>
      <c r="M532" s="2">
        <v>0.35672071214072398</v>
      </c>
      <c r="N532" s="2">
        <v>-0.23975140003769899</v>
      </c>
      <c r="O532" s="2">
        <v>0.21098390710157999</v>
      </c>
      <c r="P532" s="2">
        <v>-0.21888625100338699</v>
      </c>
    </row>
    <row r="533" spans="2:16" ht="15" customHeight="1" x14ac:dyDescent="0.25">
      <c r="B533" s="2">
        <v>0.91660655508927802</v>
      </c>
      <c r="C533" s="2">
        <v>-2.0940085232628798</v>
      </c>
      <c r="D533" s="2">
        <v>-0.61278055789192398</v>
      </c>
      <c r="E533" s="2">
        <v>-0.81170048005621098</v>
      </c>
      <c r="F533" s="2">
        <v>1.82491620946808</v>
      </c>
      <c r="G533" s="2">
        <v>1.6409395034719501</v>
      </c>
      <c r="H533" s="2">
        <v>1.5206868741228601</v>
      </c>
      <c r="I533" s="2">
        <v>0.69079966138927096</v>
      </c>
      <c r="J533" s="2">
        <v>-0.39505097605135903</v>
      </c>
      <c r="K533" s="2">
        <v>0.76380733073918405</v>
      </c>
      <c r="L533" s="2">
        <v>4.2003311689472897E-2</v>
      </c>
      <c r="M533" s="2">
        <v>0.19375471621562601</v>
      </c>
      <c r="N533" s="2">
        <v>-0.323167481322016</v>
      </c>
      <c r="O533" s="2">
        <v>1.96600491169708E-2</v>
      </c>
      <c r="P533" s="2">
        <v>0.16262728119502301</v>
      </c>
    </row>
    <row r="534" spans="2:16" ht="15" customHeight="1" x14ac:dyDescent="0.25">
      <c r="B534" s="2">
        <v>0.91239797213906204</v>
      </c>
      <c r="C534" s="2">
        <v>1.34614288115692</v>
      </c>
      <c r="D534" s="2">
        <v>-0.78721613780874</v>
      </c>
      <c r="E534" s="2">
        <v>2.5663316476965501</v>
      </c>
      <c r="F534" s="2">
        <v>-0.24860129453427901</v>
      </c>
      <c r="G534" s="2">
        <v>-0.44071231533351402</v>
      </c>
      <c r="H534" s="2">
        <v>-0.50257523850018704</v>
      </c>
      <c r="I534" s="2">
        <v>0.91560513100449803</v>
      </c>
      <c r="J534" s="2">
        <v>-0.67104562384158795</v>
      </c>
      <c r="K534" s="2">
        <v>-0.116816804592865</v>
      </c>
      <c r="L534" s="2">
        <v>-0.71446870965086196</v>
      </c>
      <c r="M534" s="2">
        <v>-0.80224484214759595</v>
      </c>
      <c r="N534" s="2">
        <v>-9.6812858344173802E-2</v>
      </c>
      <c r="O534" s="2">
        <v>0.17008095454340899</v>
      </c>
      <c r="P534" s="2">
        <v>0.39466018917517298</v>
      </c>
    </row>
    <row r="535" spans="2:16" ht="15" customHeight="1" x14ac:dyDescent="0.25">
      <c r="B535" s="2">
        <v>0.26459534840780502</v>
      </c>
      <c r="C535" s="2">
        <v>-5.7231569977599701</v>
      </c>
      <c r="D535" s="2">
        <v>2.4583311713236302</v>
      </c>
      <c r="E535" s="2">
        <v>0.115364117986099</v>
      </c>
      <c r="F535" s="2">
        <v>-1.4079007082045401</v>
      </c>
      <c r="G535" s="2">
        <v>-1.07198292166155</v>
      </c>
      <c r="H535" s="2">
        <v>-0.466856818814679</v>
      </c>
      <c r="I535" s="2">
        <v>1.1352669144629199</v>
      </c>
      <c r="J535" s="2">
        <v>-9.7175754774185302E-2</v>
      </c>
      <c r="K535" s="2">
        <v>-1.0045176908748199</v>
      </c>
      <c r="L535" s="2">
        <v>0.34940005215766501</v>
      </c>
      <c r="M535" s="2">
        <v>-3.7696077392216802E-2</v>
      </c>
      <c r="N535" s="2">
        <v>-1.9156230928351999E-2</v>
      </c>
      <c r="O535" s="2">
        <v>0.59845010540659105</v>
      </c>
      <c r="P535" s="2">
        <v>0.66998252303879502</v>
      </c>
    </row>
    <row r="536" spans="2:16" ht="15" customHeight="1" x14ac:dyDescent="0.25">
      <c r="B536" s="2">
        <v>-1.8060057572469801</v>
      </c>
      <c r="C536" s="2">
        <v>-1.7465521693961701</v>
      </c>
      <c r="D536" s="2">
        <v>-1.66528931128697</v>
      </c>
      <c r="E536" s="2">
        <v>-1.0910801172537199</v>
      </c>
      <c r="F536" s="2">
        <v>0.69329176397126802</v>
      </c>
      <c r="G536" s="2">
        <v>1.8410327919545899</v>
      </c>
      <c r="H536" s="2">
        <v>1.9391121390248001</v>
      </c>
      <c r="I536" s="2">
        <v>0.243089447104889</v>
      </c>
      <c r="J536" s="2">
        <v>2.1065888821886099E-2</v>
      </c>
      <c r="K536" s="2">
        <v>-0.463140928168354</v>
      </c>
      <c r="L536" s="2">
        <v>0.29569809183816198</v>
      </c>
      <c r="M536" s="2">
        <v>0.436403829107538</v>
      </c>
      <c r="N536" s="2">
        <v>-1.16118150561535E-3</v>
      </c>
      <c r="O536" s="2">
        <v>-0.26071628801330299</v>
      </c>
      <c r="P536" s="2">
        <v>0.12038995274127</v>
      </c>
    </row>
    <row r="537" spans="2:16" ht="15" customHeight="1" x14ac:dyDescent="0.25">
      <c r="B537" s="2">
        <v>-0.85031580735508605</v>
      </c>
      <c r="C537" s="2">
        <v>3.2304262728111302</v>
      </c>
      <c r="D537" s="2">
        <v>1.5091593850665199</v>
      </c>
      <c r="E537" s="2">
        <v>-0.25764150892099402</v>
      </c>
      <c r="F537" s="2">
        <v>0.27428969378205298</v>
      </c>
      <c r="G537" s="2">
        <v>-0.25492321025541698</v>
      </c>
      <c r="H537" s="2">
        <v>-0.128554460996398</v>
      </c>
      <c r="I537" s="2">
        <v>0.26010601937209898</v>
      </c>
      <c r="J537" s="2">
        <v>-0.65725947278485197</v>
      </c>
      <c r="K537" s="2">
        <v>-0.20162495432654801</v>
      </c>
      <c r="L537" s="2">
        <v>-0.72900388113441605</v>
      </c>
      <c r="M537" s="2">
        <v>-0.495440953158298</v>
      </c>
      <c r="N537" s="2">
        <v>0.13924318300778901</v>
      </c>
      <c r="O537" s="2">
        <v>0.76592810295885305</v>
      </c>
      <c r="P537" s="2">
        <v>-0.26612795715742799</v>
      </c>
    </row>
    <row r="538" spans="2:16" ht="15" customHeight="1" x14ac:dyDescent="0.25">
      <c r="B538" s="2">
        <v>-2.2900674106768699</v>
      </c>
      <c r="C538" s="2">
        <v>0.80247280995062398</v>
      </c>
      <c r="D538" s="2">
        <v>1.0422924407744401</v>
      </c>
      <c r="E538" s="2">
        <v>0.79075077572983599</v>
      </c>
      <c r="F538" s="2">
        <v>1.1853374626601001</v>
      </c>
      <c r="G538" s="2">
        <v>1.5390968230022201E-2</v>
      </c>
      <c r="H538" s="2">
        <v>-1.02182198768431</v>
      </c>
      <c r="I538" s="2">
        <v>0.38778461743949399</v>
      </c>
      <c r="J538" s="2">
        <v>-0.10054585155135699</v>
      </c>
      <c r="K538" s="2">
        <v>5.3808995640158001E-2</v>
      </c>
      <c r="L538" s="2">
        <v>0.20578613117399</v>
      </c>
      <c r="M538" s="2">
        <v>1.00795712214123</v>
      </c>
      <c r="N538" s="2">
        <v>-0.34594864356072302</v>
      </c>
      <c r="O538" s="2">
        <v>-0.21504115116251901</v>
      </c>
      <c r="P538" s="2">
        <v>-0.26718576685878098</v>
      </c>
    </row>
    <row r="539" spans="2:16" ht="15" customHeight="1" x14ac:dyDescent="0.25">
      <c r="B539" s="2">
        <v>-2.4018903800481302</v>
      </c>
      <c r="C539" s="2">
        <v>3.9882385306280001E-2</v>
      </c>
      <c r="D539" s="2">
        <v>0.42751609043319899</v>
      </c>
      <c r="E539" s="2">
        <v>0.52971097639371201</v>
      </c>
      <c r="F539" s="2">
        <v>-2.87346660099365</v>
      </c>
      <c r="G539" s="2">
        <v>3.3048492104987401</v>
      </c>
      <c r="H539" s="2">
        <v>-1.98442731274063</v>
      </c>
      <c r="I539" s="2">
        <v>-1.1497859935497701</v>
      </c>
      <c r="J539" s="2">
        <v>-0.16473409474040601</v>
      </c>
      <c r="K539" s="2">
        <v>1.0480472935174101</v>
      </c>
      <c r="L539" s="2">
        <v>0.41620566832155997</v>
      </c>
      <c r="M539" s="2">
        <v>0.30689495592330801</v>
      </c>
      <c r="N539" s="2">
        <v>0.369936943101487</v>
      </c>
      <c r="O539" s="2">
        <v>-0.53084877032918498</v>
      </c>
      <c r="P539" s="2">
        <v>0.14867993605792101</v>
      </c>
    </row>
    <row r="540" spans="2:16" ht="15" customHeight="1" x14ac:dyDescent="0.25">
      <c r="B540" s="2">
        <v>1.04582897589567</v>
      </c>
      <c r="C540" s="2">
        <v>-2.1408999597752301</v>
      </c>
      <c r="D540" s="2">
        <v>-0.25877137761813002</v>
      </c>
      <c r="E540" s="2">
        <v>-1.81138270299202</v>
      </c>
      <c r="F540" s="2">
        <v>-0.35558157950403402</v>
      </c>
      <c r="G540" s="2">
        <v>-1.0084492667254801</v>
      </c>
      <c r="H540" s="2">
        <v>0.71609299277425997</v>
      </c>
      <c r="I540" s="2">
        <v>0.240678171656412</v>
      </c>
      <c r="J540" s="2">
        <v>0.33575854281799</v>
      </c>
      <c r="K540" s="2">
        <v>1.3189186800286301</v>
      </c>
      <c r="L540" s="2">
        <v>-1.0804826938811201</v>
      </c>
      <c r="M540" s="2">
        <v>0.50750080647970097</v>
      </c>
      <c r="N540" s="2">
        <v>6.7767835266077298E-2</v>
      </c>
      <c r="O540" s="2">
        <v>-0.58405925312835205</v>
      </c>
      <c r="P540" s="2">
        <v>-0.44460457855145202</v>
      </c>
    </row>
    <row r="541" spans="2:16" ht="15" customHeight="1" x14ac:dyDescent="0.25">
      <c r="B541" s="2">
        <v>-0.22313190317744599</v>
      </c>
      <c r="C541" s="2">
        <v>0.93359521620544506</v>
      </c>
      <c r="D541" s="2">
        <v>0.56792011486220995</v>
      </c>
      <c r="E541" s="2">
        <v>-0.24149491479917901</v>
      </c>
      <c r="F541" s="2">
        <v>1.23028810522816</v>
      </c>
      <c r="G541" s="2">
        <v>0.35487187448016799</v>
      </c>
      <c r="H541" s="2">
        <v>-0.16571920828818101</v>
      </c>
      <c r="I541" s="2">
        <v>-0.24719014859553901</v>
      </c>
      <c r="J541" s="2">
        <v>8.6140535415310901E-2</v>
      </c>
      <c r="K541" s="2">
        <v>-0.37698124708109199</v>
      </c>
      <c r="L541" s="2">
        <v>-0.73014410039102995</v>
      </c>
      <c r="M541" s="2">
        <v>0.36574709674861799</v>
      </c>
      <c r="N541" s="2">
        <v>-0.25473642265266799</v>
      </c>
      <c r="O541" s="2">
        <v>-0.16508002087843099</v>
      </c>
      <c r="P541" s="2">
        <v>-0.123268766487488</v>
      </c>
    </row>
    <row r="542" spans="2:16" ht="15" customHeight="1" x14ac:dyDescent="0.25">
      <c r="B542" s="2">
        <v>-4.7778713488936697</v>
      </c>
      <c r="C542" s="2">
        <v>-1.33725150965051</v>
      </c>
      <c r="D542" s="2">
        <v>-1.7344207189763201</v>
      </c>
      <c r="E542" s="2">
        <v>-0.91631083755349796</v>
      </c>
      <c r="F542" s="2">
        <v>0.50366276740041804</v>
      </c>
      <c r="G542" s="2">
        <v>-1.06934796198441</v>
      </c>
      <c r="H542" s="2">
        <v>-1.51845051607218</v>
      </c>
      <c r="I542" s="2">
        <v>-1.18454792050167</v>
      </c>
      <c r="J542" s="2">
        <v>1.77723109079777</v>
      </c>
      <c r="K542" s="2">
        <v>-0.86075280726568903</v>
      </c>
      <c r="L542" s="2">
        <v>0.76535778024392098</v>
      </c>
      <c r="M542" s="2">
        <v>-1.2339155411676199</v>
      </c>
      <c r="N542" s="2">
        <v>1.2221281343121599</v>
      </c>
      <c r="O542" s="2">
        <v>1.0612479752780499</v>
      </c>
      <c r="P542" s="2">
        <v>8.07577242232662E-2</v>
      </c>
    </row>
    <row r="543" spans="2:16" ht="15" customHeight="1" x14ac:dyDescent="0.25">
      <c r="B543" s="2">
        <v>1.80788575377073</v>
      </c>
      <c r="C543" s="2">
        <v>1.7374651098879601</v>
      </c>
      <c r="D543" s="2">
        <v>-0.14784789613285301</v>
      </c>
      <c r="E543" s="2">
        <v>-0.121905407430854</v>
      </c>
      <c r="F543" s="2">
        <v>-5.0716314739645503E-2</v>
      </c>
      <c r="G543" s="2">
        <v>-0.39364321711884398</v>
      </c>
      <c r="H543" s="2">
        <v>0.380080485157342</v>
      </c>
      <c r="I543" s="2">
        <v>-0.20157889981201199</v>
      </c>
      <c r="J543" s="2">
        <v>7.7863156240376805E-2</v>
      </c>
      <c r="K543" s="2">
        <v>0.37630675431362098</v>
      </c>
      <c r="L543" s="2">
        <v>1.0359736219061</v>
      </c>
      <c r="M543" s="2">
        <v>-0.56462528396737</v>
      </c>
      <c r="N543" s="2">
        <v>-9.3397967001434198E-2</v>
      </c>
      <c r="O543" s="2">
        <v>-5.9264160197229E-2</v>
      </c>
      <c r="P543" s="2">
        <v>-2.9404114087784299E-2</v>
      </c>
    </row>
    <row r="544" spans="2:16" ht="15" customHeight="1" x14ac:dyDescent="0.25">
      <c r="B544" s="2">
        <v>2.4186967399154402</v>
      </c>
      <c r="C544" s="2">
        <v>-1.98220500370292</v>
      </c>
      <c r="D544" s="2">
        <v>1.59632229562257</v>
      </c>
      <c r="E544" s="2">
        <v>-0.426533433455699</v>
      </c>
      <c r="F544" s="2">
        <v>-0.21568627608622401</v>
      </c>
      <c r="G544" s="2">
        <v>-0.58893167423547799</v>
      </c>
      <c r="H544" s="2">
        <v>1.0635089462164899</v>
      </c>
      <c r="I544" s="2">
        <v>-0.56357562901732505</v>
      </c>
      <c r="J544" s="2">
        <v>-0.28531028166140099</v>
      </c>
      <c r="K544" s="2">
        <v>-0.292684238407945</v>
      </c>
      <c r="L544" s="2">
        <v>-2.91881445003855E-2</v>
      </c>
      <c r="M544" s="2">
        <v>-3.4034918377663002E-2</v>
      </c>
      <c r="N544" s="2">
        <v>-0.234451194879397</v>
      </c>
      <c r="O544" s="2">
        <v>-0.93735774685138495</v>
      </c>
      <c r="P544" s="2">
        <v>0.54843183999317602</v>
      </c>
    </row>
    <row r="545" spans="2:16" ht="15" customHeight="1" x14ac:dyDescent="0.25">
      <c r="B545" s="2">
        <v>-2.2520772978316899</v>
      </c>
      <c r="C545" s="2">
        <v>-2.2684605820933399</v>
      </c>
      <c r="D545" s="2">
        <v>-3.6157307301399499</v>
      </c>
      <c r="E545" s="2">
        <v>-0.98402917767974396</v>
      </c>
      <c r="F545" s="2">
        <v>1.34791089493424</v>
      </c>
      <c r="G545" s="2">
        <v>0.71020755897216203</v>
      </c>
      <c r="H545" s="2">
        <v>0.33919582001152199</v>
      </c>
      <c r="I545" s="2">
        <v>0.28337448447149599</v>
      </c>
      <c r="J545" s="2">
        <v>-0.87925323658240295</v>
      </c>
      <c r="K545" s="2">
        <v>-0.16058343884739401</v>
      </c>
      <c r="L545" s="2">
        <v>-1.2351940870106</v>
      </c>
      <c r="M545" s="2">
        <v>-0.35927762704787197</v>
      </c>
      <c r="N545" s="2">
        <v>-0.205943706091783</v>
      </c>
      <c r="O545" s="2">
        <v>0.22874156645058299</v>
      </c>
      <c r="P545" s="2">
        <v>0.226520761715267</v>
      </c>
    </row>
    <row r="546" spans="2:16" ht="15" customHeight="1" x14ac:dyDescent="0.25">
      <c r="B546" s="2">
        <v>2.3341572411028602</v>
      </c>
      <c r="C546" s="2">
        <v>-0.42169952186458598</v>
      </c>
      <c r="D546" s="2">
        <v>-0.44342950908640999</v>
      </c>
      <c r="E546" s="2">
        <v>-0.69319332194500105</v>
      </c>
      <c r="F546" s="2">
        <v>0.78007682004697598</v>
      </c>
      <c r="G546" s="2">
        <v>0.120176217691095</v>
      </c>
      <c r="H546" s="2">
        <v>0.45616947538901398</v>
      </c>
      <c r="I546" s="2">
        <v>-5.1258899445135502E-2</v>
      </c>
      <c r="J546" s="2">
        <v>-2.1767517463201599E-2</v>
      </c>
      <c r="K546" s="2">
        <v>0.30313580302069998</v>
      </c>
      <c r="L546" s="2">
        <v>0.38452648389724697</v>
      </c>
      <c r="M546" s="2">
        <v>0.12534405769637399</v>
      </c>
      <c r="N546" s="2">
        <v>-0.13137234512120799</v>
      </c>
      <c r="O546" s="2">
        <v>-6.3566981667108502E-2</v>
      </c>
      <c r="P546" s="2">
        <v>-0.233951193458977</v>
      </c>
    </row>
    <row r="547" spans="2:16" ht="15" customHeight="1" x14ac:dyDescent="0.25">
      <c r="B547" s="2">
        <v>-1.32926381909349</v>
      </c>
      <c r="C547" s="2">
        <v>4.7786819150296901E-2</v>
      </c>
      <c r="D547" s="2">
        <v>0.87859096070061804</v>
      </c>
      <c r="E547" s="2">
        <v>-0.72000482880090999</v>
      </c>
      <c r="F547" s="2">
        <v>-0.233844603279388</v>
      </c>
      <c r="G547" s="2">
        <v>-0.90227338641539601</v>
      </c>
      <c r="H547" s="2">
        <v>-9.5048887816386596E-2</v>
      </c>
      <c r="I547" s="2">
        <v>-0.57570655657161696</v>
      </c>
      <c r="J547" s="2">
        <v>-0.43805479749546</v>
      </c>
      <c r="K547" s="2">
        <v>-0.82981899982434004</v>
      </c>
      <c r="L547" s="2">
        <v>0.25895327702673598</v>
      </c>
      <c r="M547" s="2">
        <v>0.42805224384012103</v>
      </c>
      <c r="N547" s="2">
        <v>-0.34197355998705498</v>
      </c>
      <c r="O547" s="2">
        <v>0.220289817267975</v>
      </c>
      <c r="P547" s="2">
        <v>0.36281093871221098</v>
      </c>
    </row>
    <row r="548" spans="2:16" ht="15" customHeight="1" x14ac:dyDescent="0.25">
      <c r="B548" s="2">
        <v>5.0299292712268597</v>
      </c>
      <c r="C548" s="2">
        <v>-5.8314521189807303E-2</v>
      </c>
      <c r="D548" s="2">
        <v>-0.108720722328363</v>
      </c>
      <c r="E548" s="2">
        <v>-0.81890794894916896</v>
      </c>
      <c r="F548" s="2">
        <v>0.99079115342684898</v>
      </c>
      <c r="G548" s="2">
        <v>4.7139213192405903E-2</v>
      </c>
      <c r="H548" s="2">
        <v>2.5840992069419899E-3</v>
      </c>
      <c r="I548" s="2">
        <v>-0.18602759641771299</v>
      </c>
      <c r="J548" s="2">
        <v>0.38971751411718297</v>
      </c>
      <c r="K548" s="2">
        <v>-0.153636488478918</v>
      </c>
      <c r="L548" s="2">
        <v>0.71952125524543897</v>
      </c>
      <c r="M548" s="2">
        <v>6.3420753272048394E-2</v>
      </c>
      <c r="N548" s="2">
        <v>0.193469611689674</v>
      </c>
      <c r="O548" s="2">
        <v>0.13348972241007301</v>
      </c>
      <c r="P548" s="2">
        <v>-0.181868891701883</v>
      </c>
    </row>
    <row r="549" spans="2:16" ht="15" customHeight="1" x14ac:dyDescent="0.25">
      <c r="B549" s="2">
        <v>1.78305441024851</v>
      </c>
      <c r="C549" s="2">
        <v>0.89569471705333503</v>
      </c>
      <c r="D549" s="2">
        <v>0.38725570751664501</v>
      </c>
      <c r="E549" s="2">
        <v>1.6993528493179699</v>
      </c>
      <c r="F549" s="2">
        <v>-0.49396230992965201</v>
      </c>
      <c r="G549" s="2">
        <v>0.65538832928226898</v>
      </c>
      <c r="H549" s="2">
        <v>0.74994185762310905</v>
      </c>
      <c r="I549" s="2">
        <v>-0.30860575104437699</v>
      </c>
      <c r="J549" s="2">
        <v>0.37598239819865797</v>
      </c>
      <c r="K549" s="2">
        <v>-0.57365209020433705</v>
      </c>
      <c r="L549" s="2">
        <v>2.9578549523645799E-2</v>
      </c>
      <c r="M549" s="2">
        <v>1.4794289685185</v>
      </c>
      <c r="N549" s="2">
        <v>0.109178625201986</v>
      </c>
      <c r="O549" s="2">
        <v>6.0230404918582198E-2</v>
      </c>
      <c r="P549" s="2">
        <v>0.54973582012580202</v>
      </c>
    </row>
    <row r="550" spans="2:16" ht="15" customHeight="1" x14ac:dyDescent="0.25">
      <c r="B550" s="2">
        <v>1.92999270186176</v>
      </c>
      <c r="C550" s="2">
        <v>0.51206208340258696</v>
      </c>
      <c r="D550" s="2">
        <v>-1.8551386191780801</v>
      </c>
      <c r="E550" s="2">
        <v>1.5218719438873001</v>
      </c>
      <c r="F550" s="2">
        <v>-0.19990761703485499</v>
      </c>
      <c r="G550" s="2">
        <v>5.20475109682745E-2</v>
      </c>
      <c r="H550" s="2">
        <v>-5.3850797359011795E-4</v>
      </c>
      <c r="I550" s="2">
        <v>-0.66920178077799297</v>
      </c>
      <c r="J550" s="2">
        <v>1.8505197113206799</v>
      </c>
      <c r="K550" s="2">
        <v>1.0977229447196399</v>
      </c>
      <c r="L550" s="2">
        <v>0.23533393234979399</v>
      </c>
      <c r="M550" s="2">
        <v>-0.15260866255862199</v>
      </c>
      <c r="N550" s="2">
        <v>-4.2580971612245097E-2</v>
      </c>
      <c r="O550" s="2">
        <v>0.107023416134347</v>
      </c>
      <c r="P550" s="2">
        <v>-0.30220783529353001</v>
      </c>
    </row>
    <row r="551" spans="2:16" ht="15" customHeight="1" x14ac:dyDescent="0.25">
      <c r="B551" s="2">
        <v>0.47366043497982702</v>
      </c>
      <c r="C551" s="2">
        <v>1.05999066311887</v>
      </c>
      <c r="D551" s="2">
        <v>3.2181676025212602E-2</v>
      </c>
      <c r="E551" s="2">
        <v>0.62447443353795395</v>
      </c>
      <c r="F551" s="2">
        <v>-0.607841476256058</v>
      </c>
      <c r="G551" s="2">
        <v>-0.24446631306723399</v>
      </c>
      <c r="H551" s="2">
        <v>0.46399291214312499</v>
      </c>
      <c r="I551" s="2">
        <v>-0.82142210269007399</v>
      </c>
      <c r="J551" s="2">
        <v>-0.29784508726290199</v>
      </c>
      <c r="K551" s="2">
        <v>-0.89302438977244702</v>
      </c>
      <c r="L551" s="2">
        <v>1.06643658966656</v>
      </c>
      <c r="M551" s="2">
        <v>1.77796257881751</v>
      </c>
      <c r="N551" s="2">
        <v>-0.25445119720512899</v>
      </c>
      <c r="O551" s="2">
        <v>0.59964897025029396</v>
      </c>
      <c r="P551" s="2">
        <v>0.32563097619574999</v>
      </c>
    </row>
    <row r="552" spans="2:16" ht="15" customHeight="1" x14ac:dyDescent="0.25">
      <c r="B552" s="2">
        <v>-2.03824890061273</v>
      </c>
      <c r="C552" s="2">
        <v>0.44449523885763798</v>
      </c>
      <c r="D552" s="2">
        <v>0.51613426063114898</v>
      </c>
      <c r="E552" s="2">
        <v>1.1382811949676901</v>
      </c>
      <c r="F552" s="2">
        <v>0.60536493206490205</v>
      </c>
      <c r="G552" s="2">
        <v>0.69129781367102705</v>
      </c>
      <c r="H552" s="2">
        <v>-0.224653880990137</v>
      </c>
      <c r="I552" s="2">
        <v>0.19304051115376</v>
      </c>
      <c r="J552" s="2">
        <v>1.46075443473175</v>
      </c>
      <c r="K552" s="2">
        <v>-0.24674718088716999</v>
      </c>
      <c r="L552" s="2">
        <v>-1.8207621324805998E-2</v>
      </c>
      <c r="M552" s="2">
        <v>0.54264144608540299</v>
      </c>
      <c r="N552" s="2">
        <v>-6.1808012756851501E-2</v>
      </c>
      <c r="O552" s="2">
        <v>-0.192609773821039</v>
      </c>
      <c r="P552" s="2">
        <v>0.15079268992418199</v>
      </c>
    </row>
    <row r="553" spans="2:16" ht="15" customHeight="1" x14ac:dyDescent="0.25">
      <c r="B553" s="2">
        <v>-0.49108887359168502</v>
      </c>
      <c r="C553" s="2">
        <v>-0.99809448794432098</v>
      </c>
      <c r="D553" s="2">
        <v>-0.6446773249105</v>
      </c>
      <c r="E553" s="2">
        <v>-0.50600060139113001</v>
      </c>
      <c r="F553" s="2">
        <v>1.2803661987572399</v>
      </c>
      <c r="G553" s="2">
        <v>1.35312195861507</v>
      </c>
      <c r="H553" s="2">
        <v>0.72703320285591899</v>
      </c>
      <c r="I553" s="2">
        <v>0.70278868143847495</v>
      </c>
      <c r="J553" s="2">
        <v>-0.48086334074014397</v>
      </c>
      <c r="K553" s="2">
        <v>0.38168015496499103</v>
      </c>
      <c r="L553" s="2">
        <v>-0.103602708355572</v>
      </c>
      <c r="M553" s="2">
        <v>-0.28083513534065102</v>
      </c>
      <c r="N553" s="2">
        <v>-4.2894891075550397E-2</v>
      </c>
      <c r="O553" s="2">
        <v>3.09476911373965E-2</v>
      </c>
      <c r="P553" s="2">
        <v>-0.21702252084147899</v>
      </c>
    </row>
    <row r="554" spans="2:16" ht="15" customHeight="1" x14ac:dyDescent="0.25">
      <c r="B554" s="2">
        <v>1.2174708389573099</v>
      </c>
      <c r="C554" s="2">
        <v>-3.3144184593013901</v>
      </c>
      <c r="D554" s="2">
        <v>1.9818398360217599</v>
      </c>
      <c r="E554" s="2">
        <v>-0.16851531775063899</v>
      </c>
      <c r="F554" s="2">
        <v>-0.78476200490400405</v>
      </c>
      <c r="G554" s="2">
        <v>-0.39756895333806702</v>
      </c>
      <c r="H554" s="2">
        <v>-0.19093216824443901</v>
      </c>
      <c r="I554" s="2">
        <v>0.28501725365953101</v>
      </c>
      <c r="J554" s="2">
        <v>-2.4378111735296599E-2</v>
      </c>
      <c r="K554" s="2">
        <v>-0.84028662514100305</v>
      </c>
      <c r="L554" s="2">
        <v>-9.3921518711350294E-2</v>
      </c>
      <c r="M554" s="2">
        <v>3.3512174407180101E-2</v>
      </c>
      <c r="N554" s="2">
        <v>-6.3070791523511499E-2</v>
      </c>
      <c r="O554" s="2">
        <v>-7.4458181787712199E-2</v>
      </c>
      <c r="P554" s="2">
        <v>0.305569793506073</v>
      </c>
    </row>
    <row r="555" spans="2:16" ht="15" customHeight="1" x14ac:dyDescent="0.25">
      <c r="B555" s="2">
        <v>-0.87637112668947703</v>
      </c>
      <c r="C555" s="2">
        <v>-1.9428736190042899</v>
      </c>
      <c r="D555" s="2">
        <v>-1.7274553940346999</v>
      </c>
      <c r="E555" s="2">
        <v>-0.72832688844660898</v>
      </c>
      <c r="F555" s="2">
        <v>1.507492441663</v>
      </c>
      <c r="G555" s="2">
        <v>0.94833435738843297</v>
      </c>
      <c r="H555" s="2">
        <v>0.76563966887519797</v>
      </c>
      <c r="I555" s="2">
        <v>-0.17705259609944601</v>
      </c>
      <c r="J555" s="2">
        <v>-0.46555158004198399</v>
      </c>
      <c r="K555" s="2">
        <v>-0.288312866540402</v>
      </c>
      <c r="L555" s="2">
        <v>0.61473500021671801</v>
      </c>
      <c r="M555" s="2">
        <v>0.43139753081186299</v>
      </c>
      <c r="N555" s="2">
        <v>-0.117100407267034</v>
      </c>
      <c r="O555" s="2">
        <v>-0.36851869192465903</v>
      </c>
      <c r="P555" s="2">
        <v>-0.20250186614954899</v>
      </c>
    </row>
    <row r="556" spans="2:16" ht="15" customHeight="1" x14ac:dyDescent="0.25">
      <c r="B556" s="2">
        <v>1.01533923358534</v>
      </c>
      <c r="C556" s="2">
        <v>1.8903651035250699</v>
      </c>
      <c r="D556" s="2">
        <v>1.07007136242894</v>
      </c>
      <c r="E556" s="2">
        <v>-0.18719796111547199</v>
      </c>
      <c r="F556" s="2">
        <v>0.78131264235484399</v>
      </c>
      <c r="G556" s="2">
        <v>0.27196560926244001</v>
      </c>
      <c r="H556" s="2">
        <v>0.22485235548046301</v>
      </c>
      <c r="I556" s="2">
        <v>-0.61707898396819505</v>
      </c>
      <c r="J556" s="2">
        <v>-0.432274156112602</v>
      </c>
      <c r="K556" s="2">
        <v>-1.0090739263003501</v>
      </c>
      <c r="L556" s="2">
        <v>-0.272885869031951</v>
      </c>
      <c r="M556" s="2">
        <v>-0.58877706980608902</v>
      </c>
      <c r="N556" s="2">
        <v>-0.20124585532634501</v>
      </c>
      <c r="O556" s="2">
        <v>-9.2279980931501304E-2</v>
      </c>
      <c r="P556" s="2">
        <v>0.13109438207788701</v>
      </c>
    </row>
    <row r="557" spans="2:16" ht="15" customHeight="1" x14ac:dyDescent="0.25">
      <c r="B557" s="2">
        <v>0.88756201615281505</v>
      </c>
      <c r="C557" s="2">
        <v>-1.5264880814839099</v>
      </c>
      <c r="D557" s="2">
        <v>-0.93970876652843904</v>
      </c>
      <c r="E557" s="2">
        <v>-0.70122462975538202</v>
      </c>
      <c r="F557" s="2">
        <v>1.8191924717238399</v>
      </c>
      <c r="G557" s="2">
        <v>1.18021761331749</v>
      </c>
      <c r="H557" s="2">
        <v>1.1364234538865099</v>
      </c>
      <c r="I557" s="2">
        <v>0.65414138617042905</v>
      </c>
      <c r="J557" s="2">
        <v>-0.47963720871584697</v>
      </c>
      <c r="K557" s="2">
        <v>0.99552952739408895</v>
      </c>
      <c r="L557" s="2">
        <v>-0.29382818990269</v>
      </c>
      <c r="M557" s="2">
        <v>0.34941581390967902</v>
      </c>
      <c r="N557" s="2">
        <v>-3.1436283501553697E-2</v>
      </c>
      <c r="O557" s="2">
        <v>0.13350903055909</v>
      </c>
      <c r="P557" s="2">
        <v>3.0637552457492299E-2</v>
      </c>
    </row>
    <row r="558" spans="2:16" ht="15" customHeight="1" x14ac:dyDescent="0.25">
      <c r="B558" s="2">
        <v>-0.45610598227142701</v>
      </c>
      <c r="C558" s="2">
        <v>1.2909060221971</v>
      </c>
      <c r="D558" s="2">
        <v>1.7663215043798</v>
      </c>
      <c r="E558" s="2">
        <v>-1.78994608077668E-2</v>
      </c>
      <c r="F558" s="2">
        <v>-0.70027974583297803</v>
      </c>
      <c r="G558" s="2">
        <v>-0.85437408107333701</v>
      </c>
      <c r="H558" s="2">
        <v>0.28520477189597798</v>
      </c>
      <c r="I558" s="2">
        <v>0.442268248954657</v>
      </c>
      <c r="J558" s="2">
        <v>-0.49332714683533302</v>
      </c>
      <c r="K558" s="2">
        <v>1.0905586205891</v>
      </c>
      <c r="L558" s="2">
        <v>3.5112403914697402E-2</v>
      </c>
      <c r="M558" s="2">
        <v>-0.48364708003885698</v>
      </c>
      <c r="N558" s="2">
        <v>0.121149457830714</v>
      </c>
      <c r="O558" s="2">
        <v>0.77744628267152405</v>
      </c>
      <c r="P558" s="2">
        <v>-0.55543919381839202</v>
      </c>
    </row>
    <row r="559" spans="2:16" ht="15" customHeight="1" x14ac:dyDescent="0.25">
      <c r="B559" s="2">
        <v>1.5521183736045999E-2</v>
      </c>
      <c r="C559" s="2">
        <v>2.87705955572094</v>
      </c>
      <c r="D559" s="2">
        <v>-0.13643225042247201</v>
      </c>
      <c r="E559" s="2">
        <v>-1.0304789079147301</v>
      </c>
      <c r="F559" s="2">
        <v>-0.87617059412724596</v>
      </c>
      <c r="G559" s="2">
        <v>3.5180506085881399E-2</v>
      </c>
      <c r="H559" s="2">
        <v>0.98141383485817801</v>
      </c>
      <c r="I559" s="2">
        <v>-2.66183383246117E-2</v>
      </c>
      <c r="J559" s="2">
        <v>0.63087924871755396</v>
      </c>
      <c r="K559" s="2">
        <v>0.13427136081198199</v>
      </c>
      <c r="L559" s="2">
        <v>-0.49298048379678999</v>
      </c>
      <c r="M559" s="2">
        <v>3.6949714474986302E-2</v>
      </c>
      <c r="N559" s="2">
        <v>-0.114664071364296</v>
      </c>
      <c r="O559" s="2">
        <v>0.37845392633960501</v>
      </c>
      <c r="P559" s="2">
        <v>0.19468465879774799</v>
      </c>
    </row>
    <row r="560" spans="2:16" ht="15" customHeight="1" x14ac:dyDescent="0.25">
      <c r="B560" s="2">
        <v>-2.1636223150688698</v>
      </c>
      <c r="C560" s="2">
        <v>-1.90270587662223</v>
      </c>
      <c r="D560" s="2">
        <v>-0.14865268698071599</v>
      </c>
      <c r="E560" s="2">
        <v>-1.3000819186017001</v>
      </c>
      <c r="F560" s="2">
        <v>1.75311024838789</v>
      </c>
      <c r="G560" s="2">
        <v>0.466525902067986</v>
      </c>
      <c r="H560" s="2">
        <v>-0.75229628817240302</v>
      </c>
      <c r="I560" s="2">
        <v>0.369338146434389</v>
      </c>
      <c r="J560" s="2">
        <v>-0.959529174015331</v>
      </c>
      <c r="K560" s="2">
        <v>7.6051496315394707E-2</v>
      </c>
      <c r="L560" s="2">
        <v>-0.306693668478562</v>
      </c>
      <c r="M560" s="2">
        <v>-0.27007789518279002</v>
      </c>
      <c r="N560" s="2">
        <v>-2.83484946907538E-2</v>
      </c>
      <c r="O560" s="2">
        <v>0.348227405577828</v>
      </c>
      <c r="P560" s="2">
        <v>0.68470010271397097</v>
      </c>
    </row>
    <row r="561" spans="2:16" ht="15" customHeight="1" x14ac:dyDescent="0.25">
      <c r="B561" s="2">
        <v>0.61972877300065898</v>
      </c>
      <c r="C561" s="2">
        <v>-0.30964994928578299</v>
      </c>
      <c r="D561" s="2">
        <v>-3.4744359332625501</v>
      </c>
      <c r="E561" s="2">
        <v>1.6328991990442101</v>
      </c>
      <c r="F561" s="2">
        <v>0.93766769642540504</v>
      </c>
      <c r="G561" s="2">
        <v>-1.32699622470892</v>
      </c>
      <c r="H561" s="2">
        <v>-1.79367096066534</v>
      </c>
      <c r="I561" s="2">
        <v>-0.354803405507916</v>
      </c>
      <c r="J561" s="2">
        <v>0.26119303030587498</v>
      </c>
      <c r="K561" s="2">
        <v>-0.17662036982350901</v>
      </c>
      <c r="L561" s="2">
        <v>-1.0763921080116301</v>
      </c>
      <c r="M561" s="2">
        <v>-0.39933105567300903</v>
      </c>
      <c r="N561" s="2">
        <v>0.54085894537784995</v>
      </c>
      <c r="O561" s="2">
        <v>-0.154393571163571</v>
      </c>
      <c r="P561" s="2">
        <v>-0.31323425701049901</v>
      </c>
    </row>
    <row r="562" spans="2:16" ht="15" customHeight="1" x14ac:dyDescent="0.25">
      <c r="B562" s="2">
        <v>-2.08530553170299</v>
      </c>
      <c r="C562" s="2">
        <v>0.125676860420422</v>
      </c>
      <c r="D562" s="2">
        <v>0.117973558399907</v>
      </c>
      <c r="E562" s="2">
        <v>-2.2902260286138398E-2</v>
      </c>
      <c r="F562" s="2">
        <v>0.328359760419695</v>
      </c>
      <c r="G562" s="2">
        <v>-0.54204205919677195</v>
      </c>
      <c r="H562" s="2">
        <v>-0.625710558442785</v>
      </c>
      <c r="I562" s="2">
        <v>-0.27003392867916298</v>
      </c>
      <c r="J562" s="2">
        <v>0.62167064833526697</v>
      </c>
      <c r="K562" s="2">
        <v>-0.39784591063283897</v>
      </c>
      <c r="L562" s="2">
        <v>0.12090954946181701</v>
      </c>
      <c r="M562" s="2">
        <v>0.124201492199028</v>
      </c>
      <c r="N562" s="2">
        <v>0.33557243878436699</v>
      </c>
      <c r="O562" s="2">
        <v>0.215315252715507</v>
      </c>
      <c r="P562" s="2">
        <v>0.13596478931664999</v>
      </c>
    </row>
    <row r="563" spans="2:16" ht="15" customHeight="1" x14ac:dyDescent="0.25">
      <c r="B563" s="2">
        <v>1.6765843196927199</v>
      </c>
      <c r="C563" s="2">
        <v>-0.361974319976263</v>
      </c>
      <c r="D563" s="2">
        <v>-4.15374091198498</v>
      </c>
      <c r="E563" s="2">
        <v>3.2597324241730399</v>
      </c>
      <c r="F563" s="2">
        <v>-1.23075962907564</v>
      </c>
      <c r="G563" s="2">
        <v>-0.78587211619085096</v>
      </c>
      <c r="H563" s="2">
        <v>-5.90202992506196E-2</v>
      </c>
      <c r="I563" s="2">
        <v>-0.35030631311078197</v>
      </c>
      <c r="J563" s="2">
        <v>0.70552109006323505</v>
      </c>
      <c r="K563" s="2">
        <v>0.23408922511795799</v>
      </c>
      <c r="L563" s="2">
        <v>0.36062846783783598</v>
      </c>
      <c r="M563" s="2">
        <v>0.60590364260167096</v>
      </c>
      <c r="N563" s="2">
        <v>-0.83469983665090297</v>
      </c>
      <c r="O563" s="2">
        <v>0.15982781868732099</v>
      </c>
      <c r="P563" s="2">
        <v>-1.7540490400637401E-2</v>
      </c>
    </row>
    <row r="564" spans="2:16" ht="15" customHeight="1" x14ac:dyDescent="0.25">
      <c r="B564" s="2">
        <v>-0.12428501823721499</v>
      </c>
      <c r="C564" s="2">
        <v>-2.8349515790182398</v>
      </c>
      <c r="D564" s="2">
        <v>2.6873414218396601</v>
      </c>
      <c r="E564" s="2">
        <v>0.99946684974297595</v>
      </c>
      <c r="F564" s="2">
        <v>-0.883750107825376</v>
      </c>
      <c r="G564" s="2">
        <v>-0.60089855692427296</v>
      </c>
      <c r="H564" s="2">
        <v>0.54044972280028303</v>
      </c>
      <c r="I564" s="2">
        <v>-0.20813075549625101</v>
      </c>
      <c r="J564" s="2">
        <v>-0.41066041093731498</v>
      </c>
      <c r="K564" s="2">
        <v>-0.60107595194618801</v>
      </c>
      <c r="L564" s="2">
        <v>0.40914552991214698</v>
      </c>
      <c r="M564" s="2">
        <v>0.70551231948967097</v>
      </c>
      <c r="N564" s="2">
        <v>-0.15764745466484301</v>
      </c>
      <c r="O564" s="2">
        <v>0.51611745092008998</v>
      </c>
      <c r="P564" s="2">
        <v>0.46434243035822198</v>
      </c>
    </row>
    <row r="565" spans="2:16" ht="15" customHeight="1" x14ac:dyDescent="0.25">
      <c r="B565" s="2">
        <v>-2.7761311553468899</v>
      </c>
      <c r="C565" s="2">
        <v>-3.15780013398181</v>
      </c>
      <c r="D565" s="2">
        <v>-0.48171611817459198</v>
      </c>
      <c r="E565" s="2">
        <v>-0.48650824743285098</v>
      </c>
      <c r="F565" s="2">
        <v>1.4927723596387801</v>
      </c>
      <c r="G565" s="2">
        <v>-7.3315875688167303E-2</v>
      </c>
      <c r="H565" s="2">
        <v>-0.56626124369324704</v>
      </c>
      <c r="I565" s="2">
        <v>-0.32965318663389498</v>
      </c>
      <c r="J565" s="2">
        <v>-0.100657463184241</v>
      </c>
      <c r="K565" s="2">
        <v>-0.40993690839471097</v>
      </c>
      <c r="L565" s="2">
        <v>0.67631100387499499</v>
      </c>
      <c r="M565" s="2">
        <v>0.60625163454065101</v>
      </c>
      <c r="N565" s="2">
        <v>-0.15626331552656</v>
      </c>
      <c r="O565" s="2">
        <v>-0.50653416174157195</v>
      </c>
      <c r="P565" s="2">
        <v>-0.35444246339465202</v>
      </c>
    </row>
    <row r="566" spans="2:16" ht="15" customHeight="1" x14ac:dyDescent="0.25">
      <c r="B566" s="2">
        <v>-3.9308169408695801</v>
      </c>
      <c r="C566" s="2">
        <v>3.3965213412341</v>
      </c>
      <c r="D566" s="2">
        <v>-1.0075571792820399</v>
      </c>
      <c r="E566" s="2">
        <v>-1.1358676390409399</v>
      </c>
      <c r="F566" s="2">
        <v>-2.5020953212079502</v>
      </c>
      <c r="G566" s="2">
        <v>-0.57592736309831205</v>
      </c>
      <c r="H566" s="2">
        <v>0.74725309975865095</v>
      </c>
      <c r="I566" s="2">
        <v>0.406238415809067</v>
      </c>
      <c r="J566" s="2">
        <v>0.42157132947268</v>
      </c>
      <c r="K566" s="2">
        <v>-0.40779822489439599</v>
      </c>
      <c r="L566" s="2">
        <v>0.65035978027348695</v>
      </c>
      <c r="M566" s="2">
        <v>1.1245074809836</v>
      </c>
      <c r="N566" s="2">
        <v>0.67422432665535503</v>
      </c>
      <c r="O566" s="2">
        <v>-0.42520517259180102</v>
      </c>
      <c r="P566" s="2">
        <v>-0.26092250990193</v>
      </c>
    </row>
    <row r="567" spans="2:16" ht="15" customHeight="1" x14ac:dyDescent="0.25">
      <c r="B567" s="2">
        <v>0.30733517032025298</v>
      </c>
      <c r="C567" s="2">
        <v>-1.0139760783771801</v>
      </c>
      <c r="D567" s="2">
        <v>2.2464359231031201</v>
      </c>
      <c r="E567" s="2">
        <v>3.0942983604457499</v>
      </c>
      <c r="F567" s="2">
        <v>-0.59730034504615304</v>
      </c>
      <c r="G567" s="2">
        <v>1.5586747899144999</v>
      </c>
      <c r="H567" s="2">
        <v>0.53896732878957099</v>
      </c>
      <c r="I567" s="2">
        <v>1.0886747631026801</v>
      </c>
      <c r="J567" s="2">
        <v>0.89851935131613603</v>
      </c>
      <c r="K567" s="2">
        <v>-0.49266737680869799</v>
      </c>
      <c r="L567" s="2">
        <v>0.27820258156933803</v>
      </c>
      <c r="M567" s="2">
        <v>0.96309565258220398</v>
      </c>
      <c r="N567" s="2">
        <v>-0.471535709733583</v>
      </c>
      <c r="O567" s="2">
        <v>-0.138197072673787</v>
      </c>
      <c r="P567" s="2">
        <v>0.34124933684502301</v>
      </c>
    </row>
    <row r="568" spans="2:16" ht="15" customHeight="1" x14ac:dyDescent="0.25">
      <c r="B568" s="2">
        <v>-2.2316409233397398</v>
      </c>
      <c r="C568" s="2">
        <v>-0.11978143438370301</v>
      </c>
      <c r="D568" s="2">
        <v>1.0936268367317901E-2</v>
      </c>
      <c r="E568" s="2">
        <v>-0.508702842209381</v>
      </c>
      <c r="F568" s="2">
        <v>-0.31564721677429602</v>
      </c>
      <c r="G568" s="2">
        <v>-0.351531485620379</v>
      </c>
      <c r="H568" s="2">
        <v>0.200909655299715</v>
      </c>
      <c r="I568" s="2">
        <v>-0.583648834023063</v>
      </c>
      <c r="J568" s="2">
        <v>1.1609104727033099</v>
      </c>
      <c r="K568" s="2">
        <v>-0.87222687054174897</v>
      </c>
      <c r="L568" s="2">
        <v>0.53522881423715096</v>
      </c>
      <c r="M568" s="2">
        <v>0.49756353031515599</v>
      </c>
      <c r="N568" s="2">
        <v>0.126911252531239</v>
      </c>
      <c r="O568" s="2">
        <v>0.36336098615881302</v>
      </c>
      <c r="P568" s="2">
        <v>0.28349686445864303</v>
      </c>
    </row>
    <row r="569" spans="2:16" ht="15" customHeight="1" x14ac:dyDescent="0.25">
      <c r="B569" s="2">
        <v>-0.15066199583458401</v>
      </c>
      <c r="C569" s="2">
        <v>-0.87981412821682103</v>
      </c>
      <c r="D569" s="2">
        <v>-4.7146629248150198</v>
      </c>
      <c r="E569" s="2">
        <v>3.9363750438668799</v>
      </c>
      <c r="F569" s="2">
        <v>-1.64208610275476</v>
      </c>
      <c r="G569" s="2">
        <v>-0.221993209641343</v>
      </c>
      <c r="H569" s="2">
        <v>-0.74983842031496195</v>
      </c>
      <c r="I569" s="2">
        <v>-0.31779110570309199</v>
      </c>
      <c r="J569" s="2">
        <v>-0.97673925543127804</v>
      </c>
      <c r="K569" s="2">
        <v>-1.34507664854183</v>
      </c>
      <c r="L569" s="2">
        <v>-0.72513378989326505</v>
      </c>
      <c r="M569" s="2">
        <v>-0.69874709874506202</v>
      </c>
      <c r="N569" s="2">
        <v>-0.25127763420090299</v>
      </c>
      <c r="O569" s="2">
        <v>-0.73018976128642998</v>
      </c>
      <c r="P569" s="2">
        <v>0.54162014556792804</v>
      </c>
    </row>
    <row r="570" spans="2:16" ht="15" customHeight="1" x14ac:dyDescent="0.25">
      <c r="B570" s="2">
        <v>-1.15255169664582</v>
      </c>
      <c r="C570" s="2">
        <v>-3.5028967456459399</v>
      </c>
      <c r="D570" s="2">
        <v>2.2068904430306699</v>
      </c>
      <c r="E570" s="2">
        <v>0.80832049658993899</v>
      </c>
      <c r="F570" s="2">
        <v>-0.40730656143204702</v>
      </c>
      <c r="G570" s="2">
        <v>-0.43836934512466103</v>
      </c>
      <c r="H570" s="2">
        <v>0.62719769108499102</v>
      </c>
      <c r="I570" s="2">
        <v>0.189680669369171</v>
      </c>
      <c r="J570" s="2">
        <v>-1.00676986582828E-2</v>
      </c>
      <c r="K570" s="2">
        <v>-7.3129590766622996E-2</v>
      </c>
      <c r="L570" s="2">
        <v>0.55416466833142197</v>
      </c>
      <c r="M570" s="2">
        <v>0.714168701508615</v>
      </c>
      <c r="N570" s="2">
        <v>-0.48950959759934898</v>
      </c>
      <c r="O570" s="2">
        <v>-0.118493348737192</v>
      </c>
      <c r="P570" s="2">
        <v>0.40430679509367101</v>
      </c>
    </row>
    <row r="571" spans="2:16" ht="15" customHeight="1" x14ac:dyDescent="0.25">
      <c r="B571" s="2">
        <v>-2.8965595855694901</v>
      </c>
      <c r="C571" s="2">
        <v>-0.89453695836147795</v>
      </c>
      <c r="D571" s="2">
        <v>-0.72825640992137797</v>
      </c>
      <c r="E571" s="2">
        <v>-0.41112620208151901</v>
      </c>
      <c r="F571" s="2">
        <v>1.21809546951549</v>
      </c>
      <c r="G571" s="2">
        <v>-0.49773645166567898</v>
      </c>
      <c r="H571" s="2">
        <v>-1.12589138512847</v>
      </c>
      <c r="I571" s="2">
        <v>-1.28064804375232</v>
      </c>
      <c r="J571" s="2">
        <v>1.41566448496557</v>
      </c>
      <c r="K571" s="2">
        <v>-1.1420641562462699</v>
      </c>
      <c r="L571" s="2">
        <v>0.97020330075817496</v>
      </c>
      <c r="M571" s="2">
        <v>0.12696066164296799</v>
      </c>
      <c r="N571" s="2">
        <v>0.13193450572162599</v>
      </c>
      <c r="O571" s="2">
        <v>0.29405191087035798</v>
      </c>
      <c r="P571" s="2">
        <v>-0.134365581540309</v>
      </c>
    </row>
    <row r="572" spans="2:16" ht="15" customHeight="1" x14ac:dyDescent="0.25">
      <c r="B572" s="2">
        <v>-0.87927281341485797</v>
      </c>
      <c r="C572" s="2">
        <v>1.0984927791536101</v>
      </c>
      <c r="D572" s="2">
        <v>0.117419582946684</v>
      </c>
      <c r="E572" s="2">
        <v>7.9968799964913198E-2</v>
      </c>
      <c r="F572" s="2">
        <v>-7.0118766400491805E-2</v>
      </c>
      <c r="G572" s="2">
        <v>0.71625192003804194</v>
      </c>
      <c r="H572" s="2">
        <v>0.78409535211500903</v>
      </c>
      <c r="I572" s="2">
        <v>1.91346229553645E-2</v>
      </c>
      <c r="J572" s="2">
        <v>0.94196963301981795</v>
      </c>
      <c r="K572" s="2">
        <v>-0.59758220829190101</v>
      </c>
      <c r="L572" s="2">
        <v>-0.114653143091522</v>
      </c>
      <c r="M572" s="2">
        <v>-0.15026509083148301</v>
      </c>
      <c r="N572" s="2">
        <v>0.54192210512397199</v>
      </c>
      <c r="O572" s="2">
        <v>-0.168284162829857</v>
      </c>
      <c r="P572" s="2">
        <v>6.8670371949473494E-2</v>
      </c>
    </row>
    <row r="573" spans="2:16" ht="15" customHeight="1" x14ac:dyDescent="0.25">
      <c r="B573" s="2">
        <v>-0.21473415593264999</v>
      </c>
      <c r="C573" s="2">
        <v>1.6619199555239199</v>
      </c>
      <c r="D573" s="2">
        <v>0.53833664721528096</v>
      </c>
      <c r="E573" s="2">
        <v>1.02360727273143</v>
      </c>
      <c r="F573" s="2">
        <v>0.69155561149978895</v>
      </c>
      <c r="G573" s="2">
        <v>-0.66455243997131197</v>
      </c>
      <c r="H573" s="2">
        <v>-0.71598986189812797</v>
      </c>
      <c r="I573" s="2">
        <v>0.112060571386229</v>
      </c>
      <c r="J573" s="2">
        <v>-1.1515705987826801</v>
      </c>
      <c r="K573" s="2">
        <v>-1.8397896067561799E-3</v>
      </c>
      <c r="L573" s="2">
        <v>0.113801342801754</v>
      </c>
      <c r="M573" s="2">
        <v>-0.38332236795109997</v>
      </c>
      <c r="N573" s="2">
        <v>-8.7084226377482393E-2</v>
      </c>
      <c r="O573" s="2">
        <v>0.19799412981942799</v>
      </c>
      <c r="P573" s="2">
        <v>-5.7631484199322701E-2</v>
      </c>
    </row>
    <row r="574" spans="2:16" ht="15" customHeight="1" x14ac:dyDescent="0.25">
      <c r="B574" s="2">
        <v>2.1008713540460602</v>
      </c>
      <c r="C574" s="2">
        <v>1.2483683534354899</v>
      </c>
      <c r="D574" s="2">
        <v>1.1950245131570301</v>
      </c>
      <c r="E574" s="2">
        <v>-0.37179114684756598</v>
      </c>
      <c r="F574" s="2">
        <v>-1.2091835517762901</v>
      </c>
      <c r="G574" s="2">
        <v>0.241372730236531</v>
      </c>
      <c r="H574" s="2">
        <v>1.20004631974828</v>
      </c>
      <c r="I574" s="2">
        <v>-0.35849382166598598</v>
      </c>
      <c r="J574" s="2">
        <v>-0.17759639831131199</v>
      </c>
      <c r="K574" s="2">
        <v>-0.69456753747856603</v>
      </c>
      <c r="L574" s="2">
        <v>-0.23542784566568201</v>
      </c>
      <c r="M574" s="2">
        <v>0.33621846364215302</v>
      </c>
      <c r="N574" s="2">
        <v>0.15364616518414501</v>
      </c>
      <c r="O574" s="2">
        <v>0.148623383895926</v>
      </c>
      <c r="P574" s="2">
        <v>8.9545973573226204E-2</v>
      </c>
    </row>
    <row r="575" spans="2:16" ht="15" customHeight="1" x14ac:dyDescent="0.25">
      <c r="B575" s="2">
        <v>-1.47909749920203</v>
      </c>
      <c r="C575" s="2">
        <v>0.36766972187749097</v>
      </c>
      <c r="D575" s="2">
        <v>-2.3215482931861802</v>
      </c>
      <c r="E575" s="2">
        <v>1.8531930277658799</v>
      </c>
      <c r="F575" s="2">
        <v>-0.45505387659141999</v>
      </c>
      <c r="G575" s="2">
        <v>-0.491684679269148</v>
      </c>
      <c r="H575" s="2">
        <v>-0.56497824252842399</v>
      </c>
      <c r="I575" s="2">
        <v>0.25644376698156102</v>
      </c>
      <c r="J575" s="2">
        <v>-0.30912811915141503</v>
      </c>
      <c r="K575" s="2">
        <v>-0.14960671793916999</v>
      </c>
      <c r="L575" s="2">
        <v>-7.29681797984469E-2</v>
      </c>
      <c r="M575" s="2">
        <v>0.115391044177881</v>
      </c>
      <c r="N575" s="2">
        <v>-0.280366122397044</v>
      </c>
      <c r="O575" s="2">
        <v>-0.49764577627031398</v>
      </c>
      <c r="P575" s="2">
        <v>0.28404071029998401</v>
      </c>
    </row>
    <row r="576" spans="2:16" ht="15" customHeight="1" x14ac:dyDescent="0.25">
      <c r="B576" s="2">
        <v>-0.83679598716065895</v>
      </c>
      <c r="C576" s="2">
        <v>0.32754482213820202</v>
      </c>
      <c r="D576" s="2">
        <v>-2.8992783066237</v>
      </c>
      <c r="E576" s="2">
        <v>2.0642797994689901</v>
      </c>
      <c r="F576" s="2">
        <v>-0.77524268964973198</v>
      </c>
      <c r="G576" s="2">
        <v>-1.2114345904182799</v>
      </c>
      <c r="H576" s="2">
        <v>-0.73075084938728496</v>
      </c>
      <c r="I576" s="2">
        <v>0.51186822703355195</v>
      </c>
      <c r="J576" s="2">
        <v>-1.26679753614331E-2</v>
      </c>
      <c r="K576" s="2">
        <v>0.43114860974963998</v>
      </c>
      <c r="L576" s="2">
        <v>-0.23413833955254401</v>
      </c>
      <c r="M576" s="2">
        <v>-0.3703483410208</v>
      </c>
      <c r="N576" s="2">
        <v>0.38017669419292399</v>
      </c>
      <c r="O576" s="2">
        <v>3.8965473563156702E-2</v>
      </c>
      <c r="P576" s="2">
        <v>0.199924497666223</v>
      </c>
    </row>
    <row r="577" spans="2:16" ht="15" customHeight="1" x14ac:dyDescent="0.25">
      <c r="B577" s="2">
        <v>0.58503024350850397</v>
      </c>
      <c r="C577" s="2">
        <v>0.610324045045742</v>
      </c>
      <c r="D577" s="2">
        <v>2.0664226586226802</v>
      </c>
      <c r="E577" s="2">
        <v>0.42348809456440201</v>
      </c>
      <c r="F577" s="2">
        <v>0.22090347856256101</v>
      </c>
      <c r="G577" s="2">
        <v>-4.8613278447103003E-2</v>
      </c>
      <c r="H577" s="2">
        <v>0.45177579399685602</v>
      </c>
      <c r="I577" s="2">
        <v>-3.0843044350711401E-2</v>
      </c>
      <c r="J577" s="2">
        <v>-0.34416510742670697</v>
      </c>
      <c r="K577" s="2">
        <v>-0.47112010929886999</v>
      </c>
      <c r="L577" s="2">
        <v>-0.268170107286062</v>
      </c>
      <c r="M577" s="2">
        <v>-0.394640999852094</v>
      </c>
      <c r="N577" s="2">
        <v>0.13138256060885301</v>
      </c>
      <c r="O577" s="2">
        <v>0.36773872059192803</v>
      </c>
      <c r="P577" s="2">
        <v>-0.118485398245122</v>
      </c>
    </row>
    <row r="578" spans="2:16" ht="15" customHeight="1" x14ac:dyDescent="0.25">
      <c r="B578" s="2">
        <v>-1.04229062290832</v>
      </c>
      <c r="C578" s="2">
        <v>0.33895831523104702</v>
      </c>
      <c r="D578" s="2">
        <v>0.32330805194485501</v>
      </c>
      <c r="E578" s="2">
        <v>0.398083771637748</v>
      </c>
      <c r="F578" s="2">
        <v>0.100092952460499</v>
      </c>
      <c r="G578" s="2">
        <v>1.3401977873841899</v>
      </c>
      <c r="H578" s="2">
        <v>0.86459850955752504</v>
      </c>
      <c r="I578" s="2">
        <v>0.129941016012385</v>
      </c>
      <c r="J578" s="2">
        <v>0.56921043707010699</v>
      </c>
      <c r="K578" s="2">
        <v>-0.187810642679238</v>
      </c>
      <c r="L578" s="2">
        <v>0.20313501314238799</v>
      </c>
      <c r="M578" s="2">
        <v>-0.32402954371170001</v>
      </c>
      <c r="N578" s="2">
        <v>-0.31838793635024398</v>
      </c>
      <c r="O578" s="2">
        <v>-0.227921049367969</v>
      </c>
      <c r="P578" s="2">
        <v>-7.5878011330725401E-2</v>
      </c>
    </row>
    <row r="579" spans="2:16" ht="15" customHeight="1" x14ac:dyDescent="0.25">
      <c r="B579" s="2">
        <v>-1.2047273087302</v>
      </c>
      <c r="C579" s="2">
        <v>-0.70680565554666896</v>
      </c>
      <c r="D579" s="2">
        <v>1.10241598445429E-2</v>
      </c>
      <c r="E579" s="2">
        <v>-9.8704593274121705E-2</v>
      </c>
      <c r="F579" s="2">
        <v>-1.9087423728042301</v>
      </c>
      <c r="G579" s="2">
        <v>3.4938846262201402</v>
      </c>
      <c r="H579" s="2">
        <v>-1.3881640323111799</v>
      </c>
      <c r="I579" s="2">
        <v>-1.41673867652981</v>
      </c>
      <c r="J579" s="2">
        <v>-4.3837547087289999E-2</v>
      </c>
      <c r="K579" s="2">
        <v>1.02003465751686</v>
      </c>
      <c r="L579" s="2">
        <v>-4.2841277546645802E-2</v>
      </c>
      <c r="M579" s="2">
        <v>0.26325719813064302</v>
      </c>
      <c r="N579" s="2">
        <v>0.29324985369518403</v>
      </c>
      <c r="O579" s="2">
        <v>3.2562646961185202E-2</v>
      </c>
      <c r="P579" s="2">
        <v>-0.16964087573117201</v>
      </c>
    </row>
    <row r="580" spans="2:16" ht="15" customHeight="1" x14ac:dyDescent="0.25">
      <c r="B580" s="2">
        <v>-0.74640730845516201</v>
      </c>
      <c r="C580" s="2">
        <v>1.4426586671995301</v>
      </c>
      <c r="D580" s="2">
        <v>-0.50995755992788006</v>
      </c>
      <c r="E580" s="2">
        <v>-0.568400579800588</v>
      </c>
      <c r="F580" s="2">
        <v>-0.41322431136355903</v>
      </c>
      <c r="G580" s="2">
        <v>6.4856154869063404E-2</v>
      </c>
      <c r="H580" s="2">
        <v>0.64811776941598398</v>
      </c>
      <c r="I580" s="2">
        <v>0.341089869550259</v>
      </c>
      <c r="J580" s="2">
        <v>0.70184864022908899</v>
      </c>
      <c r="K580" s="2">
        <v>0.58850060076418798</v>
      </c>
      <c r="L580" s="2">
        <v>-0.37398658705846899</v>
      </c>
      <c r="M580" s="2">
        <v>0.424802189917177</v>
      </c>
      <c r="N580" s="2">
        <v>4.5238126936106203E-2</v>
      </c>
      <c r="O580" s="2">
        <v>-6.1731793535207601E-2</v>
      </c>
      <c r="P580" s="2">
        <v>0.12649474039834099</v>
      </c>
    </row>
    <row r="581" spans="2:16" ht="15" customHeight="1" x14ac:dyDescent="0.25">
      <c r="B581" s="2">
        <v>-0.73121249962710499</v>
      </c>
      <c r="C581" s="2">
        <v>-2.5225435208225</v>
      </c>
      <c r="D581" s="2">
        <v>-2.6532953810292201</v>
      </c>
      <c r="E581" s="2">
        <v>1.2158948858802601</v>
      </c>
      <c r="F581" s="2">
        <v>-0.65616190836506005</v>
      </c>
      <c r="G581" s="2">
        <v>-0.43839889430211798</v>
      </c>
      <c r="H581" s="2">
        <v>0.437278126584217</v>
      </c>
      <c r="I581" s="2">
        <v>-0.32052134635683299</v>
      </c>
      <c r="J581" s="2">
        <v>-0.74271620329014199</v>
      </c>
      <c r="K581" s="2">
        <v>-0.79342595950788197</v>
      </c>
      <c r="L581" s="2">
        <v>1.8883102869368E-2</v>
      </c>
      <c r="M581" s="2">
        <v>0.49220733727625798</v>
      </c>
      <c r="N581" s="2">
        <v>-0.53365249415592697</v>
      </c>
      <c r="O581" s="2">
        <v>9.4687853817866804E-2</v>
      </c>
      <c r="P581" s="2">
        <v>9.5399968658573503E-2</v>
      </c>
    </row>
    <row r="582" spans="2:16" ht="15" customHeight="1" x14ac:dyDescent="0.25">
      <c r="B582" s="2">
        <v>4.3555721603023798</v>
      </c>
      <c r="C582" s="2">
        <v>-0.94774390358918403</v>
      </c>
      <c r="D582" s="2">
        <v>0.44811373448860198</v>
      </c>
      <c r="E582" s="2">
        <v>-2.4290515482142001</v>
      </c>
      <c r="F582" s="2">
        <v>-1.1526636194509201</v>
      </c>
      <c r="G582" s="2">
        <v>-1.4692891090068401</v>
      </c>
      <c r="H582" s="2">
        <v>0.215903241783169</v>
      </c>
      <c r="I582" s="2">
        <v>0.17605227470423701</v>
      </c>
      <c r="J582" s="2">
        <v>-4.8902217835326202E-2</v>
      </c>
      <c r="K582" s="2">
        <v>-0.244850395106159</v>
      </c>
      <c r="L582" s="2">
        <v>7.5788221540538603E-2</v>
      </c>
      <c r="M582" s="2">
        <v>-0.24455843202786301</v>
      </c>
      <c r="N582" s="2">
        <v>0.61264398485309901</v>
      </c>
      <c r="O582" s="2">
        <v>-0.43074968845230599</v>
      </c>
      <c r="P582" s="2">
        <v>0.84678878523191203</v>
      </c>
    </row>
    <row r="583" spans="2:16" ht="15" customHeight="1" x14ac:dyDescent="0.25">
      <c r="B583" s="2">
        <v>0.84016410556429899</v>
      </c>
      <c r="C583" s="2">
        <v>1.3432765045277799</v>
      </c>
      <c r="D583" s="2">
        <v>-0.26907578076674199</v>
      </c>
      <c r="E583" s="2">
        <v>-2.17662238371289</v>
      </c>
      <c r="F583" s="2">
        <v>-1.67584884497023</v>
      </c>
      <c r="G583" s="2">
        <v>-2.5345685245213501</v>
      </c>
      <c r="H583" s="2">
        <v>0.67608783896134395</v>
      </c>
      <c r="I583" s="2">
        <v>0.40411434671181001</v>
      </c>
      <c r="J583" s="2">
        <v>-1.18559774688645</v>
      </c>
      <c r="K583" s="2">
        <v>1.5224131167400501</v>
      </c>
      <c r="L583" s="2">
        <v>0.12825297660193699</v>
      </c>
      <c r="M583" s="2">
        <v>1.2461890018906301</v>
      </c>
      <c r="N583" s="2">
        <v>1.5163039250655499</v>
      </c>
      <c r="O583" s="2">
        <v>-0.89619450493499098</v>
      </c>
      <c r="P583" s="2">
        <v>6.9443444528162396E-2</v>
      </c>
    </row>
    <row r="584" spans="2:16" ht="15" customHeight="1" x14ac:dyDescent="0.25">
      <c r="B584" s="2">
        <v>2.09230268159788</v>
      </c>
      <c r="C584" s="2">
        <v>-0.59477290220941703</v>
      </c>
      <c r="D584" s="2">
        <v>0.104877661094594</v>
      </c>
      <c r="E584" s="2">
        <v>0.116589380380155</v>
      </c>
      <c r="F584" s="2">
        <v>1.67076534353874</v>
      </c>
      <c r="G584" s="2">
        <v>0.15633430065602</v>
      </c>
      <c r="H584" s="2">
        <v>-0.10850124880817</v>
      </c>
      <c r="I584" s="2">
        <v>4.8712462228775198E-2</v>
      </c>
      <c r="J584" s="2">
        <v>0.62178801121363902</v>
      </c>
      <c r="K584" s="2">
        <v>0.84621167867451996</v>
      </c>
      <c r="L584" s="2">
        <v>3.2864769011072298E-2</v>
      </c>
      <c r="M584" s="2">
        <v>7.0376442671709505E-2</v>
      </c>
      <c r="N584" s="2">
        <v>0.121613549944715</v>
      </c>
      <c r="O584" s="2">
        <v>5.95016213344816E-2</v>
      </c>
      <c r="P584" s="2">
        <v>-0.134575772838081</v>
      </c>
    </row>
    <row r="585" spans="2:16" ht="15" customHeight="1" x14ac:dyDescent="0.25">
      <c r="B585" s="2">
        <v>-3.4652670276833102</v>
      </c>
      <c r="C585" s="2">
        <v>-2.5510110853555701</v>
      </c>
      <c r="D585" s="2">
        <v>-2.8954950488248299</v>
      </c>
      <c r="E585" s="2">
        <v>-2.61041021071637</v>
      </c>
      <c r="F585" s="2">
        <v>1.2208972545749499</v>
      </c>
      <c r="G585" s="2">
        <v>1.29507722432851</v>
      </c>
      <c r="H585" s="2">
        <v>1.17835473937333</v>
      </c>
      <c r="I585" s="2">
        <v>-0.34636196962413401</v>
      </c>
      <c r="J585" s="2">
        <v>1.6803720219492699E-2</v>
      </c>
      <c r="K585" s="2">
        <v>-0.45343171799548798</v>
      </c>
      <c r="L585" s="2">
        <v>5.9222213497064302E-2</v>
      </c>
      <c r="M585" s="2">
        <v>1.00361582376678E-2</v>
      </c>
      <c r="N585" s="2">
        <v>-0.13809137065706201</v>
      </c>
      <c r="O585" s="2">
        <v>5.7898685291973E-2</v>
      </c>
      <c r="P585" s="2">
        <v>-0.453987400995641</v>
      </c>
    </row>
    <row r="586" spans="2:16" ht="15" customHeight="1" x14ac:dyDescent="0.25">
      <c r="B586" s="2">
        <v>-1.8796242588482499</v>
      </c>
      <c r="C586" s="2">
        <v>-2.7138973226182399</v>
      </c>
      <c r="D586" s="2">
        <v>-3.5340871352881802</v>
      </c>
      <c r="E586" s="2">
        <v>-0.88767593055012295</v>
      </c>
      <c r="F586" s="2">
        <v>1.13320149748635</v>
      </c>
      <c r="G586" s="2">
        <v>0.79314138193494499</v>
      </c>
      <c r="H586" s="2">
        <v>0.35478173835973498</v>
      </c>
      <c r="I586" s="2">
        <v>-0.66425075221299501</v>
      </c>
      <c r="J586" s="2">
        <v>-1.5808509723508499</v>
      </c>
      <c r="K586" s="2">
        <v>-0.723053798832059</v>
      </c>
      <c r="L586" s="2">
        <v>0.19707482294349801</v>
      </c>
      <c r="M586" s="2">
        <v>0.32494819951415599</v>
      </c>
      <c r="N586" s="2">
        <v>-2.1490009610975001E-2</v>
      </c>
      <c r="O586" s="2">
        <v>-0.126871789146345</v>
      </c>
      <c r="P586" s="2">
        <v>-0.43341591408493901</v>
      </c>
    </row>
    <row r="587" spans="2:16" ht="15" customHeight="1" x14ac:dyDescent="0.25">
      <c r="B587" s="2">
        <v>5.2233395319457596E-3</v>
      </c>
      <c r="C587" s="2">
        <v>0.543987062606758</v>
      </c>
      <c r="D587" s="2">
        <v>-9.5422235430600993E-2</v>
      </c>
      <c r="E587" s="2">
        <v>0.272778612643367</v>
      </c>
      <c r="F587" s="2">
        <v>-0.490950988190618</v>
      </c>
      <c r="G587" s="2">
        <v>1.06455247934151</v>
      </c>
      <c r="H587" s="2">
        <v>1.4019741484602399</v>
      </c>
      <c r="I587" s="2">
        <v>0.99656861822652398</v>
      </c>
      <c r="J587" s="2">
        <v>-0.376708160220179</v>
      </c>
      <c r="K587" s="2">
        <v>0.177712734336791</v>
      </c>
      <c r="L587" s="2">
        <v>-0.48991610416917297</v>
      </c>
      <c r="M587" s="2">
        <v>0.187570744861705</v>
      </c>
      <c r="N587" s="2">
        <v>0.190756721818751</v>
      </c>
      <c r="O587" s="2">
        <v>0.15543722411477301</v>
      </c>
      <c r="P587" s="2">
        <v>0.197659399328834</v>
      </c>
    </row>
    <row r="588" spans="2:16" ht="15" customHeight="1" x14ac:dyDescent="0.25">
      <c r="B588" s="2">
        <v>-1.72429993244016</v>
      </c>
      <c r="C588" s="2">
        <v>-0.73316164696208297</v>
      </c>
      <c r="D588" s="2">
        <v>-0.70578320442317799</v>
      </c>
      <c r="E588" s="2">
        <v>-1.0758752508140601</v>
      </c>
      <c r="F588" s="2">
        <v>0.75744549377766801</v>
      </c>
      <c r="G588" s="2">
        <v>-0.177029664224754</v>
      </c>
      <c r="H588" s="2">
        <v>0.404024364939575</v>
      </c>
      <c r="I588" s="2">
        <v>0.38864900856407097</v>
      </c>
      <c r="J588" s="2">
        <v>-0.65105206248832803</v>
      </c>
      <c r="K588" s="2">
        <v>0.71566739412502201</v>
      </c>
      <c r="L588" s="2">
        <v>-0.26990405298655601</v>
      </c>
      <c r="M588" s="2">
        <v>0.60440205170017802</v>
      </c>
      <c r="N588" s="2">
        <v>-0.35333511507987098</v>
      </c>
      <c r="O588" s="2">
        <v>0.42952935842213802</v>
      </c>
      <c r="P588" s="2">
        <v>0.82167013211181295</v>
      </c>
    </row>
    <row r="589" spans="2:16" ht="15" customHeight="1" x14ac:dyDescent="0.25">
      <c r="B589" s="2">
        <v>-2.1624138474041499</v>
      </c>
      <c r="C589" s="2">
        <v>1.34315852619599</v>
      </c>
      <c r="D589" s="2">
        <v>0.26618281223364199</v>
      </c>
      <c r="E589" s="2">
        <v>-3.1898167642040703E-2</v>
      </c>
      <c r="F589" s="2">
        <v>1.06038962178406</v>
      </c>
      <c r="G589" s="2">
        <v>-0.27298602426860402</v>
      </c>
      <c r="H589" s="2">
        <v>-0.95974112252257004</v>
      </c>
      <c r="I589" s="2">
        <v>-0.31041358822583798</v>
      </c>
      <c r="J589" s="2">
        <v>0.52269888847347701</v>
      </c>
      <c r="K589" s="2">
        <v>-0.524756422466643</v>
      </c>
      <c r="L589" s="2">
        <v>-0.112740740779047</v>
      </c>
      <c r="M589" s="2">
        <v>0.48494025678126101</v>
      </c>
      <c r="N589" s="2">
        <v>-0.288269260749064</v>
      </c>
      <c r="O589" s="2">
        <v>-4.2358004225459697E-2</v>
      </c>
      <c r="P589" s="2">
        <v>-0.28077548222099802</v>
      </c>
    </row>
    <row r="590" spans="2:16" ht="15" customHeight="1" x14ac:dyDescent="0.25">
      <c r="B590" s="2">
        <v>-1.64156503628038</v>
      </c>
      <c r="C590" s="2">
        <v>2.07529478526315</v>
      </c>
      <c r="D590" s="2">
        <v>-0.38589345284410698</v>
      </c>
      <c r="E590" s="2">
        <v>-0.67435205806110599</v>
      </c>
      <c r="F590" s="2">
        <v>0.62737822983918101</v>
      </c>
      <c r="G590" s="2">
        <v>-0.83211527355681003</v>
      </c>
      <c r="H590" s="2">
        <v>-0.91971411648876999</v>
      </c>
      <c r="I590" s="2">
        <v>-0.22363863791410901</v>
      </c>
      <c r="J590" s="2">
        <v>-0.49417276189037401</v>
      </c>
      <c r="K590" s="2">
        <v>1.6791152501731299E-2</v>
      </c>
      <c r="L590" s="2">
        <v>2.88900700308077E-2</v>
      </c>
      <c r="M590" s="2">
        <v>0.23766193425368301</v>
      </c>
      <c r="N590" s="2">
        <v>-0.116550015325342</v>
      </c>
      <c r="O590" s="2">
        <v>-0.17391309565304899</v>
      </c>
      <c r="P590" s="2">
        <v>-0.41001506957603001</v>
      </c>
    </row>
    <row r="591" spans="2:16" ht="15" customHeight="1" x14ac:dyDescent="0.25">
      <c r="B591" s="2">
        <v>2.9416178764637002</v>
      </c>
      <c r="C591" s="2">
        <v>-0.351099550397038</v>
      </c>
      <c r="D591" s="2">
        <v>-1.047447611443</v>
      </c>
      <c r="E591" s="2">
        <v>-1.9297643335474</v>
      </c>
      <c r="F591" s="2">
        <v>0.78525071994408202</v>
      </c>
      <c r="G591" s="2">
        <v>-1.03642660572691</v>
      </c>
      <c r="H591" s="2">
        <v>-0.28132415612295503</v>
      </c>
      <c r="I591" s="2">
        <v>-0.51551105843044198</v>
      </c>
      <c r="J591" s="2">
        <v>-0.48355451020266899</v>
      </c>
      <c r="K591" s="2">
        <v>9.4411367974731694E-2</v>
      </c>
      <c r="L591" s="2">
        <v>7.5818968156852504E-2</v>
      </c>
      <c r="M591" s="2">
        <v>3.1751022671055798E-2</v>
      </c>
      <c r="N591" s="2">
        <v>0.22834398474600201</v>
      </c>
      <c r="O591" s="2">
        <v>-0.63634631855231205</v>
      </c>
      <c r="P591" s="2">
        <v>-4.1740196447013697E-2</v>
      </c>
    </row>
    <row r="592" spans="2:16" ht="15" customHeight="1" x14ac:dyDescent="0.25">
      <c r="B592" s="2">
        <v>0.93029538735583395</v>
      </c>
      <c r="C592" s="2">
        <v>-1.41564795227428</v>
      </c>
      <c r="D592" s="2">
        <v>-1.1406293324394501</v>
      </c>
      <c r="E592" s="2">
        <v>-1.4002132752198</v>
      </c>
      <c r="F592" s="2">
        <v>1.3490549033896899</v>
      </c>
      <c r="G592" s="2">
        <v>0.76774732008081803</v>
      </c>
      <c r="H592" s="2">
        <v>0.70391778599302701</v>
      </c>
      <c r="I592" s="2">
        <v>0.31713510931724498</v>
      </c>
      <c r="J592" s="2">
        <v>8.5619004311013103E-2</v>
      </c>
      <c r="K592" s="2">
        <v>0.502802969872576</v>
      </c>
      <c r="L592" s="2">
        <v>-0.28010443791276202</v>
      </c>
      <c r="M592" s="2">
        <v>2.3189577400119898E-2</v>
      </c>
      <c r="N592" s="2">
        <v>-0.19038669888801399</v>
      </c>
      <c r="O592" s="2">
        <v>-6.7647830374113802E-2</v>
      </c>
      <c r="P592" s="2">
        <v>0.11657644672980801</v>
      </c>
    </row>
    <row r="593" spans="2:16" ht="15" customHeight="1" x14ac:dyDescent="0.25">
      <c r="B593" s="2">
        <v>-2.1992709805139299</v>
      </c>
      <c r="C593" s="2">
        <v>1.64263608487128</v>
      </c>
      <c r="D593" s="2">
        <v>0.94214195913238397</v>
      </c>
      <c r="E593" s="2">
        <v>0.24423587260837301</v>
      </c>
      <c r="F593" s="2">
        <v>1.3330875032398799</v>
      </c>
      <c r="G593" s="2">
        <v>-0.72313664983346604</v>
      </c>
      <c r="H593" s="2">
        <v>-1.52535651703673</v>
      </c>
      <c r="I593" s="2">
        <v>0.216722767720198</v>
      </c>
      <c r="J593" s="2">
        <v>-0.30850952303614998</v>
      </c>
      <c r="K593" s="2">
        <v>0.40157767379522102</v>
      </c>
      <c r="L593" s="2">
        <v>0.145936334698965</v>
      </c>
      <c r="M593" s="2">
        <v>-0.17540339277490199</v>
      </c>
      <c r="N593" s="2">
        <v>-0.188854996252969</v>
      </c>
      <c r="O593" s="2">
        <v>-0.20640881145279499</v>
      </c>
      <c r="P593" s="2">
        <v>-0.287428345045603</v>
      </c>
    </row>
    <row r="594" spans="2:16" ht="15" customHeight="1" x14ac:dyDescent="0.25">
      <c r="B594" s="2">
        <v>-0.82063663535638698</v>
      </c>
      <c r="C594" s="2">
        <v>3.2654723115499098</v>
      </c>
      <c r="D594" s="2">
        <v>-0.89073832398620201</v>
      </c>
      <c r="E594" s="2">
        <v>-1.9673378234296699</v>
      </c>
      <c r="F594" s="2">
        <v>-2.5817503790547298</v>
      </c>
      <c r="G594" s="2">
        <v>8.2388384965807498E-2</v>
      </c>
      <c r="H594" s="2">
        <v>0.97527880155844604</v>
      </c>
      <c r="I594" s="2">
        <v>-0.67656279008194198</v>
      </c>
      <c r="J594" s="2">
        <v>0.669047714891707</v>
      </c>
      <c r="K594" s="2">
        <v>-0.23490263894955099</v>
      </c>
      <c r="L594" s="2">
        <v>-0.39362492702265101</v>
      </c>
      <c r="M594" s="2">
        <v>-4.4098441410321799E-2</v>
      </c>
      <c r="N594" s="2">
        <v>-0.40734481183319299</v>
      </c>
      <c r="O594" s="2">
        <v>0.63080071993934195</v>
      </c>
      <c r="P594" s="2">
        <v>6.3997334288366695E-2</v>
      </c>
    </row>
    <row r="595" spans="2:16" ht="15" customHeight="1" x14ac:dyDescent="0.25">
      <c r="B595" s="2">
        <v>-4.5704736621378999</v>
      </c>
      <c r="C595" s="2">
        <v>-9.0735994509113002E-2</v>
      </c>
      <c r="D595" s="2">
        <v>-0.99462429996831103</v>
      </c>
      <c r="E595" s="2">
        <v>-1.2099411270631499</v>
      </c>
      <c r="F595" s="2">
        <v>0.76589267275463202</v>
      </c>
      <c r="G595" s="2">
        <v>-0.92516401927772096</v>
      </c>
      <c r="H595" s="2">
        <v>-1.7167154593526399</v>
      </c>
      <c r="I595" s="2">
        <v>-0.94650595127544102</v>
      </c>
      <c r="J595" s="2">
        <v>1.02062772555229</v>
      </c>
      <c r="K595" s="2">
        <v>-0.86578688200358001</v>
      </c>
      <c r="L595" s="2">
        <v>0.231840502040283</v>
      </c>
      <c r="M595" s="2">
        <v>-0.92646017311345596</v>
      </c>
      <c r="N595" s="2">
        <v>0.54132798336785204</v>
      </c>
      <c r="O595" s="2">
        <v>0.65567249747672696</v>
      </c>
      <c r="P595" s="2">
        <v>-0.139518504494028</v>
      </c>
    </row>
    <row r="596" spans="2:16" ht="15" customHeight="1" x14ac:dyDescent="0.25">
      <c r="B596" s="2">
        <v>-0.23781758317615101</v>
      </c>
      <c r="C596" s="2">
        <v>2.2708026177668299</v>
      </c>
      <c r="D596" s="2">
        <v>1.1545558384491399</v>
      </c>
      <c r="E596" s="2">
        <v>0.147050321326372</v>
      </c>
      <c r="F596" s="2">
        <v>0.54804642187401098</v>
      </c>
      <c r="G596" s="2">
        <v>9.2830195813663002E-2</v>
      </c>
      <c r="H596" s="2">
        <v>0.119314647245959</v>
      </c>
      <c r="I596" s="2">
        <v>3.2391302509904199E-2</v>
      </c>
      <c r="J596" s="2">
        <v>0.250107774428725</v>
      </c>
      <c r="K596" s="2">
        <v>-0.31659449572731102</v>
      </c>
      <c r="L596" s="2">
        <v>-0.15274652833131</v>
      </c>
      <c r="M596" s="2">
        <v>6.6037007560738506E-2</v>
      </c>
      <c r="N596" s="2">
        <v>0.14671989811274899</v>
      </c>
      <c r="O596" s="2">
        <v>-0.14687452011250601</v>
      </c>
      <c r="P596" s="2">
        <v>-6.4261002905908401E-2</v>
      </c>
    </row>
    <row r="597" spans="2:16" ht="15" customHeight="1" x14ac:dyDescent="0.25">
      <c r="B597" s="2">
        <v>-0.62056880703984296</v>
      </c>
      <c r="C597" s="2">
        <v>2.5955207059126502</v>
      </c>
      <c r="D597" s="2">
        <v>0.53503302522029395</v>
      </c>
      <c r="E597" s="2">
        <v>6.8902442437589195E-2</v>
      </c>
      <c r="F597" s="2">
        <v>-0.41032748428155302</v>
      </c>
      <c r="G597" s="2">
        <v>-0.76248377734888595</v>
      </c>
      <c r="H597" s="2">
        <v>0.17552005573922599</v>
      </c>
      <c r="I597" s="2">
        <v>0.17024785982569299</v>
      </c>
      <c r="J597" s="2">
        <v>-0.74110354190405403</v>
      </c>
      <c r="K597" s="2">
        <v>-0.33360516871700902</v>
      </c>
      <c r="L597" s="2">
        <v>-7.9815662046410808E-3</v>
      </c>
      <c r="M597" s="2">
        <v>0.31133509720991698</v>
      </c>
      <c r="N597" s="2">
        <v>-6.0925593349422498E-2</v>
      </c>
      <c r="O597" s="2">
        <v>0.35065699501845199</v>
      </c>
      <c r="P597" s="2">
        <v>0.127313946747518</v>
      </c>
    </row>
    <row r="598" spans="2:16" ht="15" customHeight="1" x14ac:dyDescent="0.25">
      <c r="B598" s="2">
        <v>4.2251740836382803</v>
      </c>
      <c r="C598" s="2">
        <v>-2.2855753055274701</v>
      </c>
      <c r="D598" s="2">
        <v>-1.36519168634247</v>
      </c>
      <c r="E598" s="2">
        <v>-3.0591501504452601</v>
      </c>
      <c r="F598" s="2">
        <v>0.77189244453353101</v>
      </c>
      <c r="G598" s="2">
        <v>-1.1890663580542</v>
      </c>
      <c r="H598" s="2">
        <v>-1.1227455067977801</v>
      </c>
      <c r="I598" s="2">
        <v>0.68086142517134995</v>
      </c>
      <c r="J598" s="2">
        <v>0.18248053202133399</v>
      </c>
      <c r="K598" s="2">
        <v>-4.8353551589004097E-2</v>
      </c>
      <c r="L598" s="2">
        <v>0.31995683203402098</v>
      </c>
      <c r="M598" s="2">
        <v>0.132042991324239</v>
      </c>
      <c r="N598" s="2">
        <v>0.36812143590443902</v>
      </c>
      <c r="O598" s="2">
        <v>-0.57567826919263698</v>
      </c>
      <c r="P598" s="2">
        <v>-9.6048981808753098E-2</v>
      </c>
    </row>
    <row r="599" spans="2:16" ht="15" customHeight="1" x14ac:dyDescent="0.25">
      <c r="B599" s="2">
        <v>-0.28711080890198698</v>
      </c>
      <c r="C599" s="2">
        <v>0.68675104235170703</v>
      </c>
      <c r="D599" s="2">
        <v>-0.49019839955425099</v>
      </c>
      <c r="E599" s="2">
        <v>-0.71313860642488502</v>
      </c>
      <c r="F599" s="2">
        <v>-0.25479293538220998</v>
      </c>
      <c r="G599" s="2">
        <v>0.37679959311614503</v>
      </c>
      <c r="H599" s="2">
        <v>0.77055214334661004</v>
      </c>
      <c r="I599" s="2">
        <v>7.5142030702425297E-2</v>
      </c>
      <c r="J599" s="2">
        <v>5.4537379546661602E-2</v>
      </c>
      <c r="K599" s="2">
        <v>0.107070949781142</v>
      </c>
      <c r="L599" s="2">
        <v>0.49427822933250298</v>
      </c>
      <c r="M599" s="2">
        <v>6.9920337679615793E-2</v>
      </c>
      <c r="N599" s="2">
        <v>-0.20204685527590499</v>
      </c>
      <c r="O599" s="2">
        <v>0.18973640835958</v>
      </c>
      <c r="P599" s="2">
        <v>-4.11612033006266E-2</v>
      </c>
    </row>
    <row r="600" spans="2:16" ht="15" customHeight="1" x14ac:dyDescent="0.25">
      <c r="B600" s="2">
        <v>-1.53018434911358</v>
      </c>
      <c r="C600" s="2">
        <v>-5.1557743355677097</v>
      </c>
      <c r="D600" s="2">
        <v>1.7008088564554</v>
      </c>
      <c r="E600" s="2">
        <v>-1.55859643156429</v>
      </c>
      <c r="F600" s="2">
        <v>-2.0378570468328498</v>
      </c>
      <c r="G600" s="2">
        <v>-2.5486960788203201</v>
      </c>
      <c r="H600" s="2">
        <v>0.60276943257452198</v>
      </c>
      <c r="I600" s="2">
        <v>-0.90786222006587602</v>
      </c>
      <c r="J600" s="2">
        <v>-0.81349004549166903</v>
      </c>
      <c r="K600" s="2">
        <v>0.206163812749175</v>
      </c>
      <c r="L600" s="2">
        <v>0.18505790131757899</v>
      </c>
      <c r="M600" s="2">
        <v>-0.55549999387999704</v>
      </c>
      <c r="N600" s="2">
        <v>-1.37409330673626</v>
      </c>
      <c r="O600" s="2">
        <v>-0.50369304976788398</v>
      </c>
      <c r="P600" s="2">
        <v>-1.13852723115425</v>
      </c>
    </row>
    <row r="601" spans="2:16" ht="15" customHeight="1" x14ac:dyDescent="0.25">
      <c r="B601" s="2">
        <v>0.29911442090096901</v>
      </c>
      <c r="C601" s="2">
        <v>1.2919822404874199</v>
      </c>
      <c r="D601" s="2">
        <v>1.5140167398092299</v>
      </c>
      <c r="E601" s="2">
        <v>0.97642069652255303</v>
      </c>
      <c r="F601" s="2">
        <v>-0.75450055348052203</v>
      </c>
      <c r="G601" s="2">
        <v>0.24550721370890199</v>
      </c>
      <c r="H601" s="2">
        <v>1.12710651696231</v>
      </c>
      <c r="I601" s="2">
        <v>0.174633206070515</v>
      </c>
      <c r="J601" s="2">
        <v>-0.26840733585155002</v>
      </c>
      <c r="K601" s="2">
        <v>-0.22044545534993701</v>
      </c>
      <c r="L601" s="2">
        <v>0.173781343469188</v>
      </c>
      <c r="M601" s="2">
        <v>-0.70803328609585103</v>
      </c>
      <c r="N601" s="2">
        <v>0.35511886308896201</v>
      </c>
      <c r="O601" s="2">
        <v>0.57794538114443195</v>
      </c>
      <c r="P601" s="2">
        <v>-6.6514391589505506E-2</v>
      </c>
    </row>
    <row r="602" spans="2:16" ht="15" customHeight="1" x14ac:dyDescent="0.25">
      <c r="B602" s="2">
        <v>0.52818447591234396</v>
      </c>
      <c r="C602" s="2">
        <v>1.6796317738197399</v>
      </c>
      <c r="D602" s="2">
        <v>1.3051603471322899</v>
      </c>
      <c r="E602" s="2">
        <v>0.47178237634751302</v>
      </c>
      <c r="F602" s="2">
        <v>-0.46589990483807497</v>
      </c>
      <c r="G602" s="2">
        <v>0.61108283749384895</v>
      </c>
      <c r="H602" s="2">
        <v>1.2807279506365801</v>
      </c>
      <c r="I602" s="2">
        <v>-0.25482020447454401</v>
      </c>
      <c r="J602" s="2">
        <v>9.7922592338765296E-2</v>
      </c>
      <c r="K602" s="2">
        <v>-1.10806740008519</v>
      </c>
      <c r="L602" s="2">
        <v>0.23423692638428401</v>
      </c>
      <c r="M602" s="2">
        <v>0.16568621764572899</v>
      </c>
      <c r="N602" s="2">
        <v>5.0156354009877502E-2</v>
      </c>
      <c r="O602" s="2">
        <v>0.106252857306606</v>
      </c>
      <c r="P602" s="2">
        <v>-0.18950173858678401</v>
      </c>
    </row>
    <row r="603" spans="2:16" ht="15" customHeight="1" x14ac:dyDescent="0.25">
      <c r="B603" s="2">
        <v>-0.52830944903145505</v>
      </c>
      <c r="C603" s="2">
        <v>2.9893626505684501</v>
      </c>
      <c r="D603" s="2">
        <v>-0.791279784721034</v>
      </c>
      <c r="E603" s="2">
        <v>-1.82456656187077</v>
      </c>
      <c r="F603" s="2">
        <v>-1.95248550866271</v>
      </c>
      <c r="G603" s="2">
        <v>-1.4710858897283301</v>
      </c>
      <c r="H603" s="2">
        <v>0.82203219165285901</v>
      </c>
      <c r="I603" s="2">
        <v>0.74420888485712</v>
      </c>
      <c r="J603" s="2">
        <v>-0.70131514248066396</v>
      </c>
      <c r="K603" s="2">
        <v>1.02339264893311</v>
      </c>
      <c r="L603" s="2">
        <v>0.16263608430960499</v>
      </c>
      <c r="M603" s="2">
        <v>1.0052253794521999</v>
      </c>
      <c r="N603" s="2">
        <v>1.11929446404302</v>
      </c>
      <c r="O603" s="2">
        <v>-0.53922996429117498</v>
      </c>
      <c r="P603" s="2">
        <v>-0.322561516608592</v>
      </c>
    </row>
    <row r="604" spans="2:16" ht="15" customHeight="1" x14ac:dyDescent="0.25">
      <c r="B604" s="2">
        <v>-1.75420029270032</v>
      </c>
      <c r="C604" s="2">
        <v>1.5185440772375001</v>
      </c>
      <c r="D604" s="2">
        <v>2.5743088388856101</v>
      </c>
      <c r="E604" s="2">
        <v>1.7396088305170401</v>
      </c>
      <c r="F604" s="2">
        <v>1.4556144341441799</v>
      </c>
      <c r="G604" s="2">
        <v>0.47497769495134601</v>
      </c>
      <c r="H604" s="2">
        <v>-0.870484284723541</v>
      </c>
      <c r="I604" s="2">
        <v>1.04265967388674</v>
      </c>
      <c r="J604" s="2">
        <v>6.3656063157859502E-2</v>
      </c>
      <c r="K604" s="2">
        <v>0.63639835595724104</v>
      </c>
      <c r="L604" s="2">
        <v>3.2959000513346202E-3</v>
      </c>
      <c r="M604" s="2">
        <v>-1.5437216132412701</v>
      </c>
      <c r="N604" s="2">
        <v>8.7209345377822794E-2</v>
      </c>
      <c r="O604" s="2">
        <v>-0.58783068106340497</v>
      </c>
      <c r="P604" s="2">
        <v>2.7818408899551499E-2</v>
      </c>
    </row>
    <row r="605" spans="2:16" ht="15" customHeight="1" x14ac:dyDescent="0.25">
      <c r="B605" s="2">
        <v>-3.45344015906575</v>
      </c>
      <c r="C605" s="2">
        <v>0.113538061759506</v>
      </c>
      <c r="D605" s="2">
        <v>-0.42798673664956199</v>
      </c>
      <c r="E605" s="2">
        <v>-0.728800764349681</v>
      </c>
      <c r="F605" s="2">
        <v>-0.22555839581395201</v>
      </c>
      <c r="G605" s="2">
        <v>-0.27077007741578202</v>
      </c>
      <c r="H605" s="2">
        <v>-0.15388403177245999</v>
      </c>
      <c r="I605" s="2">
        <v>-0.49419056150110502</v>
      </c>
      <c r="J605" s="2">
        <v>1.4581098656295099</v>
      </c>
      <c r="K605" s="2">
        <v>-0.75834914430594702</v>
      </c>
      <c r="L605" s="2">
        <v>0.556849585151862</v>
      </c>
      <c r="M605" s="2">
        <v>-0.260809761815674</v>
      </c>
      <c r="N605" s="2">
        <v>0.221988933618323</v>
      </c>
      <c r="O605" s="2">
        <v>0.38407549112327299</v>
      </c>
      <c r="P605" s="2">
        <v>0.194568423863934</v>
      </c>
    </row>
    <row r="606" spans="2:16" ht="15" customHeight="1" x14ac:dyDescent="0.25">
      <c r="B606" s="2">
        <v>-0.89585389949462402</v>
      </c>
      <c r="C606" s="2">
        <v>1.13781813766486</v>
      </c>
      <c r="D606" s="2">
        <v>1.89052545321417</v>
      </c>
      <c r="E606" s="2">
        <v>0.56365552995040302</v>
      </c>
      <c r="F606" s="2">
        <v>1.6700677773572801</v>
      </c>
      <c r="G606" s="2">
        <v>-0.17858254277382599</v>
      </c>
      <c r="H606" s="2">
        <v>-1.1198640255321799</v>
      </c>
      <c r="I606" s="2">
        <v>-0.12756579597444301</v>
      </c>
      <c r="J606" s="2">
        <v>-0.81403297578174305</v>
      </c>
      <c r="K606" s="2">
        <v>-0.47499432862186802</v>
      </c>
      <c r="L606" s="2">
        <v>-0.16160493806291801</v>
      </c>
      <c r="M606" s="2">
        <v>-5.89902667440238E-2</v>
      </c>
      <c r="N606" s="2">
        <v>-0.33287085629676799</v>
      </c>
      <c r="O606" s="2">
        <v>-3.2533784186528601E-2</v>
      </c>
      <c r="P606" s="2">
        <v>-0.33654212576256498</v>
      </c>
    </row>
    <row r="607" spans="2:16" ht="15" customHeight="1" x14ac:dyDescent="0.25">
      <c r="B607" s="2">
        <v>3.73978765872448</v>
      </c>
      <c r="C607" s="2">
        <v>1.0870234149575999</v>
      </c>
      <c r="D607" s="2">
        <v>-0.37019473825023702</v>
      </c>
      <c r="E607" s="2">
        <v>-1.69283681286276</v>
      </c>
      <c r="F607" s="2">
        <v>0.65490001126145403</v>
      </c>
      <c r="G607" s="2">
        <v>-0.70277575296441297</v>
      </c>
      <c r="H607" s="2">
        <v>-0.58476676210193002</v>
      </c>
      <c r="I607" s="2">
        <v>-0.42430687564277397</v>
      </c>
      <c r="J607" s="2">
        <v>-0.69900425511373299</v>
      </c>
      <c r="K607" s="2">
        <v>-0.18697220407676901</v>
      </c>
      <c r="L607" s="2">
        <v>-0.18563193999001701</v>
      </c>
      <c r="M607" s="2">
        <v>-0.177173321526988</v>
      </c>
      <c r="N607" s="2">
        <v>0.12034298640464</v>
      </c>
      <c r="O607" s="2">
        <v>-0.53362204600062502</v>
      </c>
      <c r="P607" s="2">
        <v>0.275721279614903</v>
      </c>
    </row>
    <row r="608" spans="2:16" ht="15" customHeight="1" x14ac:dyDescent="0.25">
      <c r="B608" s="2">
        <v>3.0439201852231998</v>
      </c>
      <c r="C608" s="2">
        <v>2.8048234094120899</v>
      </c>
      <c r="D608" s="2">
        <v>0.217928130153141</v>
      </c>
      <c r="E608" s="2">
        <v>-0.82180853930511299</v>
      </c>
      <c r="F608" s="2">
        <v>-1.6278540808881701</v>
      </c>
      <c r="G608" s="2">
        <v>0.29111028922968701</v>
      </c>
      <c r="H608" s="2">
        <v>0.94946694102580598</v>
      </c>
      <c r="I608" s="2">
        <v>0.39413180551094501</v>
      </c>
      <c r="J608" s="2">
        <v>-0.32669500342450503</v>
      </c>
      <c r="K608" s="2">
        <v>-0.304031461331007</v>
      </c>
      <c r="L608" s="2">
        <v>-0.187910461740732</v>
      </c>
      <c r="M608" s="2">
        <v>0.37448690384312</v>
      </c>
      <c r="N608" s="2">
        <v>9.9563527473626998E-2</v>
      </c>
      <c r="O608" s="2">
        <v>0.46111538605117403</v>
      </c>
      <c r="P608" s="2">
        <v>6.6342264037097906E-2</v>
      </c>
    </row>
    <row r="609" spans="2:16" ht="15" customHeight="1" x14ac:dyDescent="0.25">
      <c r="B609" s="2">
        <v>-2.92750535976898</v>
      </c>
      <c r="C609" s="2">
        <v>2.0765573359703602</v>
      </c>
      <c r="D609" s="2">
        <v>-0.240375616137743</v>
      </c>
      <c r="E609" s="2">
        <v>-0.84350792841377398</v>
      </c>
      <c r="F609" s="2">
        <v>-1.7342518849447299</v>
      </c>
      <c r="G609" s="2">
        <v>-0.481495388126849</v>
      </c>
      <c r="H609" s="2">
        <v>0.59317680719612798</v>
      </c>
      <c r="I609" s="2">
        <v>1.47302007134041</v>
      </c>
      <c r="J609" s="2">
        <v>-0.22542967425871499</v>
      </c>
      <c r="K609" s="2">
        <v>0.91041810328827799</v>
      </c>
      <c r="L609" s="2">
        <v>-4.8699930323527901E-2</v>
      </c>
      <c r="M609" s="2">
        <v>0.97027225885708701</v>
      </c>
      <c r="N609" s="2">
        <v>0.67302971984706506</v>
      </c>
      <c r="O609" s="2">
        <v>-0.70162991578487499</v>
      </c>
      <c r="P609" s="2">
        <v>-0.15672838159555499</v>
      </c>
    </row>
    <row r="610" spans="2:16" ht="15" customHeight="1" x14ac:dyDescent="0.25">
      <c r="B610" s="2">
        <v>0.55735959673024105</v>
      </c>
      <c r="C610" s="2">
        <v>3.0906907324550099</v>
      </c>
      <c r="D610" s="2">
        <v>-0.70365947152698305</v>
      </c>
      <c r="E610" s="2">
        <v>-2.1103435048469401</v>
      </c>
      <c r="F610" s="2">
        <v>-0.28905609298694002</v>
      </c>
      <c r="G610" s="2">
        <v>-1.72018758102002</v>
      </c>
      <c r="H610" s="2">
        <v>-0.219652616754651</v>
      </c>
      <c r="I610" s="2">
        <v>-0.18447142694388299</v>
      </c>
      <c r="J610" s="2">
        <v>-1.28875446177301</v>
      </c>
      <c r="K610" s="2">
        <v>0.74793718524764197</v>
      </c>
      <c r="L610" s="2">
        <v>-7.9421766171916999E-2</v>
      </c>
      <c r="M610" s="2">
        <v>-0.300630810669344</v>
      </c>
      <c r="N610" s="2">
        <v>0.23241483739579</v>
      </c>
      <c r="O610" s="2">
        <v>-0.61185513332686103</v>
      </c>
      <c r="P610" s="2">
        <v>0.28834452282591599</v>
      </c>
    </row>
    <row r="611" spans="2:16" ht="15" customHeight="1" x14ac:dyDescent="0.25">
      <c r="B611" s="2">
        <v>0.77522999814349103</v>
      </c>
      <c r="C611" s="2">
        <v>-3.53312736234881</v>
      </c>
      <c r="D611" s="2">
        <v>2.4638922445518201</v>
      </c>
      <c r="E611" s="2">
        <v>0.214141030523923</v>
      </c>
      <c r="F611" s="2">
        <v>-0.26610317785734799</v>
      </c>
      <c r="G611" s="2">
        <v>-0.88808651642526304</v>
      </c>
      <c r="H611" s="2">
        <v>0.51363805527495099</v>
      </c>
      <c r="I611" s="2">
        <v>-0.55485615451622095</v>
      </c>
      <c r="J611" s="2">
        <v>-0.824433377384438</v>
      </c>
      <c r="K611" s="2">
        <v>-0.92672927792860904</v>
      </c>
      <c r="L611" s="2">
        <v>-0.98599825218276904</v>
      </c>
      <c r="M611" s="2">
        <v>0.156451460710822</v>
      </c>
      <c r="N611" s="2">
        <v>-0.26659817673130698</v>
      </c>
      <c r="O611" s="2">
        <v>-0.24082297535549799</v>
      </c>
      <c r="P611" s="2">
        <v>-3.3967048398044798E-2</v>
      </c>
    </row>
    <row r="612" spans="2:16" ht="15" customHeight="1" x14ac:dyDescent="0.25">
      <c r="B612" s="2">
        <v>4.2176400090615802</v>
      </c>
      <c r="C612" s="2">
        <v>-0.52916682100715196</v>
      </c>
      <c r="D612" s="2">
        <v>2.7117787998292</v>
      </c>
      <c r="E612" s="2">
        <v>2.2440019186601399</v>
      </c>
      <c r="F612" s="2">
        <v>0.87496765423071798</v>
      </c>
      <c r="G612" s="2">
        <v>0.90350491469783401</v>
      </c>
      <c r="H612" s="2">
        <v>1.0261353904606401</v>
      </c>
      <c r="I612" s="2">
        <v>-0.187002351438007</v>
      </c>
      <c r="J612" s="2">
        <v>-0.93878395720861996</v>
      </c>
      <c r="K612" s="2">
        <v>-0.42609187317664199</v>
      </c>
      <c r="L612" s="2">
        <v>1.2111178410203101</v>
      </c>
      <c r="M612" s="2">
        <v>0.13950754307996199</v>
      </c>
      <c r="N612" s="2">
        <v>0.64199713637699896</v>
      </c>
      <c r="O612" s="2">
        <v>-0.11075132287561</v>
      </c>
      <c r="P612" s="2">
        <v>-0.67353919508534399</v>
      </c>
    </row>
    <row r="613" spans="2:16" ht="15" customHeight="1" x14ac:dyDescent="0.25">
      <c r="B613" s="2">
        <v>-0.56241822713800904</v>
      </c>
      <c r="C613" s="2">
        <v>0.98821163288052805</v>
      </c>
      <c r="D613" s="2">
        <v>-0.89778187852464597</v>
      </c>
      <c r="E613" s="2">
        <v>1.1115088131575299</v>
      </c>
      <c r="F613" s="2">
        <v>-2.4964877315307801E-2</v>
      </c>
      <c r="G613" s="2">
        <v>-0.34526149882361601</v>
      </c>
      <c r="H613" s="2">
        <v>-0.462421522541418</v>
      </c>
      <c r="I613" s="2">
        <v>-0.121682329198099</v>
      </c>
      <c r="J613" s="2">
        <v>-9.9090314773885801E-2</v>
      </c>
      <c r="K613" s="2">
        <v>-0.46254751424115298</v>
      </c>
      <c r="L613" s="2">
        <v>-0.20338881572783299</v>
      </c>
      <c r="M613" s="2">
        <v>-0.39807907315211699</v>
      </c>
      <c r="N613" s="2">
        <v>-0.112928993492004</v>
      </c>
      <c r="O613" s="2">
        <v>-6.7613954881559593E-2</v>
      </c>
      <c r="P613" s="2">
        <v>0.326648676200816</v>
      </c>
    </row>
    <row r="614" spans="2:16" ht="15" customHeight="1" x14ac:dyDescent="0.25">
      <c r="B614" s="2">
        <v>-2.5359596434896599</v>
      </c>
      <c r="C614" s="2">
        <v>2.6230661746787098</v>
      </c>
      <c r="D614" s="2">
        <v>0.43380701501785202</v>
      </c>
      <c r="E614" s="2">
        <v>-0.34870370606214901</v>
      </c>
      <c r="F614" s="2">
        <v>0.672097061047086</v>
      </c>
      <c r="G614" s="2">
        <v>-0.60033401477259796</v>
      </c>
      <c r="H614" s="2">
        <v>-1.08685338454273</v>
      </c>
      <c r="I614" s="2">
        <v>9.6588507853448496E-2</v>
      </c>
      <c r="J614" s="2">
        <v>-0.22949120812292501</v>
      </c>
      <c r="K614" s="2">
        <v>1.9068803654671899E-2</v>
      </c>
      <c r="L614" s="2">
        <v>-0.21654443118521699</v>
      </c>
      <c r="M614" s="2">
        <v>-7.5702317589188606E-2</v>
      </c>
      <c r="N614" s="2">
        <v>-0.701202643921922</v>
      </c>
      <c r="O614" s="2">
        <v>9.7106756227706495E-2</v>
      </c>
      <c r="P614" s="2">
        <v>-0.33007828659504801</v>
      </c>
    </row>
    <row r="615" spans="2:16" ht="15" customHeight="1" x14ac:dyDescent="0.25">
      <c r="B615" s="2">
        <v>-3.08413957803119</v>
      </c>
      <c r="C615" s="2">
        <v>-2.3164730374956699</v>
      </c>
      <c r="D615" s="2">
        <v>0.16963592237571401</v>
      </c>
      <c r="E615" s="2">
        <v>-0.71729932779551198</v>
      </c>
      <c r="F615" s="2">
        <v>-0.32683794671815802</v>
      </c>
      <c r="G615" s="2">
        <v>-1.22773603395291</v>
      </c>
      <c r="H615" s="2">
        <v>-0.56175627043192999</v>
      </c>
      <c r="I615" s="2">
        <v>-0.38199510626882699</v>
      </c>
      <c r="J615" s="2">
        <v>0.59797606076510901</v>
      </c>
      <c r="K615" s="2">
        <v>-0.75337564382586097</v>
      </c>
      <c r="L615" s="2">
        <v>0.11648667517781899</v>
      </c>
      <c r="M615" s="2">
        <v>1.4456202422808</v>
      </c>
      <c r="N615" s="2">
        <v>0.29998397617767703</v>
      </c>
      <c r="O615" s="2">
        <v>0.288362184620849</v>
      </c>
      <c r="P615" s="2">
        <v>0.77048101993862605</v>
      </c>
    </row>
    <row r="616" spans="2:16" ht="15" customHeight="1" x14ac:dyDescent="0.25">
      <c r="B616" s="2">
        <v>1.8002071873863099</v>
      </c>
      <c r="C616" s="2">
        <v>-0.87419068469396399</v>
      </c>
      <c r="D616" s="2">
        <v>0.105329712401089</v>
      </c>
      <c r="E616" s="2">
        <v>0.281174607673919</v>
      </c>
      <c r="F616" s="2">
        <v>-6.2951165630973305E-2</v>
      </c>
      <c r="G616" s="2">
        <v>1.0100120584691901</v>
      </c>
      <c r="H616" s="2">
        <v>-0.15440732746799901</v>
      </c>
      <c r="I616" s="2">
        <v>-0.21383690346585699</v>
      </c>
      <c r="J616" s="2">
        <v>0.45039864684254799</v>
      </c>
      <c r="K616" s="2">
        <v>0.48365770189871099</v>
      </c>
      <c r="L616" s="2">
        <v>0.221024994392649</v>
      </c>
      <c r="M616" s="2">
        <v>0.301134487429153</v>
      </c>
      <c r="N616" s="2">
        <v>4.7253492147749203E-2</v>
      </c>
      <c r="O616" s="2">
        <v>-0.12184108775466</v>
      </c>
      <c r="P616" s="2">
        <v>-6.4323347656390695E-2</v>
      </c>
    </row>
    <row r="617" spans="2:16" ht="15" customHeight="1" x14ac:dyDescent="0.25">
      <c r="B617" s="2">
        <v>-1.48582695356495</v>
      </c>
      <c r="C617" s="2">
        <v>1.7430229961839401</v>
      </c>
      <c r="D617" s="2">
        <v>0.55275463792443402</v>
      </c>
      <c r="E617" s="2">
        <v>0.49269365482722</v>
      </c>
      <c r="F617" s="2">
        <v>5.2996390604339902E-2</v>
      </c>
      <c r="G617" s="2">
        <v>0.11644453987636499</v>
      </c>
      <c r="H617" s="2">
        <v>-0.77726196063636399</v>
      </c>
      <c r="I617" s="2">
        <v>7.8345946333049001E-3</v>
      </c>
      <c r="J617" s="2">
        <v>-0.32510808601916402</v>
      </c>
      <c r="K617" s="2">
        <v>0.111722826729238</v>
      </c>
      <c r="L617" s="2">
        <v>7.7861707917730394E-2</v>
      </c>
      <c r="M617" s="2">
        <v>-0.44297722530477701</v>
      </c>
      <c r="N617" s="2">
        <v>-0.43024721352877299</v>
      </c>
      <c r="O617" s="2">
        <v>0.23409934542130001</v>
      </c>
      <c r="P617" s="2">
        <v>-6.06138184173802E-2</v>
      </c>
    </row>
    <row r="618" spans="2:16" ht="15" customHeight="1" x14ac:dyDescent="0.25">
      <c r="B618" s="2">
        <v>4.3659393682394301</v>
      </c>
      <c r="C618" s="2">
        <v>1.1173052672045101</v>
      </c>
      <c r="D618" s="2">
        <v>0.34702659887838699</v>
      </c>
      <c r="E618" s="2">
        <v>-0.659558148419087</v>
      </c>
      <c r="F618" s="2">
        <v>-0.38366017846428202</v>
      </c>
      <c r="G618" s="2">
        <v>0.80512065830129598</v>
      </c>
      <c r="H618" s="2">
        <v>0.34126639551166099</v>
      </c>
      <c r="I618" s="2">
        <v>-0.27350105661632701</v>
      </c>
      <c r="J618" s="2">
        <v>0.25656526282542302</v>
      </c>
      <c r="K618" s="2">
        <v>-0.72494885151631205</v>
      </c>
      <c r="L618" s="2">
        <v>-0.18425659296514299</v>
      </c>
      <c r="M618" s="2">
        <v>0.264396925325039</v>
      </c>
      <c r="N618" s="2">
        <v>8.2500437521416697E-2</v>
      </c>
      <c r="O618" s="2">
        <v>0.41967882930681799</v>
      </c>
      <c r="P618" s="2">
        <v>-0.17622231886334799</v>
      </c>
    </row>
    <row r="619" spans="2:16" ht="15" customHeight="1" x14ac:dyDescent="0.25">
      <c r="B619" s="2">
        <v>3.15528506967927</v>
      </c>
      <c r="C619" s="2">
        <v>-0.28622589520342601</v>
      </c>
      <c r="D619" s="2">
        <v>0.47027957881013199</v>
      </c>
      <c r="E619" s="2">
        <v>0.35454878835356701</v>
      </c>
      <c r="F619" s="2">
        <v>0.82714370066652099</v>
      </c>
      <c r="G619" s="2">
        <v>0.22316012633660201</v>
      </c>
      <c r="H619" s="2">
        <v>0.56499929795958304</v>
      </c>
      <c r="I619" s="2">
        <v>-0.44365874595223898</v>
      </c>
      <c r="J619" s="2">
        <v>0.30697371003752</v>
      </c>
      <c r="K619" s="2">
        <v>0.135712156551653</v>
      </c>
      <c r="L619" s="2">
        <v>0.62753767718106002</v>
      </c>
      <c r="M619" s="2">
        <v>0.35840260536214302</v>
      </c>
      <c r="N619" s="2">
        <v>6.71009934113065E-2</v>
      </c>
      <c r="O619" s="2">
        <v>0.12661343603870601</v>
      </c>
      <c r="P619" s="2">
        <v>-0.26703927590335702</v>
      </c>
    </row>
    <row r="620" spans="2:16" ht="15" customHeight="1" x14ac:dyDescent="0.25">
      <c r="B620" s="2">
        <v>-0.11982745249943701</v>
      </c>
      <c r="C620" s="2">
        <v>2.14111479000676</v>
      </c>
      <c r="D620" s="2">
        <v>-1.6961943706995299</v>
      </c>
      <c r="E620" s="2">
        <v>0.60105770081238896</v>
      </c>
      <c r="F620" s="2">
        <v>-0.81363518514320898</v>
      </c>
      <c r="G620" s="2">
        <v>-1.1615088490765699</v>
      </c>
      <c r="H620" s="2">
        <v>-0.21898517634007</v>
      </c>
      <c r="I620" s="2">
        <v>-1.9754053246049601E-2</v>
      </c>
      <c r="J620" s="2">
        <v>-0.82764430774138498</v>
      </c>
      <c r="K620" s="2">
        <v>-5.7470983739054703E-2</v>
      </c>
      <c r="L620" s="2">
        <v>-0.41391849642828898</v>
      </c>
      <c r="M620" s="2">
        <v>-0.34347389447898502</v>
      </c>
      <c r="N620" s="2">
        <v>-0.483351758093368</v>
      </c>
      <c r="O620" s="2">
        <v>0.238655573564202</v>
      </c>
      <c r="P620" s="2">
        <v>0.33800755146785999</v>
      </c>
    </row>
    <row r="621" spans="2:16" ht="15" customHeight="1" x14ac:dyDescent="0.25">
      <c r="B621" s="2">
        <v>-1.5270655134194999</v>
      </c>
      <c r="C621" s="2">
        <v>-0.91341062699798903</v>
      </c>
      <c r="D621" s="2">
        <v>1.5413242089272501</v>
      </c>
      <c r="E621" s="2">
        <v>0.94813250637284996</v>
      </c>
      <c r="F621" s="2">
        <v>-0.96400946275490296</v>
      </c>
      <c r="G621" s="2">
        <v>0.11111406706763501</v>
      </c>
      <c r="H621" s="2">
        <v>0.39887892088843102</v>
      </c>
      <c r="I621" s="2">
        <v>0.53607418296660703</v>
      </c>
      <c r="J621" s="2">
        <v>0.43550437378323997</v>
      </c>
      <c r="K621" s="2">
        <v>-7.64088244773432E-3</v>
      </c>
      <c r="L621" s="2">
        <v>0.38649798725498502</v>
      </c>
      <c r="M621" s="2">
        <v>-0.72290675310669605</v>
      </c>
      <c r="N621" s="2">
        <v>0.61364088474587597</v>
      </c>
      <c r="O621" s="2">
        <v>-0.20392852545680801</v>
      </c>
      <c r="P621" s="2">
        <v>-0.50983530458373805</v>
      </c>
    </row>
    <row r="622" spans="2:16" ht="15" customHeight="1" x14ac:dyDescent="0.25">
      <c r="B622" s="2">
        <v>-2.5893425236980501</v>
      </c>
      <c r="C622" s="2">
        <v>-2.5775591786848202</v>
      </c>
      <c r="D622" s="2">
        <v>-1.30790423594025</v>
      </c>
      <c r="E622" s="2">
        <v>-1.87508459082668</v>
      </c>
      <c r="F622" s="2">
        <v>2.2376842291777299</v>
      </c>
      <c r="G622" s="2">
        <v>0.475482438786478</v>
      </c>
      <c r="H622" s="2">
        <v>-0.13677564858733701</v>
      </c>
      <c r="I622" s="2">
        <v>-0.26498359829526202</v>
      </c>
      <c r="J622" s="2">
        <v>-1.8268085000955201</v>
      </c>
      <c r="K622" s="2">
        <v>-0.29108003111735498</v>
      </c>
      <c r="L622" s="2">
        <v>0.28085362436220102</v>
      </c>
      <c r="M622" s="2">
        <v>-0.78009325208320002</v>
      </c>
      <c r="N622" s="2">
        <v>0.61430102730872505</v>
      </c>
      <c r="O622" s="2">
        <v>0.64864124843548299</v>
      </c>
      <c r="P622" s="2">
        <v>-0.327786203351418</v>
      </c>
    </row>
    <row r="623" spans="2:16" ht="15" customHeight="1" x14ac:dyDescent="0.25">
      <c r="B623" s="2">
        <v>-2.9341991161602001</v>
      </c>
      <c r="C623" s="2">
        <v>-2.3666818373877199</v>
      </c>
      <c r="D623" s="2">
        <v>-2.8260808404145701</v>
      </c>
      <c r="E623" s="2">
        <v>-1.8060754029019299</v>
      </c>
      <c r="F623" s="2">
        <v>1.26690795404742</v>
      </c>
      <c r="G623" s="2">
        <v>1.44584039685502</v>
      </c>
      <c r="H623" s="2">
        <v>1.31016933518265</v>
      </c>
      <c r="I623" s="2">
        <v>1.06610587038163</v>
      </c>
      <c r="J623" s="2">
        <v>-1.5880296476418101</v>
      </c>
      <c r="K623" s="2">
        <v>0.89802139255120705</v>
      </c>
      <c r="L623" s="2">
        <v>-0.54427478310323496</v>
      </c>
      <c r="M623" s="2">
        <v>-0.26582460464656699</v>
      </c>
      <c r="N623" s="2">
        <v>-0.38102581815341502</v>
      </c>
      <c r="O623" s="2">
        <v>0.25361691594989599</v>
      </c>
      <c r="P623" s="2">
        <v>0.127605499840034</v>
      </c>
    </row>
    <row r="624" spans="2:16" ht="15" customHeight="1" x14ac:dyDescent="0.25">
      <c r="B624" s="2">
        <v>1.6212200432230299</v>
      </c>
      <c r="C624" s="2">
        <v>-1.2853001499483101</v>
      </c>
      <c r="D624" s="2">
        <v>0.24586223397240101</v>
      </c>
      <c r="E624" s="2">
        <v>6.39860721238772E-3</v>
      </c>
      <c r="F624" s="2">
        <v>6.6661255565652597E-2</v>
      </c>
      <c r="G624" s="2">
        <v>0.19255952943431501</v>
      </c>
      <c r="H624" s="2">
        <v>0.31303268245719701</v>
      </c>
      <c r="I624" s="2">
        <v>0.88429210942897496</v>
      </c>
      <c r="J624" s="2">
        <v>0.73442181594106104</v>
      </c>
      <c r="K624" s="2">
        <v>0.80774554999745396</v>
      </c>
      <c r="L624" s="2">
        <v>-0.57715597332173796</v>
      </c>
      <c r="M624" s="2">
        <v>0.42980971896747699</v>
      </c>
      <c r="N624" s="2">
        <v>-0.41101864121495602</v>
      </c>
      <c r="O624" s="2">
        <v>-0.50131050119790399</v>
      </c>
      <c r="P624" s="2">
        <v>-0.22829508870187901</v>
      </c>
    </row>
    <row r="625" spans="2:16" ht="15" customHeight="1" x14ac:dyDescent="0.25">
      <c r="B625" s="2">
        <v>1.27674435730077</v>
      </c>
      <c r="C625" s="2">
        <v>1.39253656297496</v>
      </c>
      <c r="D625" s="2">
        <v>0.153429004623791</v>
      </c>
      <c r="E625" s="2">
        <v>0.86168143244703199</v>
      </c>
      <c r="F625" s="2">
        <v>0.61174058305687995</v>
      </c>
      <c r="G625" s="2">
        <v>-0.179327185466645</v>
      </c>
      <c r="H625" s="2">
        <v>-0.41589715660778798</v>
      </c>
      <c r="I625" s="2">
        <v>0.216360256726639</v>
      </c>
      <c r="J625" s="2">
        <v>0.36949028365693798</v>
      </c>
      <c r="K625" s="2">
        <v>-5.9803117968858101E-2</v>
      </c>
      <c r="L625" s="2">
        <v>-0.43337793979712003</v>
      </c>
      <c r="M625" s="2">
        <v>0.36997256280245999</v>
      </c>
      <c r="N625" s="2">
        <v>-0.28192542797567899</v>
      </c>
      <c r="O625" s="2">
        <v>7.0195410337505898E-3</v>
      </c>
      <c r="P625" s="2">
        <v>5.7299796736185502E-2</v>
      </c>
    </row>
    <row r="626" spans="2:16" ht="15" customHeight="1" x14ac:dyDescent="0.25">
      <c r="B626" s="2">
        <v>-0.224956356085451</v>
      </c>
      <c r="C626" s="2">
        <v>1.45691297627656</v>
      </c>
      <c r="D626" s="2">
        <v>0.38277651206919799</v>
      </c>
      <c r="E626" s="2">
        <v>0.56655922283633298</v>
      </c>
      <c r="F626" s="2">
        <v>0.45384610373147</v>
      </c>
      <c r="G626" s="2">
        <v>-0.32184981868080198</v>
      </c>
      <c r="H626" s="2">
        <v>-0.299418549288336</v>
      </c>
      <c r="I626" s="2">
        <v>5.38157175551644E-2</v>
      </c>
      <c r="J626" s="2">
        <v>-0.71154011903508396</v>
      </c>
      <c r="K626" s="2">
        <v>-0.33556079751310902</v>
      </c>
      <c r="L626" s="2">
        <v>0.26373956106607799</v>
      </c>
      <c r="M626" s="2">
        <v>-0.641092646257022</v>
      </c>
      <c r="N626" s="2">
        <v>0.65196135085352003</v>
      </c>
      <c r="O626" s="2">
        <v>0.333812597193127</v>
      </c>
      <c r="P626" s="2">
        <v>-0.75749390917966297</v>
      </c>
    </row>
    <row r="627" spans="2:16" ht="15" customHeight="1" x14ac:dyDescent="0.25">
      <c r="B627" s="2">
        <v>-1.38148179099177</v>
      </c>
      <c r="C627" s="2">
        <v>-5.4167001925969496</v>
      </c>
      <c r="D627" s="2">
        <v>4.2915023895714404</v>
      </c>
      <c r="E627" s="2">
        <v>1.6829938905040001</v>
      </c>
      <c r="F627" s="2">
        <v>-1.3839208449439599</v>
      </c>
      <c r="G627" s="2">
        <v>-1.7630520465856301</v>
      </c>
      <c r="H627" s="2">
        <v>0.47594595980976401</v>
      </c>
      <c r="I627" s="2">
        <v>0.49097290095896201</v>
      </c>
      <c r="J627" s="2">
        <v>-0.46699107444006799</v>
      </c>
      <c r="K627" s="2">
        <v>0.63001423281890601</v>
      </c>
      <c r="L627" s="2">
        <v>0.87605550015383804</v>
      </c>
      <c r="M627" s="2">
        <v>0.36721174826897601</v>
      </c>
      <c r="N627" s="2">
        <v>-0.122582003748073</v>
      </c>
      <c r="O627" s="2">
        <v>1.2042347790111301</v>
      </c>
      <c r="P627" s="2">
        <v>1.0086600088976601</v>
      </c>
    </row>
    <row r="628" spans="2:16" ht="15" customHeight="1" x14ac:dyDescent="0.25">
      <c r="B628" s="2">
        <v>0.450242802222515</v>
      </c>
      <c r="C628" s="2">
        <v>1.8289141546016701</v>
      </c>
      <c r="D628" s="2">
        <v>1.8966703418942601</v>
      </c>
      <c r="E628" s="2">
        <v>1.3390070536684</v>
      </c>
      <c r="F628" s="2">
        <v>0.15727421165667599</v>
      </c>
      <c r="G628" s="2">
        <v>0.557428960685866</v>
      </c>
      <c r="H628" s="2">
        <v>0.37813132880629802</v>
      </c>
      <c r="I628" s="2">
        <v>0.32020358625558998</v>
      </c>
      <c r="J628" s="2">
        <v>-0.435987267095306</v>
      </c>
      <c r="K628" s="2">
        <v>0.15793454571537799</v>
      </c>
      <c r="L628" s="2">
        <v>0.17224056757616699</v>
      </c>
      <c r="M628" s="2">
        <v>-0.391305525289811</v>
      </c>
      <c r="N628" s="2">
        <v>-1.72547562484066E-2</v>
      </c>
      <c r="O628" s="2">
        <v>0.25425260625086599</v>
      </c>
      <c r="P628" s="2">
        <v>-0.118237531829293</v>
      </c>
    </row>
    <row r="629" spans="2:16" ht="15" customHeight="1" x14ac:dyDescent="0.25">
      <c r="B629" s="2">
        <v>0.13595407690519101</v>
      </c>
      <c r="C629" s="2">
        <v>1.9651843918516301</v>
      </c>
      <c r="D629" s="2">
        <v>1.1156820135398</v>
      </c>
      <c r="E629" s="2">
        <v>-0.19339624078215101</v>
      </c>
      <c r="F629" s="2">
        <v>0.211280512211491</v>
      </c>
      <c r="G629" s="2">
        <v>-9.7387009010105302E-2</v>
      </c>
      <c r="H629" s="2">
        <v>0.26578356457005903</v>
      </c>
      <c r="I629" s="2">
        <v>-0.106765080618064</v>
      </c>
      <c r="J629" s="2">
        <v>-0.456719749372413</v>
      </c>
      <c r="K629" s="2">
        <v>-0.76654587284805598</v>
      </c>
      <c r="L629" s="2">
        <v>-0.44561456949932199</v>
      </c>
      <c r="M629" s="2">
        <v>-7.5847514409898995E-2</v>
      </c>
      <c r="N629" s="2">
        <v>0.23190904574323701</v>
      </c>
      <c r="O629" s="2">
        <v>-0.28901871614045699</v>
      </c>
      <c r="P629" s="2">
        <v>-0.10704913149057201</v>
      </c>
    </row>
    <row r="630" spans="2:16" ht="15" customHeight="1" x14ac:dyDescent="0.25">
      <c r="B630" s="2">
        <v>-1.6306063942984901</v>
      </c>
      <c r="C630" s="2">
        <v>0.88918658689720098</v>
      </c>
      <c r="D630" s="2">
        <v>0.67943450126307203</v>
      </c>
      <c r="E630" s="2">
        <v>0.51985951262019803</v>
      </c>
      <c r="F630" s="2">
        <v>-0.282946700682355</v>
      </c>
      <c r="G630" s="2">
        <v>-0.32217604402574102</v>
      </c>
      <c r="H630" s="2">
        <v>-2.6462417360278899E-2</v>
      </c>
      <c r="I630" s="2">
        <v>0.242953808377497</v>
      </c>
      <c r="J630" s="2">
        <v>0.22661643600582401</v>
      </c>
      <c r="K630" s="2">
        <v>-0.13778340138655401</v>
      </c>
      <c r="L630" s="2">
        <v>0.49537989632732199</v>
      </c>
      <c r="M630" s="2">
        <v>-0.228620457098999</v>
      </c>
      <c r="N630" s="2">
        <v>0.219250083158124</v>
      </c>
      <c r="O630" s="2">
        <v>-0.16334537681724001</v>
      </c>
      <c r="P630" s="2">
        <v>0.232681844122821</v>
      </c>
    </row>
    <row r="631" spans="2:16" ht="15" customHeight="1" x14ac:dyDescent="0.25">
      <c r="B631" s="2">
        <v>2.1124627107148002</v>
      </c>
      <c r="C631" s="2">
        <v>1.08646555478081</v>
      </c>
      <c r="D631" s="2">
        <v>1.33538735412766</v>
      </c>
      <c r="E631" s="2">
        <v>-3.5796019949708997E-2</v>
      </c>
      <c r="F631" s="2">
        <v>0.89540335360574397</v>
      </c>
      <c r="G631" s="2">
        <v>-0.14685550880116499</v>
      </c>
      <c r="H631" s="2">
        <v>0.47760998070705002</v>
      </c>
      <c r="I631" s="2">
        <v>-0.77000350254552097</v>
      </c>
      <c r="J631" s="2">
        <v>-0.79981555981568098</v>
      </c>
      <c r="K631" s="2">
        <v>-0.87550911520464703</v>
      </c>
      <c r="L631" s="2">
        <v>0.23048177806449399</v>
      </c>
      <c r="M631" s="2">
        <v>0.62189624538578803</v>
      </c>
      <c r="N631" s="2">
        <v>0.27679515982502401</v>
      </c>
      <c r="O631" s="2">
        <v>0.67343271804349703</v>
      </c>
      <c r="P631" s="2">
        <v>-0.56152110967749702</v>
      </c>
    </row>
    <row r="632" spans="2:16" ht="15" customHeight="1" x14ac:dyDescent="0.25">
      <c r="B632" s="2">
        <v>-0.68067409804087098</v>
      </c>
      <c r="C632" s="2">
        <v>1.02666261312368</v>
      </c>
      <c r="D632" s="2">
        <v>0.66632911248568605</v>
      </c>
      <c r="E632" s="2">
        <v>0.309657414759618</v>
      </c>
      <c r="F632" s="2">
        <v>0.92724938891350595</v>
      </c>
      <c r="G632" s="2">
        <v>3.3057092046606597E-2</v>
      </c>
      <c r="H632" s="2">
        <v>-0.39699223888805402</v>
      </c>
      <c r="I632" s="2">
        <v>-0.20607564297506301</v>
      </c>
      <c r="J632" s="2">
        <v>-9.7322641098030196E-2</v>
      </c>
      <c r="K632" s="2">
        <v>-0.36698902849876702</v>
      </c>
      <c r="L632" s="2">
        <v>8.2791948604765297E-2</v>
      </c>
      <c r="M632" s="2">
        <v>-0.13570922008537201</v>
      </c>
      <c r="N632" s="2">
        <v>0.140785401662123</v>
      </c>
      <c r="O632" s="2">
        <v>0.24424043849333901</v>
      </c>
      <c r="P632" s="2">
        <v>-0.43666069032082999</v>
      </c>
    </row>
    <row r="633" spans="2:16" ht="15" customHeight="1" x14ac:dyDescent="0.25">
      <c r="B633" s="2">
        <v>-0.34384779542786598</v>
      </c>
      <c r="C633" s="2">
        <v>2.0337585720810498</v>
      </c>
      <c r="D633" s="2">
        <v>1.30341888934978</v>
      </c>
      <c r="E633" s="2">
        <v>0.67261750231823203</v>
      </c>
      <c r="F633" s="2">
        <v>0.163205065049537</v>
      </c>
      <c r="G633" s="2">
        <v>0.65702402003980698</v>
      </c>
      <c r="H633" s="2">
        <v>0.48192125952596299</v>
      </c>
      <c r="I633" s="2">
        <v>-5.1767800318742799E-2</v>
      </c>
      <c r="J633" s="2">
        <v>0.22426464670572399</v>
      </c>
      <c r="K633" s="2">
        <v>-0.80205849710058996</v>
      </c>
      <c r="L633" s="2">
        <v>-7.1163468387176104E-2</v>
      </c>
      <c r="M633" s="2">
        <v>-0.50014866143484504</v>
      </c>
      <c r="N633" s="2">
        <v>-0.24774154356021499</v>
      </c>
      <c r="O633" s="2">
        <v>-0.14270528406597799</v>
      </c>
      <c r="P633" s="2">
        <v>0.108600232579646</v>
      </c>
    </row>
    <row r="634" spans="2:16" ht="15" customHeight="1" x14ac:dyDescent="0.25">
      <c r="B634" s="2">
        <v>1.87789222461337</v>
      </c>
      <c r="C634" s="2">
        <v>-1.8869833817816399</v>
      </c>
      <c r="D634" s="2">
        <v>-4.8840014728457799</v>
      </c>
      <c r="E634" s="2">
        <v>2.4127630931559501</v>
      </c>
      <c r="F634" s="2">
        <v>-0.105450754175029</v>
      </c>
      <c r="G634" s="2">
        <v>-0.55804221917642904</v>
      </c>
      <c r="H634" s="2">
        <v>0.39198728371699298</v>
      </c>
      <c r="I634" s="2">
        <v>0.37456389344324398</v>
      </c>
      <c r="J634" s="2">
        <v>-0.65750206627739705</v>
      </c>
      <c r="K634" s="2">
        <v>0.63645571390776401</v>
      </c>
      <c r="L634" s="2">
        <v>-0.52098522197573005</v>
      </c>
      <c r="M634" s="2">
        <v>-0.89994397572453999</v>
      </c>
      <c r="N634" s="2">
        <v>0.986444668983394</v>
      </c>
      <c r="O634" s="2">
        <v>-1.6415074900547399E-2</v>
      </c>
      <c r="P634" s="2">
        <v>-6.4560661056239796E-2</v>
      </c>
    </row>
    <row r="635" spans="2:16" ht="15" customHeight="1" x14ac:dyDescent="0.25">
      <c r="B635" s="2">
        <v>0.128529444948004</v>
      </c>
      <c r="C635" s="2">
        <v>-0.51102343282263996</v>
      </c>
      <c r="D635" s="2">
        <v>0.57517695376561095</v>
      </c>
      <c r="E635" s="2">
        <v>-0.92709169755137</v>
      </c>
      <c r="F635" s="2">
        <v>1.6517093680577599</v>
      </c>
      <c r="G635" s="2">
        <v>1.0359157755208701</v>
      </c>
      <c r="H635" s="2">
        <v>0.833914588568203</v>
      </c>
      <c r="I635" s="2">
        <v>0.330198539858167</v>
      </c>
      <c r="J635" s="2">
        <v>0.14261951145908799</v>
      </c>
      <c r="K635" s="2">
        <v>0.28895538381213598</v>
      </c>
      <c r="L635" s="2">
        <v>-1.61920187024828</v>
      </c>
      <c r="M635" s="2">
        <v>0.44508444428096799</v>
      </c>
      <c r="N635" s="2">
        <v>-0.190777614467422</v>
      </c>
      <c r="O635" s="2">
        <v>0.426357339160154</v>
      </c>
      <c r="P635" s="2">
        <v>0.84094491127321502</v>
      </c>
    </row>
    <row r="636" spans="2:16" ht="15" customHeight="1" x14ac:dyDescent="0.25">
      <c r="B636" s="2">
        <v>5.3678937399841304</v>
      </c>
      <c r="C636" s="2">
        <v>-2.1615541973168</v>
      </c>
      <c r="D636" s="2">
        <v>0.71421467818106799</v>
      </c>
      <c r="E636" s="2">
        <v>-2.2991539743168299</v>
      </c>
      <c r="F636" s="2">
        <v>-0.78133801373493394</v>
      </c>
      <c r="G636" s="2">
        <v>-1.3421064840032799</v>
      </c>
      <c r="H636" s="2">
        <v>0.33297769693634699</v>
      </c>
      <c r="I636" s="2">
        <v>-0.32462867376441801</v>
      </c>
      <c r="J636" s="2">
        <v>-0.36772700024253302</v>
      </c>
      <c r="K636" s="2">
        <v>-0.80338313233280301</v>
      </c>
      <c r="L636" s="2">
        <v>0.178556650619874</v>
      </c>
      <c r="M636" s="2">
        <v>-0.44287005188651701</v>
      </c>
      <c r="N636" s="2">
        <v>0.32023050824069299</v>
      </c>
      <c r="O636" s="2">
        <v>-0.85615467983080495</v>
      </c>
      <c r="P636" s="2">
        <v>0.71548672225666998</v>
      </c>
    </row>
    <row r="637" spans="2:16" ht="15" customHeight="1" x14ac:dyDescent="0.25">
      <c r="B637" s="2">
        <v>0.233946006155064</v>
      </c>
      <c r="C637" s="2">
        <v>-0.42176874414736898</v>
      </c>
      <c r="D637" s="2">
        <v>0.40706634165005801</v>
      </c>
      <c r="E637" s="2">
        <v>0.262742041983409</v>
      </c>
      <c r="F637" s="2">
        <v>0.52946936149633395</v>
      </c>
      <c r="G637" s="2">
        <v>1.38276269542679</v>
      </c>
      <c r="H637" s="2">
        <v>0.97696297523644704</v>
      </c>
      <c r="I637" s="2">
        <v>-5.9912640866775897E-2</v>
      </c>
      <c r="J637" s="2">
        <v>7.6559040883045298E-2</v>
      </c>
      <c r="K637" s="2">
        <v>-0.75736212573592598</v>
      </c>
      <c r="L637" s="2">
        <v>-0.50421800672691997</v>
      </c>
      <c r="M637" s="2">
        <v>0.43974275504537302</v>
      </c>
      <c r="N637" s="2">
        <v>0.46051529896550197</v>
      </c>
      <c r="O637" s="2">
        <v>0.52219394729501301</v>
      </c>
      <c r="P637" s="2">
        <v>-0.31561870007512399</v>
      </c>
    </row>
    <row r="638" spans="2:16" ht="15" customHeight="1" x14ac:dyDescent="0.25">
      <c r="B638" s="2">
        <v>-0.90337025072380694</v>
      </c>
      <c r="C638" s="2">
        <v>1.45302182982413</v>
      </c>
      <c r="D638" s="2">
        <v>0.13509982542959301</v>
      </c>
      <c r="E638" s="2">
        <v>-0.45905174934600201</v>
      </c>
      <c r="F638" s="2">
        <v>-0.14156667664081801</v>
      </c>
      <c r="G638" s="2">
        <v>0.33449838038833601</v>
      </c>
      <c r="H638" s="2">
        <v>0.60568190550137901</v>
      </c>
      <c r="I638" s="2">
        <v>0.127781153994907</v>
      </c>
      <c r="J638" s="2">
        <v>0.65874241996289895</v>
      </c>
      <c r="K638" s="2">
        <v>0.16069216906285799</v>
      </c>
      <c r="L638" s="2">
        <v>0.27825207865545598</v>
      </c>
      <c r="M638" s="2">
        <v>-0.60724529673108896</v>
      </c>
      <c r="N638" s="2">
        <v>0.52253682861170503</v>
      </c>
      <c r="O638" s="2">
        <v>-0.25715766948781599</v>
      </c>
      <c r="P638" s="2">
        <v>0.17029467923118</v>
      </c>
    </row>
    <row r="639" spans="2:16" ht="15" customHeight="1" x14ac:dyDescent="0.25">
      <c r="B639" s="2">
        <v>-2.5867965529660402</v>
      </c>
      <c r="C639" s="2">
        <v>2.1817949579336702</v>
      </c>
      <c r="D639" s="2">
        <v>-0.35287681571532298</v>
      </c>
      <c r="E639" s="2">
        <v>-2.2397130170323698</v>
      </c>
      <c r="F639" s="2">
        <v>-2.21112564405554</v>
      </c>
      <c r="G639" s="2">
        <v>-0.29382799471680798</v>
      </c>
      <c r="H639" s="2">
        <v>0.44175777640078201</v>
      </c>
      <c r="I639" s="2">
        <v>-0.42082546849939001</v>
      </c>
      <c r="J639" s="2">
        <v>-0.65098552753583605</v>
      </c>
      <c r="K639" s="2">
        <v>-1.3817815568098899</v>
      </c>
      <c r="L639" s="2">
        <v>8.7173575687326296E-2</v>
      </c>
      <c r="M639" s="2">
        <v>0.37137793504048</v>
      </c>
      <c r="N639" s="2">
        <v>-0.19196308794893899</v>
      </c>
      <c r="O639" s="2">
        <v>-0.40169375012172198</v>
      </c>
      <c r="P639" s="2">
        <v>4.3530069272733597E-2</v>
      </c>
    </row>
    <row r="640" spans="2:16" ht="15" customHeight="1" x14ac:dyDescent="0.25">
      <c r="B640" s="2">
        <v>-3.6276096107656501</v>
      </c>
      <c r="C640" s="2">
        <v>0.165817268374674</v>
      </c>
      <c r="D640" s="2">
        <v>-0.87358866343983099</v>
      </c>
      <c r="E640" s="2">
        <v>-1.4019317059487999</v>
      </c>
      <c r="F640" s="2">
        <v>-0.18476421471677401</v>
      </c>
      <c r="G640" s="2">
        <v>-0.26844462455877699</v>
      </c>
      <c r="H640" s="2">
        <v>-0.14943187449435899</v>
      </c>
      <c r="I640" s="2">
        <v>-5.6272216891873797E-2</v>
      </c>
      <c r="J640" s="2">
        <v>-0.36776890371201998</v>
      </c>
      <c r="K640" s="2">
        <v>-0.47293168131880597</v>
      </c>
      <c r="L640" s="2">
        <v>0.20373661594827699</v>
      </c>
      <c r="M640" s="2">
        <v>0.21952878170455101</v>
      </c>
      <c r="N640" s="2">
        <v>-0.37273017693756999</v>
      </c>
      <c r="O640" s="2">
        <v>-6.6440763492639499E-2</v>
      </c>
      <c r="P640" s="2">
        <v>-7.8335675035464694E-2</v>
      </c>
    </row>
    <row r="641" spans="2:16" ht="15" customHeight="1" x14ac:dyDescent="0.25">
      <c r="B641" s="2">
        <v>-0.94230781676191899</v>
      </c>
      <c r="C641" s="2">
        <v>-1.3862049183835701</v>
      </c>
      <c r="D641" s="2">
        <v>6.3476631827667301E-2</v>
      </c>
      <c r="E641" s="2">
        <v>-1.02252302678262</v>
      </c>
      <c r="F641" s="2">
        <v>2.175186383517</v>
      </c>
      <c r="G641" s="2">
        <v>0.70855512020781497</v>
      </c>
      <c r="H641" s="2">
        <v>-0.29355807952894902</v>
      </c>
      <c r="I641" s="2">
        <v>-0.39090682389331899</v>
      </c>
      <c r="J641" s="2">
        <v>1.9086574103704801</v>
      </c>
      <c r="K641" s="2">
        <v>-0.47984465175896202</v>
      </c>
      <c r="L641" s="2">
        <v>-2.2738137920644101</v>
      </c>
      <c r="M641" s="2">
        <v>0.62238796880814895</v>
      </c>
      <c r="N641" s="2">
        <v>0.514145463708781</v>
      </c>
      <c r="O641" s="2">
        <v>-0.67479996003613796</v>
      </c>
      <c r="P641" s="2">
        <v>-4.2343398455488498E-2</v>
      </c>
    </row>
    <row r="642" spans="2:16" ht="15" customHeight="1" x14ac:dyDescent="0.25">
      <c r="B642" s="2">
        <v>0.29645175488853298</v>
      </c>
      <c r="C642" s="2">
        <v>2.3573862720745402</v>
      </c>
      <c r="D642" s="2">
        <v>-0.43276900461234302</v>
      </c>
      <c r="E642" s="2">
        <v>-1.33418404273145</v>
      </c>
      <c r="F642" s="2">
        <v>-1.26455836599854</v>
      </c>
      <c r="G642" s="2">
        <v>-0.20927522330722501</v>
      </c>
      <c r="H642" s="2">
        <v>0.967886027689418</v>
      </c>
      <c r="I642" s="2">
        <v>0.47861013515937101</v>
      </c>
      <c r="J642" s="2">
        <v>-7.5507868027121006E-2</v>
      </c>
      <c r="K642" s="2">
        <v>0.461417464207733</v>
      </c>
      <c r="L642" s="2">
        <v>-5.0291888445744802E-2</v>
      </c>
      <c r="M642" s="2">
        <v>0.19366855628019999</v>
      </c>
      <c r="N642" s="2">
        <v>-6.8738501020254597E-2</v>
      </c>
      <c r="O642" s="2">
        <v>-0.24548075091779301</v>
      </c>
      <c r="P642" s="2">
        <v>0.179039247092701</v>
      </c>
    </row>
    <row r="643" spans="2:16" ht="15" customHeight="1" x14ac:dyDescent="0.25">
      <c r="B643" s="2">
        <v>-0.82003145574379899</v>
      </c>
      <c r="C643" s="2">
        <v>-0.11807663476220601</v>
      </c>
      <c r="D643" s="2">
        <v>1.7811872723525499</v>
      </c>
      <c r="E643" s="2">
        <v>0.29277849343398099</v>
      </c>
      <c r="F643" s="2">
        <v>-0.104258099340947</v>
      </c>
      <c r="G643" s="2">
        <v>1.1819068023016001E-2</v>
      </c>
      <c r="H643" s="2">
        <v>0.33442559290277801</v>
      </c>
      <c r="I643" s="2">
        <v>0.218793451853983</v>
      </c>
      <c r="J643" s="2">
        <v>0.18759368925943401</v>
      </c>
      <c r="K643" s="2">
        <v>-6.5761327541417197E-2</v>
      </c>
      <c r="L643" s="2">
        <v>-0.60816128975770201</v>
      </c>
      <c r="M643" s="2">
        <v>0.48393859597925898</v>
      </c>
      <c r="N643" s="2">
        <v>0.23536077988082199</v>
      </c>
      <c r="O643" s="2">
        <v>-0.39313338121604902</v>
      </c>
      <c r="P643" s="2">
        <v>-0.34270732054911701</v>
      </c>
    </row>
    <row r="644" spans="2:16" ht="15" customHeight="1" x14ac:dyDescent="0.25">
      <c r="B644" s="2">
        <v>0.247897216404384</v>
      </c>
      <c r="C644" s="2">
        <v>1.11119954370491</v>
      </c>
      <c r="D644" s="2">
        <v>0.54039734752378998</v>
      </c>
      <c r="E644" s="2">
        <v>0.290332614413913</v>
      </c>
      <c r="F644" s="2">
        <v>0.17634483024195299</v>
      </c>
      <c r="G644" s="2">
        <v>0.75017689858526304</v>
      </c>
      <c r="H644" s="2">
        <v>0.33026811612129803</v>
      </c>
      <c r="I644" s="2">
        <v>0.64244752029219099</v>
      </c>
      <c r="J644" s="2">
        <v>0.783830079598133</v>
      </c>
      <c r="K644" s="2">
        <v>0.48067935866759098</v>
      </c>
      <c r="L644" s="2">
        <v>-0.73243757431055601</v>
      </c>
      <c r="M644" s="2">
        <v>-9.3967379399009607E-2</v>
      </c>
      <c r="N644" s="2">
        <v>0.1586745293629</v>
      </c>
      <c r="O644" s="2">
        <v>0.110442470234413</v>
      </c>
      <c r="P644" s="2">
        <v>0.17289984244759199</v>
      </c>
    </row>
    <row r="645" spans="2:16" ht="15" customHeight="1" x14ac:dyDescent="0.25">
      <c r="B645" s="2">
        <v>-2.6791490932665898</v>
      </c>
      <c r="C645" s="2">
        <v>0.18864950702744199</v>
      </c>
      <c r="D645" s="2">
        <v>0.780792700695224</v>
      </c>
      <c r="E645" s="2">
        <v>1.1116915815033399</v>
      </c>
      <c r="F645" s="2">
        <v>1.00647512991906</v>
      </c>
      <c r="G645" s="2">
        <v>-6.5287914620294998E-2</v>
      </c>
      <c r="H645" s="2">
        <v>-1.0663189056673701</v>
      </c>
      <c r="I645" s="2">
        <v>0.204091597903547</v>
      </c>
      <c r="J645" s="2">
        <v>0.93987722449863198</v>
      </c>
      <c r="K645" s="2">
        <v>0.19695787558556699</v>
      </c>
      <c r="L645" s="2">
        <v>0.72339305847999102</v>
      </c>
      <c r="M645" s="2">
        <v>-0.54699932725064604</v>
      </c>
      <c r="N645" s="2">
        <v>0.44774807249121201</v>
      </c>
      <c r="O645" s="2">
        <v>-0.41666522020121</v>
      </c>
      <c r="P645" s="2">
        <v>-0.10563388814124</v>
      </c>
    </row>
    <row r="646" spans="2:16" ht="15" customHeight="1" x14ac:dyDescent="0.25">
      <c r="B646" s="2">
        <v>-3.8047120807491202</v>
      </c>
      <c r="C646" s="2">
        <v>1.3836912033912601</v>
      </c>
      <c r="D646" s="2">
        <v>-0.33936134025520498</v>
      </c>
      <c r="E646" s="2">
        <v>-0.65493341421757301</v>
      </c>
      <c r="F646" s="2">
        <v>0.30250803442666402</v>
      </c>
      <c r="G646" s="2">
        <v>-0.68354695506402996</v>
      </c>
      <c r="H646" s="2">
        <v>-0.99489775297026295</v>
      </c>
      <c r="I646" s="2">
        <v>0.42290960433584401</v>
      </c>
      <c r="J646" s="2">
        <v>0.33440481247597997</v>
      </c>
      <c r="K646" s="2">
        <v>0.88493398935085499</v>
      </c>
      <c r="L646" s="2">
        <v>0.61222495916448305</v>
      </c>
      <c r="M646" s="2">
        <v>5.9328819335386002E-2</v>
      </c>
      <c r="N646" s="2">
        <v>-0.196913202714639</v>
      </c>
      <c r="O646" s="2">
        <v>-0.35713783123814302</v>
      </c>
      <c r="P646" s="2">
        <v>-3.3110935882877203E-2</v>
      </c>
    </row>
    <row r="647" spans="2:16" ht="15" customHeight="1" x14ac:dyDescent="0.25">
      <c r="B647" s="2">
        <v>-1.4545626484298</v>
      </c>
      <c r="C647" s="2">
        <v>3.9150646773479097E-2</v>
      </c>
      <c r="D647" s="2">
        <v>-0.227358185834733</v>
      </c>
      <c r="E647" s="2">
        <v>-0.19802839917355</v>
      </c>
      <c r="F647" s="2">
        <v>-0.266702633608075</v>
      </c>
      <c r="G647" s="2">
        <v>0.703359189470532</v>
      </c>
      <c r="H647" s="2">
        <v>0.559081816710151</v>
      </c>
      <c r="I647" s="2">
        <v>-0.16904477040638</v>
      </c>
      <c r="J647" s="2">
        <v>-1.21725319368374E-2</v>
      </c>
      <c r="K647" s="2">
        <v>-0.65286477531069698</v>
      </c>
      <c r="L647" s="2">
        <v>0.37804346368609898</v>
      </c>
      <c r="M647" s="2">
        <v>0.45908927088898799</v>
      </c>
      <c r="N647" s="2">
        <v>0.167693842663344</v>
      </c>
      <c r="O647" s="2">
        <v>-0.34442804617431799</v>
      </c>
      <c r="P647" s="2">
        <v>-6.3531789017016296E-2</v>
      </c>
    </row>
    <row r="648" spans="2:16" ht="15" customHeight="1" x14ac:dyDescent="0.25">
      <c r="B648" s="2">
        <v>-1.0113635063033799</v>
      </c>
      <c r="C648" s="2">
        <v>1.7721077870880499</v>
      </c>
      <c r="D648" s="2">
        <v>-3.6535429516265601E-2</v>
      </c>
      <c r="E648" s="2">
        <v>-0.278367227622975</v>
      </c>
      <c r="F648" s="2">
        <v>-2.5228554169415902E-2</v>
      </c>
      <c r="G648" s="2">
        <v>0.10460765263470399</v>
      </c>
      <c r="H648" s="2">
        <v>0.22781666234554601</v>
      </c>
      <c r="I648" s="2">
        <v>-0.32948266180816099</v>
      </c>
      <c r="J648" s="2">
        <v>0.96516783043927101</v>
      </c>
      <c r="K648" s="2">
        <v>-0.43280815279559298</v>
      </c>
      <c r="L648" s="2">
        <v>0.28150721791646999</v>
      </c>
      <c r="M648" s="2">
        <v>-0.50559385840953197</v>
      </c>
      <c r="N648" s="2">
        <v>0.36980639891832801</v>
      </c>
      <c r="O648" s="2">
        <v>-0.225845232366223</v>
      </c>
      <c r="P648" s="2">
        <v>-9.7769054041367098E-2</v>
      </c>
    </row>
    <row r="649" spans="2:16" ht="15" customHeight="1" x14ac:dyDescent="0.25">
      <c r="B649" s="2">
        <v>-1.3047000446096799</v>
      </c>
      <c r="C649" s="2">
        <v>1.64468047275522</v>
      </c>
      <c r="D649" s="2">
        <v>0.82636741556517701</v>
      </c>
      <c r="E649" s="2">
        <v>1.11146455638477</v>
      </c>
      <c r="F649" s="2">
        <v>-1.65556147228557</v>
      </c>
      <c r="G649" s="2">
        <v>1.3326939931877799</v>
      </c>
      <c r="H649" s="2">
        <v>1.1887131538112901</v>
      </c>
      <c r="I649" s="2">
        <v>0.39490114057671</v>
      </c>
      <c r="J649" s="2">
        <v>0.47417498737632702</v>
      </c>
      <c r="K649" s="2">
        <v>0.24568706732544901</v>
      </c>
      <c r="L649" s="2">
        <v>0.50098406310944699</v>
      </c>
      <c r="M649" s="2">
        <v>-0.34896884356157498</v>
      </c>
      <c r="N649" s="2">
        <v>-0.109728767232814</v>
      </c>
      <c r="O649" s="2">
        <v>0.48273532484253001</v>
      </c>
      <c r="P649" s="2">
        <v>-9.2686613407992099E-2</v>
      </c>
    </row>
    <row r="650" spans="2:16" ht="15" customHeight="1" x14ac:dyDescent="0.25">
      <c r="B650" s="2">
        <v>-2.6363029623277101</v>
      </c>
      <c r="C650" s="2">
        <v>1.9006499865308499</v>
      </c>
      <c r="D650" s="2">
        <v>0.22172390270286199</v>
      </c>
      <c r="E650" s="2">
        <v>-1.23718891787695</v>
      </c>
      <c r="F650" s="2">
        <v>-4.0114356233146102</v>
      </c>
      <c r="G650" s="2">
        <v>1.2216586214440699</v>
      </c>
      <c r="H650" s="2">
        <v>0.17773544775014799</v>
      </c>
      <c r="I650" s="2">
        <v>-0.37136582680698998</v>
      </c>
      <c r="J650" s="2">
        <v>-0.46397142714279899</v>
      </c>
      <c r="K650" s="2">
        <v>0.64458655126684605</v>
      </c>
      <c r="L650" s="2">
        <v>0.1776921738443</v>
      </c>
      <c r="M650" s="2">
        <v>-1.2036249569667E-2</v>
      </c>
      <c r="N650" s="2">
        <v>-5.8028268936150498E-2</v>
      </c>
      <c r="O650" s="2">
        <v>-0.43918329157031799</v>
      </c>
      <c r="P650" s="2">
        <v>8.9484421783280907E-2</v>
      </c>
    </row>
    <row r="651" spans="2:16" ht="15" customHeight="1" x14ac:dyDescent="0.25">
      <c r="B651" s="2">
        <v>-0.70662296234382305</v>
      </c>
      <c r="C651" s="2">
        <v>-6.1343736649839897</v>
      </c>
      <c r="D651" s="2">
        <v>1.1715133591343501</v>
      </c>
      <c r="E651" s="2">
        <v>-1.5559303921713199</v>
      </c>
      <c r="F651" s="2">
        <v>-9.2749377250382799E-3</v>
      </c>
      <c r="G651" s="2">
        <v>-2.9209299924923502</v>
      </c>
      <c r="H651" s="2">
        <v>-0.81122774627720695</v>
      </c>
      <c r="I651" s="2">
        <v>-1.29968019786738</v>
      </c>
      <c r="J651" s="2">
        <v>0.286939965142748</v>
      </c>
      <c r="K651" s="2">
        <v>-0.74639967355668102</v>
      </c>
      <c r="L651" s="2">
        <v>-3.2108496562653901</v>
      </c>
      <c r="M651" s="2">
        <v>0.35086857429769203</v>
      </c>
      <c r="N651" s="2">
        <v>1.05202761836688</v>
      </c>
      <c r="O651" s="2">
        <v>1.2255514557684</v>
      </c>
      <c r="P651" s="2">
        <v>-0.63766140470135502</v>
      </c>
    </row>
    <row r="652" spans="2:16" ht="15" customHeight="1" x14ac:dyDescent="0.25">
      <c r="B652" s="2">
        <v>1.0252044908868001</v>
      </c>
      <c r="C652" s="2">
        <v>0.57591891939509399</v>
      </c>
      <c r="D652" s="2">
        <v>-0.30422347806886302</v>
      </c>
      <c r="E652" s="2">
        <v>8.4204486069654305E-2</v>
      </c>
      <c r="F652" s="2">
        <v>-9.1801379203222302E-2</v>
      </c>
      <c r="G652" s="2">
        <v>0.90212093276482597</v>
      </c>
      <c r="H652" s="2">
        <v>0.74649249829446696</v>
      </c>
      <c r="I652" s="2">
        <v>0.41003415917140701</v>
      </c>
      <c r="J652" s="2">
        <v>4.2210831807039197E-2</v>
      </c>
      <c r="K652" s="2">
        <v>-1.9406215036488299E-2</v>
      </c>
      <c r="L652" s="2">
        <v>-0.42811870065160701</v>
      </c>
      <c r="M652" s="2">
        <v>0.19795709096561101</v>
      </c>
      <c r="N652" s="2">
        <v>-0.2184511490469</v>
      </c>
      <c r="O652" s="2">
        <v>0.17100669625193801</v>
      </c>
      <c r="P652" s="2">
        <v>0.21818406923931799</v>
      </c>
    </row>
    <row r="653" spans="2:16" ht="15" customHeight="1" x14ac:dyDescent="0.25">
      <c r="B653" s="2">
        <v>1.7469289142678901</v>
      </c>
      <c r="C653" s="2">
        <v>1.13792371449505</v>
      </c>
      <c r="D653" s="2">
        <v>0.328256727211028</v>
      </c>
      <c r="E653" s="2">
        <v>-0.105964817628321</v>
      </c>
      <c r="F653" s="2">
        <v>0.49922823781821801</v>
      </c>
      <c r="G653" s="2">
        <v>0.23264869672923</v>
      </c>
      <c r="H653" s="2">
        <v>0.51232865299266395</v>
      </c>
      <c r="I653" s="2">
        <v>3.8254319488238001E-2</v>
      </c>
      <c r="J653" s="2">
        <v>-0.218114434877583</v>
      </c>
      <c r="K653" s="2">
        <v>-9.4552888653115397E-2</v>
      </c>
      <c r="L653" s="2">
        <v>0.234703000390351</v>
      </c>
      <c r="M653" s="2">
        <v>0.118558400985427</v>
      </c>
      <c r="N653" s="2">
        <v>0.31854893430019698</v>
      </c>
      <c r="O653" s="2">
        <v>-0.11828107322721</v>
      </c>
      <c r="P653" s="2">
        <v>-8.4139466207620597E-2</v>
      </c>
    </row>
    <row r="654" spans="2:16" ht="15" customHeight="1" x14ac:dyDescent="0.25">
      <c r="B654" s="2">
        <v>-2.0998891333524301</v>
      </c>
      <c r="C654" s="2">
        <v>0.75915181832527301</v>
      </c>
      <c r="D654" s="2">
        <v>0.674105105345989</v>
      </c>
      <c r="E654" s="2">
        <v>0.37072619866547102</v>
      </c>
      <c r="F654" s="2">
        <v>1.2059839462372699</v>
      </c>
      <c r="G654" s="2">
        <v>0.53392098411606403</v>
      </c>
      <c r="H654" s="2">
        <v>-0.83090080078730499</v>
      </c>
      <c r="I654" s="2">
        <v>-0.32183327162584902</v>
      </c>
      <c r="J654" s="2">
        <v>1.1251978834041001</v>
      </c>
      <c r="K654" s="2">
        <v>-0.87109476618900605</v>
      </c>
      <c r="L654" s="2">
        <v>-0.41586073888304698</v>
      </c>
      <c r="M654" s="2">
        <v>0.98715514189110898</v>
      </c>
      <c r="N654" s="2">
        <v>-0.67072456039684303</v>
      </c>
      <c r="O654" s="2">
        <v>-0.41427852441164797</v>
      </c>
      <c r="P654" s="2">
        <v>0.20660422635960099</v>
      </c>
    </row>
    <row r="655" spans="2:16" ht="15" customHeight="1" x14ac:dyDescent="0.25">
      <c r="B655" s="2">
        <v>3.0785333925543901</v>
      </c>
      <c r="C655" s="2">
        <v>-0.62250573768751005</v>
      </c>
      <c r="D655" s="2">
        <v>-1.29293654895828</v>
      </c>
      <c r="E655" s="2">
        <v>-1.96883710344422</v>
      </c>
      <c r="F655" s="2">
        <v>1.3706770965810799</v>
      </c>
      <c r="G655" s="2">
        <v>-0.46942791175821302</v>
      </c>
      <c r="H655" s="2">
        <v>-0.39441864666548998</v>
      </c>
      <c r="I655" s="2">
        <v>7.9350085520909594E-2</v>
      </c>
      <c r="J655" s="2">
        <v>-0.63302395445778104</v>
      </c>
      <c r="K655" s="2">
        <v>0.181665138960591</v>
      </c>
      <c r="L655" s="2">
        <v>0.329121445748983</v>
      </c>
      <c r="M655" s="2">
        <v>-1.36095201534894E-2</v>
      </c>
      <c r="N655" s="2">
        <v>0.11211733527332</v>
      </c>
      <c r="O655" s="2">
        <v>-0.59737246378779896</v>
      </c>
      <c r="P655" s="2">
        <v>-3.5142472783372597E-2</v>
      </c>
    </row>
    <row r="656" spans="2:16" ht="15" customHeight="1" x14ac:dyDescent="0.25">
      <c r="B656" s="2">
        <v>2.7539733300390101</v>
      </c>
      <c r="C656" s="2">
        <v>-1.6222388565455399</v>
      </c>
      <c r="D656" s="2">
        <v>1.16813237315691</v>
      </c>
      <c r="E656" s="2">
        <v>0.20093033515844499</v>
      </c>
      <c r="F656" s="2">
        <v>-0.381980090519357</v>
      </c>
      <c r="G656" s="2">
        <v>-1.0803948086213599E-2</v>
      </c>
      <c r="H656" s="2">
        <v>0.51078148102662402</v>
      </c>
      <c r="I656" s="2">
        <v>7.0876704525451001E-2</v>
      </c>
      <c r="J656" s="2">
        <v>0.42261067284522802</v>
      </c>
      <c r="K656" s="2">
        <v>0.297898162232898</v>
      </c>
      <c r="L656" s="2">
        <v>0.119926273680124</v>
      </c>
      <c r="M656" s="2">
        <v>0.33496453057602199</v>
      </c>
      <c r="N656" s="2">
        <v>0.371466509383233</v>
      </c>
      <c r="O656" s="2">
        <v>-0.41935482418502801</v>
      </c>
      <c r="P656" s="2">
        <v>-0.33672117318858802</v>
      </c>
    </row>
    <row r="657" spans="2:16" ht="15" customHeight="1" x14ac:dyDescent="0.25">
      <c r="B657" s="2">
        <v>-1.2113562915264799</v>
      </c>
      <c r="C657" s="2">
        <v>0.18625335744621499</v>
      </c>
      <c r="D657" s="2">
        <v>0.25338743572142303</v>
      </c>
      <c r="E657" s="2">
        <v>0.121589027590822</v>
      </c>
      <c r="F657" s="2">
        <v>0.21606553377409099</v>
      </c>
      <c r="G657" s="2">
        <v>0.650635185934059</v>
      </c>
      <c r="H657" s="2">
        <v>0.57043438909403099</v>
      </c>
      <c r="I657" s="2">
        <v>-1.31492029941162E-2</v>
      </c>
      <c r="J657" s="2">
        <v>-1.24757977715715E-2</v>
      </c>
      <c r="K657" s="2">
        <v>-0.45863326669043702</v>
      </c>
      <c r="L657" s="2">
        <v>6.9460108582300006E-2</v>
      </c>
      <c r="M657" s="2">
        <v>-1.17965600780646</v>
      </c>
      <c r="N657" s="2">
        <v>0.82014204409160396</v>
      </c>
      <c r="O657" s="2">
        <v>0.40295671923542298</v>
      </c>
      <c r="P657" s="2">
        <v>-5.97261502557326E-2</v>
      </c>
    </row>
    <row r="658" spans="2:16" ht="15" customHeight="1" x14ac:dyDescent="0.25">
      <c r="B658" s="2">
        <v>2.80728440418092</v>
      </c>
      <c r="C658" s="2">
        <v>1.62953271312607</v>
      </c>
      <c r="D658" s="2">
        <v>0.44910733944332099</v>
      </c>
      <c r="E658" s="2">
        <v>-0.825797936672379</v>
      </c>
      <c r="F658" s="2">
        <v>-0.17522625687641899</v>
      </c>
      <c r="G658" s="2">
        <v>0.73618592619368395</v>
      </c>
      <c r="H658" s="2">
        <v>-0.19351823753297001</v>
      </c>
      <c r="I658" s="2">
        <v>-1.90791403681037</v>
      </c>
      <c r="J658" s="2">
        <v>-0.18944959716024501</v>
      </c>
      <c r="K658" s="2">
        <v>0.215896663389576</v>
      </c>
      <c r="L658" s="2">
        <v>0.15969341601109899</v>
      </c>
      <c r="M658" s="2">
        <v>0.56380867396357903</v>
      </c>
      <c r="N658" s="2">
        <v>-0.10294596175182801</v>
      </c>
      <c r="O658" s="2">
        <v>1.1326687297924101</v>
      </c>
      <c r="P658" s="2">
        <v>-0.24455558472696501</v>
      </c>
    </row>
    <row r="659" spans="2:16" ht="15" customHeight="1" x14ac:dyDescent="0.25">
      <c r="B659" s="2">
        <v>-2.0729852443873198</v>
      </c>
      <c r="C659" s="2">
        <v>-1.7523805803497401</v>
      </c>
      <c r="D659" s="2">
        <v>-1.6341679559537601</v>
      </c>
      <c r="E659" s="2">
        <v>-1.21333776426452</v>
      </c>
      <c r="F659" s="2">
        <v>1.71484056653628</v>
      </c>
      <c r="G659" s="2">
        <v>1.39594167846783</v>
      </c>
      <c r="H659" s="2">
        <v>0.89916261235248496</v>
      </c>
      <c r="I659" s="2">
        <v>0.60212563686867604</v>
      </c>
      <c r="J659" s="2">
        <v>-0.4865890538607</v>
      </c>
      <c r="K659" s="2">
        <v>0.39874526937009602</v>
      </c>
      <c r="L659" s="2">
        <v>-0.66998549785183703</v>
      </c>
      <c r="M659" s="2">
        <v>2.5793464472128502E-2</v>
      </c>
      <c r="N659" s="2">
        <v>-0.25247348975212702</v>
      </c>
      <c r="O659" s="2">
        <v>4.46888448328654E-2</v>
      </c>
      <c r="P659" s="2">
        <v>0.15240341612129699</v>
      </c>
    </row>
    <row r="660" spans="2:16" ht="15" customHeight="1" x14ac:dyDescent="0.25">
      <c r="B660" s="2">
        <v>0.37722735622582199</v>
      </c>
      <c r="C660" s="2">
        <v>1.7562201613006401</v>
      </c>
      <c r="D660" s="2">
        <v>-0.55331246051879601</v>
      </c>
      <c r="E660" s="2">
        <v>-1.2354807064779201</v>
      </c>
      <c r="F660" s="2">
        <v>-1.1855355265516501</v>
      </c>
      <c r="G660" s="2">
        <v>-0.29786617747398703</v>
      </c>
      <c r="H660" s="2">
        <v>1.5081611825564001</v>
      </c>
      <c r="I660" s="2">
        <v>0.19291865795476501</v>
      </c>
      <c r="J660" s="2">
        <v>-0.327950668454282</v>
      </c>
      <c r="K660" s="2">
        <v>0.715721888437023</v>
      </c>
      <c r="L660" s="2">
        <v>0.693419517084645</v>
      </c>
      <c r="M660" s="2">
        <v>0.95409799400763495</v>
      </c>
      <c r="N660" s="2">
        <v>0.920685231387531</v>
      </c>
      <c r="O660" s="2">
        <v>7.0444703464602701E-2</v>
      </c>
      <c r="P660" s="2">
        <v>-0.40560782077832203</v>
      </c>
    </row>
    <row r="661" spans="2:16" ht="15" customHeight="1" x14ac:dyDescent="0.25">
      <c r="B661" s="2">
        <v>-0.76553286764809703</v>
      </c>
      <c r="C661" s="2">
        <v>-0.19266022047043599</v>
      </c>
      <c r="D661" s="2">
        <v>-1.8270969835048101</v>
      </c>
      <c r="E661" s="2">
        <v>2.16763533972231</v>
      </c>
      <c r="F661" s="2">
        <v>-1.1044310251482401</v>
      </c>
      <c r="G661" s="2">
        <v>-0.116136914110162</v>
      </c>
      <c r="H661" s="2">
        <v>5.97192229192402E-2</v>
      </c>
      <c r="I661" s="2">
        <v>-6.8288899221437299E-2</v>
      </c>
      <c r="J661" s="2">
        <v>0.56826824040420798</v>
      </c>
      <c r="K661" s="2">
        <v>-0.23816855980683599</v>
      </c>
      <c r="L661" s="2">
        <v>0.75741405624538005</v>
      </c>
      <c r="M661" s="2">
        <v>0.51600534606859205</v>
      </c>
      <c r="N661" s="2">
        <v>-0.17968939328890801</v>
      </c>
      <c r="O661" s="2">
        <v>-0.120257018371372</v>
      </c>
      <c r="P661" s="2">
        <v>0.101822785901823</v>
      </c>
    </row>
    <row r="662" spans="2:16" ht="15" customHeight="1" x14ac:dyDescent="0.25">
      <c r="B662" s="2">
        <v>0.60301857795184899</v>
      </c>
      <c r="C662" s="2">
        <v>1.7418469051419401</v>
      </c>
      <c r="D662" s="2">
        <v>-1.1275519230405899</v>
      </c>
      <c r="E662" s="2">
        <v>-1.0841568964929</v>
      </c>
      <c r="F662" s="2">
        <v>0.53100570876814901</v>
      </c>
      <c r="G662" s="2">
        <v>-0.758217788152168</v>
      </c>
      <c r="H662" s="2">
        <v>-0.327220711902525</v>
      </c>
      <c r="I662" s="2">
        <v>-0.20325917281239</v>
      </c>
      <c r="J662" s="2">
        <v>-1.9476219995360599E-2</v>
      </c>
      <c r="K662" s="2">
        <v>0.433488752408558</v>
      </c>
      <c r="L662" s="2">
        <v>7.2223293193307905E-2</v>
      </c>
      <c r="M662" s="2">
        <v>0.143803693783492</v>
      </c>
      <c r="N662" s="2">
        <v>-3.6112311286319199E-2</v>
      </c>
      <c r="O662" s="2">
        <v>-0.13286001992794799</v>
      </c>
      <c r="P662" s="2">
        <v>-0.21018421160536099</v>
      </c>
    </row>
    <row r="663" spans="2:16" ht="15" customHeight="1" x14ac:dyDescent="0.25">
      <c r="B663" s="2">
        <v>0.37660368707160102</v>
      </c>
      <c r="C663" s="2">
        <v>2.3460573932190401</v>
      </c>
      <c r="D663" s="2">
        <v>-1.3586838850527601</v>
      </c>
      <c r="E663" s="2">
        <v>-1.2708623780260999</v>
      </c>
      <c r="F663" s="2">
        <v>-0.43135241938582503</v>
      </c>
      <c r="G663" s="2">
        <v>-1.0292494713651099</v>
      </c>
      <c r="H663" s="2">
        <v>-1.9983358920138802E-2</v>
      </c>
      <c r="I663" s="2">
        <v>-0.63578642955338405</v>
      </c>
      <c r="J663" s="2">
        <v>-0.293537502197804</v>
      </c>
      <c r="K663" s="2">
        <v>4.9136954953918802E-2</v>
      </c>
      <c r="L663" s="2">
        <v>0.11439578092401501</v>
      </c>
      <c r="M663" s="2">
        <v>-0.16746547596466299</v>
      </c>
      <c r="N663" s="2">
        <v>-0.14564056688112201</v>
      </c>
      <c r="O663" s="2">
        <v>0.27777019040711898</v>
      </c>
      <c r="P663" s="2">
        <v>-0.31728374486029098</v>
      </c>
    </row>
    <row r="664" spans="2:16" ht="15" customHeight="1" x14ac:dyDescent="0.25">
      <c r="B664" s="2">
        <v>-1.7642421965605499</v>
      </c>
      <c r="C664" s="2">
        <v>-3.9079555890191102</v>
      </c>
      <c r="D664" s="2">
        <v>2.28284402138592</v>
      </c>
      <c r="E664" s="2">
        <v>0.84133721553551799</v>
      </c>
      <c r="F664" s="2">
        <v>-0.62764787477619599</v>
      </c>
      <c r="G664" s="2">
        <v>-1.40433475208612</v>
      </c>
      <c r="H664" s="2">
        <v>-0.108321558182766</v>
      </c>
      <c r="I664" s="2">
        <v>0.43204021562083</v>
      </c>
      <c r="J664" s="2">
        <v>-0.33418805408476698</v>
      </c>
      <c r="K664" s="2">
        <v>0.80957157720578998</v>
      </c>
      <c r="L664" s="2">
        <v>-0.46747052320662102</v>
      </c>
      <c r="M664" s="2">
        <v>-2.5449898221844701E-2</v>
      </c>
      <c r="N664" s="2">
        <v>-0.37376779007145799</v>
      </c>
      <c r="O664" s="2">
        <v>-0.42501965724389601</v>
      </c>
      <c r="P664" s="2">
        <v>-0.24052358717689001</v>
      </c>
    </row>
    <row r="665" spans="2:16" ht="15" customHeight="1" x14ac:dyDescent="0.25">
      <c r="B665" s="2">
        <v>-0.827593476534914</v>
      </c>
      <c r="C665" s="2">
        <v>2.0193144705331898</v>
      </c>
      <c r="D665" s="2">
        <v>-8.0661920979551605E-2</v>
      </c>
      <c r="E665" s="2">
        <v>2.4039985655042999</v>
      </c>
      <c r="F665" s="2">
        <v>-0.44997287305243699</v>
      </c>
      <c r="G665" s="2">
        <v>-0.70662537422503702</v>
      </c>
      <c r="H665" s="2">
        <v>-0.27852773880661202</v>
      </c>
      <c r="I665" s="2">
        <v>1.05831906537617</v>
      </c>
      <c r="J665" s="2">
        <v>-1.1123519220011999</v>
      </c>
      <c r="K665" s="2">
        <v>0.36365975941114997</v>
      </c>
      <c r="L665" s="2">
        <v>-0.479463941185028</v>
      </c>
      <c r="M665" s="2">
        <v>-0.68710793477434995</v>
      </c>
      <c r="N665" s="2">
        <v>8.1627524011033306E-2</v>
      </c>
      <c r="O665" s="2">
        <v>0.145399873538335</v>
      </c>
      <c r="P665" s="2">
        <v>0.449939839494643</v>
      </c>
    </row>
    <row r="666" spans="2:16" ht="15" customHeight="1" x14ac:dyDescent="0.25">
      <c r="B666" s="2">
        <v>0.583518362254831</v>
      </c>
      <c r="C666" s="2">
        <v>1.02248682886885</v>
      </c>
      <c r="D666" s="2">
        <v>-0.86803867654115596</v>
      </c>
      <c r="E666" s="2">
        <v>6.1482136391786402E-2</v>
      </c>
      <c r="F666" s="2">
        <v>1.06377383413233</v>
      </c>
      <c r="G666" s="2">
        <v>-0.89322567735288105</v>
      </c>
      <c r="H666" s="2">
        <v>-0.98449786353003199</v>
      </c>
      <c r="I666" s="2">
        <v>-0.59675325211137797</v>
      </c>
      <c r="J666" s="2">
        <v>-2.0735570478681502E-3</v>
      </c>
      <c r="K666" s="2">
        <v>-0.43028420996126698</v>
      </c>
      <c r="L666" s="2">
        <v>-1.0301953324767401</v>
      </c>
      <c r="M666" s="2">
        <v>-7.1336879259392694E-2</v>
      </c>
      <c r="N666" s="2">
        <v>1.3368945444007E-2</v>
      </c>
      <c r="O666" s="2">
        <v>0.222389701051904</v>
      </c>
      <c r="P666" s="2">
        <v>0.43341119324310201</v>
      </c>
    </row>
    <row r="667" spans="2:16" ht="15" customHeight="1" x14ac:dyDescent="0.25">
      <c r="B667" s="2">
        <v>-0.85345121070830099</v>
      </c>
      <c r="C667" s="2">
        <v>0.68328332569490902</v>
      </c>
      <c r="D667" s="2">
        <v>1.45218631795819</v>
      </c>
      <c r="E667" s="2">
        <v>0.38313477328286399</v>
      </c>
      <c r="F667" s="2">
        <v>0.90779171055256902</v>
      </c>
      <c r="G667" s="2">
        <v>-0.54565180818957704</v>
      </c>
      <c r="H667" s="2">
        <v>-0.665194280225062</v>
      </c>
      <c r="I667" s="2">
        <v>-0.29766059180431298</v>
      </c>
      <c r="J667" s="2">
        <v>-0.78081583271938804</v>
      </c>
      <c r="K667" s="2">
        <v>-0.60472278689941505</v>
      </c>
      <c r="L667" s="2">
        <v>0.52638854656213596</v>
      </c>
      <c r="M667" s="2">
        <v>0.52104710943403998</v>
      </c>
      <c r="N667" s="2">
        <v>-0.44741615172563698</v>
      </c>
      <c r="O667" s="2">
        <v>0.111814227327661</v>
      </c>
      <c r="P667" s="2">
        <v>-0.14499272607116201</v>
      </c>
    </row>
    <row r="668" spans="2:16" ht="15" customHeight="1" x14ac:dyDescent="0.25">
      <c r="B668" s="2">
        <v>1.5144119724868901</v>
      </c>
      <c r="C668" s="2">
        <v>-0.174526462357594</v>
      </c>
      <c r="D668" s="2">
        <v>0.49143562995920698</v>
      </c>
      <c r="E668" s="2">
        <v>2.1931502486848</v>
      </c>
      <c r="F668" s="2">
        <v>-0.25936056855059297</v>
      </c>
      <c r="G668" s="2">
        <v>1.1581661841373501</v>
      </c>
      <c r="H668" s="2">
        <v>0.64898300039962198</v>
      </c>
      <c r="I668" s="2">
        <v>-0.41901513087271403</v>
      </c>
      <c r="J668" s="2">
        <v>0.37445679143899602</v>
      </c>
      <c r="K668" s="2">
        <v>-0.53013692654981803</v>
      </c>
      <c r="L668" s="2">
        <v>0.82715540271424204</v>
      </c>
      <c r="M668" s="2">
        <v>0.40002159887319</v>
      </c>
      <c r="N668" s="2">
        <v>2.7949201368627299E-2</v>
      </c>
      <c r="O668" s="2">
        <v>0.25484907079491798</v>
      </c>
      <c r="P668" s="2">
        <v>-0.85254743964917201</v>
      </c>
    </row>
    <row r="669" spans="2:16" ht="15" customHeight="1" x14ac:dyDescent="0.25">
      <c r="B669" s="2">
        <v>-2.54196233422938</v>
      </c>
      <c r="C669" s="2">
        <v>1.01932390792586</v>
      </c>
      <c r="D669" s="2">
        <v>9.6160684822356304E-2</v>
      </c>
      <c r="E669" s="2">
        <v>-0.23169725959994</v>
      </c>
      <c r="F669" s="2">
        <v>0.618214975009997</v>
      </c>
      <c r="G669" s="2">
        <v>-0.44964665668556902</v>
      </c>
      <c r="H669" s="2">
        <v>-0.88641896279844101</v>
      </c>
      <c r="I669" s="2">
        <v>-0.28596244264140203</v>
      </c>
      <c r="J669" s="2">
        <v>0.48979813815853401</v>
      </c>
      <c r="K669" s="2">
        <v>-0.44965957966470999</v>
      </c>
      <c r="L669" s="2">
        <v>0.35905311926649702</v>
      </c>
      <c r="M669" s="2">
        <v>-0.28988291015192602</v>
      </c>
      <c r="N669" s="2">
        <v>0.16791310491482</v>
      </c>
      <c r="O669" s="2">
        <v>-8.6815503281603701E-3</v>
      </c>
      <c r="P669" s="2">
        <v>0.14249558698276599</v>
      </c>
    </row>
    <row r="670" spans="2:16" ht="15" customHeight="1" x14ac:dyDescent="0.25">
      <c r="B670" s="2">
        <v>-1.3468040613233201</v>
      </c>
      <c r="C670" s="2">
        <v>0.69296824346499297</v>
      </c>
      <c r="D670" s="2">
        <v>0.48975455625550601</v>
      </c>
      <c r="E670" s="2">
        <v>0.20494674058035101</v>
      </c>
      <c r="F670" s="2">
        <v>-1.4137457477620099</v>
      </c>
      <c r="G670" s="2">
        <v>1.39959030943242</v>
      </c>
      <c r="H670" s="2">
        <v>-0.78546128575663698</v>
      </c>
      <c r="I670" s="2">
        <v>-0.61185529006404904</v>
      </c>
      <c r="J670" s="2">
        <v>-0.357822223086108</v>
      </c>
      <c r="K670" s="2">
        <v>0.60353743055152997</v>
      </c>
      <c r="L670" s="2">
        <v>0.783286357234803</v>
      </c>
      <c r="M670" s="2">
        <v>0.106186540269081</v>
      </c>
      <c r="N670" s="2">
        <v>9.7601286241067203E-2</v>
      </c>
      <c r="O670" s="2">
        <v>-0.36662382343033501</v>
      </c>
      <c r="P670" s="2">
        <v>-0.23863592351217899</v>
      </c>
    </row>
    <row r="671" spans="2:16" ht="15" customHeight="1" x14ac:dyDescent="0.25">
      <c r="B671" s="2">
        <v>0.19980771843133399</v>
      </c>
      <c r="C671" s="2">
        <v>2.0991203459981902</v>
      </c>
      <c r="D671" s="2">
        <v>1.6349795906286999</v>
      </c>
      <c r="E671" s="2">
        <v>0.18313371944258799</v>
      </c>
      <c r="F671" s="2">
        <v>1.2032710194338001</v>
      </c>
      <c r="G671" s="2">
        <v>-6.7176500504890102E-2</v>
      </c>
      <c r="H671" s="2">
        <v>-0.32266089706789702</v>
      </c>
      <c r="I671" s="2">
        <v>0.17734760284248</v>
      </c>
      <c r="J671" s="2">
        <v>-0.84415671979590101</v>
      </c>
      <c r="K671" s="2">
        <v>-0.50172798119959705</v>
      </c>
      <c r="L671" s="2">
        <v>-1.3245577857474999</v>
      </c>
      <c r="M671" s="2">
        <v>-6.3627692900024901E-2</v>
      </c>
      <c r="N671" s="2">
        <v>0.41887980145395598</v>
      </c>
      <c r="O671" s="2">
        <v>0.35797740558563701</v>
      </c>
      <c r="P671" s="2">
        <v>-0.178973180927501</v>
      </c>
    </row>
    <row r="672" spans="2:16" ht="15" customHeight="1" x14ac:dyDescent="0.25">
      <c r="B672" s="2">
        <v>-3.1165687906119102</v>
      </c>
      <c r="C672" s="2">
        <v>9.8992548477878806E-2</v>
      </c>
      <c r="D672" s="2">
        <v>-0.74821341870580005</v>
      </c>
      <c r="E672" s="2">
        <v>-0.384489950704131</v>
      </c>
      <c r="F672" s="2">
        <v>-0.14336123565308001</v>
      </c>
      <c r="G672" s="2">
        <v>-4.1881583605529599E-2</v>
      </c>
      <c r="H672" s="2">
        <v>-0.36789345001718898</v>
      </c>
      <c r="I672" s="2">
        <v>-0.50459913684108804</v>
      </c>
      <c r="J672" s="2">
        <v>1.1478662284679799</v>
      </c>
      <c r="K672" s="2">
        <v>-0.77067400661726504</v>
      </c>
      <c r="L672" s="2">
        <v>1.1184826583825001</v>
      </c>
      <c r="M672" s="2">
        <v>0.67570059240899205</v>
      </c>
      <c r="N672" s="2">
        <v>-0.197269854619882</v>
      </c>
      <c r="O672" s="2">
        <v>-0.25307726304378197</v>
      </c>
      <c r="P672" s="2">
        <v>0.363819039636255</v>
      </c>
    </row>
    <row r="673" spans="2:16" ht="15" customHeight="1" x14ac:dyDescent="0.25">
      <c r="B673" s="2">
        <v>-0.42352911631775497</v>
      </c>
      <c r="C673" s="2">
        <v>-2.4407436583116602</v>
      </c>
      <c r="D673" s="2">
        <v>0.51873618090567497</v>
      </c>
      <c r="E673" s="2">
        <v>2.1546144403917999</v>
      </c>
      <c r="F673" s="2">
        <v>-1.3449276443984699</v>
      </c>
      <c r="G673" s="2">
        <v>-0.53130261227392594</v>
      </c>
      <c r="H673" s="2">
        <v>0.48393566312870501</v>
      </c>
      <c r="I673" s="2">
        <v>-6.7134194567616103E-3</v>
      </c>
      <c r="J673" s="2">
        <v>-0.75837665392200004</v>
      </c>
      <c r="K673" s="2">
        <v>-0.53570942415249601</v>
      </c>
      <c r="L673" s="2">
        <v>-0.65231666931744403</v>
      </c>
      <c r="M673" s="2">
        <v>8.7332449349779406E-2</v>
      </c>
      <c r="N673" s="2">
        <v>-0.25943118701531598</v>
      </c>
      <c r="O673" s="2">
        <v>0.29398376608945398</v>
      </c>
      <c r="P673" s="2">
        <v>-1.0092283594823701</v>
      </c>
    </row>
    <row r="674" spans="2:16" ht="15" customHeight="1" x14ac:dyDescent="0.25">
      <c r="B674" s="2">
        <v>-0.22170936587044701</v>
      </c>
      <c r="C674" s="2">
        <v>3.67842796359706</v>
      </c>
      <c r="D674" s="2">
        <v>-0.32254507493490098</v>
      </c>
      <c r="E674" s="2">
        <v>-1.1040662484563999</v>
      </c>
      <c r="F674" s="2">
        <v>-2.9566219821703199</v>
      </c>
      <c r="G674" s="2">
        <v>0.46516824554035202</v>
      </c>
      <c r="H674" s="2">
        <v>1.0192386156873301</v>
      </c>
      <c r="I674" s="2">
        <v>4.50085872677881E-2</v>
      </c>
      <c r="J674" s="2">
        <v>-0.164754979428094</v>
      </c>
      <c r="K674" s="2">
        <v>0.20582274535004799</v>
      </c>
      <c r="L674" s="2">
        <v>-0.27378672488708</v>
      </c>
      <c r="M674" s="2">
        <v>0.46061950309495597</v>
      </c>
      <c r="N674" s="2">
        <v>0.44790666968387599</v>
      </c>
      <c r="O674" s="2">
        <v>0.26301128773409399</v>
      </c>
      <c r="P674" s="2">
        <v>-0.150064528747548</v>
      </c>
    </row>
    <row r="675" spans="2:16" ht="15" customHeight="1" x14ac:dyDescent="0.25">
      <c r="B675" s="2">
        <v>0.100029069596276</v>
      </c>
      <c r="C675" s="2">
        <v>3.5793932854453399</v>
      </c>
      <c r="D675" s="2">
        <v>0.78182339206064899</v>
      </c>
      <c r="E675" s="2">
        <v>-1.21354092567585</v>
      </c>
      <c r="F675" s="2">
        <v>-0.27105039105105699</v>
      </c>
      <c r="G675" s="2">
        <v>-0.696609102862211</v>
      </c>
      <c r="H675" s="2">
        <v>0.35447960955140601</v>
      </c>
      <c r="I675" s="2">
        <v>-5.9506278341273901E-2</v>
      </c>
      <c r="J675" s="2">
        <v>-0.66693395576918502</v>
      </c>
      <c r="K675" s="2">
        <v>0.12761844244725301</v>
      </c>
      <c r="L675" s="2">
        <v>-0.28533052024607602</v>
      </c>
      <c r="M675" s="2">
        <v>-0.77710106011838798</v>
      </c>
      <c r="N675" s="2">
        <v>-0.20624444476386899</v>
      </c>
      <c r="O675" s="2">
        <v>-0.16517178431851801</v>
      </c>
      <c r="P675" s="2">
        <v>0.39727316575729299</v>
      </c>
    </row>
    <row r="676" spans="2:16" ht="15" customHeight="1" x14ac:dyDescent="0.25">
      <c r="B676" s="2">
        <v>2.4917393117220099</v>
      </c>
      <c r="C676" s="2">
        <v>2.1195265585010699</v>
      </c>
      <c r="D676" s="2">
        <v>-0.41562651523014899</v>
      </c>
      <c r="E676" s="2">
        <v>-0.84776834045710603</v>
      </c>
      <c r="F676" s="2">
        <v>0.53100554003191403</v>
      </c>
      <c r="G676" s="2">
        <v>-0.804672379479486</v>
      </c>
      <c r="H676" s="2">
        <v>4.85732810442654E-2</v>
      </c>
      <c r="I676" s="2">
        <v>-0.75536037646018594</v>
      </c>
      <c r="J676" s="2">
        <v>0.333568780255182</v>
      </c>
      <c r="K676" s="2">
        <v>0.412220549624496</v>
      </c>
      <c r="L676" s="2">
        <v>0.18538395530291499</v>
      </c>
      <c r="M676" s="2">
        <v>2.0943953105967601E-2</v>
      </c>
      <c r="N676" s="2">
        <v>-0.253928984338884</v>
      </c>
      <c r="O676" s="2">
        <v>0.55674765108961399</v>
      </c>
      <c r="P676" s="2">
        <v>-6.6035290277835404E-2</v>
      </c>
    </row>
    <row r="677" spans="2:16" ht="15" customHeight="1" x14ac:dyDescent="0.25">
      <c r="B677" s="2">
        <v>4.0505779211245496</v>
      </c>
      <c r="C677" s="2">
        <v>-0.200846229589493</v>
      </c>
      <c r="D677" s="2">
        <v>0.28939113683308998</v>
      </c>
      <c r="E677" s="2">
        <v>-0.32926511251560903</v>
      </c>
      <c r="F677" s="2">
        <v>0.27757894693825602</v>
      </c>
      <c r="G677" s="2">
        <v>0.42727779188685799</v>
      </c>
      <c r="H677" s="2">
        <v>-3.6847298522854198E-2</v>
      </c>
      <c r="I677" s="2">
        <v>8.1196980818156003E-2</v>
      </c>
      <c r="J677" s="2">
        <v>1.4666318182014699</v>
      </c>
      <c r="K677" s="2">
        <v>2.4710354543148301E-2</v>
      </c>
      <c r="L677" s="2">
        <v>0.22581375786031399</v>
      </c>
      <c r="M677" s="2">
        <v>0.13979942234356799</v>
      </c>
      <c r="N677" s="2">
        <v>0.33561937088525301</v>
      </c>
      <c r="O677" s="2">
        <v>0.14686112495786599</v>
      </c>
      <c r="P677" s="2">
        <v>-0.32387380082453199</v>
      </c>
    </row>
    <row r="678" spans="2:16" ht="15" customHeight="1" x14ac:dyDescent="0.25">
      <c r="B678" s="2">
        <v>-0.66415567196019498</v>
      </c>
      <c r="C678" s="2">
        <v>-1.9709660198544601</v>
      </c>
      <c r="D678" s="2">
        <v>1.6540625209187201</v>
      </c>
      <c r="E678" s="2">
        <v>-1.0606513656883301</v>
      </c>
      <c r="F678" s="2">
        <v>-1.32523220625023</v>
      </c>
      <c r="G678" s="2">
        <v>-1.1896596798029699</v>
      </c>
      <c r="H678" s="2">
        <v>-3.7694187721850202E-2</v>
      </c>
      <c r="I678" s="2">
        <v>0.82976015138914805</v>
      </c>
      <c r="J678" s="2">
        <v>-0.28727700121484301</v>
      </c>
      <c r="K678" s="2">
        <v>-0.36774209064744201</v>
      </c>
      <c r="L678" s="2">
        <v>-0.141777224000595</v>
      </c>
      <c r="M678" s="2">
        <v>-0.168666000948337</v>
      </c>
      <c r="N678" s="2">
        <v>-0.70582781104225401</v>
      </c>
      <c r="O678" s="2">
        <v>-0.40866540209098901</v>
      </c>
      <c r="P678" s="2">
        <v>-0.158572484780236</v>
      </c>
    </row>
    <row r="679" spans="2:16" ht="15" customHeight="1" x14ac:dyDescent="0.25">
      <c r="B679" s="2">
        <v>-0.73076163431071295</v>
      </c>
      <c r="C679" s="2">
        <v>1.34086849556044</v>
      </c>
      <c r="D679" s="2">
        <v>-0.15546080380055499</v>
      </c>
      <c r="E679" s="2">
        <v>-1.3525055845988201</v>
      </c>
      <c r="F679" s="2">
        <v>-1.2112489884778901</v>
      </c>
      <c r="G679" s="2">
        <v>-0.58699867754063995</v>
      </c>
      <c r="H679" s="2">
        <v>0.92954533114583504</v>
      </c>
      <c r="I679" s="2">
        <v>0.804623138382349</v>
      </c>
      <c r="J679" s="2">
        <v>-0.406088140136451</v>
      </c>
      <c r="K679" s="2">
        <v>0.85434720997871805</v>
      </c>
      <c r="L679" s="2">
        <v>-4.2365311685310603E-2</v>
      </c>
      <c r="M679" s="2">
        <v>0.65977245243328897</v>
      </c>
      <c r="N679" s="2">
        <v>0.56450744188483104</v>
      </c>
      <c r="O679" s="2">
        <v>-0.60567304053378301</v>
      </c>
      <c r="P679" s="2">
        <v>4.5435896543732701E-2</v>
      </c>
    </row>
    <row r="680" spans="2:16" ht="15" customHeight="1" x14ac:dyDescent="0.25">
      <c r="B680" s="2">
        <v>-2.00442657719679</v>
      </c>
      <c r="C680" s="2">
        <v>-1.8921863582371901E-2</v>
      </c>
      <c r="D680" s="2">
        <v>-0.98804210820379001</v>
      </c>
      <c r="E680" s="2">
        <v>-0.110267958963606</v>
      </c>
      <c r="F680" s="2">
        <v>0.575838076256036</v>
      </c>
      <c r="G680" s="2">
        <v>2.6686523350653201E-2</v>
      </c>
      <c r="H680" s="2">
        <v>-0.53426003399237598</v>
      </c>
      <c r="I680" s="2">
        <v>-1.09056198469935</v>
      </c>
      <c r="J680" s="2">
        <v>0.770913420567368</v>
      </c>
      <c r="K680" s="2">
        <v>-1.54060739231038</v>
      </c>
      <c r="L680" s="2">
        <v>0.29703320693569402</v>
      </c>
      <c r="M680" s="2">
        <v>2.3042149981463499E-2</v>
      </c>
      <c r="N680" s="2">
        <v>0.69501544355487999</v>
      </c>
      <c r="O680" s="2">
        <v>-9.3973821145853301E-2</v>
      </c>
      <c r="P680" s="2">
        <v>-0.48517043563601298</v>
      </c>
    </row>
    <row r="681" spans="2:16" ht="15" customHeight="1" x14ac:dyDescent="0.25">
      <c r="B681" s="2">
        <v>-1.7892487339186001</v>
      </c>
      <c r="C681" s="2">
        <v>2.0674656814837902</v>
      </c>
      <c r="D681" s="2">
        <v>0.42648224486132202</v>
      </c>
      <c r="E681" s="2">
        <v>-0.46872821468743198</v>
      </c>
      <c r="F681" s="2">
        <v>1.5206914709863399</v>
      </c>
      <c r="G681" s="2">
        <v>-0.75383287913729702</v>
      </c>
      <c r="H681" s="2">
        <v>-1.4915335853006</v>
      </c>
      <c r="I681" s="2">
        <v>1.72342040792752E-2</v>
      </c>
      <c r="J681" s="2">
        <v>3.4706867013301501E-2</v>
      </c>
      <c r="K681" s="2">
        <v>-4.1346579490106602E-2</v>
      </c>
      <c r="L681" s="2">
        <v>-0.98893068162717201</v>
      </c>
      <c r="M681" s="2">
        <v>0.462236619075235</v>
      </c>
      <c r="N681" s="2">
        <v>0.13531017179638</v>
      </c>
      <c r="O681" s="2">
        <v>-0.293186113795526</v>
      </c>
      <c r="P681" s="2">
        <v>-0.49513520909820802</v>
      </c>
    </row>
    <row r="682" spans="2:16" ht="15" customHeight="1" x14ac:dyDescent="0.25">
      <c r="B682" s="2">
        <v>-0.92257703284024195</v>
      </c>
      <c r="C682" s="2">
        <v>3.3635668106365801</v>
      </c>
      <c r="D682" s="2">
        <v>-9.2594246397608299E-2</v>
      </c>
      <c r="E682" s="2">
        <v>-1.0273140917261001</v>
      </c>
      <c r="F682" s="2">
        <v>-3.1690843628193801</v>
      </c>
      <c r="G682" s="2">
        <v>-0.35151486449673502</v>
      </c>
      <c r="H682" s="2">
        <v>1.79844271851527</v>
      </c>
      <c r="I682" s="2">
        <v>0.444275905801709</v>
      </c>
      <c r="J682" s="2">
        <v>9.0807540456534497E-2</v>
      </c>
      <c r="K682" s="2">
        <v>0.40647016973342798</v>
      </c>
      <c r="L682" s="2">
        <v>0.12673646113569301</v>
      </c>
      <c r="M682" s="2">
        <v>7.2208874965357106E-2</v>
      </c>
      <c r="N682" s="2">
        <v>1.45749351354391E-2</v>
      </c>
      <c r="O682" s="2">
        <v>4.9387157189113101E-2</v>
      </c>
      <c r="P682" s="2">
        <v>4.0611052200581102E-2</v>
      </c>
    </row>
    <row r="683" spans="2:16" ht="15" customHeight="1" x14ac:dyDescent="0.25">
      <c r="B683" s="2">
        <v>0.71545202280944098</v>
      </c>
      <c r="C683" s="2">
        <v>0.70122710954878698</v>
      </c>
      <c r="D683" s="2">
        <v>1.46763854253251</v>
      </c>
      <c r="E683" s="2">
        <v>1.2617432570357501</v>
      </c>
      <c r="F683" s="2">
        <v>-0.90168790023439904</v>
      </c>
      <c r="G683" s="2">
        <v>1.31311699980704</v>
      </c>
      <c r="H683" s="2">
        <v>1.6692728672522601</v>
      </c>
      <c r="I683" s="2">
        <v>-0.44060869671157998</v>
      </c>
      <c r="J683" s="2">
        <v>-0.37360764648887901</v>
      </c>
      <c r="K683" s="2">
        <v>-2.2060447215539201</v>
      </c>
      <c r="L683" s="2">
        <v>-0.16934064401605201</v>
      </c>
      <c r="M683" s="2">
        <v>-0.16063843449958001</v>
      </c>
      <c r="N683" s="2">
        <v>0.28570850815514098</v>
      </c>
      <c r="O683" s="2">
        <v>0.11050755498581701</v>
      </c>
      <c r="P683" s="2">
        <v>-0.44887246420183702</v>
      </c>
    </row>
    <row r="684" spans="2:16" ht="15" customHeight="1" x14ac:dyDescent="0.25">
      <c r="B684" s="2">
        <v>-2.57810652594523</v>
      </c>
      <c r="C684" s="2">
        <v>2.6155606080464602</v>
      </c>
      <c r="D684" s="2">
        <v>1.00169243139491</v>
      </c>
      <c r="E684" s="2">
        <v>-0.10529186087747</v>
      </c>
      <c r="F684" s="2">
        <v>-1.48552405806725</v>
      </c>
      <c r="G684" s="2">
        <v>0.24409409980771701</v>
      </c>
      <c r="H684" s="2">
        <v>0.55997851754938099</v>
      </c>
      <c r="I684" s="2">
        <v>0.69784339674087503</v>
      </c>
      <c r="J684" s="2">
        <v>0.72166714827801903</v>
      </c>
      <c r="K684" s="2">
        <v>0.483008312479834</v>
      </c>
      <c r="L684" s="2">
        <v>0.352436620718034</v>
      </c>
      <c r="M684" s="2">
        <v>-0.51335701080858298</v>
      </c>
      <c r="N684" s="2">
        <v>-0.157832506151622</v>
      </c>
      <c r="O684" s="2">
        <v>-0.28738977881898098</v>
      </c>
      <c r="P684" s="2">
        <v>0.233925502171178</v>
      </c>
    </row>
    <row r="685" spans="2:16" ht="15" customHeight="1" x14ac:dyDescent="0.25">
      <c r="B685" s="2">
        <v>2.08810102730172</v>
      </c>
      <c r="C685" s="2">
        <v>1.8212008535761801E-2</v>
      </c>
      <c r="D685" s="2">
        <v>-0.82357513808307203</v>
      </c>
      <c r="E685" s="2">
        <v>-1.22599675644093</v>
      </c>
      <c r="F685" s="2">
        <v>0.35163681651929701</v>
      </c>
      <c r="G685" s="2">
        <v>-1.0493533460543201</v>
      </c>
      <c r="H685" s="2">
        <v>-0.56167192667745203</v>
      </c>
      <c r="I685" s="2">
        <v>-0.84963102551171599</v>
      </c>
      <c r="J685" s="2">
        <v>-0.120222937747843</v>
      </c>
      <c r="K685" s="2">
        <v>-0.16434938480299299</v>
      </c>
      <c r="L685" s="2">
        <v>-3.5652882397162099E-2</v>
      </c>
      <c r="M685" s="2">
        <v>-0.25349950024169299</v>
      </c>
      <c r="N685" s="2">
        <v>0.61281258458995103</v>
      </c>
      <c r="O685" s="2">
        <v>7.9577476400576205E-2</v>
      </c>
      <c r="P685" s="2">
        <v>0.31867079895359002</v>
      </c>
    </row>
    <row r="686" spans="2:16" ht="15" customHeight="1" x14ac:dyDescent="0.25">
      <c r="B686" s="2">
        <v>5.0605805391668399</v>
      </c>
      <c r="C686" s="2">
        <v>-2.0011019534870198</v>
      </c>
      <c r="D686" s="2">
        <v>1.7986647338736399</v>
      </c>
      <c r="E686" s="2">
        <v>4.3891844903005799</v>
      </c>
      <c r="F686" s="2">
        <v>0.37286443352844401</v>
      </c>
      <c r="G686" s="2">
        <v>1.12748325287785</v>
      </c>
      <c r="H686" s="2">
        <v>1.4558986439236301</v>
      </c>
      <c r="I686" s="2">
        <v>-0.18149979085610399</v>
      </c>
      <c r="J686" s="2">
        <v>-1.10781518360175</v>
      </c>
      <c r="K686" s="2">
        <v>-0.4341139383682</v>
      </c>
      <c r="L686" s="2">
        <v>2.1972933878352898</v>
      </c>
      <c r="M686" s="2">
        <v>0.475760530505137</v>
      </c>
      <c r="N686" s="2">
        <v>0.91420731901428298</v>
      </c>
      <c r="O686" s="2">
        <v>-0.25534003863587501</v>
      </c>
      <c r="P686" s="2">
        <v>-0.86997853339184195</v>
      </c>
    </row>
    <row r="687" spans="2:16" ht="15" customHeight="1" x14ac:dyDescent="0.25">
      <c r="B687" s="2">
        <v>-0.25503276490923699</v>
      </c>
      <c r="C687" s="2">
        <v>-0.67037527880719405</v>
      </c>
      <c r="D687" s="2">
        <v>0.895286049659067</v>
      </c>
      <c r="E687" s="2">
        <v>-3.7842086487612399E-2</v>
      </c>
      <c r="F687" s="2">
        <v>-1.76223914919507</v>
      </c>
      <c r="G687" s="2">
        <v>-0.12784654110367</v>
      </c>
      <c r="H687" s="2">
        <v>1.3751612989891799</v>
      </c>
      <c r="I687" s="2">
        <v>-0.184772562756535</v>
      </c>
      <c r="J687" s="2">
        <v>0.35959504952508298</v>
      </c>
      <c r="K687" s="2">
        <v>-0.16754703508472801</v>
      </c>
      <c r="L687" s="2">
        <v>-0.56261034418496303</v>
      </c>
      <c r="M687" s="2">
        <v>-8.1639118904479904E-2</v>
      </c>
      <c r="N687" s="2">
        <v>-0.69200694356573</v>
      </c>
      <c r="O687" s="2">
        <v>-0.49192858740207801</v>
      </c>
      <c r="P687" s="2">
        <v>-1.0396734767457301</v>
      </c>
    </row>
    <row r="688" spans="2:16" ht="15" customHeight="1" x14ac:dyDescent="0.25">
      <c r="B688" s="2">
        <v>2.8935169419984299</v>
      </c>
      <c r="C688" s="2">
        <v>-2.05067608626945</v>
      </c>
      <c r="D688" s="2">
        <v>-7.8287133496027099</v>
      </c>
      <c r="E688" s="2">
        <v>3.54646195443256</v>
      </c>
      <c r="F688" s="2">
        <v>-2.5917239769456302</v>
      </c>
      <c r="G688" s="2">
        <v>-1.28323341744521</v>
      </c>
      <c r="H688" s="2">
        <v>-0.92993723526358896</v>
      </c>
      <c r="I688" s="2">
        <v>0.25626065303628298</v>
      </c>
      <c r="J688" s="2">
        <v>-0.12132122991498</v>
      </c>
      <c r="K688" s="2">
        <v>-1.2317935890182501</v>
      </c>
      <c r="L688" s="2">
        <v>8.7111788930568299E-2</v>
      </c>
      <c r="M688" s="2">
        <v>-0.12640073023239001</v>
      </c>
      <c r="N688" s="2">
        <v>-0.127342477012654</v>
      </c>
      <c r="O688" s="2">
        <v>6.3062363547656305E-2</v>
      </c>
      <c r="P688" s="2">
        <v>-0.40799504390852498</v>
      </c>
    </row>
    <row r="689" spans="2:16" ht="15" customHeight="1" x14ac:dyDescent="0.25">
      <c r="B689" s="2">
        <v>-2.5791301064427801</v>
      </c>
      <c r="C689" s="2">
        <v>5.2069675013737999</v>
      </c>
      <c r="D689" s="2">
        <v>-0.67260478213569996</v>
      </c>
      <c r="E689" s="2">
        <v>-2.0718624553693901</v>
      </c>
      <c r="F689" s="2">
        <v>-3.2115715884390998</v>
      </c>
      <c r="G689" s="2">
        <v>-1.5319610004975599</v>
      </c>
      <c r="H689" s="2">
        <v>1.01008993689781</v>
      </c>
      <c r="I689" s="2">
        <v>1.59942513198961</v>
      </c>
      <c r="J689" s="2">
        <v>-1.2428981783452999</v>
      </c>
      <c r="K689" s="2">
        <v>0.97836285022511804</v>
      </c>
      <c r="L689" s="2">
        <v>-0.49963765579243202</v>
      </c>
      <c r="M689" s="2">
        <v>1.34929198816121</v>
      </c>
      <c r="N689" s="2">
        <v>1.3134556546746099</v>
      </c>
      <c r="O689" s="2">
        <v>-0.22980815086648099</v>
      </c>
      <c r="P689" s="2">
        <v>-0.17322559769517701</v>
      </c>
    </row>
    <row r="690" spans="2:16" ht="15" customHeight="1" x14ac:dyDescent="0.25">
      <c r="B690" s="2">
        <v>-0.73539339874218401</v>
      </c>
      <c r="C690" s="2">
        <v>1.8064699668729101</v>
      </c>
      <c r="D690" s="2">
        <v>0.31107871667304399</v>
      </c>
      <c r="E690" s="2">
        <v>0.53071375722605696</v>
      </c>
      <c r="F690" s="2">
        <v>3.9192088926812099E-2</v>
      </c>
      <c r="G690" s="2">
        <v>-8.8900639489373906E-2</v>
      </c>
      <c r="H690" s="2">
        <v>3.9576624720333603E-2</v>
      </c>
      <c r="I690" s="2">
        <v>0.224965674164505</v>
      </c>
      <c r="J690" s="2">
        <v>-0.188249946891966</v>
      </c>
      <c r="K690" s="2">
        <v>-7.8747232434104707E-3</v>
      </c>
      <c r="L690" s="2">
        <v>0.32211808252711599</v>
      </c>
      <c r="M690" s="2">
        <v>0.16465102423556</v>
      </c>
      <c r="N690" s="2">
        <v>0.180482908355491</v>
      </c>
      <c r="O690" s="2">
        <v>-0.20921320170353</v>
      </c>
      <c r="P690" s="2">
        <v>-0.163081532939788</v>
      </c>
    </row>
    <row r="691" spans="2:16" ht="15" customHeight="1" x14ac:dyDescent="0.25">
      <c r="B691" s="2">
        <v>1.3173880484364</v>
      </c>
      <c r="C691" s="2">
        <v>0.53867781530443004</v>
      </c>
      <c r="D691" s="2">
        <v>0.83358518636454504</v>
      </c>
      <c r="E691" s="2">
        <v>-0.54919618720873897</v>
      </c>
      <c r="F691" s="2">
        <v>0.77576187523825701</v>
      </c>
      <c r="G691" s="2">
        <v>0.185879334845787</v>
      </c>
      <c r="H691" s="2">
        <v>0.44447215088521602</v>
      </c>
      <c r="I691" s="2">
        <v>-0.30430228930863501</v>
      </c>
      <c r="J691" s="2">
        <v>-0.27902375345017</v>
      </c>
      <c r="K691" s="2">
        <v>-8.6225440811585605E-2</v>
      </c>
      <c r="L691" s="2">
        <v>-0.119261019238022</v>
      </c>
      <c r="M691" s="2">
        <v>7.18365306076406E-2</v>
      </c>
      <c r="N691" s="2">
        <v>-0.46901384454759298</v>
      </c>
      <c r="O691" s="2">
        <v>-0.24147193777259399</v>
      </c>
      <c r="P691" s="2">
        <v>7.9931053802116805E-2</v>
      </c>
    </row>
    <row r="692" spans="2:16" ht="15" customHeight="1" x14ac:dyDescent="0.25">
      <c r="B692" s="2">
        <v>4.7349643974268396</v>
      </c>
      <c r="C692" s="2">
        <v>-1.7626012095769801</v>
      </c>
      <c r="D692" s="2">
        <v>-0.24212210609652399</v>
      </c>
      <c r="E692" s="2">
        <v>-0.50024553021116303</v>
      </c>
      <c r="F692" s="2">
        <v>1.71363936370232</v>
      </c>
      <c r="G692" s="2">
        <v>0.150980697450664</v>
      </c>
      <c r="H692" s="2">
        <v>0.37540490458690401</v>
      </c>
      <c r="I692" s="2">
        <v>3.5130474964459299E-2</v>
      </c>
      <c r="J692" s="2">
        <v>0.79853706833337001</v>
      </c>
      <c r="K692" s="2">
        <v>1.1252574078126101</v>
      </c>
      <c r="L692" s="2">
        <v>0.77919503178621097</v>
      </c>
      <c r="M692" s="2">
        <v>0.49861449009467501</v>
      </c>
      <c r="N692" s="2">
        <v>0.115433219435153</v>
      </c>
      <c r="O692" s="2">
        <v>0.148293722505212</v>
      </c>
      <c r="P692" s="2">
        <v>-0.18039966522356099</v>
      </c>
    </row>
    <row r="693" spans="2:16" ht="15" customHeight="1" x14ac:dyDescent="0.25">
      <c r="B693" s="2">
        <v>1.28102123548011</v>
      </c>
      <c r="C693" s="2">
        <v>1.36451882407384</v>
      </c>
      <c r="D693" s="2">
        <v>0.87295680131020603</v>
      </c>
      <c r="E693" s="2">
        <v>0.77123770459608598</v>
      </c>
      <c r="F693" s="2">
        <v>-0.815958044093543</v>
      </c>
      <c r="G693" s="2">
        <v>1.31055506810635</v>
      </c>
      <c r="H693" s="2">
        <v>-7.4616784357160997E-3</v>
      </c>
      <c r="I693" s="2">
        <v>-0.51168122230538804</v>
      </c>
      <c r="J693" s="2">
        <v>0.22582989635423001</v>
      </c>
      <c r="K693" s="2">
        <v>0.69993544392673301</v>
      </c>
      <c r="L693" s="2">
        <v>0.314481076216092</v>
      </c>
      <c r="M693" s="2">
        <v>5.5028356535905099E-2</v>
      </c>
      <c r="N693" s="2">
        <v>-0.21706993691836801</v>
      </c>
      <c r="O693" s="2">
        <v>0.234963056082202</v>
      </c>
      <c r="P693" s="2">
        <v>5.5153497376039202E-2</v>
      </c>
    </row>
    <row r="694" spans="2:16" ht="15" customHeight="1" x14ac:dyDescent="0.25">
      <c r="B694" s="2">
        <v>-3.11349252107886</v>
      </c>
      <c r="C694" s="2">
        <v>-8.4644257214303398</v>
      </c>
      <c r="D694" s="2">
        <v>0.19999569705129699</v>
      </c>
      <c r="E694" s="2">
        <v>-1.4581091866899101</v>
      </c>
      <c r="F694" s="2">
        <v>-1.3744688005961001</v>
      </c>
      <c r="G694" s="2">
        <v>-2.9640460342396202</v>
      </c>
      <c r="H694" s="2">
        <v>-0.42889110548484399</v>
      </c>
      <c r="I694" s="2">
        <v>-1.6020846333799701</v>
      </c>
      <c r="J694" s="2">
        <v>0.71302455272460197</v>
      </c>
      <c r="K694" s="2">
        <v>-1.09389808378043</v>
      </c>
      <c r="L694" s="2">
        <v>-1.4184570617957599</v>
      </c>
      <c r="M694" s="2">
        <v>-0.93890095874005397</v>
      </c>
      <c r="N694" s="2">
        <v>1.15726346508608</v>
      </c>
      <c r="O694" s="2">
        <v>0.229922458078993</v>
      </c>
      <c r="P694" s="2">
        <v>-1.19164742844311</v>
      </c>
    </row>
    <row r="695" spans="2:16" ht="15" customHeight="1" x14ac:dyDescent="0.25">
      <c r="B695" s="2">
        <v>0.80921543778817495</v>
      </c>
      <c r="C695" s="2">
        <v>0.35576309206066098</v>
      </c>
      <c r="D695" s="2">
        <v>0.57672598846157996</v>
      </c>
      <c r="E695" s="2">
        <v>-0.54746760530413696</v>
      </c>
      <c r="F695" s="2">
        <v>1.0852867568815201</v>
      </c>
      <c r="G695" s="2">
        <v>-1.2969185847990301</v>
      </c>
      <c r="H695" s="2">
        <v>-0.95731014009493598</v>
      </c>
      <c r="I695" s="2">
        <v>-0.34649918606866797</v>
      </c>
      <c r="J695" s="2">
        <v>-1.14881687227232</v>
      </c>
      <c r="K695" s="2">
        <v>3.0761229798972799E-2</v>
      </c>
      <c r="L695" s="2">
        <v>-0.38636966607156198</v>
      </c>
      <c r="M695" s="2">
        <v>0.145265374520749</v>
      </c>
      <c r="N695" s="2">
        <v>-0.227173330566906</v>
      </c>
      <c r="O695" s="2">
        <v>-0.25854415405266501</v>
      </c>
      <c r="P695" s="2">
        <v>-0.104377965738539</v>
      </c>
    </row>
    <row r="696" spans="2:16" ht="15" customHeight="1" x14ac:dyDescent="0.25">
      <c r="B696" s="2">
        <v>-1.58457904738433</v>
      </c>
      <c r="C696" s="2">
        <v>5.9796779952196497E-2</v>
      </c>
      <c r="D696" s="2">
        <v>1.4002490271922401</v>
      </c>
      <c r="E696" s="2">
        <v>0.311679229906906</v>
      </c>
      <c r="F696" s="2">
        <v>-1.93243837856177</v>
      </c>
      <c r="G696" s="2">
        <v>0.61523668394568498</v>
      </c>
      <c r="H696" s="2">
        <v>0.94240514248545804</v>
      </c>
      <c r="I696" s="2">
        <v>0.28949667252522898</v>
      </c>
      <c r="J696" s="2">
        <v>0.72741290746939802</v>
      </c>
      <c r="K696" s="2">
        <v>-0.111180535974943</v>
      </c>
      <c r="L696" s="2">
        <v>0.50311406542505999</v>
      </c>
      <c r="M696" s="2">
        <v>-0.73490022994163295</v>
      </c>
      <c r="N696" s="2">
        <v>-6.3035666462219697E-2</v>
      </c>
      <c r="O696" s="2">
        <v>-0.51884009038921997</v>
      </c>
      <c r="P696" s="2">
        <v>0.42463762989335402</v>
      </c>
    </row>
    <row r="697" spans="2:16" ht="15" customHeight="1" x14ac:dyDescent="0.25">
      <c r="B697" s="2">
        <v>0.217197209136406</v>
      </c>
      <c r="C697" s="2">
        <v>1.7329695212684599</v>
      </c>
      <c r="D697" s="2">
        <v>0.22270556639245001</v>
      </c>
      <c r="E697" s="2">
        <v>-0.20613629179946699</v>
      </c>
      <c r="F697" s="2">
        <v>-2.0999125886814598</v>
      </c>
      <c r="G697" s="2">
        <v>1.1977591538541299</v>
      </c>
      <c r="H697" s="2">
        <v>1.2056651116370201</v>
      </c>
      <c r="I697" s="2">
        <v>-9.9788809772140899E-3</v>
      </c>
      <c r="J697" s="2">
        <v>0.64906806619424195</v>
      </c>
      <c r="K697" s="2">
        <v>-0.91202864205883305</v>
      </c>
      <c r="L697" s="2">
        <v>0.185356310598221</v>
      </c>
      <c r="M697" s="2">
        <v>-0.39339295082287901</v>
      </c>
      <c r="N697" s="2">
        <v>-3.1934576256455502E-2</v>
      </c>
      <c r="O697" s="2">
        <v>-0.16825020525316201</v>
      </c>
      <c r="P697" s="2">
        <v>0.16347876209307899</v>
      </c>
    </row>
    <row r="698" spans="2:16" ht="15" customHeight="1" x14ac:dyDescent="0.25">
      <c r="B698" s="2">
        <v>1.4814537896614299</v>
      </c>
      <c r="C698" s="2">
        <v>2.1708922762909602</v>
      </c>
      <c r="D698" s="2">
        <v>0.84592331465872295</v>
      </c>
      <c r="E698" s="2">
        <v>-0.67754309452440298</v>
      </c>
      <c r="F698" s="2">
        <v>-0.15068373289800499</v>
      </c>
      <c r="G698" s="2">
        <v>-1.13146614082421E-2</v>
      </c>
      <c r="H698" s="2">
        <v>0.82242588924408899</v>
      </c>
      <c r="I698" s="2">
        <v>-0.69718248702769903</v>
      </c>
      <c r="J698" s="2">
        <v>-0.31172914330176799</v>
      </c>
      <c r="K698" s="2">
        <v>-0.73343005244590798</v>
      </c>
      <c r="L698" s="2">
        <v>0.33424441744508498</v>
      </c>
      <c r="M698" s="2">
        <v>-0.10400925678359201</v>
      </c>
      <c r="N698" s="2">
        <v>0.28456978801368898</v>
      </c>
      <c r="O698" s="2">
        <v>5.2465094858565403E-2</v>
      </c>
      <c r="P698" s="2">
        <v>0.31897015975918103</v>
      </c>
    </row>
    <row r="699" spans="2:16" ht="15" customHeight="1" x14ac:dyDescent="0.25">
      <c r="B699" s="2">
        <v>2.6555913362973098</v>
      </c>
      <c r="C699" s="2">
        <v>-0.48590206373879102</v>
      </c>
      <c r="D699" s="2">
        <v>0.41986033730984301</v>
      </c>
      <c r="E699" s="2">
        <v>-0.45536922425545701</v>
      </c>
      <c r="F699" s="2">
        <v>-0.75047549196709495</v>
      </c>
      <c r="G699" s="2">
        <v>0.15429564153120601</v>
      </c>
      <c r="H699" s="2">
        <v>0.16205958963137901</v>
      </c>
      <c r="I699" s="2">
        <v>0.17857443176625101</v>
      </c>
      <c r="J699" s="2">
        <v>0.72409739142163398</v>
      </c>
      <c r="K699" s="2">
        <v>-0.373822997550319</v>
      </c>
      <c r="L699" s="2">
        <v>-0.21832199007821099</v>
      </c>
      <c r="M699" s="2">
        <v>-0.31420450571873698</v>
      </c>
      <c r="N699" s="2">
        <v>-0.12685904291577901</v>
      </c>
      <c r="O699" s="2">
        <v>-0.165689196760542</v>
      </c>
      <c r="P699" s="2">
        <v>7.7379069802504002E-2</v>
      </c>
    </row>
    <row r="700" spans="2:16" ht="15" customHeight="1" x14ac:dyDescent="0.25">
      <c r="B700" s="2">
        <v>0.91128339949803505</v>
      </c>
      <c r="C700" s="2">
        <v>-2.0682142475580498</v>
      </c>
      <c r="D700" s="2">
        <v>-2.1965082506348299</v>
      </c>
      <c r="E700" s="2">
        <v>5.9570929097583898</v>
      </c>
      <c r="F700" s="2">
        <v>-2.3470562337616498</v>
      </c>
      <c r="G700" s="2">
        <v>0.57914982445661001</v>
      </c>
      <c r="H700" s="2">
        <v>1.76572059375559</v>
      </c>
      <c r="I700" s="2">
        <v>0.26052488182397598</v>
      </c>
      <c r="J700" s="2">
        <v>-0.494885027122277</v>
      </c>
      <c r="K700" s="2">
        <v>-1.4837857483039001</v>
      </c>
      <c r="L700" s="2">
        <v>1.6574027436290899</v>
      </c>
      <c r="M700" s="2">
        <v>1.4702691794770101E-2</v>
      </c>
      <c r="N700" s="2">
        <v>-0.10544389084667501</v>
      </c>
      <c r="O700" s="2">
        <v>-0.73861058591957296</v>
      </c>
      <c r="P700" s="2">
        <v>0.75214019458247905</v>
      </c>
    </row>
    <row r="701" spans="2:16" ht="15" customHeight="1" x14ac:dyDescent="0.25">
      <c r="B701" s="2">
        <v>-2.0301131673266699</v>
      </c>
      <c r="C701" s="2">
        <v>0.81791897032032201</v>
      </c>
      <c r="D701" s="2">
        <v>-0.228748078442673</v>
      </c>
      <c r="E701" s="2">
        <v>0.157308496284774</v>
      </c>
      <c r="F701" s="2">
        <v>0.35087945779558599</v>
      </c>
      <c r="G701" s="2">
        <v>-0.114053029419385</v>
      </c>
      <c r="H701" s="2">
        <v>-0.714222795304154</v>
      </c>
      <c r="I701" s="2">
        <v>-0.100555090819598</v>
      </c>
      <c r="J701" s="2">
        <v>0.21568386448273399</v>
      </c>
      <c r="K701" s="2">
        <v>-0.16613542362466399</v>
      </c>
      <c r="L701" s="2">
        <v>0.35057125263063799</v>
      </c>
      <c r="M701" s="2">
        <v>0.270173181586711</v>
      </c>
      <c r="N701" s="2">
        <v>-0.12348175303417901</v>
      </c>
      <c r="O701" s="2">
        <v>-0.132547982776339</v>
      </c>
      <c r="P701" s="2">
        <v>-0.249188222904455</v>
      </c>
    </row>
    <row r="702" spans="2:16" ht="15" customHeight="1" x14ac:dyDescent="0.25">
      <c r="B702" s="2">
        <v>2.8457868871558398</v>
      </c>
      <c r="C702" s="2">
        <v>-0.54059150481593099</v>
      </c>
      <c r="D702" s="2">
        <v>-0.52146118818221299</v>
      </c>
      <c r="E702" s="2">
        <v>-1.2601738695168401</v>
      </c>
      <c r="F702" s="2">
        <v>1.56109564702185</v>
      </c>
      <c r="G702" s="2">
        <v>0.28814155924073298</v>
      </c>
      <c r="H702" s="2">
        <v>0.41505023371630001</v>
      </c>
      <c r="I702" s="2">
        <v>0.48721613411742798</v>
      </c>
      <c r="J702" s="2">
        <v>-0.47035759883376899</v>
      </c>
      <c r="K702" s="2">
        <v>1.12980553486063</v>
      </c>
      <c r="L702" s="2">
        <v>-0.27206069737083</v>
      </c>
      <c r="M702" s="2">
        <v>2.01799202195872E-2</v>
      </c>
      <c r="N702" s="2">
        <v>-4.2438146717478198E-2</v>
      </c>
      <c r="O702" s="2">
        <v>0.114730651755271</v>
      </c>
      <c r="P702" s="2">
        <v>0.42578070899554499</v>
      </c>
    </row>
    <row r="703" spans="2:16" ht="15" customHeight="1" x14ac:dyDescent="0.25">
      <c r="B703" s="2">
        <v>-0.25712418850769297</v>
      </c>
      <c r="C703" s="2">
        <v>-0.74002110887582595</v>
      </c>
      <c r="D703" s="2">
        <v>-1.4746081775076201</v>
      </c>
      <c r="E703" s="2">
        <v>1.12727648300795</v>
      </c>
      <c r="F703" s="2">
        <v>0.616423377033818</v>
      </c>
      <c r="G703" s="2">
        <v>-0.63134578379378403</v>
      </c>
      <c r="H703" s="2">
        <v>-0.66241395746420095</v>
      </c>
      <c r="I703" s="2">
        <v>-0.82786168017966</v>
      </c>
      <c r="J703" s="2">
        <v>0.75304223180622198</v>
      </c>
      <c r="K703" s="2">
        <v>-0.59385033853403901</v>
      </c>
      <c r="L703" s="2">
        <v>3.0150687900326701E-2</v>
      </c>
      <c r="M703" s="2">
        <v>7.9985603790122997E-2</v>
      </c>
      <c r="N703" s="2">
        <v>0.44390625989499499</v>
      </c>
      <c r="O703" s="2">
        <v>0.65077756381407004</v>
      </c>
      <c r="P703" s="2">
        <v>0.261159655290649</v>
      </c>
    </row>
    <row r="704" spans="2:16" ht="15" customHeight="1" x14ac:dyDescent="0.25">
      <c r="B704" s="2">
        <v>-4.3914588826443701</v>
      </c>
      <c r="C704" s="2">
        <v>-10.9926855345043</v>
      </c>
      <c r="D704" s="2">
        <v>1.68339451884734</v>
      </c>
      <c r="E704" s="2">
        <v>-1.1378240237022299</v>
      </c>
      <c r="F704" s="2">
        <v>-2.1937654419336101</v>
      </c>
      <c r="G704" s="2">
        <v>-4.1925812998719296</v>
      </c>
      <c r="H704" s="2">
        <v>-0.35788812811015902</v>
      </c>
      <c r="I704" s="2">
        <v>-1.57141298418992</v>
      </c>
      <c r="J704" s="2">
        <v>0.531662370476089</v>
      </c>
      <c r="K704" s="2">
        <v>-0.40215808728792901</v>
      </c>
      <c r="L704" s="2">
        <v>0.88501914292749795</v>
      </c>
      <c r="M704" s="2">
        <v>-0.25745043102710602</v>
      </c>
      <c r="N704" s="2">
        <v>0.67726058062607097</v>
      </c>
      <c r="O704" s="2">
        <v>1.50419252864964</v>
      </c>
      <c r="P704" s="2">
        <v>0.50229660712435298</v>
      </c>
    </row>
    <row r="705" spans="2:16" ht="15" customHeight="1" x14ac:dyDescent="0.25">
      <c r="B705" s="2">
        <v>2.5185420501397999</v>
      </c>
      <c r="C705" s="2">
        <v>-3.3482214618797599</v>
      </c>
      <c r="D705" s="2">
        <v>1.94022185142616</v>
      </c>
      <c r="E705" s="2">
        <v>-0.44097199786942998</v>
      </c>
      <c r="F705" s="2">
        <v>-0.70993913638450901</v>
      </c>
      <c r="G705" s="2">
        <v>-0.24343873073365199</v>
      </c>
      <c r="H705" s="2">
        <v>0.22573836356968399</v>
      </c>
      <c r="I705" s="2">
        <v>0.73081557863181701</v>
      </c>
      <c r="J705" s="2">
        <v>-0.47199552965198099</v>
      </c>
      <c r="K705" s="2">
        <v>-0.71863785949641501</v>
      </c>
      <c r="L705" s="2">
        <v>-0.34853558469502199</v>
      </c>
      <c r="M705" s="2">
        <v>-4.7290152701476899E-2</v>
      </c>
      <c r="N705" s="2">
        <v>-0.21783914096738799</v>
      </c>
      <c r="O705" s="2">
        <v>-0.68827739179271896</v>
      </c>
      <c r="P705" s="2">
        <v>-5.4588675105801301E-2</v>
      </c>
    </row>
    <row r="706" spans="2:16" ht="15" customHeight="1" x14ac:dyDescent="0.25">
      <c r="B706" s="2">
        <v>0.98938470170082904</v>
      </c>
      <c r="C706" s="2">
        <v>1.0427931292398001</v>
      </c>
      <c r="D706" s="2">
        <v>1.16048876825386</v>
      </c>
      <c r="E706" s="2">
        <v>0.29412729133388399</v>
      </c>
      <c r="F706" s="2">
        <v>-2.5094432029726801</v>
      </c>
      <c r="G706" s="2">
        <v>3.1049212448411199</v>
      </c>
      <c r="H706" s="2">
        <v>-0.357704301928983</v>
      </c>
      <c r="I706" s="2">
        <v>-1.37723833996516</v>
      </c>
      <c r="J706" s="2">
        <v>-0.37630113407084498</v>
      </c>
      <c r="K706" s="2">
        <v>0.812713055093925</v>
      </c>
      <c r="L706" s="2">
        <v>0.23293340343771099</v>
      </c>
      <c r="M706" s="2">
        <v>-0.48300456451245299</v>
      </c>
      <c r="N706" s="2">
        <v>0.270172654434986</v>
      </c>
      <c r="O706" s="2">
        <v>3.9104009989620402E-2</v>
      </c>
      <c r="P706" s="2">
        <v>0.168285096520189</v>
      </c>
    </row>
    <row r="707" spans="2:16" ht="15" customHeight="1" x14ac:dyDescent="0.25">
      <c r="B707" s="2">
        <v>0.49198820007035599</v>
      </c>
      <c r="C707" s="2">
        <v>1.35910727807298</v>
      </c>
      <c r="D707" s="2">
        <v>-1.66162879134477E-2</v>
      </c>
      <c r="E707" s="2">
        <v>-0.73221345447878305</v>
      </c>
      <c r="F707" s="2">
        <v>0.24671979559558199</v>
      </c>
      <c r="G707" s="2">
        <v>-0.16448341266116001</v>
      </c>
      <c r="H707" s="2">
        <v>0.36707563067527499</v>
      </c>
      <c r="I707" s="2">
        <v>0.21944204171693199</v>
      </c>
      <c r="J707" s="2">
        <v>7.3223411249010495E-2</v>
      </c>
      <c r="K707" s="2">
        <v>0.47921070538896798</v>
      </c>
      <c r="L707" s="2">
        <v>-0.241435970701153</v>
      </c>
      <c r="M707" s="2">
        <v>7.9281921579391901E-2</v>
      </c>
      <c r="N707" s="2">
        <v>1.2672402761100999E-2</v>
      </c>
      <c r="O707" s="2">
        <v>0.61856172213581295</v>
      </c>
      <c r="P707" s="2">
        <v>0.25172814328942</v>
      </c>
    </row>
    <row r="708" spans="2:16" ht="15" customHeight="1" x14ac:dyDescent="0.25">
      <c r="B708" s="2">
        <v>-3.9511647828485099</v>
      </c>
      <c r="C708" s="2">
        <v>-1.6969337852533699</v>
      </c>
      <c r="D708" s="2">
        <v>-2.0279395223213101</v>
      </c>
      <c r="E708" s="2">
        <v>-2.7093806301762502</v>
      </c>
      <c r="F708" s="2">
        <v>0.53666003275614504</v>
      </c>
      <c r="G708" s="2">
        <v>1.74657825841503</v>
      </c>
      <c r="H708" s="2">
        <v>1.2788456291849699</v>
      </c>
      <c r="I708" s="2">
        <v>0.60849561533613805</v>
      </c>
      <c r="J708" s="2">
        <v>-0.73229196685935605</v>
      </c>
      <c r="K708" s="2">
        <v>0.37535917462370999</v>
      </c>
      <c r="L708" s="2">
        <v>-0.547508529461882</v>
      </c>
      <c r="M708" s="2">
        <v>-0.27974013685627203</v>
      </c>
      <c r="N708" s="2">
        <v>-8.3367432376840994E-2</v>
      </c>
      <c r="O708" s="2">
        <v>0.40189075348610498</v>
      </c>
      <c r="P708" s="2">
        <v>0.471032831145557</v>
      </c>
    </row>
    <row r="709" spans="2:16" ht="15" customHeight="1" x14ac:dyDescent="0.25">
      <c r="B709" s="2">
        <v>1.1326230463399001</v>
      </c>
      <c r="C709" s="2">
        <v>1.9251708950272299</v>
      </c>
      <c r="D709" s="2">
        <v>1.76762383624284</v>
      </c>
      <c r="E709" s="2">
        <v>-4.6492084024096804E-3</v>
      </c>
      <c r="F709" s="2">
        <v>0.38386797328940098</v>
      </c>
      <c r="G709" s="2">
        <v>-0.21421907032324999</v>
      </c>
      <c r="H709" s="2">
        <v>0.42503419720076502</v>
      </c>
      <c r="I709" s="2">
        <v>-0.17697246451682</v>
      </c>
      <c r="J709" s="2">
        <v>-0.78339635515354999</v>
      </c>
      <c r="K709" s="2">
        <v>-0.46462035126262902</v>
      </c>
      <c r="L709" s="2">
        <v>-0.19997183081908401</v>
      </c>
      <c r="M709" s="2">
        <v>-0.176449101590335</v>
      </c>
      <c r="N709" s="2">
        <v>-3.4541720909693603E-2</v>
      </c>
      <c r="O709" s="2">
        <v>-1.7037337324442101E-2</v>
      </c>
      <c r="P709" s="2">
        <v>0.16289877003518499</v>
      </c>
    </row>
    <row r="710" spans="2:16" ht="15" customHeight="1" x14ac:dyDescent="0.25">
      <c r="B710" s="2">
        <v>3.90761394986745</v>
      </c>
      <c r="C710" s="2">
        <v>0.88873334782648405</v>
      </c>
      <c r="D710" s="2">
        <v>0.45462188301087297</v>
      </c>
      <c r="E710" s="2">
        <v>-0.58876378573021404</v>
      </c>
      <c r="F710" s="2">
        <v>0.66396705365683995</v>
      </c>
      <c r="G710" s="2">
        <v>-0.16806018674202799</v>
      </c>
      <c r="H710" s="2">
        <v>0.34428683981410801</v>
      </c>
      <c r="I710" s="2">
        <v>-0.22150724184725001</v>
      </c>
      <c r="J710" s="2">
        <v>2.3289056911558099E-2</v>
      </c>
      <c r="K710" s="2">
        <v>-0.252166970304814</v>
      </c>
      <c r="L710" s="2">
        <v>0.87252044863309897</v>
      </c>
      <c r="M710" s="2">
        <v>0.16411463025489301</v>
      </c>
      <c r="N710" s="2">
        <v>0.48267982674523202</v>
      </c>
      <c r="O710" s="2">
        <v>0.21567680613207499</v>
      </c>
      <c r="P710" s="2">
        <v>-0.34193589824429599</v>
      </c>
    </row>
    <row r="711" spans="2:16" ht="15" customHeight="1" x14ac:dyDescent="0.25">
      <c r="B711" s="2">
        <v>1.86164028736058</v>
      </c>
      <c r="C711" s="2">
        <v>0.85011585077513097</v>
      </c>
      <c r="D711" s="2">
        <v>-0.62172636857494301</v>
      </c>
      <c r="E711" s="2">
        <v>-0.41293429476506399</v>
      </c>
      <c r="F711" s="2">
        <v>0.24419868035074099</v>
      </c>
      <c r="G711" s="2">
        <v>-0.34668698118279301</v>
      </c>
      <c r="H711" s="2">
        <v>0.270195740236369</v>
      </c>
      <c r="I711" s="2">
        <v>8.0980736632723406E-3</v>
      </c>
      <c r="J711" s="2">
        <v>-0.311282196683487</v>
      </c>
      <c r="K711" s="2">
        <v>0.41096736367012099</v>
      </c>
      <c r="L711" s="2">
        <v>0.15004076383812301</v>
      </c>
      <c r="M711" s="2">
        <v>-8.0105983899446703E-2</v>
      </c>
      <c r="N711" s="2">
        <v>-0.28960160061733398</v>
      </c>
      <c r="O711" s="2">
        <v>0.35859893620419497</v>
      </c>
      <c r="P711" s="2">
        <v>-9.7386544679016404E-2</v>
      </c>
    </row>
    <row r="712" spans="2:16" ht="15" customHeight="1" x14ac:dyDescent="0.25">
      <c r="B712" s="2">
        <v>0.74365405768259696</v>
      </c>
      <c r="C712" s="2">
        <v>-9.8296793343627398E-2</v>
      </c>
      <c r="D712" s="2">
        <v>0.70269945175818105</v>
      </c>
      <c r="E712" s="2">
        <v>-0.38031795424790299</v>
      </c>
      <c r="F712" s="2">
        <v>0.76798742170552203</v>
      </c>
      <c r="G712" s="2">
        <v>0.200202119724182</v>
      </c>
      <c r="H712" s="2">
        <v>4.8311045194616702E-2</v>
      </c>
      <c r="I712" s="2">
        <v>-0.10207821799141301</v>
      </c>
      <c r="J712" s="2">
        <v>-0.37058452205947001</v>
      </c>
      <c r="K712" s="2">
        <v>-0.49984870140397197</v>
      </c>
      <c r="L712" s="2">
        <v>-6.3984734000919793E-2</v>
      </c>
      <c r="M712" s="2">
        <v>0.191813487051571</v>
      </c>
      <c r="N712" s="2">
        <v>-0.16951570464450499</v>
      </c>
      <c r="O712" s="2">
        <v>4.7270988345079798E-2</v>
      </c>
      <c r="P712" s="2">
        <v>-0.42399234243796702</v>
      </c>
    </row>
    <row r="713" spans="2:16" ht="15" customHeight="1" x14ac:dyDescent="0.25">
      <c r="B713" s="2">
        <v>-3.0646425973763298</v>
      </c>
      <c r="C713" s="2">
        <v>-1.8253291437858801</v>
      </c>
      <c r="D713" s="2">
        <v>-1.19792560621019</v>
      </c>
      <c r="E713" s="2">
        <v>-0.96588894694378702</v>
      </c>
      <c r="F713" s="2">
        <v>0.41670261961997701</v>
      </c>
      <c r="G713" s="2">
        <v>1.5015355041201199</v>
      </c>
      <c r="H713" s="2">
        <v>0.504168916302981</v>
      </c>
      <c r="I713" s="2">
        <v>-9.7331424328895397E-2</v>
      </c>
      <c r="J713" s="2">
        <v>0.37214155978458202</v>
      </c>
      <c r="K713" s="2">
        <v>-0.52164246588730501</v>
      </c>
      <c r="L713" s="2">
        <v>-4.5032538342747704E-3</v>
      </c>
      <c r="M713" s="2">
        <v>-0.16878333405528601</v>
      </c>
      <c r="N713" s="2">
        <v>8.2240619333210196E-2</v>
      </c>
      <c r="O713" s="2">
        <v>0.23982522560480901</v>
      </c>
      <c r="P713" s="2">
        <v>-0.24912454131379499</v>
      </c>
    </row>
    <row r="714" spans="2:16" ht="15" customHeight="1" x14ac:dyDescent="0.25">
      <c r="B714" s="2">
        <v>3.9605716188412798</v>
      </c>
      <c r="C714" s="2">
        <v>6.4986140501809994E-2</v>
      </c>
      <c r="D714" s="2">
        <v>2.1849100616171002</v>
      </c>
      <c r="E714" s="2">
        <v>0.151382006361864</v>
      </c>
      <c r="F714" s="2">
        <v>1.5828580754928101</v>
      </c>
      <c r="G714" s="2">
        <v>0.487406690561553</v>
      </c>
      <c r="H714" s="2">
        <v>0.44178852866711399</v>
      </c>
      <c r="I714" s="2">
        <v>-1.1028850610696399</v>
      </c>
      <c r="J714" s="2">
        <v>-0.52298328926179805</v>
      </c>
      <c r="K714" s="2">
        <v>-1.5054343680306701</v>
      </c>
      <c r="L714" s="2">
        <v>-0.570806124334855</v>
      </c>
      <c r="M714" s="2">
        <v>-0.74604268399525198</v>
      </c>
      <c r="N714" s="2">
        <v>0.30047121600566401</v>
      </c>
      <c r="O714" s="2">
        <v>-1.28748116036475</v>
      </c>
      <c r="P714" s="2">
        <v>0.65964438246240098</v>
      </c>
    </row>
    <row r="715" spans="2:16" ht="15" customHeight="1" x14ac:dyDescent="0.25">
      <c r="B715" s="2">
        <v>-1.6973702215384501</v>
      </c>
      <c r="C715" s="2">
        <v>-1.1862797524370401</v>
      </c>
      <c r="D715" s="2">
        <v>-0.55526639232197195</v>
      </c>
      <c r="E715" s="2">
        <v>-1.4780567430365199</v>
      </c>
      <c r="F715" s="2">
        <v>1.1422002699143501</v>
      </c>
      <c r="G715" s="2">
        <v>1.39608695904441</v>
      </c>
      <c r="H715" s="2">
        <v>1.3667629014745</v>
      </c>
      <c r="I715" s="2">
        <v>0.71796605736994801</v>
      </c>
      <c r="J715" s="2">
        <v>-0.63927735342194203</v>
      </c>
      <c r="K715" s="2">
        <v>0.60410935503068397</v>
      </c>
      <c r="L715" s="2">
        <v>-0.658924182538276</v>
      </c>
      <c r="M715" s="2">
        <v>-0.40887315771079003</v>
      </c>
      <c r="N715" s="2">
        <v>-0.192629016248345</v>
      </c>
      <c r="O715" s="2">
        <v>0.51060165361034904</v>
      </c>
      <c r="P715" s="2">
        <v>0.28469588335519902</v>
      </c>
    </row>
    <row r="716" spans="2:16" ht="15" customHeight="1" x14ac:dyDescent="0.25">
      <c r="B716" s="2">
        <v>-0.392911960008755</v>
      </c>
      <c r="C716" s="2">
        <v>0.28199464468810898</v>
      </c>
      <c r="D716" s="2">
        <v>-1.5851717031483701</v>
      </c>
      <c r="E716" s="2">
        <v>1.68558127077466</v>
      </c>
      <c r="F716" s="2">
        <v>-0.22958767711509501</v>
      </c>
      <c r="G716" s="2">
        <v>-0.71257120563643095</v>
      </c>
      <c r="H716" s="2">
        <v>-1.0468537159098199</v>
      </c>
      <c r="I716" s="2">
        <v>0.55550311411394904</v>
      </c>
      <c r="J716" s="2">
        <v>-0.212021889389896</v>
      </c>
      <c r="K716" s="2">
        <v>0.19360597540139801</v>
      </c>
      <c r="L716" s="2">
        <v>0.28006437383149402</v>
      </c>
      <c r="M716" s="2">
        <v>-0.49809926962388401</v>
      </c>
      <c r="N716" s="2">
        <v>3.62797954529539E-2</v>
      </c>
      <c r="O716" s="2">
        <v>0.242936849877531</v>
      </c>
      <c r="P716" s="2">
        <v>-0.11706538432923901</v>
      </c>
    </row>
    <row r="717" spans="2:16" ht="15" customHeight="1" x14ac:dyDescent="0.25">
      <c r="B717" s="2">
        <v>-1.3130449979416401</v>
      </c>
      <c r="C717" s="2">
        <v>-0.945531971452646</v>
      </c>
      <c r="D717" s="2">
        <v>-6.6478971804392897E-2</v>
      </c>
      <c r="E717" s="2">
        <v>6.2962786167768195E-2</v>
      </c>
      <c r="F717" s="2">
        <v>0.44617670544392002</v>
      </c>
      <c r="G717" s="2">
        <v>-0.192294275220144</v>
      </c>
      <c r="H717" s="2">
        <v>-0.125632409697856</v>
      </c>
      <c r="I717" s="2">
        <v>0.33421613618409801</v>
      </c>
      <c r="J717" s="2">
        <v>0.358525525149201</v>
      </c>
      <c r="K717" s="2">
        <v>0.370020469315403</v>
      </c>
      <c r="L717" s="2">
        <v>0.36841693865533698</v>
      </c>
      <c r="M717" s="2">
        <v>-0.20233490403666299</v>
      </c>
      <c r="N717" s="2">
        <v>0.31997541468720803</v>
      </c>
      <c r="O717" s="2">
        <v>-3.38028851702733E-2</v>
      </c>
      <c r="P717" s="2">
        <v>0.443487493521664</v>
      </c>
    </row>
    <row r="718" spans="2:16" ht="15" customHeight="1" x14ac:dyDescent="0.25">
      <c r="B718" s="2">
        <v>-2.0343341248072102</v>
      </c>
      <c r="C718" s="2">
        <v>2.7583835967271102</v>
      </c>
      <c r="D718" s="2">
        <v>0.20469326137252999</v>
      </c>
      <c r="E718" s="2">
        <v>-0.35522019754062301</v>
      </c>
      <c r="F718" s="2">
        <v>-2.1364014430873501</v>
      </c>
      <c r="G718" s="2">
        <v>0.55653874078012899</v>
      </c>
      <c r="H718" s="2">
        <v>0.84641558924022298</v>
      </c>
      <c r="I718" s="2">
        <v>0.32847158981542202</v>
      </c>
      <c r="J718" s="2">
        <v>0.57734277402279299</v>
      </c>
      <c r="K718" s="2">
        <v>-0.28840950919109798</v>
      </c>
      <c r="L718" s="2">
        <v>0.16331829305260301</v>
      </c>
      <c r="M718" s="2">
        <v>-0.18661847184136901</v>
      </c>
      <c r="N718" s="2">
        <v>7.6172368615291003E-2</v>
      </c>
      <c r="O718" s="2">
        <v>-0.20934932290279001</v>
      </c>
      <c r="P718" s="2">
        <v>0.25425393587974199</v>
      </c>
    </row>
    <row r="719" spans="2:16" ht="15" customHeight="1" x14ac:dyDescent="0.25">
      <c r="B719" s="2">
        <v>-1.4573306187862001</v>
      </c>
      <c r="C719" s="2">
        <v>-2.84687814724222</v>
      </c>
      <c r="D719" s="2">
        <v>1.4491837812944499</v>
      </c>
      <c r="E719" s="2">
        <v>0.23061686352343699</v>
      </c>
      <c r="F719" s="2">
        <v>-2.18523196469198</v>
      </c>
      <c r="G719" s="2">
        <v>-0.83158758292297597</v>
      </c>
      <c r="H719" s="2">
        <v>1.1866953209075899</v>
      </c>
      <c r="I719" s="2">
        <v>-0.190014842586259</v>
      </c>
      <c r="J719" s="2">
        <v>0.29136943477381599</v>
      </c>
      <c r="K719" s="2">
        <v>-0.19175403189988599</v>
      </c>
      <c r="L719" s="2">
        <v>0.35168796683338499</v>
      </c>
      <c r="M719" s="2">
        <v>0.66358395011257199</v>
      </c>
      <c r="N719" s="2">
        <v>-1.10289356903598</v>
      </c>
      <c r="O719" s="2">
        <v>-0.39543170090776297</v>
      </c>
      <c r="P719" s="2">
        <v>-7.6833678693957602E-2</v>
      </c>
    </row>
    <row r="720" spans="2:16" ht="15" customHeight="1" x14ac:dyDescent="0.25">
      <c r="B720" s="2">
        <v>-1.81936653276081</v>
      </c>
      <c r="C720" s="2">
        <v>-0.42789687221035599</v>
      </c>
      <c r="D720" s="2">
        <v>5.5156115160900097E-2</v>
      </c>
      <c r="E720" s="2">
        <v>1.2886665114349201</v>
      </c>
      <c r="F720" s="2">
        <v>0.14769476496366099</v>
      </c>
      <c r="G720" s="2">
        <v>-0.622738581131278</v>
      </c>
      <c r="H720" s="2">
        <v>-0.95428831779294399</v>
      </c>
      <c r="I720" s="2">
        <v>0.39927730098112002</v>
      </c>
      <c r="J720" s="2">
        <v>0.247186284214859</v>
      </c>
      <c r="K720" s="2">
        <v>0.45885624508749601</v>
      </c>
      <c r="L720" s="2">
        <v>0.30348041034457401</v>
      </c>
      <c r="M720" s="2">
        <v>-0.60142695261218104</v>
      </c>
      <c r="N720" s="2">
        <v>0.20817806109431</v>
      </c>
      <c r="O720" s="2">
        <v>-0.15415590163593201</v>
      </c>
      <c r="P720" s="2">
        <v>0.26990561967146398</v>
      </c>
    </row>
    <row r="721" spans="2:16" ht="15" customHeight="1" x14ac:dyDescent="0.25">
      <c r="B721" s="2">
        <v>-6.4245870668108704E-2</v>
      </c>
      <c r="C721" s="2">
        <v>-2.6492073202536401</v>
      </c>
      <c r="D721" s="2">
        <v>-4.9240280642573104</v>
      </c>
      <c r="E721" s="2">
        <v>1.4193414938661599</v>
      </c>
      <c r="F721" s="2">
        <v>0.33869987982905497</v>
      </c>
      <c r="G721" s="2">
        <v>7.4269748580997302E-2</v>
      </c>
      <c r="H721" s="2">
        <v>0.63722475652150401</v>
      </c>
      <c r="I721" s="2">
        <v>0.61303613449948702</v>
      </c>
      <c r="J721" s="2">
        <v>-1.30011412192783</v>
      </c>
      <c r="K721" s="2">
        <v>0.61238162053159895</v>
      </c>
      <c r="L721" s="2">
        <v>-0.25941224013918801</v>
      </c>
      <c r="M721" s="2">
        <v>0.16497667004245201</v>
      </c>
      <c r="N721" s="2">
        <v>-0.17933952534464501</v>
      </c>
      <c r="O721" s="2">
        <v>-0.149816504419995</v>
      </c>
      <c r="P721" s="2">
        <v>7.7250568574242395E-2</v>
      </c>
    </row>
    <row r="722" spans="2:16" ht="15" customHeight="1" x14ac:dyDescent="0.25">
      <c r="B722" s="2">
        <v>0.156301543980289</v>
      </c>
      <c r="C722" s="2">
        <v>2.80659688245622</v>
      </c>
      <c r="D722" s="2">
        <v>-0.73926932037937898</v>
      </c>
      <c r="E722" s="2">
        <v>-0.82298905743414796</v>
      </c>
      <c r="F722" s="2">
        <v>0.18799072100925401</v>
      </c>
      <c r="G722" s="2">
        <v>-1.1074003828688099</v>
      </c>
      <c r="H722" s="2">
        <v>-0.40868157061891103</v>
      </c>
      <c r="I722" s="2">
        <v>-0.62533364833840599</v>
      </c>
      <c r="J722" s="2">
        <v>-0.23640877614588199</v>
      </c>
      <c r="K722" s="2">
        <v>0.11040967340137001</v>
      </c>
      <c r="L722" s="2">
        <v>-0.355802780028732</v>
      </c>
      <c r="M722" s="2">
        <v>-0.33477944264918902</v>
      </c>
      <c r="N722" s="2">
        <v>-0.66332609218355598</v>
      </c>
      <c r="O722" s="2">
        <v>0.58982421619541803</v>
      </c>
      <c r="P722" s="2">
        <v>4.8805660686330403E-2</v>
      </c>
    </row>
    <row r="723" spans="2:16" ht="15" customHeight="1" x14ac:dyDescent="0.25">
      <c r="B723" s="2">
        <v>4.3125837029716303</v>
      </c>
      <c r="C723" s="2">
        <v>-1.3337561509499301</v>
      </c>
      <c r="D723" s="2">
        <v>0.106990469039122</v>
      </c>
      <c r="E723" s="2">
        <v>-1.3382612738997399</v>
      </c>
      <c r="F723" s="2">
        <v>-1.1430883741570399</v>
      </c>
      <c r="G723" s="2">
        <v>0.58101429676797101</v>
      </c>
      <c r="H723" s="2">
        <v>-0.31896952771051601</v>
      </c>
      <c r="I723" s="2">
        <v>1.6059139581358499</v>
      </c>
      <c r="J723" s="2">
        <v>0.60039610816948197</v>
      </c>
      <c r="K723" s="2">
        <v>-1.0052564362432499</v>
      </c>
      <c r="L723" s="2">
        <v>0.45571221991578198</v>
      </c>
      <c r="M723" s="2">
        <v>-7.1599189689131896E-3</v>
      </c>
      <c r="N723" s="2">
        <v>-8.2475177441009503E-2</v>
      </c>
      <c r="O723" s="2">
        <v>-3.6556659281598798E-2</v>
      </c>
      <c r="P723" s="2">
        <v>4.18348284183628E-2</v>
      </c>
    </row>
    <row r="724" spans="2:16" ht="15" customHeight="1" x14ac:dyDescent="0.25">
      <c r="B724" s="2">
        <v>0.36002334937720798</v>
      </c>
      <c r="C724" s="2">
        <v>-2.1138579682547598</v>
      </c>
      <c r="D724" s="2">
        <v>1.76914398244856</v>
      </c>
      <c r="E724" s="2">
        <v>1.37682681559868</v>
      </c>
      <c r="F724" s="2">
        <v>-1.3944370310668299</v>
      </c>
      <c r="G724" s="2">
        <v>2.1749529311583098</v>
      </c>
      <c r="H724" s="2">
        <v>-0.32921784927013198</v>
      </c>
      <c r="I724" s="2">
        <v>-1.04588936438314</v>
      </c>
      <c r="J724" s="2">
        <v>-0.66257873488622698</v>
      </c>
      <c r="K724" s="2">
        <v>-0.59389745047479803</v>
      </c>
      <c r="L724" s="2">
        <v>-0.65899217996443304</v>
      </c>
      <c r="M724" s="2">
        <v>0.246300100988806</v>
      </c>
      <c r="N724" s="2">
        <v>0.36596458282383298</v>
      </c>
      <c r="O724" s="2">
        <v>-0.62681448137248696</v>
      </c>
      <c r="P724" s="2">
        <v>-0.75209449127410499</v>
      </c>
    </row>
    <row r="725" spans="2:16" ht="15" customHeight="1" x14ac:dyDescent="0.25">
      <c r="B725" s="2">
        <v>-0.94692662661578797</v>
      </c>
      <c r="C725" s="2">
        <v>0.50127550721356495</v>
      </c>
      <c r="D725" s="2">
        <v>-0.232250051568759</v>
      </c>
      <c r="E725" s="2">
        <v>-2.7905973827438299E-2</v>
      </c>
      <c r="F725" s="2">
        <v>-9.5630925828535995E-2</v>
      </c>
      <c r="G725" s="2">
        <v>0.68348004852599198</v>
      </c>
      <c r="H725" s="2">
        <v>0.80483753184320495</v>
      </c>
      <c r="I725" s="2">
        <v>0.593537472228161</v>
      </c>
      <c r="J725" s="2">
        <v>-0.313600795974882</v>
      </c>
      <c r="K725" s="2">
        <v>0.207858185500816</v>
      </c>
      <c r="L725" s="2">
        <v>-0.10327139475469201</v>
      </c>
      <c r="M725" s="2">
        <v>-0.41351671549466401</v>
      </c>
      <c r="N725" s="2">
        <v>-0.32281081884810497</v>
      </c>
      <c r="O725" s="2">
        <v>-0.38139922542376897</v>
      </c>
      <c r="P725" s="2">
        <v>1.4317743283140101E-2</v>
      </c>
    </row>
    <row r="726" spans="2:16" ht="15" customHeight="1" x14ac:dyDescent="0.25">
      <c r="B726" s="2">
        <v>1.9273672387014</v>
      </c>
      <c r="C726" s="2">
        <v>0.69913293618069805</v>
      </c>
      <c r="D726" s="2">
        <v>0.27641716666640298</v>
      </c>
      <c r="E726" s="2">
        <v>1.7692335067068901</v>
      </c>
      <c r="F726" s="2">
        <v>0.20296326609582799</v>
      </c>
      <c r="G726" s="2">
        <v>0.148469882961861</v>
      </c>
      <c r="H726" s="2">
        <v>0.35753783313374399</v>
      </c>
      <c r="I726" s="2">
        <v>0.12252441013502099</v>
      </c>
      <c r="J726" s="2">
        <v>-0.16142583763125101</v>
      </c>
      <c r="K726" s="2">
        <v>-0.72982207227412399</v>
      </c>
      <c r="L726" s="2">
        <v>-0.26473173131440703</v>
      </c>
      <c r="M726" s="2">
        <v>0.131655475964606</v>
      </c>
      <c r="N726" s="2">
        <v>0.36270927950487603</v>
      </c>
      <c r="O726" s="2">
        <v>0.23387601774658801</v>
      </c>
      <c r="P726" s="2">
        <v>0.41032517261678703</v>
      </c>
    </row>
    <row r="727" spans="2:16" ht="15" customHeight="1" x14ac:dyDescent="0.25">
      <c r="B727" s="2">
        <v>0.92732479979607496</v>
      </c>
      <c r="C727" s="2">
        <v>0.64170563616473797</v>
      </c>
      <c r="D727" s="2">
        <v>2.0776876484645102</v>
      </c>
      <c r="E727" s="2">
        <v>2.63483056619194</v>
      </c>
      <c r="F727" s="2">
        <v>-1.2999352317769799</v>
      </c>
      <c r="G727" s="2">
        <v>0.65155629937230997</v>
      </c>
      <c r="H727" s="2">
        <v>1.41945394921804</v>
      </c>
      <c r="I727" s="2">
        <v>0.98031502462382303</v>
      </c>
      <c r="J727" s="2">
        <v>-0.98061754978593096</v>
      </c>
      <c r="K727" s="2">
        <v>0.59803718080458501</v>
      </c>
      <c r="L727" s="2">
        <v>1.7707249521641</v>
      </c>
      <c r="M727" s="2">
        <v>0.39906036784246601</v>
      </c>
      <c r="N727" s="2">
        <v>1.1807430203821001</v>
      </c>
      <c r="O727" s="2">
        <v>-0.300760873708462</v>
      </c>
      <c r="P727" s="2">
        <v>-0.72886337978609606</v>
      </c>
    </row>
    <row r="728" spans="2:16" ht="15" customHeight="1" x14ac:dyDescent="0.25">
      <c r="B728" s="2">
        <v>-0.47269254526278298</v>
      </c>
      <c r="C728" s="2">
        <v>0.86702639716218899</v>
      </c>
      <c r="D728" s="2">
        <v>0.46765214355536999</v>
      </c>
      <c r="E728" s="2">
        <v>0.74453645258421097</v>
      </c>
      <c r="F728" s="2">
        <v>0.87392835295244997</v>
      </c>
      <c r="G728" s="2">
        <v>-6.47463385323198E-2</v>
      </c>
      <c r="H728" s="2">
        <v>-0.57124230862237402</v>
      </c>
      <c r="I728" s="2">
        <v>8.5248788010737001E-2</v>
      </c>
      <c r="J728" s="2">
        <v>0.16652705057460099</v>
      </c>
      <c r="K728" s="2">
        <v>0.18201384092995501</v>
      </c>
      <c r="L728" s="2">
        <v>-0.29828182357417099</v>
      </c>
      <c r="M728" s="2">
        <v>7.6025303474678799E-2</v>
      </c>
      <c r="N728" s="2">
        <v>9.6201273779556201E-2</v>
      </c>
      <c r="O728" s="2">
        <v>-8.1098829028846103E-2</v>
      </c>
      <c r="P728" s="2">
        <v>-8.9412943529978403E-2</v>
      </c>
    </row>
    <row r="729" spans="2:16" ht="15" customHeight="1" x14ac:dyDescent="0.25">
      <c r="B729" s="2">
        <v>2.16607859327525</v>
      </c>
      <c r="C729" s="2">
        <v>0.32297525373668901</v>
      </c>
      <c r="D729" s="2">
        <v>-0.39012554927190102</v>
      </c>
      <c r="E729" s="2">
        <v>-0.65292198703396698</v>
      </c>
      <c r="F729" s="2">
        <v>0.85780700156775402</v>
      </c>
      <c r="G729" s="2">
        <v>0.375770108067641</v>
      </c>
      <c r="H729" s="2">
        <v>0.77638508647958504</v>
      </c>
      <c r="I729" s="2">
        <v>-1.4219284473400101E-2</v>
      </c>
      <c r="J729" s="2">
        <v>-5.0701570176991699E-3</v>
      </c>
      <c r="K729" s="2">
        <v>0.34268059566147302</v>
      </c>
      <c r="L729" s="2">
        <v>0.30220777460930498</v>
      </c>
      <c r="M729" s="2">
        <v>2.7786753933090502E-2</v>
      </c>
      <c r="N729" s="2">
        <v>6.9229634523196901E-2</v>
      </c>
      <c r="O729" s="2">
        <v>3.3939876517863801E-2</v>
      </c>
      <c r="P729" s="2">
        <v>6.9633844922916299E-2</v>
      </c>
    </row>
    <row r="730" spans="2:16" ht="15" customHeight="1" x14ac:dyDescent="0.25">
      <c r="B730" s="2">
        <v>2.4414045536995301</v>
      </c>
      <c r="C730" s="2">
        <v>-0.48603756933876702</v>
      </c>
      <c r="D730" s="2">
        <v>1.06848834642593</v>
      </c>
      <c r="E730" s="2">
        <v>1.5890572772127101</v>
      </c>
      <c r="F730" s="2">
        <v>1.33100217547713</v>
      </c>
      <c r="G730" s="2">
        <v>1.88393298333498</v>
      </c>
      <c r="H730" s="2">
        <v>0.998632187586592</v>
      </c>
      <c r="I730" s="2">
        <v>-2.15058688446444E-2</v>
      </c>
      <c r="J730" s="2">
        <v>-1.1218260386322201</v>
      </c>
      <c r="K730" s="2">
        <v>-1.3107606965728</v>
      </c>
      <c r="L730" s="2">
        <v>-1.1257286189604501</v>
      </c>
      <c r="M730" s="2">
        <v>0.15646249059110801</v>
      </c>
      <c r="N730" s="2">
        <v>0.26644282357197102</v>
      </c>
      <c r="O730" s="2">
        <v>0.65124963741888198</v>
      </c>
      <c r="P730" s="2">
        <v>-0.65729311627476295</v>
      </c>
    </row>
    <row r="731" spans="2:16" ht="15" customHeight="1" x14ac:dyDescent="0.25">
      <c r="B731" s="2">
        <v>-2.0992592987922198</v>
      </c>
      <c r="C731" s="2">
        <v>1.9440595442831801</v>
      </c>
      <c r="D731" s="2">
        <v>0.40256273453244301</v>
      </c>
      <c r="E731" s="2">
        <v>-0.20913764459204801</v>
      </c>
      <c r="F731" s="2">
        <v>1.0129606037761401</v>
      </c>
      <c r="G731" s="2">
        <v>-0.17284400993370599</v>
      </c>
      <c r="H731" s="2">
        <v>-0.94035299462807997</v>
      </c>
      <c r="I731" s="2">
        <v>-0.21576736211859601</v>
      </c>
      <c r="J731" s="2">
        <v>0.20973342434618999</v>
      </c>
      <c r="K731" s="2">
        <v>-0.53030105388126603</v>
      </c>
      <c r="L731" s="2">
        <v>-0.35417454675746202</v>
      </c>
      <c r="M731" s="2">
        <v>0.22559015525407899</v>
      </c>
      <c r="N731" s="2">
        <v>-0.49356182184700398</v>
      </c>
      <c r="O731" s="2">
        <v>-0.22901424356498301</v>
      </c>
      <c r="P731" s="2">
        <v>-0.27817965509259501</v>
      </c>
    </row>
    <row r="732" spans="2:16" ht="15" customHeight="1" x14ac:dyDescent="0.25">
      <c r="B732" s="2">
        <v>0.88479012916188204</v>
      </c>
      <c r="C732" s="2">
        <v>-0.56991059946239198</v>
      </c>
      <c r="D732" s="2">
        <v>1.42393739177809</v>
      </c>
      <c r="E732" s="2">
        <v>0.91820910573231995</v>
      </c>
      <c r="F732" s="2">
        <v>-0.92276656402388801</v>
      </c>
      <c r="G732" s="2">
        <v>0.21607133725842401</v>
      </c>
      <c r="H732" s="2">
        <v>0.53776678672179201</v>
      </c>
      <c r="I732" s="2">
        <v>0.11829027478451901</v>
      </c>
      <c r="J732" s="2">
        <v>0.43088702160412801</v>
      </c>
      <c r="K732" s="2">
        <v>7.4400578052938399E-2</v>
      </c>
      <c r="L732" s="2">
        <v>0.208549502173002</v>
      </c>
      <c r="M732" s="2">
        <v>0.20353994439937001</v>
      </c>
      <c r="N732" s="2">
        <v>1.8498477662545702E-2</v>
      </c>
      <c r="O732" s="2">
        <v>7.8782968505155898E-2</v>
      </c>
      <c r="P732" s="2">
        <v>9.4687017635119594E-2</v>
      </c>
    </row>
    <row r="733" spans="2:16" ht="15" customHeight="1" x14ac:dyDescent="0.25">
      <c r="B733" s="2">
        <v>0.43751661048663998</v>
      </c>
      <c r="C733" s="2">
        <v>1.2225739174846499</v>
      </c>
      <c r="D733" s="2">
        <v>1.2520312219752301</v>
      </c>
      <c r="E733" s="2">
        <v>0.93801942776799896</v>
      </c>
      <c r="F733" s="2">
        <v>-0.18479733850848101</v>
      </c>
      <c r="G733" s="2">
        <v>0.24697807189750201</v>
      </c>
      <c r="H733" s="2">
        <v>0.226839829752088</v>
      </c>
      <c r="I733" s="2">
        <v>0.59310531046049197</v>
      </c>
      <c r="J733" s="2">
        <v>5.8644197445995E-2</v>
      </c>
      <c r="K733" s="2">
        <v>0.48321426434064102</v>
      </c>
      <c r="L733" s="2">
        <v>0.31633968409739199</v>
      </c>
      <c r="M733" s="2">
        <v>0.24116554427918199</v>
      </c>
      <c r="N733" s="2">
        <v>-0.44201531279762302</v>
      </c>
      <c r="O733" s="2">
        <v>0.27714453492886298</v>
      </c>
      <c r="P733" s="2">
        <v>-0.31392187270578698</v>
      </c>
    </row>
    <row r="734" spans="2:16" ht="15" customHeight="1" x14ac:dyDescent="0.25">
      <c r="B734" s="2">
        <v>3.0616463439611201</v>
      </c>
      <c r="C734" s="2">
        <v>-4.43280814465313</v>
      </c>
      <c r="D734" s="2">
        <v>2.14998484673302</v>
      </c>
      <c r="E734" s="2">
        <v>-1.01232601114266</v>
      </c>
      <c r="F734" s="2">
        <v>-0.82195576913652002</v>
      </c>
      <c r="G734" s="2">
        <v>-2.00578716708702</v>
      </c>
      <c r="H734" s="2">
        <v>-0.48012685412891198</v>
      </c>
      <c r="I734" s="2">
        <v>0.41248099482670803</v>
      </c>
      <c r="J734" s="2">
        <v>-9.7090764748910693E-2</v>
      </c>
      <c r="K734" s="2">
        <v>0.20354492747839101</v>
      </c>
      <c r="L734" s="2">
        <v>-0.75109104609139099</v>
      </c>
      <c r="M734" s="2">
        <v>6.6104051462676394E-2</v>
      </c>
      <c r="N734" s="2">
        <v>0.61193585496370595</v>
      </c>
      <c r="O734" s="2">
        <v>0.35600122955746399</v>
      </c>
      <c r="P734" s="2">
        <v>1.0568038140487801</v>
      </c>
    </row>
    <row r="735" spans="2:16" ht="15" customHeight="1" x14ac:dyDescent="0.25">
      <c r="B735" s="2">
        <v>0.132468601251577</v>
      </c>
      <c r="C735" s="2">
        <v>1.43746056741369</v>
      </c>
      <c r="D735" s="2">
        <v>-0.47504705419843102</v>
      </c>
      <c r="E735" s="2">
        <v>-1.13296889176954</v>
      </c>
      <c r="F735" s="2">
        <v>0.169258978567353</v>
      </c>
      <c r="G735" s="2">
        <v>-0.57870226997554397</v>
      </c>
      <c r="H735" s="2">
        <v>6.4859635698582802E-2</v>
      </c>
      <c r="I735" s="2">
        <v>0.459580563464355</v>
      </c>
      <c r="J735" s="2">
        <v>-1.17283935192697</v>
      </c>
      <c r="K735" s="2">
        <v>0.63756040858432905</v>
      </c>
      <c r="L735" s="2">
        <v>-0.62520624164739302</v>
      </c>
      <c r="M735" s="2">
        <v>0.486323623209233</v>
      </c>
      <c r="N735" s="2">
        <v>-2.0644363114898499E-2</v>
      </c>
      <c r="O735" s="2">
        <v>-0.14091739414087601</v>
      </c>
      <c r="P735" s="2">
        <v>0.40729392683167898</v>
      </c>
    </row>
    <row r="736" spans="2:16" ht="15" customHeight="1" x14ac:dyDescent="0.25">
      <c r="B736" s="2">
        <v>4.2066763209601001</v>
      </c>
      <c r="C736" s="2">
        <v>-1.49156856326464</v>
      </c>
      <c r="D736" s="2">
        <v>1.7262010685698299</v>
      </c>
      <c r="E736" s="2">
        <v>1.5584427806485299</v>
      </c>
      <c r="F736" s="2">
        <v>0.91031790021854997</v>
      </c>
      <c r="G736" s="2">
        <v>0.66206688078226805</v>
      </c>
      <c r="H736" s="2">
        <v>0.20481515174714701</v>
      </c>
      <c r="I736" s="2">
        <v>-0.22881451038835099</v>
      </c>
      <c r="J736" s="2">
        <v>0.282661570750811</v>
      </c>
      <c r="K736" s="2">
        <v>-0.18693180015712399</v>
      </c>
      <c r="L736" s="2">
        <v>0.64753221024873797</v>
      </c>
      <c r="M736" s="2">
        <v>0.44951159560683202</v>
      </c>
      <c r="N736" s="2">
        <v>0.59742940343408402</v>
      </c>
      <c r="O736" s="2">
        <v>-0.292844491580182</v>
      </c>
      <c r="P736" s="2">
        <v>-0.62365117809928705</v>
      </c>
    </row>
    <row r="737" spans="2:16" ht="15" customHeight="1" x14ac:dyDescent="0.25">
      <c r="B737" s="2">
        <v>3.5377018404193203E-2</v>
      </c>
      <c r="C737" s="2">
        <v>-1.4007658231254501</v>
      </c>
      <c r="D737" s="2">
        <v>0.172354851389356</v>
      </c>
      <c r="E737" s="2">
        <v>0.50680313427057799</v>
      </c>
      <c r="F737" s="2">
        <v>-0.85111040260527404</v>
      </c>
      <c r="G737" s="2">
        <v>-0.97955186331928001</v>
      </c>
      <c r="H737" s="2">
        <v>0.23797978123802799</v>
      </c>
      <c r="I737" s="2">
        <v>-0.14126318756353001</v>
      </c>
      <c r="J737" s="2">
        <v>-0.28671844606194902</v>
      </c>
      <c r="K737" s="2">
        <v>-6.8649621249602402E-2</v>
      </c>
      <c r="L737" s="2">
        <v>-0.72970707452350803</v>
      </c>
      <c r="M737" s="2">
        <v>0.26436288291526</v>
      </c>
      <c r="N737" s="2">
        <v>-0.34123335474892502</v>
      </c>
      <c r="O737" s="2">
        <v>-0.52001592396318397</v>
      </c>
      <c r="P737" s="2">
        <v>-0.210945884493069</v>
      </c>
    </row>
    <row r="738" spans="2:16" ht="15" customHeight="1" x14ac:dyDescent="0.25">
      <c r="B738" s="2">
        <v>1.94905433816975</v>
      </c>
      <c r="C738" s="2">
        <v>-3.03113645963592</v>
      </c>
      <c r="D738" s="2">
        <v>1.52176624356432</v>
      </c>
      <c r="E738" s="2">
        <v>-0.215412398056333</v>
      </c>
      <c r="F738" s="2">
        <v>-0.65475613417257605</v>
      </c>
      <c r="G738" s="2">
        <v>-0.80796053220390296</v>
      </c>
      <c r="H738" s="2">
        <v>0.85504252591249497</v>
      </c>
      <c r="I738" s="2">
        <v>-0.13440302726706299</v>
      </c>
      <c r="J738" s="2">
        <v>0.13216928585347701</v>
      </c>
      <c r="K738" s="2">
        <v>0.45111619943596498</v>
      </c>
      <c r="L738" s="2">
        <v>-0.74475270357187395</v>
      </c>
      <c r="M738" s="2">
        <v>-4.8384353515275098E-2</v>
      </c>
      <c r="N738" s="2">
        <v>-0.47184837398773499</v>
      </c>
      <c r="O738" s="2">
        <v>-0.586457956274823</v>
      </c>
      <c r="P738" s="2">
        <v>-0.68523543154366096</v>
      </c>
    </row>
    <row r="739" spans="2:16" ht="15" customHeight="1" x14ac:dyDescent="0.25">
      <c r="B739" s="2">
        <v>5.0054148639131997</v>
      </c>
      <c r="C739" s="2">
        <v>-2.3087963251917798</v>
      </c>
      <c r="D739" s="2">
        <v>-0.166967435176676</v>
      </c>
      <c r="E739" s="2">
        <v>-1.2897751881133299</v>
      </c>
      <c r="F739" s="2">
        <v>-0.80423344304109801</v>
      </c>
      <c r="G739" s="2">
        <v>-0.48428890331010799</v>
      </c>
      <c r="H739" s="2">
        <v>-0.543945633901466</v>
      </c>
      <c r="I739" s="2">
        <v>1.19515977878354</v>
      </c>
      <c r="J739" s="2">
        <v>0.87116740193945297</v>
      </c>
      <c r="K739" s="2">
        <v>-0.385095729840848</v>
      </c>
      <c r="L739" s="2">
        <v>-0.13961667148661899</v>
      </c>
      <c r="M739" s="2">
        <v>0.115334431910909</v>
      </c>
      <c r="N739" s="2">
        <v>0.28071737149454601</v>
      </c>
      <c r="O739" s="2">
        <v>-0.35456201174257901</v>
      </c>
      <c r="P739" s="2">
        <v>-5.35382038386263E-2</v>
      </c>
    </row>
    <row r="740" spans="2:16" ht="15" customHeight="1" x14ac:dyDescent="0.25">
      <c r="B740" s="2">
        <v>-1.16371841356423</v>
      </c>
      <c r="C740" s="2">
        <v>2.8966356732579999</v>
      </c>
      <c r="D740" s="2">
        <v>-0.114357352567868</v>
      </c>
      <c r="E740" s="2">
        <v>-0.93283279341665903</v>
      </c>
      <c r="F740" s="2">
        <v>-1.1951215780250599</v>
      </c>
      <c r="G740" s="2">
        <v>0.43582355167213899</v>
      </c>
      <c r="H740" s="2">
        <v>0.984515835773217</v>
      </c>
      <c r="I740" s="2">
        <v>-0.39154611991251498</v>
      </c>
      <c r="J740" s="2">
        <v>1.03061094458056</v>
      </c>
      <c r="K740" s="2">
        <v>-6.6271150107241994E-2</v>
      </c>
      <c r="L740" s="2">
        <v>0.69708966746977996</v>
      </c>
      <c r="M740" s="2">
        <v>-1.2965531358444999</v>
      </c>
      <c r="N740" s="2">
        <v>-0.75517292677788195</v>
      </c>
      <c r="O740" s="2">
        <v>-6.17748967042391E-2</v>
      </c>
      <c r="P740" s="2">
        <v>6.3161177330013002E-2</v>
      </c>
    </row>
    <row r="741" spans="2:16" ht="15" customHeight="1" x14ac:dyDescent="0.25">
      <c r="B741" s="2">
        <v>-0.49343885262033699</v>
      </c>
      <c r="C741" s="2">
        <v>1.98376348772432</v>
      </c>
      <c r="D741" s="2">
        <v>3.0609750543496E-2</v>
      </c>
      <c r="E741" s="2">
        <v>-1.10308650036239</v>
      </c>
      <c r="F741" s="2">
        <v>0.37809050021507501</v>
      </c>
      <c r="G741" s="2">
        <v>-0.15142356188039999</v>
      </c>
      <c r="H741" s="2">
        <v>-8.7521761722041E-2</v>
      </c>
      <c r="I741" s="2">
        <v>-0.33795426411087298</v>
      </c>
      <c r="J741" s="2">
        <v>-0.624600867892247</v>
      </c>
      <c r="K741" s="2">
        <v>-0.132434381527027</v>
      </c>
      <c r="L741" s="2">
        <v>-0.104760476303409</v>
      </c>
      <c r="M741" s="2">
        <v>-3.7817076302125198E-2</v>
      </c>
      <c r="N741" s="2">
        <v>-0.404958030106084</v>
      </c>
      <c r="O741" s="2">
        <v>-6.5632103669770098E-2</v>
      </c>
      <c r="P741" s="2">
        <v>-0.12998708640687801</v>
      </c>
    </row>
    <row r="742" spans="2:16" ht="15" customHeight="1" x14ac:dyDescent="0.25">
      <c r="B742" s="2">
        <v>-0.101678513349321</v>
      </c>
      <c r="C742" s="2">
        <v>-1.35404708520073</v>
      </c>
      <c r="D742" s="2">
        <v>1.00453432847232</v>
      </c>
      <c r="E742" s="2">
        <v>-0.18954843100728699</v>
      </c>
      <c r="F742" s="2">
        <v>0.32125199912467101</v>
      </c>
      <c r="G742" s="2">
        <v>0.209835366419693</v>
      </c>
      <c r="H742" s="2">
        <v>0.88312412384321803</v>
      </c>
      <c r="I742" s="2">
        <v>0.28606310772285898</v>
      </c>
      <c r="J742" s="2">
        <v>0.123882451262757</v>
      </c>
      <c r="K742" s="2">
        <v>0.49527359133159998</v>
      </c>
      <c r="L742" s="2">
        <v>-0.191994461385462</v>
      </c>
      <c r="M742" s="2">
        <v>0.428465207664813</v>
      </c>
      <c r="N742" s="2">
        <v>0.145857432280281</v>
      </c>
      <c r="O742" s="2">
        <v>0.52480622058330095</v>
      </c>
      <c r="P742" s="2">
        <v>0.30446000367036702</v>
      </c>
    </row>
    <row r="743" spans="2:16" ht="15" customHeight="1" x14ac:dyDescent="0.25">
      <c r="B743" s="2">
        <v>7.4867464909622896</v>
      </c>
      <c r="C743" s="2">
        <v>-2.5529663061671402</v>
      </c>
      <c r="D743" s="2">
        <v>-1.8952482800234101</v>
      </c>
      <c r="E743" s="2">
        <v>-4.51288427441746</v>
      </c>
      <c r="F743" s="2">
        <v>-0.67030114611534497</v>
      </c>
      <c r="G743" s="2">
        <v>-0.68380790993154705</v>
      </c>
      <c r="H743" s="2">
        <v>-2.6477697627138999</v>
      </c>
      <c r="I743" s="2">
        <v>3.2760491322311802</v>
      </c>
      <c r="J743" s="2">
        <v>1.7262174180655301</v>
      </c>
      <c r="K743" s="2">
        <v>-1.0146726960258901</v>
      </c>
      <c r="L743" s="2">
        <v>0.896116306599683</v>
      </c>
      <c r="M743" s="2">
        <v>-7.2687184764428495E-2</v>
      </c>
      <c r="N743" s="2">
        <v>0.32874728944335202</v>
      </c>
      <c r="O743" s="2">
        <v>-0.26384168272953601</v>
      </c>
      <c r="P743" s="2">
        <v>-0.26555502612203502</v>
      </c>
    </row>
    <row r="744" spans="2:16" ht="15" customHeight="1" x14ac:dyDescent="0.25">
      <c r="B744" s="2">
        <v>9.2837147967434905</v>
      </c>
      <c r="C744" s="2">
        <v>-3.8310884345560998</v>
      </c>
      <c r="D744" s="2">
        <v>-1.6114323871243901</v>
      </c>
      <c r="E744" s="2">
        <v>-5.1590900283163004</v>
      </c>
      <c r="F744" s="2">
        <v>-0.903262934613836</v>
      </c>
      <c r="G744" s="2">
        <v>-0.978312514435702</v>
      </c>
      <c r="H744" s="2">
        <v>-3.7859539111742602</v>
      </c>
      <c r="I744" s="2">
        <v>4.7933426292719998</v>
      </c>
      <c r="J744" s="2">
        <v>1.6922332103139499</v>
      </c>
      <c r="K744" s="2">
        <v>-2.19512235712648</v>
      </c>
      <c r="L744" s="2">
        <v>1.88448106632996</v>
      </c>
      <c r="M744" s="2">
        <v>-0.13861084930808301</v>
      </c>
      <c r="N744" s="2">
        <v>0.14494856394053099</v>
      </c>
      <c r="O744" s="2">
        <v>-0.62381502431375901</v>
      </c>
      <c r="P744" s="2">
        <v>-0.45988745849024198</v>
      </c>
    </row>
    <row r="745" spans="2:16" ht="15" customHeight="1" x14ac:dyDescent="0.25">
      <c r="B745" s="2">
        <v>3.24020654368177</v>
      </c>
      <c r="C745" s="2">
        <v>0.86350807423928</v>
      </c>
      <c r="D745" s="2">
        <v>-1.1857936885717</v>
      </c>
      <c r="E745" s="2">
        <v>-0.67986991020459497</v>
      </c>
      <c r="F745" s="2">
        <v>-1.72975765381489</v>
      </c>
      <c r="G745" s="2">
        <v>-0.77119628044128297</v>
      </c>
      <c r="H745" s="2">
        <v>1.00190613097464</v>
      </c>
      <c r="I745" s="2">
        <v>-0.36257682338439901</v>
      </c>
      <c r="J745" s="2">
        <v>-0.13500528740776199</v>
      </c>
      <c r="K745" s="2">
        <v>-0.45412282411264998</v>
      </c>
      <c r="L745" s="2">
        <v>-0.809218038620234</v>
      </c>
      <c r="M745" s="2">
        <v>-0.36063343512068702</v>
      </c>
      <c r="N745" s="2">
        <v>7.7836248182290096E-2</v>
      </c>
      <c r="O745" s="2">
        <v>-0.36613948164577298</v>
      </c>
      <c r="P745" s="2">
        <v>0.60940116604577199</v>
      </c>
    </row>
    <row r="746" spans="2:16" ht="15" customHeight="1" x14ac:dyDescent="0.25">
      <c r="B746" s="2">
        <v>4.7169898249514999</v>
      </c>
      <c r="C746" s="2">
        <v>-1.3143050899948201</v>
      </c>
      <c r="D746" s="2">
        <v>-1.1054155646163899</v>
      </c>
      <c r="E746" s="2">
        <v>-1.64027143923523</v>
      </c>
      <c r="F746" s="2">
        <v>-1.1222997229855101</v>
      </c>
      <c r="G746" s="2">
        <v>-1.6073561405116701</v>
      </c>
      <c r="H746" s="2">
        <v>0.487376991517814</v>
      </c>
      <c r="I746" s="2">
        <v>-1.1443508921493699</v>
      </c>
      <c r="J746" s="2">
        <v>0.32195828033166701</v>
      </c>
      <c r="K746" s="2">
        <v>-0.27409491393639102</v>
      </c>
      <c r="L746" s="2">
        <v>-0.33352515330483201</v>
      </c>
      <c r="M746" s="2">
        <v>-0.53230541449182101</v>
      </c>
      <c r="N746" s="2">
        <v>-0.15142320863395001</v>
      </c>
      <c r="O746" s="2">
        <v>-1.52640105343724E-2</v>
      </c>
      <c r="P746" s="2">
        <v>0.93586525276760901</v>
      </c>
    </row>
    <row r="747" spans="2:16" ht="15" customHeight="1" x14ac:dyDescent="0.25">
      <c r="B747" s="2">
        <v>2.2509870331615098</v>
      </c>
      <c r="C747" s="2">
        <v>-0.34531055413707001</v>
      </c>
      <c r="D747" s="2">
        <v>4.34784324624699E-2</v>
      </c>
      <c r="E747" s="2">
        <v>-2.36148214753393</v>
      </c>
      <c r="F747" s="2">
        <v>-1.54192685962023</v>
      </c>
      <c r="G747" s="2">
        <v>-1.84716697650034</v>
      </c>
      <c r="H747" s="2">
        <v>0.69467621607909202</v>
      </c>
      <c r="I747" s="2">
        <v>-1.02088362723905</v>
      </c>
      <c r="J747" s="2">
        <v>0.43065829647971798</v>
      </c>
      <c r="K747" s="2">
        <v>1.87640328616077</v>
      </c>
      <c r="L747" s="2">
        <v>-0.87350429814024599</v>
      </c>
      <c r="M747" s="2">
        <v>-0.72771616151359098</v>
      </c>
      <c r="N747" s="2">
        <v>-1.1663895301554501</v>
      </c>
      <c r="O747" s="2">
        <v>5.2387887678223902E-2</v>
      </c>
      <c r="P747" s="2">
        <v>-0.91896476622219503</v>
      </c>
    </row>
    <row r="748" spans="2:16" ht="15" customHeight="1" x14ac:dyDescent="0.25">
      <c r="B748" s="2">
        <v>3.7770600846109201</v>
      </c>
      <c r="C748" s="2">
        <v>-2.5436230843325598</v>
      </c>
      <c r="D748" s="2">
        <v>1.26795848243987E-3</v>
      </c>
      <c r="E748" s="2">
        <v>-0.61447370037358795</v>
      </c>
      <c r="F748" s="2">
        <v>-1.4727451013528501</v>
      </c>
      <c r="G748" s="2">
        <v>-1.9275200414567599</v>
      </c>
      <c r="H748" s="2">
        <v>0.233228751630809</v>
      </c>
      <c r="I748" s="2">
        <v>2.3577023767412299E-2</v>
      </c>
      <c r="J748" s="2">
        <v>-0.37721443977782798</v>
      </c>
      <c r="K748" s="2">
        <v>0.11098164159804</v>
      </c>
      <c r="L748" s="2">
        <v>-0.50707136446268997</v>
      </c>
      <c r="M748" s="2">
        <v>-0.101916041091933</v>
      </c>
      <c r="N748" s="2">
        <v>0.63348546400459405</v>
      </c>
      <c r="O748" s="2">
        <v>-0.28874224500413698</v>
      </c>
      <c r="P748" s="2">
        <v>0.79586948675890601</v>
      </c>
    </row>
    <row r="749" spans="2:16" ht="15" customHeight="1" x14ac:dyDescent="0.25">
      <c r="B749" s="2">
        <v>3.7308407690093</v>
      </c>
      <c r="C749" s="2">
        <v>0.153360207392221</v>
      </c>
      <c r="D749" s="2">
        <v>0.267665743966157</v>
      </c>
      <c r="E749" s="2">
        <v>-1.5197301421926901</v>
      </c>
      <c r="F749" s="2">
        <v>-1.03852677897763</v>
      </c>
      <c r="G749" s="2">
        <v>-0.78151029161853303</v>
      </c>
      <c r="H749" s="2">
        <v>0.66481160724126998</v>
      </c>
      <c r="I749" s="2">
        <v>-0.42460721317678901</v>
      </c>
      <c r="J749" s="2">
        <v>0.32760810346792202</v>
      </c>
      <c r="K749" s="2">
        <v>9.2969996867981505E-2</v>
      </c>
      <c r="L749" s="2">
        <v>-0.24270912535549399</v>
      </c>
      <c r="M749" s="2">
        <v>-0.431496300929472</v>
      </c>
      <c r="N749" s="2">
        <v>7.6636450246744106E-2</v>
      </c>
      <c r="O749" s="2">
        <v>-0.116535266330514</v>
      </c>
      <c r="P749" s="2">
        <v>0.654278047454944</v>
      </c>
    </row>
    <row r="750" spans="2:16" ht="15" customHeight="1" x14ac:dyDescent="0.25">
      <c r="B750" s="2">
        <v>-0.55045870075046099</v>
      </c>
      <c r="C750" s="2">
        <v>0.71571639678306997</v>
      </c>
      <c r="D750" s="2">
        <v>-0.202274403962244</v>
      </c>
      <c r="E750" s="2">
        <v>0.34841721841316298</v>
      </c>
      <c r="F750" s="2">
        <v>-1.1237859567833799</v>
      </c>
      <c r="G750" s="2">
        <v>2.8210254907405701</v>
      </c>
      <c r="H750" s="2">
        <v>-1.4993090529570099</v>
      </c>
      <c r="I750" s="2">
        <v>-1.10338142020346</v>
      </c>
      <c r="J750" s="2">
        <v>0.60607311310406498</v>
      </c>
      <c r="K750" s="2">
        <v>0.71574842180262199</v>
      </c>
      <c r="L750" s="2">
        <v>-1.3033377882172901</v>
      </c>
      <c r="M750" s="2">
        <v>0.36671042687439298</v>
      </c>
      <c r="N750" s="2">
        <v>0.32397600181638397</v>
      </c>
      <c r="O750" s="2">
        <v>-2.6984608704193998E-2</v>
      </c>
      <c r="P750" s="2">
        <v>-8.2730500369969803E-2</v>
      </c>
    </row>
    <row r="751" spans="2:16" ht="15" customHeight="1" x14ac:dyDescent="0.25">
      <c r="B751" s="2">
        <v>1.3684041280402699</v>
      </c>
      <c r="C751" s="2">
        <v>-1.2250818561696799</v>
      </c>
      <c r="D751" s="2">
        <v>-0.85594823199380798</v>
      </c>
      <c r="E751" s="2">
        <v>1.9599500209386601E-2</v>
      </c>
      <c r="F751" s="2">
        <v>1.41596951179995</v>
      </c>
      <c r="G751" s="2">
        <v>1.0621072428884</v>
      </c>
      <c r="H751" s="2">
        <v>0.83986689533593795</v>
      </c>
      <c r="I751" s="2">
        <v>0.69722476868127703</v>
      </c>
      <c r="J751" s="2">
        <v>-0.14116942574368699</v>
      </c>
      <c r="K751" s="2">
        <v>0.94717127384845501</v>
      </c>
      <c r="L751" s="2">
        <v>-0.27735401169900897</v>
      </c>
      <c r="M751" s="2">
        <v>0.30696323968537897</v>
      </c>
      <c r="N751" s="2">
        <v>-1.89282860982719E-2</v>
      </c>
      <c r="O751" s="2">
        <v>-0.198737460996322</v>
      </c>
      <c r="P751" s="2">
        <v>-4.3090321657972802E-2</v>
      </c>
    </row>
    <row r="752" spans="2:16" ht="15" customHeight="1" x14ac:dyDescent="0.25">
      <c r="B752" s="2">
        <v>-1.9030028699389001</v>
      </c>
      <c r="C752" s="2">
        <v>2.2652865670837001</v>
      </c>
      <c r="D752" s="2">
        <v>0.50016044948505201</v>
      </c>
      <c r="E752" s="2">
        <v>-0.48390138126253601</v>
      </c>
      <c r="F752" s="2">
        <v>1.08863615260679</v>
      </c>
      <c r="G752" s="2">
        <v>-0.943454489563749</v>
      </c>
      <c r="H752" s="2">
        <v>-1.40605516496571</v>
      </c>
      <c r="I752" s="2">
        <v>2.14157077364782E-2</v>
      </c>
      <c r="J752" s="2">
        <v>-0.69448333742074697</v>
      </c>
      <c r="K752" s="2">
        <v>0.19784500041001499</v>
      </c>
      <c r="L752" s="2">
        <v>0.12633356736507401</v>
      </c>
      <c r="M752" s="2">
        <v>-0.39528742470971101</v>
      </c>
      <c r="N752" s="2">
        <v>-0.188185500558161</v>
      </c>
      <c r="O752" s="2">
        <v>-0.19366922169385101</v>
      </c>
      <c r="P752" s="2">
        <v>-0.43391839208246202</v>
      </c>
    </row>
    <row r="753" spans="2:16" ht="15" customHeight="1" x14ac:dyDescent="0.25">
      <c r="B753" s="2">
        <v>-0.879337971146672</v>
      </c>
      <c r="C753" s="2">
        <v>0.69900938948115299</v>
      </c>
      <c r="D753" s="2">
        <v>0.84924659024199001</v>
      </c>
      <c r="E753" s="2">
        <v>0.36403675449404799</v>
      </c>
      <c r="F753" s="2">
        <v>-1.3261527127887001</v>
      </c>
      <c r="G753" s="2">
        <v>-0.116684954333151</v>
      </c>
      <c r="H753" s="2">
        <v>0.86948585182194604</v>
      </c>
      <c r="I753" s="2">
        <v>9.9596613248823006E-4</v>
      </c>
      <c r="J753" s="2">
        <v>0.251131213445417</v>
      </c>
      <c r="K753" s="2">
        <v>-0.11166902372238301</v>
      </c>
      <c r="L753" s="2">
        <v>0.42555605955498998</v>
      </c>
      <c r="M753" s="2">
        <v>0.57197355380208903</v>
      </c>
      <c r="N753" s="2">
        <v>-0.57427317177265302</v>
      </c>
      <c r="O753" s="2">
        <v>-0.14827863339667199</v>
      </c>
      <c r="P753" s="2">
        <v>-0.289477897329673</v>
      </c>
    </row>
    <row r="754" spans="2:16" ht="15" customHeight="1" x14ac:dyDescent="0.25">
      <c r="B754" s="2">
        <v>-2.5797959920775999</v>
      </c>
      <c r="C754" s="2">
        <v>0.44194754802208103</v>
      </c>
      <c r="D754" s="2">
        <v>-4.79103851571153E-2</v>
      </c>
      <c r="E754" s="2">
        <v>-0.55870565843172004</v>
      </c>
      <c r="F754" s="2">
        <v>0.47708788424682003</v>
      </c>
      <c r="G754" s="2">
        <v>-0.33958314525983502</v>
      </c>
      <c r="H754" s="2">
        <v>-1.0799598607172101</v>
      </c>
      <c r="I754" s="2">
        <v>-0.68089169477019396</v>
      </c>
      <c r="J754" s="2">
        <v>0.50855604588764003</v>
      </c>
      <c r="K754" s="2">
        <v>-0.478457469933599</v>
      </c>
      <c r="L754" s="2">
        <v>9.9028011473925995E-2</v>
      </c>
      <c r="M754" s="2">
        <v>8.8534155238195397E-2</v>
      </c>
      <c r="N754" s="2">
        <v>0.28353954335868697</v>
      </c>
      <c r="O754" s="2">
        <v>0.51027856928153503</v>
      </c>
      <c r="P754" s="2">
        <v>0.109068668728076</v>
      </c>
    </row>
    <row r="755" spans="2:16" ht="15" customHeight="1" x14ac:dyDescent="0.25">
      <c r="B755" s="2">
        <v>-0.820040690006962</v>
      </c>
      <c r="C755" s="2">
        <v>1.5078435567042301</v>
      </c>
      <c r="D755" s="2">
        <v>-0.68257768683533204</v>
      </c>
      <c r="E755" s="2">
        <v>-0.50717433112369803</v>
      </c>
      <c r="F755" s="2">
        <v>0.29321105047518897</v>
      </c>
      <c r="G755" s="2">
        <v>-0.87655948255860905</v>
      </c>
      <c r="H755" s="2">
        <v>-0.64172073609267999</v>
      </c>
      <c r="I755" s="2">
        <v>-0.141133565637449</v>
      </c>
      <c r="J755" s="2">
        <v>0.18883170449678799</v>
      </c>
      <c r="K755" s="2">
        <v>3.0676256396928001E-3</v>
      </c>
      <c r="L755" s="2">
        <v>-8.8294016703501496E-2</v>
      </c>
      <c r="M755" s="2">
        <v>0.24721763212285799</v>
      </c>
      <c r="N755" s="2">
        <v>-1.0743830935557299E-2</v>
      </c>
      <c r="O755" s="2">
        <v>-0.41723364755946402</v>
      </c>
      <c r="P755" s="2">
        <v>-0.242456938345115</v>
      </c>
    </row>
    <row r="756" spans="2:16" ht="15" customHeight="1" x14ac:dyDescent="0.25">
      <c r="B756" s="2">
        <v>-1.0538657165224301</v>
      </c>
      <c r="C756" s="2">
        <v>-0.114559896959126</v>
      </c>
      <c r="D756" s="2">
        <v>-0.55673010420776703</v>
      </c>
      <c r="E756" s="2">
        <v>0.92529692869943703</v>
      </c>
      <c r="F756" s="2">
        <v>0.53354860980669505</v>
      </c>
      <c r="G756" s="2">
        <v>-0.26291063005059101</v>
      </c>
      <c r="H756" s="2">
        <v>-0.61944511882753805</v>
      </c>
      <c r="I756" s="2">
        <v>-0.36265119403007601</v>
      </c>
      <c r="J756" s="2">
        <v>-0.105233866463404</v>
      </c>
      <c r="K756" s="2">
        <v>-0.55629598679294201</v>
      </c>
      <c r="L756" s="2">
        <v>0.35286124846537598</v>
      </c>
      <c r="M756" s="2">
        <v>-0.182276478346377</v>
      </c>
      <c r="N756" s="2">
        <v>0.461402849350112</v>
      </c>
      <c r="O756" s="2">
        <v>-0.296282812006402</v>
      </c>
      <c r="P756" s="2">
        <v>-0.102366877966397</v>
      </c>
    </row>
    <row r="757" spans="2:16" ht="15" customHeight="1" x14ac:dyDescent="0.25">
      <c r="B757" s="2">
        <v>5.8824702554293298</v>
      </c>
      <c r="C757" s="2">
        <v>-0.57496508358290299</v>
      </c>
      <c r="D757" s="2">
        <v>-0.35704656244486099</v>
      </c>
      <c r="E757" s="2">
        <v>-1.5658871069398399</v>
      </c>
      <c r="F757" s="2">
        <v>0.21669962513842</v>
      </c>
      <c r="G757" s="2">
        <v>0.54869456704373698</v>
      </c>
      <c r="H757" s="2">
        <v>-1.00045479613813</v>
      </c>
      <c r="I757" s="2">
        <v>0.98591464812922303</v>
      </c>
      <c r="J757" s="2">
        <v>1.2911709860548299</v>
      </c>
      <c r="K757" s="2">
        <v>-0.43567441632690301</v>
      </c>
      <c r="L757" s="2">
        <v>0.27299029403446601</v>
      </c>
      <c r="M757" s="2">
        <v>3.2643605014519197E-2</v>
      </c>
      <c r="N757" s="2">
        <v>0.33983493395161002</v>
      </c>
      <c r="O757" s="2">
        <v>-3.0557283630618302E-2</v>
      </c>
      <c r="P757" s="2">
        <v>-0.14899752553232801</v>
      </c>
    </row>
    <row r="758" spans="2:16" ht="15" customHeight="1" x14ac:dyDescent="0.25">
      <c r="B758" s="2">
        <v>-0.87822219215782305</v>
      </c>
      <c r="C758" s="2">
        <v>2.3088332675762602</v>
      </c>
      <c r="D758" s="2">
        <v>-1.2252613302852999</v>
      </c>
      <c r="E758" s="2">
        <v>-2.1260647065725302</v>
      </c>
      <c r="F758" s="2">
        <v>-2.20362515297741</v>
      </c>
      <c r="G758" s="2">
        <v>-1.3300721446974599</v>
      </c>
      <c r="H758" s="2">
        <v>1.21443049410266</v>
      </c>
      <c r="I758" s="2">
        <v>0.361037320275648</v>
      </c>
      <c r="J758" s="2">
        <v>-0.56880743465555905</v>
      </c>
      <c r="K758" s="2">
        <v>0.46654505068340302</v>
      </c>
      <c r="L758" s="2">
        <v>0.62303867112841005</v>
      </c>
      <c r="M758" s="2">
        <v>1.17561994832364</v>
      </c>
      <c r="N758" s="2">
        <v>1.007469917206</v>
      </c>
      <c r="O758" s="2">
        <v>-0.617748564334617</v>
      </c>
      <c r="P758" s="2">
        <v>4.7602442274144501E-4</v>
      </c>
    </row>
    <row r="759" spans="2:16" ht="15" customHeight="1" x14ac:dyDescent="0.25">
      <c r="B759" s="2">
        <v>-4.7495484982881901</v>
      </c>
      <c r="C759" s="2">
        <v>1.9077270370355399</v>
      </c>
      <c r="D759" s="2">
        <v>-0.86962599095759796</v>
      </c>
      <c r="E759" s="2">
        <v>-1.42873489236533</v>
      </c>
      <c r="F759" s="2">
        <v>-3.11514724174127</v>
      </c>
      <c r="G759" s="2">
        <v>-1.4864863521315801</v>
      </c>
      <c r="H759" s="2">
        <v>0.49867324126553703</v>
      </c>
      <c r="I759" s="2">
        <v>1.77361328451592</v>
      </c>
      <c r="J759" s="2">
        <v>-0.56235199842222405</v>
      </c>
      <c r="K759" s="2">
        <v>0.96561059074137201</v>
      </c>
      <c r="L759" s="2">
        <v>0.481387057722441</v>
      </c>
      <c r="M759" s="2">
        <v>1.69098716017517</v>
      </c>
      <c r="N759" s="2">
        <v>1.42728172543623</v>
      </c>
      <c r="O759" s="2">
        <v>-1.08950925484536</v>
      </c>
      <c r="P759" s="2">
        <v>-0.29102705536430301</v>
      </c>
    </row>
    <row r="760" spans="2:16" ht="15" customHeight="1" x14ac:dyDescent="0.25">
      <c r="B760" s="2">
        <v>-1.7333018702646601</v>
      </c>
      <c r="C760" s="2">
        <v>-7.3111770161280398E-2</v>
      </c>
      <c r="D760" s="2">
        <v>0.56511787426122295</v>
      </c>
      <c r="E760" s="2">
        <v>0.83176829419424902</v>
      </c>
      <c r="F760" s="2">
        <v>-0.27143854697178799</v>
      </c>
      <c r="G760" s="2">
        <v>0.210644736629157</v>
      </c>
      <c r="H760" s="2">
        <v>0.18767325717969199</v>
      </c>
      <c r="I760" s="2">
        <v>-0.17781145991008901</v>
      </c>
      <c r="J760" s="2">
        <v>0.69617832643062805</v>
      </c>
      <c r="K760" s="2">
        <v>-0.68996186066074505</v>
      </c>
      <c r="L760" s="2">
        <v>0.78348741658341503</v>
      </c>
      <c r="M760" s="2">
        <v>0.56361871416540199</v>
      </c>
      <c r="N760" s="2">
        <v>-0.17870736868728099</v>
      </c>
      <c r="O760" s="2">
        <v>0.23063283097981399</v>
      </c>
      <c r="P760" s="2">
        <v>0.23064203219074</v>
      </c>
    </row>
    <row r="761" spans="2:16" ht="15" customHeight="1" x14ac:dyDescent="0.25">
      <c r="B761" s="2">
        <v>-1.73547894388865</v>
      </c>
      <c r="C761" s="2">
        <v>1.4329577532161699</v>
      </c>
      <c r="D761" s="2">
        <v>0.66700810093852803</v>
      </c>
      <c r="E761" s="2">
        <v>1.0824285114179799</v>
      </c>
      <c r="F761" s="2">
        <v>1.17636245717137</v>
      </c>
      <c r="G761" s="2">
        <v>-1.52232256535071</v>
      </c>
      <c r="H761" s="2">
        <v>-1.8968737590334099</v>
      </c>
      <c r="I761" s="2">
        <v>0.74625783988083505</v>
      </c>
      <c r="J761" s="2">
        <v>-0.91165810524794499</v>
      </c>
      <c r="K761" s="2">
        <v>0.91191678301356005</v>
      </c>
      <c r="L761" s="2">
        <v>-0.136486574917839</v>
      </c>
      <c r="M761" s="2">
        <v>-0.28238733795523902</v>
      </c>
      <c r="N761" s="2">
        <v>-0.11148474493047</v>
      </c>
      <c r="O761" s="2">
        <v>-0.23761088120742899</v>
      </c>
      <c r="P761" s="2">
        <v>0.839608373250888</v>
      </c>
    </row>
    <row r="762" spans="2:16" ht="15" customHeight="1" x14ac:dyDescent="0.25">
      <c r="B762" s="2">
        <v>-3.5256741350659699</v>
      </c>
      <c r="C762" s="2">
        <v>-3.5549016456377802</v>
      </c>
      <c r="D762" s="2">
        <v>-3.0501369695791598</v>
      </c>
      <c r="E762" s="2">
        <v>-2.8598055358315402</v>
      </c>
      <c r="F762" s="2">
        <v>1.79458011173889</v>
      </c>
      <c r="G762" s="2">
        <v>2.2534337928307302</v>
      </c>
      <c r="H762" s="2">
        <v>2.0114322555911599</v>
      </c>
      <c r="I762" s="2">
        <v>0.23829105279716301</v>
      </c>
      <c r="J762" s="2">
        <v>-1.6048160385072801</v>
      </c>
      <c r="K762" s="2">
        <v>-0.36853904610945398</v>
      </c>
      <c r="L762" s="2">
        <v>7.1446551831300803E-2</v>
      </c>
      <c r="M762" s="2">
        <v>-0.66544725101288704</v>
      </c>
      <c r="N762" s="2">
        <v>1.06315021699538E-2</v>
      </c>
      <c r="O762" s="2">
        <v>0.38348034528410802</v>
      </c>
      <c r="P762" s="2">
        <v>-0.58240875186788199</v>
      </c>
    </row>
    <row r="763" spans="2:16" ht="15" customHeight="1" x14ac:dyDescent="0.25">
      <c r="B763" s="2">
        <v>-1.4966869333384101</v>
      </c>
      <c r="C763" s="2">
        <v>1.34522535268694</v>
      </c>
      <c r="D763" s="2">
        <v>-0.67374072260304896</v>
      </c>
      <c r="E763" s="2">
        <v>-0.80890068990008801</v>
      </c>
      <c r="F763" s="2">
        <v>-0.28738638245480602</v>
      </c>
      <c r="G763" s="2">
        <v>-0.67173031746586598</v>
      </c>
      <c r="H763" s="2">
        <v>6.3548018920361396E-2</v>
      </c>
      <c r="I763" s="2">
        <v>-0.103061308690095</v>
      </c>
      <c r="J763" s="2">
        <v>0.17503375932021001</v>
      </c>
      <c r="K763" s="2">
        <v>0.179683116924022</v>
      </c>
      <c r="L763" s="2">
        <v>0.35745714568130998</v>
      </c>
      <c r="M763" s="2">
        <v>0.29436709061399402</v>
      </c>
      <c r="N763" s="2">
        <v>5.6507894485085301E-2</v>
      </c>
      <c r="O763" s="2">
        <v>-1.08602802865737E-2</v>
      </c>
      <c r="P763" s="2">
        <v>0.11125037026847701</v>
      </c>
    </row>
    <row r="764" spans="2:16" ht="15" customHeight="1" x14ac:dyDescent="0.25">
      <c r="B764" s="2">
        <v>-0.122611811213649</v>
      </c>
      <c r="C764" s="2">
        <v>1.8211726763590701</v>
      </c>
      <c r="D764" s="2">
        <v>0.51870793527876602</v>
      </c>
      <c r="E764" s="2">
        <v>1.5406967227488201E-2</v>
      </c>
      <c r="F764" s="2">
        <v>0.61260149950495202</v>
      </c>
      <c r="G764" s="2">
        <v>-0.29075548458692402</v>
      </c>
      <c r="H764" s="2">
        <v>-0.24578763690720501</v>
      </c>
      <c r="I764" s="2">
        <v>-3.5073425498916899E-2</v>
      </c>
      <c r="J764" s="2">
        <v>-2.5321863557470899E-2</v>
      </c>
      <c r="K764" s="2">
        <v>-0.14341253092904199</v>
      </c>
      <c r="L764" s="2">
        <v>-0.67863814799093503</v>
      </c>
      <c r="M764" s="2">
        <v>-7.5960652152234395E-2</v>
      </c>
      <c r="N764" s="2">
        <v>1.69687173210793E-2</v>
      </c>
      <c r="O764" s="2">
        <v>0.29164675386303801</v>
      </c>
      <c r="P764" s="2">
        <v>0.24323744674091799</v>
      </c>
    </row>
    <row r="765" spans="2:16" ht="15" customHeight="1" x14ac:dyDescent="0.25">
      <c r="B765" s="2">
        <v>-1.51230512072414</v>
      </c>
      <c r="C765" s="2">
        <v>1.3713577268333099</v>
      </c>
      <c r="D765" s="2">
        <v>1.0723778551935801</v>
      </c>
      <c r="E765" s="2">
        <v>0.39910543762277101</v>
      </c>
      <c r="F765" s="2">
        <v>0.54558323918258</v>
      </c>
      <c r="G765" s="2">
        <v>-0.31261231994001898</v>
      </c>
      <c r="H765" s="2">
        <v>-0.68573017852163898</v>
      </c>
      <c r="I765" s="2">
        <v>0.490259284616409</v>
      </c>
      <c r="J765" s="2">
        <v>0.75795191743893897</v>
      </c>
      <c r="K765" s="2">
        <v>0.467020853216357</v>
      </c>
      <c r="L765" s="2">
        <v>-0.34039398074862898</v>
      </c>
      <c r="M765" s="2">
        <v>-0.80792918869733998</v>
      </c>
      <c r="N765" s="2">
        <v>0.34293817234841301</v>
      </c>
      <c r="O765" s="2">
        <v>1.14509924853368E-2</v>
      </c>
      <c r="P765" s="2">
        <v>0.20664588058707001</v>
      </c>
    </row>
    <row r="766" spans="2:16" ht="15" customHeight="1" x14ac:dyDescent="0.25">
      <c r="B766" s="2">
        <v>-1.2428483992581301</v>
      </c>
      <c r="C766" s="2">
        <v>1.1074435942723799</v>
      </c>
      <c r="D766" s="2">
        <v>1.8319765358850699</v>
      </c>
      <c r="E766" s="2">
        <v>0.892406645414619</v>
      </c>
      <c r="F766" s="2">
        <v>1.5990656353025401</v>
      </c>
      <c r="G766" s="2">
        <v>-0.23609203635043499</v>
      </c>
      <c r="H766" s="2">
        <v>-1.2911531212877501</v>
      </c>
      <c r="I766" s="2">
        <v>0.49951668830739498</v>
      </c>
      <c r="J766" s="2">
        <v>0.16618121671512201</v>
      </c>
      <c r="K766" s="2">
        <v>0.30967683662522</v>
      </c>
      <c r="L766" s="2">
        <v>-0.29486123122160002</v>
      </c>
      <c r="M766" s="2">
        <v>2.8324938899266999E-2</v>
      </c>
      <c r="N766" s="2">
        <v>-5.68722790505094E-3</v>
      </c>
      <c r="O766" s="2">
        <v>-0.22859606324733001</v>
      </c>
      <c r="P766" s="2">
        <v>-0.287370172146588</v>
      </c>
    </row>
    <row r="767" spans="2:16" ht="15" customHeight="1" x14ac:dyDescent="0.25">
      <c r="B767" s="2">
        <v>-1.5433042332337299</v>
      </c>
      <c r="C767" s="2">
        <v>1.8028566438856199</v>
      </c>
      <c r="D767" s="2">
        <v>1.4323229840423699</v>
      </c>
      <c r="E767" s="2">
        <v>0.13483212218322499</v>
      </c>
      <c r="F767" s="2">
        <v>-0.73226833138383396</v>
      </c>
      <c r="G767" s="2">
        <v>1.4064609121926901</v>
      </c>
      <c r="H767" s="2">
        <v>-1.9584397384794501</v>
      </c>
      <c r="I767" s="2">
        <v>-0.39250569571617899</v>
      </c>
      <c r="J767" s="2">
        <v>-0.85306795788478595</v>
      </c>
      <c r="K767" s="2">
        <v>1.0810725353072601</v>
      </c>
      <c r="L767" s="2">
        <v>-0.24177802086306599</v>
      </c>
      <c r="M767" s="2">
        <v>0.31166017752082897</v>
      </c>
      <c r="N767" s="2">
        <v>2.35513543787556E-2</v>
      </c>
      <c r="O767" s="2">
        <v>-8.6080258847729504E-2</v>
      </c>
      <c r="P767" s="2">
        <v>-5.3147084251016399E-2</v>
      </c>
    </row>
    <row r="768" spans="2:16" ht="15" customHeight="1" x14ac:dyDescent="0.25">
      <c r="B768" s="2">
        <v>-0.795236318145913</v>
      </c>
      <c r="C768" s="2">
        <v>0.200468781584143</v>
      </c>
      <c r="D768" s="2">
        <v>0.60210499692155495</v>
      </c>
      <c r="E768" s="2">
        <v>0.67807246212225203</v>
      </c>
      <c r="F768" s="2">
        <v>-0.969093899398354</v>
      </c>
      <c r="G768" s="2">
        <v>2.2548410549265201</v>
      </c>
      <c r="H768" s="2">
        <v>-1.5695283726427001</v>
      </c>
      <c r="I768" s="2">
        <v>-0.88565317460255899</v>
      </c>
      <c r="J768" s="2">
        <v>-0.36229265955387202</v>
      </c>
      <c r="K768" s="2">
        <v>0.73444261539067002</v>
      </c>
      <c r="L768" s="2">
        <v>5.85471789042981E-2</v>
      </c>
      <c r="M768" s="2">
        <v>-0.25336659410241202</v>
      </c>
      <c r="N768" s="2">
        <v>0.41667715771553199</v>
      </c>
      <c r="O768" s="2">
        <v>-0.45330998715586301</v>
      </c>
      <c r="P768" s="2">
        <v>-0.19292653913444399</v>
      </c>
    </row>
    <row r="769" spans="2:16" ht="15" customHeight="1" x14ac:dyDescent="0.25">
      <c r="B769" s="2">
        <v>1.21181326919374</v>
      </c>
      <c r="C769" s="2">
        <v>1.6325563147045901</v>
      </c>
      <c r="D769" s="2">
        <v>1.30465456482571</v>
      </c>
      <c r="E769" s="2">
        <v>-0.113895363863252</v>
      </c>
      <c r="F769" s="2">
        <v>0.54056648951959696</v>
      </c>
      <c r="G769" s="2">
        <v>-0.111346122717566</v>
      </c>
      <c r="H769" s="2">
        <v>-0.60108563848840701</v>
      </c>
      <c r="I769" s="2">
        <v>0.84294834478245395</v>
      </c>
      <c r="J769" s="2">
        <v>-7.6289842516413702E-3</v>
      </c>
      <c r="K769" s="2">
        <v>-0.32521382149213302</v>
      </c>
      <c r="L769" s="2">
        <v>-9.21420587209721E-2</v>
      </c>
      <c r="M769" s="2">
        <v>0.21912032500891901</v>
      </c>
      <c r="N769" s="2">
        <v>-0.45365737741565298</v>
      </c>
      <c r="O769" s="2">
        <v>0.47053824003133199</v>
      </c>
      <c r="P769" s="2">
        <v>-0.20612250700559201</v>
      </c>
    </row>
    <row r="770" spans="2:16" ht="15" customHeight="1" x14ac:dyDescent="0.25">
      <c r="B770" s="2">
        <v>-1.90673075153056</v>
      </c>
      <c r="C770" s="2">
        <v>-2.3837527962479E-2</v>
      </c>
      <c r="D770" s="2">
        <v>-0.41074369194156402</v>
      </c>
      <c r="E770" s="2">
        <v>-0.37916054312359299</v>
      </c>
      <c r="F770" s="2">
        <v>0.472385701592822</v>
      </c>
      <c r="G770" s="2">
        <v>0.69145915053992402</v>
      </c>
      <c r="H770" s="2">
        <v>0.53016363439282099</v>
      </c>
      <c r="I770" s="2">
        <v>0.278195569767551</v>
      </c>
      <c r="J770" s="2">
        <v>0.15585853355849399</v>
      </c>
      <c r="K770" s="2">
        <v>-6.6631021787036601E-2</v>
      </c>
      <c r="L770" s="2">
        <v>-9.3023849319945701E-2</v>
      </c>
      <c r="M770" s="2">
        <v>-0.65218271092645197</v>
      </c>
      <c r="N770" s="2">
        <v>0.158063159524195</v>
      </c>
      <c r="O770" s="2">
        <v>0.42108387928367003</v>
      </c>
      <c r="P770" s="2">
        <v>-0.109384268954453</v>
      </c>
    </row>
    <row r="771" spans="2:16" ht="15" customHeight="1" x14ac:dyDescent="0.25">
      <c r="B771" s="2">
        <v>-2.1314094519069502</v>
      </c>
      <c r="C771" s="2">
        <v>-1.41380912799499</v>
      </c>
      <c r="D771" s="2">
        <v>0.82957044455751505</v>
      </c>
      <c r="E771" s="2">
        <v>0.21736685582339299</v>
      </c>
      <c r="F771" s="2">
        <v>1.59395356022127</v>
      </c>
      <c r="G771" s="2">
        <v>-0.45208784891877901</v>
      </c>
      <c r="H771" s="2">
        <v>-1.34208650587475</v>
      </c>
      <c r="I771" s="2">
        <v>-0.255636079260878</v>
      </c>
      <c r="J771" s="2">
        <v>0.19358481652214099</v>
      </c>
      <c r="K771" s="2">
        <v>-0.25984069244257701</v>
      </c>
      <c r="L771" s="2">
        <v>0.475043075792414</v>
      </c>
      <c r="M771" s="2">
        <v>0.59349082565995204</v>
      </c>
      <c r="N771" s="2">
        <v>-0.14039778510456499</v>
      </c>
      <c r="O771" s="2">
        <v>-0.114183289407235</v>
      </c>
      <c r="P771" s="2">
        <v>1.4959998874330801E-2</v>
      </c>
    </row>
    <row r="772" spans="2:16" ht="15" customHeight="1" x14ac:dyDescent="0.25">
      <c r="B772" s="2">
        <v>0.18357280371176399</v>
      </c>
      <c r="C772" s="2">
        <v>2.4616598456550598</v>
      </c>
      <c r="D772" s="2">
        <v>0.71347873947181395</v>
      </c>
      <c r="E772" s="2">
        <v>-0.67039004499191801</v>
      </c>
      <c r="F772" s="2">
        <v>-1.53312030182375</v>
      </c>
      <c r="G772" s="2">
        <v>0.79648109566204806</v>
      </c>
      <c r="H772" s="2">
        <v>0.66278364010444402</v>
      </c>
      <c r="I772" s="2">
        <v>-0.211768904356711</v>
      </c>
      <c r="J772" s="2">
        <v>0.27732895149227699</v>
      </c>
      <c r="K772" s="2">
        <v>-0.26128274166882498</v>
      </c>
      <c r="L772" s="2">
        <v>-0.75749325806513901</v>
      </c>
      <c r="M772" s="2">
        <v>-0.39752912220291298</v>
      </c>
      <c r="N772" s="2">
        <v>0.34830855882359002</v>
      </c>
      <c r="O772" s="2">
        <v>0.190330110361279</v>
      </c>
      <c r="P772" s="2">
        <v>0.17914769425827301</v>
      </c>
    </row>
    <row r="773" spans="2:16" ht="15" customHeight="1" x14ac:dyDescent="0.25">
      <c r="B773" s="2">
        <v>1.37422831749953</v>
      </c>
      <c r="C773" s="2">
        <v>2.8244235572497698</v>
      </c>
      <c r="D773" s="2">
        <v>0.75297202051338596</v>
      </c>
      <c r="E773" s="2">
        <v>-7.3874278771053195E-2</v>
      </c>
      <c r="F773" s="2">
        <v>-0.59919616214289395</v>
      </c>
      <c r="G773" s="2">
        <v>0.33518817913293097</v>
      </c>
      <c r="H773" s="2">
        <v>1.1534970984200601</v>
      </c>
      <c r="I773" s="2">
        <v>-0.37375618481036699</v>
      </c>
      <c r="J773" s="2">
        <v>0.29650928648973501</v>
      </c>
      <c r="K773" s="2">
        <v>-0.34149351058991401</v>
      </c>
      <c r="L773" s="2">
        <v>-2.59017296499197E-2</v>
      </c>
      <c r="M773" s="2">
        <v>3.0539309693657101E-2</v>
      </c>
      <c r="N773" s="2">
        <v>-0.60721588048832098</v>
      </c>
      <c r="O773" s="2">
        <v>0.347240772822832</v>
      </c>
      <c r="P773" s="2">
        <v>0.202809310209555</v>
      </c>
    </row>
    <row r="774" spans="2:16" ht="15" customHeight="1" x14ac:dyDescent="0.25">
      <c r="B774" s="2">
        <v>-9.4426105896173895E-2</v>
      </c>
      <c r="C774" s="2">
        <v>0.66808887436134801</v>
      </c>
      <c r="D774" s="2">
        <v>0.492387686313904</v>
      </c>
      <c r="E774" s="2">
        <v>-4.7413059192761599E-2</v>
      </c>
      <c r="F774" s="2">
        <v>-0.52836476122389797</v>
      </c>
      <c r="G774" s="2">
        <v>0.26911096445071298</v>
      </c>
      <c r="H774" s="2">
        <v>0.58404730866557297</v>
      </c>
      <c r="I774" s="2">
        <v>-0.25398003814357201</v>
      </c>
      <c r="J774" s="2">
        <v>-5.8478206558222799E-2</v>
      </c>
      <c r="K774" s="2">
        <v>-0.48354422749930898</v>
      </c>
      <c r="L774" s="2">
        <v>0.13813103066419699</v>
      </c>
      <c r="M774" s="2">
        <v>0.26636616615868303</v>
      </c>
      <c r="N774" s="2">
        <v>-0.20647524339212001</v>
      </c>
      <c r="O774" s="2">
        <v>-0.13506680742439101</v>
      </c>
      <c r="P774" s="2">
        <v>0.16494356883047701</v>
      </c>
    </row>
    <row r="775" spans="2:16" ht="15" customHeight="1" x14ac:dyDescent="0.25">
      <c r="B775" s="2">
        <v>-0.63906473881703296</v>
      </c>
      <c r="C775" s="2">
        <v>-1.8645913575933599</v>
      </c>
      <c r="D775" s="2">
        <v>1.1294581797052301</v>
      </c>
      <c r="E775" s="2">
        <v>-0.164781926365028</v>
      </c>
      <c r="F775" s="2">
        <v>-4.5253101015687696</v>
      </c>
      <c r="G775" s="2">
        <v>5.5661636760999302</v>
      </c>
      <c r="H775" s="2">
        <v>-2.6442387760975801</v>
      </c>
      <c r="I775" s="2">
        <v>-3.1873782398499801</v>
      </c>
      <c r="J775" s="2">
        <v>-1.56840783027827</v>
      </c>
      <c r="K775" s="2">
        <v>0.87583732364367095</v>
      </c>
      <c r="L775" s="2">
        <v>0.67205325906690005</v>
      </c>
      <c r="M775" s="2">
        <v>0.12085839230522399</v>
      </c>
      <c r="N775" s="2">
        <v>0.35719219117150602</v>
      </c>
      <c r="O775" s="2">
        <v>0.49536592771063598</v>
      </c>
      <c r="P775" s="2">
        <v>0.26088307691116203</v>
      </c>
    </row>
    <row r="776" spans="2:16" ht="15" customHeight="1" x14ac:dyDescent="0.25">
      <c r="B776" s="2">
        <v>-0.45890562403563001</v>
      </c>
      <c r="C776" s="2">
        <v>-1.2616087356069501</v>
      </c>
      <c r="D776" s="2">
        <v>-0.93619670224618401</v>
      </c>
      <c r="E776" s="2">
        <v>-0.84669907469369599</v>
      </c>
      <c r="F776" s="2">
        <v>1.4680472576604999</v>
      </c>
      <c r="G776" s="2">
        <v>1.2734168300863999</v>
      </c>
      <c r="H776" s="2">
        <v>0.95668268981132398</v>
      </c>
      <c r="I776" s="2">
        <v>0.46450328023788801</v>
      </c>
      <c r="J776" s="2">
        <v>-0.44955342670548498</v>
      </c>
      <c r="K776" s="2">
        <v>0.44823072593291102</v>
      </c>
      <c r="L776" s="2">
        <v>-3.99999020121935E-2</v>
      </c>
      <c r="M776" s="2">
        <v>0.26397157661484499</v>
      </c>
      <c r="N776" s="2">
        <v>-6.5447161712652094E-2</v>
      </c>
      <c r="O776" s="2">
        <v>-0.41485403855782699</v>
      </c>
      <c r="P776" s="2">
        <v>-1.4460959374346299E-2</v>
      </c>
    </row>
    <row r="777" spans="2:16" ht="15" customHeight="1" x14ac:dyDescent="0.25">
      <c r="B777" s="2">
        <v>-0.38554916015112201</v>
      </c>
      <c r="C777" s="2">
        <v>1.59931035270458</v>
      </c>
      <c r="D777" s="2">
        <v>2.3535916283473401</v>
      </c>
      <c r="E777" s="2">
        <v>0.94740825840898701</v>
      </c>
      <c r="F777" s="2">
        <v>1.81876152171524</v>
      </c>
      <c r="G777" s="2">
        <v>0.192782136930543</v>
      </c>
      <c r="H777" s="2">
        <v>-1.1196061978716501</v>
      </c>
      <c r="I777" s="2">
        <v>0.30410729987826102</v>
      </c>
      <c r="J777" s="2">
        <v>-0.99008678229809499</v>
      </c>
      <c r="K777" s="2">
        <v>-0.156761067671214</v>
      </c>
      <c r="L777" s="2">
        <v>8.9431295221774704E-2</v>
      </c>
      <c r="M777" s="2">
        <v>-2.7000889293333701E-2</v>
      </c>
      <c r="N777" s="2">
        <v>-0.61257268112100804</v>
      </c>
      <c r="O777" s="2">
        <v>-8.3741512266038098E-2</v>
      </c>
      <c r="P777" s="2">
        <v>-0.21641705810899201</v>
      </c>
    </row>
    <row r="778" spans="2:16" ht="15" customHeight="1" x14ac:dyDescent="0.25">
      <c r="B778" s="2">
        <v>0.45464649899272702</v>
      </c>
      <c r="C778" s="2">
        <v>-0.21967917411899801</v>
      </c>
      <c r="D778" s="2">
        <v>0.77658150094741696</v>
      </c>
      <c r="E778" s="2">
        <v>-0.33328413257177902</v>
      </c>
      <c r="F778" s="2">
        <v>-2.1374570047464201</v>
      </c>
      <c r="G778" s="2">
        <v>-9.1225950429521294E-2</v>
      </c>
      <c r="H778" s="2">
        <v>1.41051619971575</v>
      </c>
      <c r="I778" s="2">
        <v>0.29093590733062002</v>
      </c>
      <c r="J778" s="2">
        <v>0.40293271617196302</v>
      </c>
      <c r="K778" s="2">
        <v>0.16741575202175099</v>
      </c>
      <c r="L778" s="2">
        <v>-0.39848627199883702</v>
      </c>
      <c r="M778" s="2">
        <v>-0.12361670731201201</v>
      </c>
      <c r="N778" s="2">
        <v>0.31084354407241899</v>
      </c>
      <c r="O778" s="2">
        <v>-0.26287863737693401</v>
      </c>
      <c r="P778" s="2">
        <v>-0.21732308440857001</v>
      </c>
    </row>
    <row r="779" spans="2:16" ht="15" customHeight="1" x14ac:dyDescent="0.25">
      <c r="B779" s="2">
        <v>-2.4585609252679599</v>
      </c>
      <c r="C779" s="2">
        <v>-0.25403516415010002</v>
      </c>
      <c r="D779" s="2">
        <v>-1.35291515758866E-2</v>
      </c>
      <c r="E779" s="2">
        <v>-0.25240208554253202</v>
      </c>
      <c r="F779" s="2">
        <v>1.33239105571225</v>
      </c>
      <c r="G779" s="2">
        <v>-0.34419986847424899</v>
      </c>
      <c r="H779" s="2">
        <v>-0.98552347967091702</v>
      </c>
      <c r="I779" s="2">
        <v>-5.6866360408541303E-2</v>
      </c>
      <c r="J779" s="2">
        <v>-7.0357307215154999E-2</v>
      </c>
      <c r="K779" s="2">
        <v>0.28160898112386501</v>
      </c>
      <c r="L779" s="2">
        <v>0.70710853193924705</v>
      </c>
      <c r="M779" s="2">
        <v>-0.61778087350284605</v>
      </c>
      <c r="N779" s="2">
        <v>0.36634978537232799</v>
      </c>
      <c r="O779" s="2">
        <v>-9.8110706343483095E-2</v>
      </c>
      <c r="P779" s="2">
        <v>-4.7050081546813102E-2</v>
      </c>
    </row>
    <row r="780" spans="2:16" ht="15" customHeight="1" x14ac:dyDescent="0.25">
      <c r="B780" s="2">
        <v>-1.95275009514952</v>
      </c>
      <c r="C780" s="2">
        <v>5.4678238352298299E-2</v>
      </c>
      <c r="D780" s="2">
        <v>7.5832089904501604E-2</v>
      </c>
      <c r="E780" s="2">
        <v>-1.50204290879701</v>
      </c>
      <c r="F780" s="2">
        <v>-3.2322521862278299</v>
      </c>
      <c r="G780" s="2">
        <v>-1.4531180395727299</v>
      </c>
      <c r="H780" s="2">
        <v>1.37888880797716</v>
      </c>
      <c r="I780" s="2">
        <v>-7.3662714788059205E-2</v>
      </c>
      <c r="J780" s="2">
        <v>-3.8051046510635997E-2</v>
      </c>
      <c r="K780" s="2">
        <v>0.69995752316459203</v>
      </c>
      <c r="L780" s="2">
        <v>-0.194218315417794</v>
      </c>
      <c r="M780" s="2">
        <v>0.110620533859094</v>
      </c>
      <c r="N780" s="2">
        <v>-0.97765405497383495</v>
      </c>
      <c r="O780" s="2">
        <v>-0.31439176644661998</v>
      </c>
      <c r="P780" s="2">
        <v>-0.95231965416685904</v>
      </c>
    </row>
    <row r="781" spans="2:16" ht="15" customHeight="1" x14ac:dyDescent="0.25">
      <c r="B781" s="2">
        <v>0.48972410562160801</v>
      </c>
      <c r="C781" s="2">
        <v>-1.6560083893337599E-3</v>
      </c>
      <c r="D781" s="2">
        <v>1.48125821891617</v>
      </c>
      <c r="E781" s="2">
        <v>0.55829440103858197</v>
      </c>
      <c r="F781" s="2">
        <v>-1.18679617126365E-2</v>
      </c>
      <c r="G781" s="2">
        <v>-7.3307932037245505E-2</v>
      </c>
      <c r="H781" s="2">
        <v>-9.9663148776949595E-2</v>
      </c>
      <c r="I781" s="2">
        <v>0.119495119115534</v>
      </c>
      <c r="J781" s="2">
        <v>-0.38026422216492001</v>
      </c>
      <c r="K781" s="2">
        <v>-0.15484492642252601</v>
      </c>
      <c r="L781" s="2">
        <v>0.445615660282069</v>
      </c>
      <c r="M781" s="2">
        <v>-5.95899822469153E-2</v>
      </c>
      <c r="N781" s="2">
        <v>-1.6366367228157801E-2</v>
      </c>
      <c r="O781" s="2">
        <v>0.29775855738630802</v>
      </c>
      <c r="P781" s="2">
        <v>1.1756389758474501E-3</v>
      </c>
    </row>
    <row r="782" spans="2:16" ht="15" customHeight="1" x14ac:dyDescent="0.25">
      <c r="B782" s="2">
        <v>2.8906944351227799</v>
      </c>
      <c r="C782" s="2">
        <v>0.41502234298728802</v>
      </c>
      <c r="D782" s="2">
        <v>1.16511733566967</v>
      </c>
      <c r="E782" s="2">
        <v>1.1035967469083201</v>
      </c>
      <c r="F782" s="2">
        <v>1.12549262798184</v>
      </c>
      <c r="G782" s="2">
        <v>0.44371297858623598</v>
      </c>
      <c r="H782" s="2">
        <v>0.118468779698247</v>
      </c>
      <c r="I782" s="2">
        <v>-0.58460508963633495</v>
      </c>
      <c r="J782" s="2">
        <v>0.42316732523135397</v>
      </c>
      <c r="K782" s="2">
        <v>-1.24653116777076E-2</v>
      </c>
      <c r="L782" s="2">
        <v>0.28001462828060297</v>
      </c>
      <c r="M782" s="2">
        <v>1.0633352063386501</v>
      </c>
      <c r="N782" s="2">
        <v>4.8647144285441E-2</v>
      </c>
      <c r="O782" s="2">
        <v>0.57327694936778995</v>
      </c>
      <c r="P782" s="2">
        <v>-0.25567246039499097</v>
      </c>
    </row>
    <row r="783" spans="2:16" ht="15" customHeight="1" x14ac:dyDescent="0.25">
      <c r="B783" s="2">
        <v>4.4675275673815601E-2</v>
      </c>
      <c r="C783" s="2">
        <v>-1.51224057022184</v>
      </c>
      <c r="D783" s="2">
        <v>1.45084952582422</v>
      </c>
      <c r="E783" s="2">
        <v>-0.235753908910391</v>
      </c>
      <c r="F783" s="2">
        <v>-0.44408496451330098</v>
      </c>
      <c r="G783" s="2">
        <v>-0.69977502448500595</v>
      </c>
      <c r="H783" s="2">
        <v>0.68915576649028298</v>
      </c>
      <c r="I783" s="2">
        <v>-0.25225366477424199</v>
      </c>
      <c r="J783" s="2">
        <v>-0.19264173315371999</v>
      </c>
      <c r="K783" s="2">
        <v>-0.29794321857358602</v>
      </c>
      <c r="L783" s="2">
        <v>-0.90575513194614898</v>
      </c>
      <c r="M783" s="2">
        <v>-0.85891467481623995</v>
      </c>
      <c r="N783" s="2">
        <v>0.77023112998930199</v>
      </c>
      <c r="O783" s="2">
        <v>-0.30545311742491599</v>
      </c>
      <c r="P783" s="2">
        <v>-0.15315649216704799</v>
      </c>
    </row>
    <row r="784" spans="2:16" ht="15" customHeight="1" x14ac:dyDescent="0.25">
      <c r="B784" s="2">
        <v>-3.01812899627111</v>
      </c>
      <c r="C784" s="2">
        <v>-0.29779924882563802</v>
      </c>
      <c r="D784" s="2">
        <v>-0.73956433522093601</v>
      </c>
      <c r="E784" s="2">
        <v>-0.687164395997656</v>
      </c>
      <c r="F784" s="2">
        <v>0.32455232565536302</v>
      </c>
      <c r="G784" s="2">
        <v>-0.69693375177594497</v>
      </c>
      <c r="H784" s="2">
        <v>-0.72086850949669501</v>
      </c>
      <c r="I784" s="2">
        <v>-0.86016167369213403</v>
      </c>
      <c r="J784" s="2">
        <v>1.47058206020874</v>
      </c>
      <c r="K784" s="2">
        <v>-0.77526574817416505</v>
      </c>
      <c r="L784" s="2">
        <v>0.88615623574257496</v>
      </c>
      <c r="M784" s="2">
        <v>-0.49124609426488097</v>
      </c>
      <c r="N784" s="2">
        <v>0.80777146974056202</v>
      </c>
      <c r="O784" s="2">
        <v>0.39697831963945601</v>
      </c>
      <c r="P784" s="2">
        <v>0.170886284541203</v>
      </c>
    </row>
    <row r="785" spans="2:16" ht="15" customHeight="1" x14ac:dyDescent="0.25">
      <c r="B785" s="2">
        <v>-2.6452011756624101</v>
      </c>
      <c r="C785" s="2">
        <v>2.1887160981678502</v>
      </c>
      <c r="D785" s="2">
        <v>0.25762853323551399</v>
      </c>
      <c r="E785" s="2">
        <v>-0.54933767579889203</v>
      </c>
      <c r="F785" s="2">
        <v>1.27218935937171</v>
      </c>
      <c r="G785" s="2">
        <v>-1.13542196414927</v>
      </c>
      <c r="H785" s="2">
        <v>-1.6540414027958701</v>
      </c>
      <c r="I785" s="2">
        <v>0.19976258171077499</v>
      </c>
      <c r="J785" s="2">
        <v>0.242960765191406</v>
      </c>
      <c r="K785" s="2">
        <v>0.446563914268363</v>
      </c>
      <c r="L785" s="2">
        <v>-0.71618267524201396</v>
      </c>
      <c r="M785" s="2">
        <v>0.214241346152999</v>
      </c>
      <c r="N785" s="2">
        <v>-5.9170257083582901E-2</v>
      </c>
      <c r="O785" s="2">
        <v>-4.0434250864862298E-2</v>
      </c>
      <c r="P785" s="2">
        <v>-1.33499285100232E-2</v>
      </c>
    </row>
    <row r="786" spans="2:16" ht="15" customHeight="1" x14ac:dyDescent="0.25">
      <c r="B786" s="2">
        <v>-0.27439064503681498</v>
      </c>
      <c r="C786" s="2">
        <v>3.1676732884693801</v>
      </c>
      <c r="D786" s="2">
        <v>0.115851321795197</v>
      </c>
      <c r="E786" s="2">
        <v>-1.2423801817000699</v>
      </c>
      <c r="F786" s="2">
        <v>-2.0861694734647802</v>
      </c>
      <c r="G786" s="2">
        <v>0.50464807269883605</v>
      </c>
      <c r="H786" s="2">
        <v>1.3190941477503799</v>
      </c>
      <c r="I786" s="2">
        <v>4.6247870739929003E-2</v>
      </c>
      <c r="J786" s="2">
        <v>0.83046295735128906</v>
      </c>
      <c r="K786" s="2">
        <v>-0.29056406919705902</v>
      </c>
      <c r="L786" s="2">
        <v>-0.97189578194788995</v>
      </c>
      <c r="M786" s="2">
        <v>-0.33984976002517298</v>
      </c>
      <c r="N786" s="2">
        <v>3.8513303702952903E-2</v>
      </c>
      <c r="O786" s="2">
        <v>-0.62936958640364504</v>
      </c>
      <c r="P786" s="2">
        <v>0.62046145807999298</v>
      </c>
    </row>
    <row r="787" spans="2:16" ht="15" customHeight="1" x14ac:dyDescent="0.25">
      <c r="B787" s="2">
        <v>4.4085864651570099E-2</v>
      </c>
      <c r="C787" s="2">
        <v>0.25813184760900998</v>
      </c>
      <c r="D787" s="2">
        <v>-0.19277145458807099</v>
      </c>
      <c r="E787" s="2">
        <v>0.34505727328136598</v>
      </c>
      <c r="F787" s="2">
        <v>0.276981892807451</v>
      </c>
      <c r="G787" s="2">
        <v>0.287536190604116</v>
      </c>
      <c r="H787" s="2">
        <v>7.4696168177533301E-2</v>
      </c>
      <c r="I787" s="2">
        <v>0.222944863216997</v>
      </c>
      <c r="J787" s="2">
        <v>1.9880194330813401E-2</v>
      </c>
      <c r="K787" s="2">
        <v>0.396352658265895</v>
      </c>
      <c r="L787" s="2">
        <v>0.50026984781238004</v>
      </c>
      <c r="M787" s="2">
        <v>9.0197870484677103E-2</v>
      </c>
      <c r="N787" s="2">
        <v>-0.50156913083990795</v>
      </c>
      <c r="O787" s="2">
        <v>-0.27420337762494601</v>
      </c>
      <c r="P787" s="2">
        <v>-0.118343194036154</v>
      </c>
    </row>
    <row r="788" spans="2:16" ht="15" customHeight="1" x14ac:dyDescent="0.25">
      <c r="B788" s="2">
        <v>-0.64119964016018105</v>
      </c>
      <c r="C788" s="2">
        <v>-0.72891656251481096</v>
      </c>
      <c r="D788" s="2">
        <v>-0.31565627302342097</v>
      </c>
      <c r="E788" s="2">
        <v>-0.39309651192378797</v>
      </c>
      <c r="F788" s="2">
        <v>0.73668465968415398</v>
      </c>
      <c r="G788" s="2">
        <v>0.43321762382463103</v>
      </c>
      <c r="H788" s="2">
        <v>0.35857466966582602</v>
      </c>
      <c r="I788" s="2">
        <v>0.34857784699041</v>
      </c>
      <c r="J788" s="2">
        <v>0.13255949802615999</v>
      </c>
      <c r="K788" s="2">
        <v>6.9509202834524303E-2</v>
      </c>
      <c r="L788" s="2">
        <v>8.1973851034547393E-2</v>
      </c>
      <c r="M788" s="2">
        <v>-0.11265848858258</v>
      </c>
      <c r="N788" s="2">
        <v>0.10981089553498399</v>
      </c>
      <c r="O788" s="2">
        <v>0.40450383332703799</v>
      </c>
      <c r="P788" s="2">
        <v>0.10784302097513</v>
      </c>
    </row>
    <row r="789" spans="2:16" ht="15" customHeight="1" x14ac:dyDescent="0.25">
      <c r="B789" s="2">
        <v>0.15106070414310499</v>
      </c>
      <c r="C789" s="2">
        <v>1.9027055770583901</v>
      </c>
      <c r="D789" s="2">
        <v>-1.79668711210184</v>
      </c>
      <c r="E789" s="2">
        <v>7.0750513690515895E-2</v>
      </c>
      <c r="F789" s="2">
        <v>-0.93960553148167603</v>
      </c>
      <c r="G789" s="2">
        <v>-0.68549662506641496</v>
      </c>
      <c r="H789" s="2">
        <v>2.1815872031333599E-2</v>
      </c>
      <c r="I789" s="2">
        <v>-0.88097276323016904</v>
      </c>
      <c r="J789" s="2">
        <v>-0.104035431249227</v>
      </c>
      <c r="K789" s="2">
        <v>-0.239618278419997</v>
      </c>
      <c r="L789" s="2">
        <v>0.107068009206577</v>
      </c>
      <c r="M789" s="2">
        <v>0.41697195124240399</v>
      </c>
      <c r="N789" s="2">
        <v>-0.67902607053837605</v>
      </c>
      <c r="O789" s="2">
        <v>0.54378460402930995</v>
      </c>
      <c r="P789" s="2">
        <v>-8.2229901201433905E-2</v>
      </c>
    </row>
    <row r="790" spans="2:16" ht="15" customHeight="1" x14ac:dyDescent="0.25">
      <c r="B790" s="2">
        <v>5.1818811402272298E-2</v>
      </c>
      <c r="C790" s="2">
        <v>2.6473066778322898</v>
      </c>
      <c r="D790" s="2">
        <v>0.95796013430877003</v>
      </c>
      <c r="E790" s="2">
        <v>5.1116222978903302E-2</v>
      </c>
      <c r="F790" s="2">
        <v>-0.34561691548359402</v>
      </c>
      <c r="G790" s="2">
        <v>0.19822202664213301</v>
      </c>
      <c r="H790" s="2">
        <v>0.844196442580469</v>
      </c>
      <c r="I790" s="2">
        <v>-8.4087285939899906E-2</v>
      </c>
      <c r="J790" s="2">
        <v>-0.29839827014946102</v>
      </c>
      <c r="K790" s="2">
        <v>-0.92034150941104398</v>
      </c>
      <c r="L790" s="2">
        <v>-0.13477563886519101</v>
      </c>
      <c r="M790" s="2">
        <v>0.21878807516464199</v>
      </c>
      <c r="N790" s="2">
        <v>0.32115932165466499</v>
      </c>
      <c r="O790" s="2">
        <v>0.36048831019486099</v>
      </c>
      <c r="P790" s="2">
        <v>-0.55005580457982595</v>
      </c>
    </row>
    <row r="791" spans="2:16" ht="15" customHeight="1" x14ac:dyDescent="0.25">
      <c r="B791" s="2">
        <v>0.39182821171256799</v>
      </c>
      <c r="C791" s="2">
        <v>4.0904837020748204</v>
      </c>
      <c r="D791" s="2">
        <v>0.26706875892464799</v>
      </c>
      <c r="E791" s="2">
        <v>-1.03674759942273</v>
      </c>
      <c r="F791" s="2">
        <v>-1.0759489203381001</v>
      </c>
      <c r="G791" s="2">
        <v>-0.67452113349981302</v>
      </c>
      <c r="H791" s="2">
        <v>1.12077855377929</v>
      </c>
      <c r="I791" s="2">
        <v>7.0897609694782301E-2</v>
      </c>
      <c r="J791" s="2">
        <v>-6.0536235395168003E-2</v>
      </c>
      <c r="K791" s="2">
        <v>0.32259572234524903</v>
      </c>
      <c r="L791" s="2">
        <v>3.12137757609006E-3</v>
      </c>
      <c r="M791" s="2">
        <v>0.23944029022648</v>
      </c>
      <c r="N791" s="2">
        <v>0.29726638379790099</v>
      </c>
      <c r="O791" s="2">
        <v>0.44248691713196397</v>
      </c>
      <c r="P791" s="2">
        <v>-0.140121659084016</v>
      </c>
    </row>
    <row r="792" spans="2:16" ht="15" customHeight="1" x14ac:dyDescent="0.25">
      <c r="B792" s="2">
        <v>1.6587665913249401</v>
      </c>
      <c r="C792" s="2">
        <v>1.23301825636338</v>
      </c>
      <c r="D792" s="2">
        <v>3.4857455949841701E-2</v>
      </c>
      <c r="E792" s="2">
        <v>0.72428664008518595</v>
      </c>
      <c r="F792" s="2">
        <v>-0.90365458174382496</v>
      </c>
      <c r="G792" s="2">
        <v>0.966992995428407</v>
      </c>
      <c r="H792" s="2">
        <v>0.83947119046621499</v>
      </c>
      <c r="I792" s="2">
        <v>-0.28892065060306998</v>
      </c>
      <c r="J792" s="2">
        <v>0.72611431150221795</v>
      </c>
      <c r="K792" s="2">
        <v>-0.25158980455651903</v>
      </c>
      <c r="L792" s="2">
        <v>0.29265338209485797</v>
      </c>
      <c r="M792" s="2">
        <v>-0.240493399988261</v>
      </c>
      <c r="N792" s="2">
        <v>-5.1102993899087498E-2</v>
      </c>
      <c r="O792" s="2">
        <v>0.20202654143402499</v>
      </c>
      <c r="P792" s="2">
        <v>-8.6883803343012905E-2</v>
      </c>
    </row>
    <row r="793" spans="2:16" ht="15" customHeight="1" x14ac:dyDescent="0.25">
      <c r="B793" s="2">
        <v>2.28537483318682</v>
      </c>
      <c r="C793" s="2">
        <v>1.1473645352070401</v>
      </c>
      <c r="D793" s="2">
        <v>-0.21276535777810299</v>
      </c>
      <c r="E793" s="2">
        <v>-0.72843355962905298</v>
      </c>
      <c r="F793" s="2">
        <v>0.74922219401118895</v>
      </c>
      <c r="G793" s="2">
        <v>0.15159246437500801</v>
      </c>
      <c r="H793" s="2">
        <v>0.60361852276442196</v>
      </c>
      <c r="I793" s="2">
        <v>-0.51198783358742495</v>
      </c>
      <c r="J793" s="2">
        <v>-0.10900815392961501</v>
      </c>
      <c r="K793" s="2">
        <v>9.7789169889548305E-2</v>
      </c>
      <c r="L793" s="2">
        <v>0.38090490375705899</v>
      </c>
      <c r="M793" s="2">
        <v>-4.6722065728311502E-2</v>
      </c>
      <c r="N793" s="2">
        <v>-3.3261225049211501E-2</v>
      </c>
      <c r="O793" s="2">
        <v>0.13057926108336201</v>
      </c>
      <c r="P793" s="2">
        <v>-0.19861013700353</v>
      </c>
    </row>
    <row r="794" spans="2:16" ht="15" customHeight="1" x14ac:dyDescent="0.25">
      <c r="B794" s="2">
        <v>1.65592762636668</v>
      </c>
      <c r="C794" s="2">
        <v>-0.178772947165978</v>
      </c>
      <c r="D794" s="2">
        <v>-1.1850187295682799</v>
      </c>
      <c r="E794" s="2">
        <v>-0.71162963511428101</v>
      </c>
      <c r="F794" s="2">
        <v>-7.6551772037282098E-2</v>
      </c>
      <c r="G794" s="2">
        <v>-1.0284149526706901</v>
      </c>
      <c r="H794" s="2">
        <v>-0.12829533756212</v>
      </c>
      <c r="I794" s="2">
        <v>-0.53210646128299599</v>
      </c>
      <c r="J794" s="2">
        <v>-0.66755312446549897</v>
      </c>
      <c r="K794" s="2">
        <v>-0.43959398102844599</v>
      </c>
      <c r="L794" s="2">
        <v>-0.276673974314886</v>
      </c>
      <c r="M794" s="2">
        <v>-0.38730076022423598</v>
      </c>
      <c r="N794" s="2">
        <v>-7.7305007718857802E-2</v>
      </c>
      <c r="O794" s="2">
        <v>-7.8022897177490403E-3</v>
      </c>
      <c r="P794" s="2">
        <v>-0.167125673883425</v>
      </c>
    </row>
    <row r="795" spans="2:16" ht="15" customHeight="1" x14ac:dyDescent="0.25">
      <c r="B795" s="2">
        <v>8.8195156188136198E-2</v>
      </c>
      <c r="C795" s="2">
        <v>0.76419897857587105</v>
      </c>
      <c r="D795" s="2">
        <v>-0.117655952539826</v>
      </c>
      <c r="E795" s="2">
        <v>1.49901189355098</v>
      </c>
      <c r="F795" s="2">
        <v>7.8886733723901696E-3</v>
      </c>
      <c r="G795" s="2">
        <v>0.25386044319629197</v>
      </c>
      <c r="H795" s="2">
        <v>4.6308490764855E-2</v>
      </c>
      <c r="I795" s="2">
        <v>0.156748433405243</v>
      </c>
      <c r="J795" s="2">
        <v>0.88123733486343803</v>
      </c>
      <c r="K795" s="2">
        <v>0.31131777515062498</v>
      </c>
      <c r="L795" s="2">
        <v>0.431298251199069</v>
      </c>
      <c r="M795" s="2">
        <v>0.101683957880513</v>
      </c>
      <c r="N795" s="2">
        <v>0.11848252681917799</v>
      </c>
      <c r="O795" s="2">
        <v>-7.4338541540812306E-2</v>
      </c>
      <c r="P795" s="2">
        <v>-0.23417957557824701</v>
      </c>
    </row>
    <row r="796" spans="2:16" ht="15" customHeight="1" x14ac:dyDescent="0.25">
      <c r="B796" s="2">
        <v>-1.1345097112003399</v>
      </c>
      <c r="C796" s="2">
        <v>1.30804640892901</v>
      </c>
      <c r="D796" s="2">
        <v>0.37712624400106898</v>
      </c>
      <c r="E796" s="2">
        <v>0.16400594120179399</v>
      </c>
      <c r="F796" s="2">
        <v>0.138720752647114</v>
      </c>
      <c r="G796" s="2">
        <v>0.35763588200268198</v>
      </c>
      <c r="H796" s="2">
        <v>9.6691710641842496E-2</v>
      </c>
      <c r="I796" s="2">
        <v>0.24930558481092899</v>
      </c>
      <c r="J796" s="2">
        <v>-0.211744628755548</v>
      </c>
      <c r="K796" s="2">
        <v>1.4465695019637299E-2</v>
      </c>
      <c r="L796" s="2">
        <v>0.14920420572978799</v>
      </c>
      <c r="M796" s="2">
        <v>-0.248078674114943</v>
      </c>
      <c r="N796" s="2">
        <v>-2.4182148388297901E-2</v>
      </c>
      <c r="O796" s="2">
        <v>-0.25534740666493</v>
      </c>
      <c r="P796" s="2">
        <v>1.2903220377148E-2</v>
      </c>
    </row>
    <row r="797" spans="2:16" ht="15" customHeight="1" x14ac:dyDescent="0.25">
      <c r="B797" s="2">
        <v>0.71302354939701795</v>
      </c>
      <c r="C797" s="2">
        <v>-3.6073936760272902</v>
      </c>
      <c r="D797" s="2">
        <v>-7.4211042183414602</v>
      </c>
      <c r="E797" s="2">
        <v>2.1975157208257601</v>
      </c>
      <c r="F797" s="2">
        <v>-0.47210881202937799</v>
      </c>
      <c r="G797" s="2">
        <v>-0.23632804659856299</v>
      </c>
      <c r="H797" s="2">
        <v>0.77928946149109302</v>
      </c>
      <c r="I797" s="2">
        <v>-7.92147005690816E-2</v>
      </c>
      <c r="J797" s="2">
        <v>-0.64097426612026598</v>
      </c>
      <c r="K797" s="2">
        <v>4.4473162862520198E-2</v>
      </c>
      <c r="L797" s="2">
        <v>-6.5746396607087407E-2</v>
      </c>
      <c r="M797" s="2">
        <v>-0.166062726294085</v>
      </c>
      <c r="N797" s="2">
        <v>3.5295507709038998E-2</v>
      </c>
      <c r="O797" s="2">
        <v>0.36917113480885999</v>
      </c>
      <c r="P797" s="2">
        <v>-0.35293172370848003</v>
      </c>
    </row>
    <row r="798" spans="2:16" ht="15" customHeight="1" x14ac:dyDescent="0.25">
      <c r="B798" s="2">
        <v>2.4271564803006802</v>
      </c>
      <c r="C798" s="2">
        <v>-8.7710468545324993E-2</v>
      </c>
      <c r="D798" s="2">
        <v>-4.5979242228159096</v>
      </c>
      <c r="E798" s="2">
        <v>2.6090423984524902</v>
      </c>
      <c r="F798" s="2">
        <v>-0.190320268643806</v>
      </c>
      <c r="G798" s="2">
        <v>-2.0698568696391799</v>
      </c>
      <c r="H798" s="2">
        <v>-1.90699515023858</v>
      </c>
      <c r="I798" s="2">
        <v>0.73127543825865804</v>
      </c>
      <c r="J798" s="2">
        <v>-1.0801388774965399</v>
      </c>
      <c r="K798" s="2">
        <v>0.22362069560310599</v>
      </c>
      <c r="L798" s="2">
        <v>-0.78847078289246397</v>
      </c>
      <c r="M798" s="2">
        <v>-0.113341302739643</v>
      </c>
      <c r="N798" s="2">
        <v>-0.19381593310641701</v>
      </c>
      <c r="O798" s="2">
        <v>-0.26153033226189198</v>
      </c>
      <c r="P798" s="2">
        <v>0.247689563887106</v>
      </c>
    </row>
    <row r="799" spans="2:16" ht="15" customHeight="1" x14ac:dyDescent="0.25">
      <c r="B799" s="2">
        <v>-0.13945912076314201</v>
      </c>
      <c r="C799" s="2">
        <v>-2.5981491761737501</v>
      </c>
      <c r="D799" s="2">
        <v>-4.6653367046274896</v>
      </c>
      <c r="E799" s="2">
        <v>2.6237228580971701</v>
      </c>
      <c r="F799" s="2">
        <v>-0.17444766201661699</v>
      </c>
      <c r="G799" s="2">
        <v>0.20650625742638201</v>
      </c>
      <c r="H799" s="2">
        <v>0.41091949147900098</v>
      </c>
      <c r="I799" s="2">
        <v>7.4439944722434606E-2</v>
      </c>
      <c r="J799" s="2">
        <v>-1.0518761373199501</v>
      </c>
      <c r="K799" s="2">
        <v>-0.85654161690308095</v>
      </c>
      <c r="L799" s="2">
        <v>-0.57614332956578695</v>
      </c>
      <c r="M799" s="2">
        <v>-1.1775203420242301E-2</v>
      </c>
      <c r="N799" s="2">
        <v>-0.231610290538251</v>
      </c>
      <c r="O799" s="2">
        <v>-0.21281800144701499</v>
      </c>
      <c r="P799" s="2">
        <v>0.398119329332357</v>
      </c>
    </row>
    <row r="800" spans="2:16" ht="15" customHeight="1" x14ac:dyDescent="0.25">
      <c r="B800" s="2">
        <v>-0.54520123625361006</v>
      </c>
      <c r="C800" s="2">
        <v>1.45916503646572</v>
      </c>
      <c r="D800" s="2">
        <v>7.6060994972697193E-2</v>
      </c>
      <c r="E800" s="2">
        <v>-0.70112776089164097</v>
      </c>
      <c r="F800" s="2">
        <v>1.15657441812489</v>
      </c>
      <c r="G800" s="2">
        <v>-0.99135626524369203</v>
      </c>
      <c r="H800" s="2">
        <v>-1.0025211945449899</v>
      </c>
      <c r="I800" s="2">
        <v>-0.26229645999575202</v>
      </c>
      <c r="J800" s="2">
        <v>-0.381432468604048</v>
      </c>
      <c r="K800" s="2">
        <v>0.43004791389893499</v>
      </c>
      <c r="L800" s="2">
        <v>-0.43460393009272802</v>
      </c>
      <c r="M800" s="2">
        <v>0.42318497408133599</v>
      </c>
      <c r="N800" s="2">
        <v>4.8512615490609999E-2</v>
      </c>
      <c r="O800" s="2">
        <v>0.57551747907909401</v>
      </c>
      <c r="P800" s="2">
        <v>-0.15227739429185999</v>
      </c>
    </row>
    <row r="801" spans="2:16" ht="15" customHeight="1" x14ac:dyDescent="0.25">
      <c r="B801" s="2">
        <v>5.7972925829323696</v>
      </c>
      <c r="C801" s="2">
        <v>2.2945705819323101</v>
      </c>
      <c r="D801" s="2">
        <v>1.0179191268768299</v>
      </c>
      <c r="E801" s="2">
        <v>0.32586763962221299</v>
      </c>
      <c r="F801" s="2">
        <v>1.5806347042065201</v>
      </c>
      <c r="G801" s="2">
        <v>-0.16749246455165301</v>
      </c>
      <c r="H801" s="2">
        <v>0.79242981015020697</v>
      </c>
      <c r="I801" s="2">
        <v>-0.70492931333966102</v>
      </c>
      <c r="J801" s="2">
        <v>1.5217714909526801</v>
      </c>
      <c r="K801" s="2">
        <v>2.1631299639900199</v>
      </c>
      <c r="L801" s="2">
        <v>-1.14581817952025</v>
      </c>
      <c r="M801" s="2">
        <v>-1.9344075090878501</v>
      </c>
      <c r="N801" s="2">
        <v>0.103914563862628</v>
      </c>
      <c r="O801" s="2">
        <v>1.4576313553575799</v>
      </c>
      <c r="P801" s="2">
        <v>-0.726125147731292</v>
      </c>
    </row>
    <row r="802" spans="2:16" ht="15" customHeight="1" x14ac:dyDescent="0.25">
      <c r="B802" s="2">
        <v>-0.56439296618116197</v>
      </c>
      <c r="C802" s="2">
        <v>-1.24831272446178</v>
      </c>
      <c r="D802" s="2">
        <v>-1.29983969327926</v>
      </c>
      <c r="E802" s="2">
        <v>2.27135820285879</v>
      </c>
      <c r="F802" s="2">
        <v>-1.1682170840481101</v>
      </c>
      <c r="G802" s="2">
        <v>-1.1079811771258901</v>
      </c>
      <c r="H802" s="2">
        <v>6.1292919800628398E-2</v>
      </c>
      <c r="I802" s="2">
        <v>0.256421501370725</v>
      </c>
      <c r="J802" s="2">
        <v>8.1707373990323406E-2</v>
      </c>
      <c r="K802" s="2">
        <v>0.49308016161873802</v>
      </c>
      <c r="L802" s="2">
        <v>4.9834775400150202E-2</v>
      </c>
      <c r="M802" s="2">
        <v>-1.18896975456055</v>
      </c>
      <c r="N802" s="2">
        <v>0.57192102465278605</v>
      </c>
      <c r="O802" s="2">
        <v>-0.22389912740909301</v>
      </c>
      <c r="P802" s="2">
        <v>0.33806918098306299</v>
      </c>
    </row>
    <row r="803" spans="2:16" ht="15" customHeight="1" x14ac:dyDescent="0.25">
      <c r="B803" s="2">
        <v>-0.96668695584334197</v>
      </c>
      <c r="C803" s="2">
        <v>0.52991057311636502</v>
      </c>
      <c r="D803" s="2">
        <v>0.43412988230468103</v>
      </c>
      <c r="E803" s="2">
        <v>1.06268957248947</v>
      </c>
      <c r="F803" s="2">
        <v>-0.79975399084735799</v>
      </c>
      <c r="G803" s="2">
        <v>0.54811188808195299</v>
      </c>
      <c r="H803" s="2">
        <v>0.88180999339619603</v>
      </c>
      <c r="I803" s="2">
        <v>0.44166045566144002</v>
      </c>
      <c r="J803" s="2">
        <v>2.3553324819885799</v>
      </c>
      <c r="K803" s="2">
        <v>4.7846703865307302E-2</v>
      </c>
      <c r="L803" s="2">
        <v>-0.71613153004861496</v>
      </c>
      <c r="M803" s="2">
        <v>0.806016590223254</v>
      </c>
      <c r="N803" s="2">
        <v>-0.45552335206321898</v>
      </c>
      <c r="O803" s="2">
        <v>-1.12373137281533</v>
      </c>
      <c r="P803" s="2">
        <v>0.97702152019259803</v>
      </c>
    </row>
    <row r="804" spans="2:16" ht="15" customHeight="1" x14ac:dyDescent="0.25">
      <c r="B804" s="2">
        <v>-1.0367564499667901</v>
      </c>
      <c r="C804" s="2">
        <v>1.80717655332431</v>
      </c>
      <c r="D804" s="2">
        <v>1.4314854367287999</v>
      </c>
      <c r="E804" s="2">
        <v>0.20454547958184</v>
      </c>
      <c r="F804" s="2">
        <v>-0.41845063418765399</v>
      </c>
      <c r="G804" s="2">
        <v>-0.221238087703618</v>
      </c>
      <c r="H804" s="2">
        <v>0.32221291652946799</v>
      </c>
      <c r="I804" s="2">
        <v>0.35301332519858802</v>
      </c>
      <c r="J804" s="2">
        <v>-0.17440272772371501</v>
      </c>
      <c r="K804" s="2">
        <v>-0.13679017775049801</v>
      </c>
      <c r="L804" s="2">
        <v>-0.12391504880099</v>
      </c>
      <c r="M804" s="2">
        <v>0.20145349521431999</v>
      </c>
      <c r="N804" s="2">
        <v>-0.247654027000309</v>
      </c>
      <c r="O804" s="2">
        <v>-7.6029678143175697E-2</v>
      </c>
      <c r="P804" s="2">
        <v>0.17129062464726999</v>
      </c>
    </row>
    <row r="805" spans="2:16" ht="15" customHeight="1" x14ac:dyDescent="0.25">
      <c r="B805" s="2">
        <v>1.41160979740663</v>
      </c>
      <c r="C805" s="2">
        <v>1.3681817690518501</v>
      </c>
      <c r="D805" s="2">
        <v>-0.75745921875606204</v>
      </c>
      <c r="E805" s="2">
        <v>1.3405827010861699</v>
      </c>
      <c r="F805" s="2">
        <v>0.32631849368959598</v>
      </c>
      <c r="G805" s="2">
        <v>-0.83669287234736001</v>
      </c>
      <c r="H805" s="2">
        <v>-0.79620554230213203</v>
      </c>
      <c r="I805" s="2">
        <v>0.29329518361864498</v>
      </c>
      <c r="J805" s="2">
        <v>-0.70590337666953695</v>
      </c>
      <c r="K805" s="2">
        <v>-0.27748376769466898</v>
      </c>
      <c r="L805" s="2">
        <v>-0.68880515853493296</v>
      </c>
      <c r="M805" s="2">
        <v>-0.26414940700218797</v>
      </c>
      <c r="N805" s="2">
        <v>-0.265122776192315</v>
      </c>
      <c r="O805" s="2">
        <v>0.60374555211399605</v>
      </c>
      <c r="P805" s="2">
        <v>-1.8108764589252601E-2</v>
      </c>
    </row>
    <row r="806" spans="2:16" ht="15" customHeight="1" x14ac:dyDescent="0.25">
      <c r="B806" s="2">
        <v>0.98055681385138305</v>
      </c>
      <c r="C806" s="2">
        <v>-1.63755828763238</v>
      </c>
      <c r="D806" s="2">
        <v>-4.4631597304253097</v>
      </c>
      <c r="E806" s="2">
        <v>2.8238219453001698</v>
      </c>
      <c r="F806" s="2">
        <v>-1.2954564811921401</v>
      </c>
      <c r="G806" s="2">
        <v>-6.53854370789652E-2</v>
      </c>
      <c r="H806" s="2">
        <v>-1.4734189072667601</v>
      </c>
      <c r="I806" s="2">
        <v>-0.43656052241187998</v>
      </c>
      <c r="J806" s="2">
        <v>0.103681590979655</v>
      </c>
      <c r="K806" s="2">
        <v>-1.4436967261985199E-3</v>
      </c>
      <c r="L806" s="2">
        <v>-2.3668267535184299E-2</v>
      </c>
      <c r="M806" s="2">
        <v>0.23524462612988201</v>
      </c>
      <c r="N806" s="2">
        <v>4.5275127856528E-2</v>
      </c>
      <c r="O806" s="2">
        <v>-0.197790018291082</v>
      </c>
      <c r="P806" s="2">
        <v>-0.10905168323707901</v>
      </c>
    </row>
    <row r="807" spans="2:16" ht="15" customHeight="1" x14ac:dyDescent="0.25">
      <c r="B807" s="2">
        <v>2.7919634377520199</v>
      </c>
      <c r="C807" s="2">
        <v>-3.7582315714290502</v>
      </c>
      <c r="D807" s="2">
        <v>1.7025423495827601</v>
      </c>
      <c r="E807" s="2">
        <v>-1.1729349268354099</v>
      </c>
      <c r="F807" s="2">
        <v>-1.2271641144469601</v>
      </c>
      <c r="G807" s="2">
        <v>0.20561957401221601</v>
      </c>
      <c r="H807" s="2">
        <v>-1.05887291339153</v>
      </c>
      <c r="I807" s="2">
        <v>2.5580427423392398</v>
      </c>
      <c r="J807" s="2">
        <v>-7.0865504697484205E-2</v>
      </c>
      <c r="K807" s="2">
        <v>-1.6032910134573299</v>
      </c>
      <c r="L807" s="2">
        <v>0.365473523746767</v>
      </c>
      <c r="M807" s="2">
        <v>-0.20585697344864001</v>
      </c>
      <c r="N807" s="2">
        <v>-0.23729437207377099</v>
      </c>
      <c r="O807" s="2">
        <v>-6.4006915026504404E-3</v>
      </c>
      <c r="P807" s="2">
        <v>0.12665282071599501</v>
      </c>
    </row>
    <row r="808" spans="2:16" ht="15" customHeight="1" x14ac:dyDescent="0.25">
      <c r="B808" s="2">
        <v>-0.213416736945158</v>
      </c>
      <c r="C808" s="2">
        <v>-0.31697764037249798</v>
      </c>
      <c r="D808" s="2">
        <v>1.3705870666492399</v>
      </c>
      <c r="E808" s="2">
        <v>0.468092283232804</v>
      </c>
      <c r="F808" s="2">
        <v>-0.91983402949461401</v>
      </c>
      <c r="G808" s="2">
        <v>-1.3208148512520199</v>
      </c>
      <c r="H808" s="2">
        <v>-0.85249763697983505</v>
      </c>
      <c r="I808" s="2">
        <v>1.98326399305617</v>
      </c>
      <c r="J808" s="2">
        <v>-0.87928554481480803</v>
      </c>
      <c r="K808" s="2">
        <v>0.77555913528410902</v>
      </c>
      <c r="L808" s="2">
        <v>-4.0911481235888399E-2</v>
      </c>
      <c r="M808" s="2">
        <v>-0.94455772743769295</v>
      </c>
      <c r="N808" s="2">
        <v>-5.5203517896835396E-3</v>
      </c>
      <c r="O808" s="2">
        <v>1.0418235155585001</v>
      </c>
      <c r="P808" s="2">
        <v>0.20462155526416601</v>
      </c>
    </row>
    <row r="809" spans="2:16" ht="15" customHeight="1" x14ac:dyDescent="0.25">
      <c r="B809" s="2">
        <v>-1.3687888006667199</v>
      </c>
      <c r="C809" s="2">
        <v>1.0708620395269099</v>
      </c>
      <c r="D809" s="2">
        <v>1.7148325059154601</v>
      </c>
      <c r="E809" s="2">
        <v>0.89221249930414903</v>
      </c>
      <c r="F809" s="2">
        <v>0.409620439655135</v>
      </c>
      <c r="G809" s="2">
        <v>0.18326672853145801</v>
      </c>
      <c r="H809" s="2">
        <v>-0.33000591828396503</v>
      </c>
      <c r="I809" s="2">
        <v>0.57175219968702196</v>
      </c>
      <c r="J809" s="2">
        <v>-0.20907122464405201</v>
      </c>
      <c r="K809" s="2">
        <v>0.30092338427321302</v>
      </c>
      <c r="L809" s="2">
        <v>0.23212518322851899</v>
      </c>
      <c r="M809" s="2">
        <v>-0.79079825906812895</v>
      </c>
      <c r="N809" s="2">
        <v>0.13638583450064901</v>
      </c>
      <c r="O809" s="2">
        <v>8.1362817221408201E-2</v>
      </c>
      <c r="P809" s="2">
        <v>-0.20842285892047499</v>
      </c>
    </row>
    <row r="810" spans="2:16" ht="15" customHeight="1" x14ac:dyDescent="0.25">
      <c r="B810" s="2">
        <v>-1.4171074234744401</v>
      </c>
      <c r="C810" s="2">
        <v>-0.24402000111908601</v>
      </c>
      <c r="D810" s="2">
        <v>0.91892777927853597</v>
      </c>
      <c r="E810" s="2">
        <v>-4.2535574505316698E-2</v>
      </c>
      <c r="F810" s="2">
        <v>0.16197092855790601</v>
      </c>
      <c r="G810" s="2">
        <v>-0.285556722279384</v>
      </c>
      <c r="H810" s="2">
        <v>-6.3272846194610696E-2</v>
      </c>
      <c r="I810" s="2">
        <v>-2.30324305816276E-2</v>
      </c>
      <c r="J810" s="2">
        <v>-0.271905174670175</v>
      </c>
      <c r="K810" s="2">
        <v>-0.14702467766681701</v>
      </c>
      <c r="L810" s="2">
        <v>0.21086025092122199</v>
      </c>
      <c r="M810" s="2">
        <v>-4.8143921899389798E-2</v>
      </c>
      <c r="N810" s="2">
        <v>9.0547179796811303E-2</v>
      </c>
      <c r="O810" s="2">
        <v>-3.6402938980169802E-2</v>
      </c>
      <c r="P810" s="2">
        <v>-8.4791680798402005E-2</v>
      </c>
    </row>
    <row r="811" spans="2:16" ht="15" customHeight="1" x14ac:dyDescent="0.25">
      <c r="B811" s="2">
        <v>-4.1964258006903199</v>
      </c>
      <c r="C811" s="2">
        <v>-0.91672008550116701</v>
      </c>
      <c r="D811" s="2">
        <v>0.199953230581908</v>
      </c>
      <c r="E811" s="2">
        <v>0.162575057854765</v>
      </c>
      <c r="F811" s="2">
        <v>1.17656634983789</v>
      </c>
      <c r="G811" s="2">
        <v>-0.27399876921741501</v>
      </c>
      <c r="H811" s="2">
        <v>-1.2980885257057899</v>
      </c>
      <c r="I811" s="2">
        <v>0.49131195945810502</v>
      </c>
      <c r="J811" s="2">
        <v>1.6838733663743599</v>
      </c>
      <c r="K811" s="2">
        <v>0.67251630435825605</v>
      </c>
      <c r="L811" s="2">
        <v>3.5421986912871802E-2</v>
      </c>
      <c r="M811" s="2">
        <v>-0.51687872559745496</v>
      </c>
      <c r="N811" s="2">
        <v>0.540402895161184</v>
      </c>
      <c r="O811" s="2">
        <v>1.59056964754027E-2</v>
      </c>
      <c r="P811" s="2">
        <v>0.73336077463212002</v>
      </c>
    </row>
    <row r="812" spans="2:16" ht="15" customHeight="1" x14ac:dyDescent="0.25">
      <c r="B812" s="2">
        <v>6.4595201661952499</v>
      </c>
      <c r="C812" s="2">
        <v>-9.9765366444108605E-2</v>
      </c>
      <c r="D812" s="2">
        <v>-2.8399125116839698E-2</v>
      </c>
      <c r="E812" s="2">
        <v>-1.7820686199556599</v>
      </c>
      <c r="F812" s="2">
        <v>1.57918345274293</v>
      </c>
      <c r="G812" s="2">
        <v>-1.3953738232037201</v>
      </c>
      <c r="H812" s="2">
        <v>0.50697164126894301</v>
      </c>
      <c r="I812" s="2">
        <v>-2.11068939734841</v>
      </c>
      <c r="J812" s="2">
        <v>0.237273540906209</v>
      </c>
      <c r="K812" s="2">
        <v>1.1514232671679201</v>
      </c>
      <c r="L812" s="2">
        <v>2.2121208241824699</v>
      </c>
      <c r="M812" s="2">
        <v>-1.71122285504689</v>
      </c>
      <c r="N812" s="2">
        <v>-0.23156470296037801</v>
      </c>
      <c r="O812" s="2">
        <v>-0.71834045715550199</v>
      </c>
      <c r="P812" s="2">
        <v>0.63421041618388996</v>
      </c>
    </row>
    <row r="813" spans="2:16" ht="15" customHeight="1" x14ac:dyDescent="0.25">
      <c r="B813" s="2">
        <v>-1.27667993358928</v>
      </c>
      <c r="C813" s="2">
        <v>-1.5128990926882599</v>
      </c>
      <c r="D813" s="2">
        <v>-0.34779738419923001</v>
      </c>
      <c r="E813" s="2">
        <v>8.8029080725056899E-2</v>
      </c>
      <c r="F813" s="2">
        <v>0.91007757526424404</v>
      </c>
      <c r="G813" s="2">
        <v>2.0101084480155098</v>
      </c>
      <c r="H813" s="2">
        <v>1.6856673705799301</v>
      </c>
      <c r="I813" s="2">
        <v>1.5725664434036499</v>
      </c>
      <c r="J813" s="2">
        <v>-0.33540573879921298</v>
      </c>
      <c r="K813" s="2">
        <v>1.19705718906435</v>
      </c>
      <c r="L813" s="2">
        <v>-0.15918439877683599</v>
      </c>
      <c r="M813" s="2">
        <v>0.29397969035150301</v>
      </c>
      <c r="N813" s="2">
        <v>-0.41866556991281101</v>
      </c>
      <c r="O813" s="2">
        <v>-5.93508859658066E-2</v>
      </c>
      <c r="P813" s="2">
        <v>0.52914189980884996</v>
      </c>
    </row>
    <row r="814" spans="2:16" ht="15" customHeight="1" x14ac:dyDescent="0.25">
      <c r="B814" s="2">
        <v>-3.0412592847799398</v>
      </c>
      <c r="C814" s="2">
        <v>1.8771444169715299</v>
      </c>
      <c r="D814" s="2">
        <v>8.0820631857152603E-2</v>
      </c>
      <c r="E814" s="2">
        <v>-0.42565766419182899</v>
      </c>
      <c r="F814" s="2">
        <v>1.28725055622868</v>
      </c>
      <c r="G814" s="2">
        <v>-1.0939416897868</v>
      </c>
      <c r="H814" s="2">
        <v>-1.8748968474035701</v>
      </c>
      <c r="I814" s="2">
        <v>0.19548108314327001</v>
      </c>
      <c r="J814" s="2">
        <v>0.14070559800805699</v>
      </c>
      <c r="K814" s="2">
        <v>0.46408767947438601</v>
      </c>
      <c r="L814" s="2">
        <v>-0.23919811917342301</v>
      </c>
      <c r="M814" s="2">
        <v>0.35624532576388701</v>
      </c>
      <c r="N814" s="2">
        <v>-0.30217366758761</v>
      </c>
      <c r="O814" s="2">
        <v>-0.66337471058665198</v>
      </c>
      <c r="P814" s="2">
        <v>-0.16965318105751101</v>
      </c>
    </row>
    <row r="815" spans="2:16" ht="15" customHeight="1" x14ac:dyDescent="0.25">
      <c r="B815" s="2">
        <v>2.2743186818435501</v>
      </c>
      <c r="C815" s="2">
        <v>-0.26173080154969303</v>
      </c>
      <c r="D815" s="2">
        <v>1.1469962375198</v>
      </c>
      <c r="E815" s="2">
        <v>0.42342195884399197</v>
      </c>
      <c r="F815" s="2">
        <v>0.83320430859005701</v>
      </c>
      <c r="G815" s="2">
        <v>1.91752873316605</v>
      </c>
      <c r="H815" s="2">
        <v>0.33545284061362401</v>
      </c>
      <c r="I815" s="2">
        <v>-0.68233366290915398</v>
      </c>
      <c r="J815" s="2">
        <v>2.48646684880572</v>
      </c>
      <c r="K815" s="2">
        <v>-0.79020139634030395</v>
      </c>
      <c r="L815" s="2">
        <v>-3.3624409840883902</v>
      </c>
      <c r="M815" s="2">
        <v>0.41389649145421298</v>
      </c>
      <c r="N815" s="2">
        <v>0.87850538912553899</v>
      </c>
      <c r="O815" s="2">
        <v>-0.41236589884668301</v>
      </c>
      <c r="P815" s="2">
        <v>0.27628068898059099</v>
      </c>
    </row>
    <row r="816" spans="2:16" ht="15" customHeight="1" x14ac:dyDescent="0.25">
      <c r="B816" s="2">
        <v>-2.5781488134099599</v>
      </c>
      <c r="C816" s="2">
        <v>-1.7325095749914501</v>
      </c>
      <c r="D816" s="2">
        <v>0.64964450067032498</v>
      </c>
      <c r="E816" s="2">
        <v>-0.55153101360792101</v>
      </c>
      <c r="F816" s="2">
        <v>-1.3498657394620499</v>
      </c>
      <c r="G816" s="2">
        <v>-0.98719403318649601</v>
      </c>
      <c r="H816" s="2">
        <v>0.49481413751856601</v>
      </c>
      <c r="I816" s="2">
        <v>-0.204371833025349</v>
      </c>
      <c r="J816" s="2">
        <v>0.34192207505618699</v>
      </c>
      <c r="K816" s="2">
        <v>-0.287584758069799</v>
      </c>
      <c r="L816" s="2">
        <v>0.65650210429752498</v>
      </c>
      <c r="M816" s="2">
        <v>0.37782599334702699</v>
      </c>
      <c r="N816" s="2">
        <v>-0.43585814435023201</v>
      </c>
      <c r="O816" s="2">
        <v>-0.49107698873188999</v>
      </c>
      <c r="P816" s="2">
        <v>0.420200513192515</v>
      </c>
    </row>
    <row r="817" spans="2:16" ht="15" customHeight="1" x14ac:dyDescent="0.25">
      <c r="B817" s="2">
        <v>1.59075754486743</v>
      </c>
      <c r="C817" s="2">
        <v>0.83909603439695701</v>
      </c>
      <c r="D817" s="2">
        <v>-0.79559476630794501</v>
      </c>
      <c r="E817" s="2">
        <v>-0.247429586026674</v>
      </c>
      <c r="F817" s="2">
        <v>0.26216309235272101</v>
      </c>
      <c r="G817" s="2">
        <v>-0.212692892489796</v>
      </c>
      <c r="H817" s="2">
        <v>-1.3932667618637399E-2</v>
      </c>
      <c r="I817" s="2">
        <v>-0.26623204261863098</v>
      </c>
      <c r="J817" s="2">
        <v>-0.358541200605004</v>
      </c>
      <c r="K817" s="2">
        <v>-0.12633326004253201</v>
      </c>
      <c r="L817" s="2">
        <v>0.30915521889481901</v>
      </c>
      <c r="M817" s="2">
        <v>-0.24168897849236001</v>
      </c>
      <c r="N817" s="2">
        <v>-0.18251205550934901</v>
      </c>
      <c r="O817" s="2">
        <v>-1.80281838014729E-3</v>
      </c>
      <c r="P817" s="2">
        <v>1.9215647807067599E-2</v>
      </c>
    </row>
    <row r="818" spans="2:16" ht="15" customHeight="1" x14ac:dyDescent="0.25">
      <c r="B818" s="2">
        <v>-0.86544537126513199</v>
      </c>
      <c r="C818" s="2">
        <v>-1.6024453473318101</v>
      </c>
      <c r="D818" s="2">
        <v>-1.12692099878882</v>
      </c>
      <c r="E818" s="2">
        <v>0.44574742219897101</v>
      </c>
      <c r="F818" s="2">
        <v>-3.91746448791885</v>
      </c>
      <c r="G818" s="2">
        <v>4.5214701463937796</v>
      </c>
      <c r="H818" s="2">
        <v>-3.4938206778968</v>
      </c>
      <c r="I818" s="2">
        <v>-2.8378762781318798</v>
      </c>
      <c r="J818" s="2">
        <v>-0.54581847971880304</v>
      </c>
      <c r="K818" s="2">
        <v>2.2507783011550102</v>
      </c>
      <c r="L818" s="2">
        <v>0.204820441502572</v>
      </c>
      <c r="M818" s="2">
        <v>7.7270575593169993E-2</v>
      </c>
      <c r="N818" s="2">
        <v>0.41464426641097901</v>
      </c>
      <c r="O818" s="2">
        <v>0.110042735851301</v>
      </c>
      <c r="P818" s="2">
        <v>-9.9051518460162094E-2</v>
      </c>
    </row>
    <row r="819" spans="2:16" ht="15" customHeight="1" x14ac:dyDescent="0.25">
      <c r="B819" s="2">
        <v>-2.8114665082511401</v>
      </c>
      <c r="C819" s="2">
        <v>-0.94476538662530896</v>
      </c>
      <c r="D819" s="2">
        <v>-0.93245207767647498</v>
      </c>
      <c r="E819" s="2">
        <v>-1.1239543238993901</v>
      </c>
      <c r="F819" s="2">
        <v>1.42997903975619</v>
      </c>
      <c r="G819" s="2">
        <v>0.99571506785525699</v>
      </c>
      <c r="H819" s="2">
        <v>0.26460166297952897</v>
      </c>
      <c r="I819" s="2">
        <v>0.159333010609892</v>
      </c>
      <c r="J819" s="2">
        <v>0.29090915142697599</v>
      </c>
      <c r="K819" s="2">
        <v>-8.6852875762404996E-2</v>
      </c>
      <c r="L819" s="2">
        <v>-0.38402469858674498</v>
      </c>
      <c r="M819" s="2">
        <v>-0.29916477054986701</v>
      </c>
      <c r="N819" s="2">
        <v>2.05784998666389E-2</v>
      </c>
      <c r="O819" s="2">
        <v>-5.96307984459633E-2</v>
      </c>
      <c r="P819" s="2">
        <v>4.00425090128798E-3</v>
      </c>
    </row>
    <row r="820" spans="2:16" ht="15" customHeight="1" x14ac:dyDescent="0.25">
      <c r="B820" s="2">
        <v>1.69335683724177</v>
      </c>
      <c r="C820" s="2">
        <v>-1.4143816430034399</v>
      </c>
      <c r="D820" s="2">
        <v>-2.9956152610834499</v>
      </c>
      <c r="E820" s="2">
        <v>0.680967201538203</v>
      </c>
      <c r="F820" s="2">
        <v>0.63828459034277696</v>
      </c>
      <c r="G820" s="2">
        <v>0.382248616599628</v>
      </c>
      <c r="H820" s="2">
        <v>0.71812260215212098</v>
      </c>
      <c r="I820" s="2">
        <v>0.49915351518345302</v>
      </c>
      <c r="J820" s="2">
        <v>-0.22225351478496699</v>
      </c>
      <c r="K820" s="2">
        <v>1.0211182903852101</v>
      </c>
      <c r="L820" s="2">
        <v>-0.74709704451572001</v>
      </c>
      <c r="M820" s="2">
        <v>-0.16054931142912099</v>
      </c>
      <c r="N820" s="2">
        <v>-0.30797841386107699</v>
      </c>
      <c r="O820" s="2">
        <v>0.120601273185147</v>
      </c>
      <c r="P820" s="2">
        <v>4.80189694831029E-2</v>
      </c>
    </row>
    <row r="821" spans="2:16" ht="15" customHeight="1" x14ac:dyDescent="0.25">
      <c r="B821" s="2">
        <v>0.34791124580613603</v>
      </c>
      <c r="C821" s="2">
        <v>0.46063841566228902</v>
      </c>
      <c r="D821" s="2">
        <v>-0.17102108935535901</v>
      </c>
      <c r="E821" s="2">
        <v>-0.75664821333087395</v>
      </c>
      <c r="F821" s="2">
        <v>-0.388981717401714</v>
      </c>
      <c r="G821" s="2">
        <v>-0.21908892016057499</v>
      </c>
      <c r="H821" s="2">
        <v>0.31711097286318002</v>
      </c>
      <c r="I821" s="2">
        <v>0.70311406883082705</v>
      </c>
      <c r="J821" s="2">
        <v>0.60866306360618305</v>
      </c>
      <c r="K821" s="2">
        <v>0.779742166403673</v>
      </c>
      <c r="L821" s="2">
        <v>-0.28247263306404302</v>
      </c>
      <c r="M821" s="2">
        <v>0.29483591732784697</v>
      </c>
      <c r="N821" s="2">
        <v>8.6692464922467502E-2</v>
      </c>
      <c r="O821" s="2">
        <v>-0.40954938580732803</v>
      </c>
      <c r="P821" s="2">
        <v>-0.26589358233236998</v>
      </c>
    </row>
    <row r="822" spans="2:16" ht="15" customHeight="1" x14ac:dyDescent="0.25">
      <c r="B822" s="2">
        <v>-1.4348772356516399</v>
      </c>
      <c r="C822" s="2">
        <v>-0.80656256721257602</v>
      </c>
      <c r="D822" s="2">
        <v>-0.54714499867722399</v>
      </c>
      <c r="E822" s="2">
        <v>-2.29210586576251</v>
      </c>
      <c r="F822" s="2">
        <v>-3.39893080023734</v>
      </c>
      <c r="G822" s="2">
        <v>-0.49391763911859698</v>
      </c>
      <c r="H822" s="2">
        <v>1.1227250928878301</v>
      </c>
      <c r="I822" s="2">
        <v>-0.92893017792570498</v>
      </c>
      <c r="J822" s="2">
        <v>1.6390780301127399</v>
      </c>
      <c r="K822" s="2">
        <v>1.44419300736977</v>
      </c>
      <c r="L822" s="2">
        <v>-0.58018210066787301</v>
      </c>
      <c r="M822" s="2">
        <v>-1.1622547244788899</v>
      </c>
      <c r="N822" s="2">
        <v>-1.5948189792537699</v>
      </c>
      <c r="O822" s="2">
        <v>-0.55591558944438002</v>
      </c>
      <c r="P822" s="2">
        <v>-1.2795939967752099</v>
      </c>
    </row>
    <row r="823" spans="2:16" ht="15" customHeight="1" x14ac:dyDescent="0.25">
      <c r="B823" s="2">
        <v>-1.31005402143339</v>
      </c>
      <c r="C823" s="2">
        <v>1.9053807057352601</v>
      </c>
      <c r="D823" s="2">
        <v>0.66903448621322703</v>
      </c>
      <c r="E823" s="2">
        <v>0.106533661059073</v>
      </c>
      <c r="F823" s="2">
        <v>0.50185513219480804</v>
      </c>
      <c r="G823" s="2">
        <v>-0.10732859633062999</v>
      </c>
      <c r="H823" s="2">
        <v>-0.288245761861677</v>
      </c>
      <c r="I823" s="2">
        <v>4.5295973409460698E-2</v>
      </c>
      <c r="J823" s="2">
        <v>-3.0074335771589098E-5</v>
      </c>
      <c r="K823" s="2">
        <v>-0.68965894680232998</v>
      </c>
      <c r="L823" s="2">
        <v>-0.233151831563843</v>
      </c>
      <c r="M823" s="2">
        <v>-5.7982521226062497E-2</v>
      </c>
      <c r="N823" s="2">
        <v>0.48582460453770399</v>
      </c>
      <c r="O823" s="2">
        <v>-0.29729583549379601</v>
      </c>
      <c r="P823" s="2">
        <v>-0.146563542566188</v>
      </c>
    </row>
    <row r="824" spans="2:16" ht="15" customHeight="1" x14ac:dyDescent="0.25">
      <c r="B824" s="2">
        <v>-0.78513545367194104</v>
      </c>
      <c r="C824" s="2">
        <v>0.77611341987173099</v>
      </c>
      <c r="D824" s="2">
        <v>-0.45507869193582601</v>
      </c>
      <c r="E824" s="2">
        <v>0.78746966361462101</v>
      </c>
      <c r="F824" s="2">
        <v>0.59574633826513301</v>
      </c>
      <c r="G824" s="2">
        <v>0.16151285464332399</v>
      </c>
      <c r="H824" s="2">
        <v>-0.44049986134636399</v>
      </c>
      <c r="I824" s="2">
        <v>-8.2281282024630503E-2</v>
      </c>
      <c r="J824" s="2">
        <v>0.51279988262000897</v>
      </c>
      <c r="K824" s="2">
        <v>-0.55396313075744996</v>
      </c>
      <c r="L824" s="2">
        <v>-0.218180446267211</v>
      </c>
      <c r="M824" s="2">
        <v>0.25713524934605098</v>
      </c>
      <c r="N824" s="2">
        <v>-9.7161563097687698E-2</v>
      </c>
      <c r="O824" s="2">
        <v>-0.33901437401661699</v>
      </c>
      <c r="P824" s="2">
        <v>-0.106485178575423</v>
      </c>
    </row>
    <row r="825" spans="2:16" ht="15" customHeight="1" x14ac:dyDescent="0.25">
      <c r="B825" s="2">
        <v>-0.91352531941622805</v>
      </c>
      <c r="C825" s="2">
        <v>-0.44381345140324302</v>
      </c>
      <c r="D825" s="2">
        <v>4.9900014626956299E-2</v>
      </c>
      <c r="E825" s="2">
        <v>-0.14436059889469</v>
      </c>
      <c r="F825" s="2">
        <v>0.84635669555415305</v>
      </c>
      <c r="G825" s="2">
        <v>1.24122752580008</v>
      </c>
      <c r="H825" s="2">
        <v>0.77980755214032205</v>
      </c>
      <c r="I825" s="2">
        <v>0.300847101479364</v>
      </c>
      <c r="J825" s="2">
        <v>0.21635441498380401</v>
      </c>
      <c r="K825" s="2">
        <v>-1.4008115935627501E-2</v>
      </c>
      <c r="L825" s="2">
        <v>-0.34446059770466197</v>
      </c>
      <c r="M825" s="2">
        <v>-0.146496743504761</v>
      </c>
      <c r="N825" s="2">
        <v>0.47188513361066098</v>
      </c>
      <c r="O825" s="2">
        <v>-0.102187070312107</v>
      </c>
      <c r="P825" s="2">
        <v>-0.26161378580994199</v>
      </c>
    </row>
    <row r="826" spans="2:16" ht="15" customHeight="1" x14ac:dyDescent="0.25">
      <c r="B826" s="2">
        <v>-0.57127464426175001</v>
      </c>
      <c r="C826" s="2">
        <v>1.2230034997035699</v>
      </c>
      <c r="D826" s="2">
        <v>1.21366276675632</v>
      </c>
      <c r="E826" s="2">
        <v>4.2477727627536398E-2</v>
      </c>
      <c r="F826" s="2">
        <v>-1.9010956940174599</v>
      </c>
      <c r="G826" s="2">
        <v>0.181100003204272</v>
      </c>
      <c r="H826" s="2">
        <v>0.61701379077834295</v>
      </c>
      <c r="I826" s="2">
        <v>0.103652884565549</v>
      </c>
      <c r="J826" s="2">
        <v>0.402768637584691</v>
      </c>
      <c r="K826" s="2">
        <v>0.63230131628838604</v>
      </c>
      <c r="L826" s="2">
        <v>0.22753757592589499</v>
      </c>
      <c r="M826" s="2">
        <v>0.15473481661856001</v>
      </c>
      <c r="N826" s="2">
        <v>-0.105572292179517</v>
      </c>
      <c r="O826" s="2">
        <v>0.35504364140116101</v>
      </c>
      <c r="P826" s="2">
        <v>0.65844051706791695</v>
      </c>
    </row>
    <row r="827" spans="2:16" ht="15" customHeight="1" x14ac:dyDescent="0.25">
      <c r="B827" s="2">
        <v>-2.9998522527000602</v>
      </c>
      <c r="C827" s="2">
        <v>6.4316903210593699</v>
      </c>
      <c r="D827" s="2">
        <v>-1.2547676030768999</v>
      </c>
      <c r="E827" s="2">
        <v>-3.1281683962655999</v>
      </c>
      <c r="F827" s="2">
        <v>-3.6887143096492401</v>
      </c>
      <c r="G827" s="2">
        <v>-2.5967233626751001</v>
      </c>
      <c r="H827" s="2">
        <v>0.96083595606272199</v>
      </c>
      <c r="I827" s="2">
        <v>2.0999661565395602</v>
      </c>
      <c r="J827" s="2">
        <v>-2.0551298090639798</v>
      </c>
      <c r="K827" s="2">
        <v>1.6573252341607101</v>
      </c>
      <c r="L827" s="2">
        <v>-1.4915306659027101</v>
      </c>
      <c r="M827" s="2">
        <v>2.8256137235830998</v>
      </c>
      <c r="N827" s="2">
        <v>2.9111727003746601</v>
      </c>
      <c r="O827" s="2">
        <v>-0.26872155801915598</v>
      </c>
      <c r="P827" s="2">
        <v>-0.60117466633174899</v>
      </c>
    </row>
    <row r="828" spans="2:16" ht="15" customHeight="1" x14ac:dyDescent="0.25">
      <c r="B828" s="2">
        <v>-3.4060143562680598</v>
      </c>
      <c r="C828" s="2">
        <v>-0.49338116079948202</v>
      </c>
      <c r="D828" s="2">
        <v>-0.44663356894536499</v>
      </c>
      <c r="E828" s="2">
        <v>-0.54613483503135396</v>
      </c>
      <c r="F828" s="2">
        <v>0.73461179294697698</v>
      </c>
      <c r="G828" s="2">
        <v>0.84903943203933496</v>
      </c>
      <c r="H828" s="2">
        <v>0.37482354186304701</v>
      </c>
      <c r="I828" s="2">
        <v>0.46948979035171201</v>
      </c>
      <c r="J828" s="2">
        <v>0.19301306577266999</v>
      </c>
      <c r="K828" s="2">
        <v>-0.207486224586965</v>
      </c>
      <c r="L828" s="2">
        <v>-7.96633518433119E-2</v>
      </c>
      <c r="M828" s="2">
        <v>0.68469347050303897</v>
      </c>
      <c r="N828" s="2">
        <v>-0.619966462728055</v>
      </c>
      <c r="O828" s="2">
        <v>0.27910121529174697</v>
      </c>
      <c r="P828" s="2">
        <v>0.34890473207587802</v>
      </c>
    </row>
    <row r="829" spans="2:16" ht="15" customHeight="1" x14ac:dyDescent="0.25">
      <c r="B829" s="2">
        <v>-2.8356649572828698</v>
      </c>
      <c r="C829" s="2">
        <v>-1.4176229920799599</v>
      </c>
      <c r="D829" s="2">
        <v>-1.6477998344704401</v>
      </c>
      <c r="E829" s="2">
        <v>-1.42092010436692</v>
      </c>
      <c r="F829" s="2">
        <v>1.0054045403451</v>
      </c>
      <c r="G829" s="2">
        <v>1.2251437446636699</v>
      </c>
      <c r="H829" s="2">
        <v>0.85463648901291001</v>
      </c>
      <c r="I829" s="2">
        <v>0.19137694089912699</v>
      </c>
      <c r="J829" s="2">
        <v>-1.53680813966337E-2</v>
      </c>
      <c r="K829" s="2">
        <v>5.6686538377904598E-2</v>
      </c>
      <c r="L829" s="2">
        <v>0.55748962376865197</v>
      </c>
      <c r="M829" s="2">
        <v>-0.31389705114345501</v>
      </c>
      <c r="N829" s="2">
        <v>-0.20097409561080601</v>
      </c>
      <c r="O829" s="2">
        <v>-0.31102941750911001</v>
      </c>
      <c r="P829" s="2">
        <v>-0.450029024141542</v>
      </c>
    </row>
    <row r="830" spans="2:16" ht="15" customHeight="1" x14ac:dyDescent="0.25">
      <c r="B830" s="2">
        <v>-1.7500823787467401</v>
      </c>
      <c r="C830" s="2">
        <v>1.4869461631246701</v>
      </c>
      <c r="D830" s="2">
        <v>0.367249992456404</v>
      </c>
      <c r="E830" s="2">
        <v>0.82036789377308705</v>
      </c>
      <c r="F830" s="2">
        <v>0.44622742342433303</v>
      </c>
      <c r="G830" s="2">
        <v>-0.11187133788605499</v>
      </c>
      <c r="H830" s="2">
        <v>-0.66486248069552001</v>
      </c>
      <c r="I830" s="2">
        <v>0.141229182213779</v>
      </c>
      <c r="J830" s="2">
        <v>-0.14770045896029199</v>
      </c>
      <c r="K830" s="2">
        <v>-0.29593533375713399</v>
      </c>
      <c r="L830" s="2">
        <v>0.15209376672442601</v>
      </c>
      <c r="M830" s="2">
        <v>0.42113101221760901</v>
      </c>
      <c r="N830" s="2">
        <v>-1.1646879076493499</v>
      </c>
      <c r="O830" s="2">
        <v>-0.52037907727346899</v>
      </c>
      <c r="P830" s="2">
        <v>6.0632763242070301E-2</v>
      </c>
    </row>
    <row r="831" spans="2:16" ht="15" customHeight="1" x14ac:dyDescent="0.25">
      <c r="B831" s="2">
        <v>-1.16872951254962</v>
      </c>
      <c r="C831" s="2">
        <v>-2.5125104457496898</v>
      </c>
      <c r="D831" s="2">
        <v>-1.2427562711573701</v>
      </c>
      <c r="E831" s="2">
        <v>-0.46597411371745201</v>
      </c>
      <c r="F831" s="2">
        <v>0.82426878532131098</v>
      </c>
      <c r="G831" s="2">
        <v>0.52194551313222504</v>
      </c>
      <c r="H831" s="2">
        <v>0.66343438341412497</v>
      </c>
      <c r="I831" s="2">
        <v>-0.233488137318525</v>
      </c>
      <c r="J831" s="2">
        <v>-0.53498007100746203</v>
      </c>
      <c r="K831" s="2">
        <v>-0.97568611748259704</v>
      </c>
      <c r="L831" s="2">
        <v>0.12866758571054299</v>
      </c>
      <c r="M831" s="2">
        <v>0.30976812364131601</v>
      </c>
      <c r="N831" s="2">
        <v>0.19577821657109301</v>
      </c>
      <c r="O831" s="2">
        <v>0.34721258694638901</v>
      </c>
      <c r="P831" s="2">
        <v>-0.117669780785555</v>
      </c>
    </row>
    <row r="832" spans="2:16" ht="15" customHeight="1" x14ac:dyDescent="0.25">
      <c r="B832" s="2">
        <v>-3.12210378123291</v>
      </c>
      <c r="C832" s="2">
        <v>0.39213563804246498</v>
      </c>
      <c r="D832" s="2">
        <v>-0.58495809509542196</v>
      </c>
      <c r="E832" s="2">
        <v>-0.24888553926658899</v>
      </c>
      <c r="F832" s="2">
        <v>0.50834110384166997</v>
      </c>
      <c r="G832" s="2">
        <v>-0.38532269135411001</v>
      </c>
      <c r="H832" s="2">
        <v>-0.90420923110784301</v>
      </c>
      <c r="I832" s="2">
        <v>0.14161658975153399</v>
      </c>
      <c r="J832" s="2">
        <v>6.7621425067134894E-2</v>
      </c>
      <c r="K832" s="2">
        <v>0.10505190293585299</v>
      </c>
      <c r="L832" s="2">
        <v>0.40896185373580701</v>
      </c>
      <c r="M832" s="2">
        <v>0.17832839686353999</v>
      </c>
      <c r="N832" s="2">
        <v>-0.41408649047384499</v>
      </c>
      <c r="O832" s="2">
        <v>-0.16397997903460701</v>
      </c>
      <c r="P832" s="2">
        <v>0.24797387615713601</v>
      </c>
    </row>
    <row r="833" spans="2:16" ht="15" customHeight="1" x14ac:dyDescent="0.25">
      <c r="B833" s="2">
        <v>0.28409414226373197</v>
      </c>
      <c r="C833" s="2">
        <v>2.8328454963601299E-2</v>
      </c>
      <c r="D833" s="2">
        <v>-0.794927103054339</v>
      </c>
      <c r="E833" s="2">
        <v>0.15950828981819101</v>
      </c>
      <c r="F833" s="2">
        <v>0.340364032294942</v>
      </c>
      <c r="G833" s="2">
        <v>0.53274462128282696</v>
      </c>
      <c r="H833" s="2">
        <v>0.463223971116413</v>
      </c>
      <c r="I833" s="2">
        <v>-0.15082061119975901</v>
      </c>
      <c r="J833" s="2">
        <v>3.4908276998684998E-2</v>
      </c>
      <c r="K833" s="2">
        <v>-0.29567908538196203</v>
      </c>
      <c r="L833" s="2">
        <v>0.139584844351723</v>
      </c>
      <c r="M833" s="2">
        <v>-0.122676295113438</v>
      </c>
      <c r="N833" s="2">
        <v>-0.35602372580296099</v>
      </c>
      <c r="O833" s="2">
        <v>-0.24523467458460199</v>
      </c>
      <c r="P833" s="2">
        <v>-0.19370040941093999</v>
      </c>
    </row>
    <row r="834" spans="2:16" ht="15" customHeight="1" x14ac:dyDescent="0.25">
      <c r="B834" s="2">
        <v>0.82060266674068605</v>
      </c>
      <c r="C834" s="2">
        <v>1.0014292305399399</v>
      </c>
      <c r="D834" s="2">
        <v>0.65054405889548905</v>
      </c>
      <c r="E834" s="2">
        <v>-7.0744863841648201E-2</v>
      </c>
      <c r="F834" s="2">
        <v>9.0740879492682294E-2</v>
      </c>
      <c r="G834" s="2">
        <v>0.12955609811261901</v>
      </c>
      <c r="H834" s="2">
        <v>0.189361142520132</v>
      </c>
      <c r="I834" s="2">
        <v>-0.24476845630041899</v>
      </c>
      <c r="J834" s="2">
        <v>-0.32095225045984199</v>
      </c>
      <c r="K834" s="2">
        <v>0.52499941461093902</v>
      </c>
      <c r="L834" s="2">
        <v>0.39289910075242601</v>
      </c>
      <c r="M834" s="2">
        <v>0.114037114324022</v>
      </c>
      <c r="N834" s="2">
        <v>-0.387321910498031</v>
      </c>
      <c r="O834" s="2">
        <v>0.17976824458054899</v>
      </c>
      <c r="P834" s="2">
        <v>-0.317546644588868</v>
      </c>
    </row>
    <row r="835" spans="2:16" ht="15" customHeight="1" x14ac:dyDescent="0.25">
      <c r="B835" s="2">
        <v>3.4993459118703201</v>
      </c>
      <c r="C835" s="2">
        <v>2.6072070947435502</v>
      </c>
      <c r="D835" s="2">
        <v>-0.25599085607056299</v>
      </c>
      <c r="E835" s="2">
        <v>-2.6055993360203802</v>
      </c>
      <c r="F835" s="2">
        <v>0.63200845977870501</v>
      </c>
      <c r="G835" s="2">
        <v>-1.3593866424347001</v>
      </c>
      <c r="H835" s="2">
        <v>0.11793945605306801</v>
      </c>
      <c r="I835" s="2">
        <v>-1.3057673778133001</v>
      </c>
      <c r="J835" s="2">
        <v>-0.92693579516133795</v>
      </c>
      <c r="K835" s="2">
        <v>-0.17671670944315501</v>
      </c>
      <c r="L835" s="2">
        <v>0.30404430566037499</v>
      </c>
      <c r="M835" s="2">
        <v>-0.89605485756040504</v>
      </c>
      <c r="N835" s="2">
        <v>-8.3356888836194599E-4</v>
      </c>
      <c r="O835" s="2">
        <v>-0.291593902955259</v>
      </c>
      <c r="P835" s="2">
        <v>0.46715711376536601</v>
      </c>
    </row>
    <row r="836" spans="2:16" ht="15" customHeight="1" x14ac:dyDescent="0.25">
      <c r="B836" s="2">
        <v>0.697663083823857</v>
      </c>
      <c r="C836" s="2">
        <v>2.9665904432216301</v>
      </c>
      <c r="D836" s="2">
        <v>0.51735302569552599</v>
      </c>
      <c r="E836" s="2">
        <v>-0.13097770001646</v>
      </c>
      <c r="F836" s="2">
        <v>-0.50255981556985896</v>
      </c>
      <c r="G836" s="2">
        <v>-7.1431506980258103E-2</v>
      </c>
      <c r="H836" s="2">
        <v>0.610754182517251</v>
      </c>
      <c r="I836" s="2">
        <v>4.0720284711380499E-2</v>
      </c>
      <c r="J836" s="2">
        <v>0.28874407062491197</v>
      </c>
      <c r="K836" s="2">
        <v>0.92967418736577201</v>
      </c>
      <c r="L836" s="2">
        <v>0.18403578527154499</v>
      </c>
      <c r="M836" s="2">
        <v>-0.673859460085939</v>
      </c>
      <c r="N836" s="2">
        <v>-9.0749936239396103E-2</v>
      </c>
      <c r="O836" s="2">
        <v>0.339735123418485</v>
      </c>
      <c r="P836" s="2">
        <v>-0.14301164853710499</v>
      </c>
    </row>
    <row r="837" spans="2:16" ht="15" customHeight="1" x14ac:dyDescent="0.25">
      <c r="B837" s="2">
        <v>4.9512075827736703</v>
      </c>
      <c r="C837" s="2">
        <v>-1.59124790976176</v>
      </c>
      <c r="D837" s="2">
        <v>-1.83412164086925</v>
      </c>
      <c r="E837" s="2">
        <v>-3.0448438316036301</v>
      </c>
      <c r="F837" s="2">
        <v>1.05676882535146</v>
      </c>
      <c r="G837" s="2">
        <v>-1.10121321540418</v>
      </c>
      <c r="H837" s="2">
        <v>-0.83965137876136997</v>
      </c>
      <c r="I837" s="2">
        <v>0.48271658657383298</v>
      </c>
      <c r="J837" s="2">
        <v>-0.502106002850495</v>
      </c>
      <c r="K837" s="2">
        <v>-0.107054233935552</v>
      </c>
      <c r="L837" s="2">
        <v>0.45239075444989202</v>
      </c>
      <c r="M837" s="2">
        <v>5.7643278427299702E-2</v>
      </c>
      <c r="N837" s="2">
        <v>0.157931983257141</v>
      </c>
      <c r="O837" s="2">
        <v>-0.83927103851483298</v>
      </c>
      <c r="P837" s="2">
        <v>0.31759704536301497</v>
      </c>
    </row>
    <row r="838" spans="2:16" ht="15" customHeight="1" x14ac:dyDescent="0.25">
      <c r="B838" s="2">
        <v>-2.10242046523225</v>
      </c>
      <c r="C838" s="2">
        <v>-2.3926037462893301</v>
      </c>
      <c r="D838" s="2">
        <v>-4.44622907889421</v>
      </c>
      <c r="E838" s="2">
        <v>0.47532301920858</v>
      </c>
      <c r="F838" s="2">
        <v>0.487665581905875</v>
      </c>
      <c r="G838" s="2">
        <v>0.24513026764683399</v>
      </c>
      <c r="H838" s="2">
        <v>-0.153246428814001</v>
      </c>
      <c r="I838" s="2">
        <v>0.35769593378335202</v>
      </c>
      <c r="J838" s="2">
        <v>-0.86979095540639695</v>
      </c>
      <c r="K838" s="2">
        <v>-0.360454287231665</v>
      </c>
      <c r="L838" s="2">
        <v>-0.36938328569694201</v>
      </c>
      <c r="M838" s="2">
        <v>0.52838485642069799</v>
      </c>
      <c r="N838" s="2">
        <v>-0.56794747946408697</v>
      </c>
      <c r="O838" s="2">
        <v>-0.39038810817696301</v>
      </c>
      <c r="P838" s="2">
        <v>0.176700830128596</v>
      </c>
    </row>
    <row r="839" spans="2:16" ht="15" customHeight="1" x14ac:dyDescent="0.25">
      <c r="B839" s="2">
        <v>2.2952455289943301</v>
      </c>
      <c r="C839" s="2">
        <v>3.4925530746260298</v>
      </c>
      <c r="D839" s="2">
        <v>-0.47780648702355599</v>
      </c>
      <c r="E839" s="2">
        <v>-2.09139432291256</v>
      </c>
      <c r="F839" s="2">
        <v>-2.11721593671595</v>
      </c>
      <c r="G839" s="2">
        <v>-0.26170231175789099</v>
      </c>
      <c r="H839" s="2">
        <v>1.96682509696899</v>
      </c>
      <c r="I839" s="2">
        <v>-0.85649537513915497</v>
      </c>
      <c r="J839" s="2">
        <v>0.21348054012193099</v>
      </c>
      <c r="K839" s="2">
        <v>-0.14270394169521899</v>
      </c>
      <c r="L839" s="2">
        <v>0.20677431113759001</v>
      </c>
      <c r="M839" s="2">
        <v>-0.477245399451451</v>
      </c>
      <c r="N839" s="2">
        <v>-0.355862676856392</v>
      </c>
      <c r="O839" s="2">
        <v>0.187442618125924</v>
      </c>
      <c r="P839" s="2">
        <v>0.42725506452431999</v>
      </c>
    </row>
    <row r="840" spans="2:16" ht="15" customHeight="1" x14ac:dyDescent="0.25">
      <c r="B840" s="2">
        <v>1.3098812448360799</v>
      </c>
      <c r="C840" s="2">
        <v>-0.87555530520221203</v>
      </c>
      <c r="D840" s="2">
        <v>-7.1963325476541801E-2</v>
      </c>
      <c r="E840" s="2">
        <v>-0.26588928495548297</v>
      </c>
      <c r="F840" s="2">
        <v>-1.8870581073296799</v>
      </c>
      <c r="G840" s="2">
        <v>-0.31126253570036599</v>
      </c>
      <c r="H840" s="2">
        <v>0.92399558757693601</v>
      </c>
      <c r="I840" s="2">
        <v>-0.114997398659772</v>
      </c>
      <c r="J840" s="2">
        <v>0.50551554710563895</v>
      </c>
      <c r="K840" s="2">
        <v>0.29593207460063797</v>
      </c>
      <c r="L840" s="2">
        <v>-0.22112701951299399</v>
      </c>
      <c r="M840" s="2">
        <v>0.375842795972546</v>
      </c>
      <c r="N840" s="2">
        <v>-0.24384239120682499</v>
      </c>
      <c r="O840" s="2">
        <v>-0.31825188634284601</v>
      </c>
      <c r="P840" s="2">
        <v>-0.554441449252703</v>
      </c>
    </row>
    <row r="841" spans="2:16" ht="15" customHeight="1" x14ac:dyDescent="0.25">
      <c r="B841" s="2">
        <v>-1.9917894545157699</v>
      </c>
      <c r="C841" s="2">
        <v>0.64340999434097002</v>
      </c>
      <c r="D841" s="2">
        <v>-3.7005687020066E-3</v>
      </c>
      <c r="E841" s="2">
        <v>-6.9147229060384799E-2</v>
      </c>
      <c r="F841" s="2">
        <v>0.43093112047472298</v>
      </c>
      <c r="G841" s="2">
        <v>-0.74292045284026897</v>
      </c>
      <c r="H841" s="2">
        <v>-0.84298086604020195</v>
      </c>
      <c r="I841" s="2">
        <v>-7.1933171061568005E-2</v>
      </c>
      <c r="J841" s="2">
        <v>0.124842330511232</v>
      </c>
      <c r="K841" s="2">
        <v>9.8455929521648194E-2</v>
      </c>
      <c r="L841" s="2">
        <v>0.44218864701918098</v>
      </c>
      <c r="M841" s="2">
        <v>2.5111737409548699E-2</v>
      </c>
      <c r="N841" s="2">
        <v>0.14464642060249799</v>
      </c>
      <c r="O841" s="2">
        <v>0.45117393548031198</v>
      </c>
      <c r="P841" s="2">
        <v>6.1970499526693097E-2</v>
      </c>
    </row>
    <row r="842" spans="2:16" ht="15" customHeight="1" x14ac:dyDescent="0.25">
      <c r="B842" s="2">
        <v>1.2204020640475901</v>
      </c>
      <c r="C842" s="2">
        <v>-0.39575386085220399</v>
      </c>
      <c r="D842" s="2">
        <v>0.43806822572697601</v>
      </c>
      <c r="E842" s="2">
        <v>1.05170153154985E-2</v>
      </c>
      <c r="F842" s="2">
        <v>-0.53995685923061498</v>
      </c>
      <c r="G842" s="2">
        <v>1.7411468189488</v>
      </c>
      <c r="H842" s="2">
        <v>-0.57998487129325904</v>
      </c>
      <c r="I842" s="2">
        <v>-0.78761174455581096</v>
      </c>
      <c r="J842" s="2">
        <v>0.136288231702757</v>
      </c>
      <c r="K842" s="2">
        <v>0.74206828198758401</v>
      </c>
      <c r="L842" s="2">
        <v>0.375627376254075</v>
      </c>
      <c r="M842" s="2">
        <v>0.35031414295977098</v>
      </c>
      <c r="N842" s="2">
        <v>9.5464333852429608E-3</v>
      </c>
      <c r="O842" s="2">
        <v>-0.18834653288386799</v>
      </c>
      <c r="P842" s="2">
        <v>-3.9968708014464498E-2</v>
      </c>
    </row>
    <row r="843" spans="2:16" ht="15" customHeight="1" x14ac:dyDescent="0.25">
      <c r="B843" s="2">
        <v>-1.0542615101664801</v>
      </c>
      <c r="C843" s="2">
        <v>-0.79503205409265998</v>
      </c>
      <c r="D843" s="2">
        <v>0.179057698046587</v>
      </c>
      <c r="E843" s="2">
        <v>0.34337639093260602</v>
      </c>
      <c r="F843" s="2">
        <v>0.956777509706638</v>
      </c>
      <c r="G843" s="2">
        <v>0.86127953445665395</v>
      </c>
      <c r="H843" s="2">
        <v>0.73079087625223804</v>
      </c>
      <c r="I843" s="2">
        <v>7.5522523622270799E-2</v>
      </c>
      <c r="J843" s="2">
        <v>0.31621147120315402</v>
      </c>
      <c r="K843" s="2">
        <v>-0.25925175066185202</v>
      </c>
      <c r="L843" s="2">
        <v>0.42821475007263499</v>
      </c>
      <c r="M843" s="2">
        <v>0.56214575696123703</v>
      </c>
      <c r="N843" s="2">
        <v>4.31492733080686E-2</v>
      </c>
      <c r="O843" s="2">
        <v>0.35264434247880999</v>
      </c>
      <c r="P843" s="2">
        <v>-5.9490376531363402E-2</v>
      </c>
    </row>
    <row r="844" spans="2:16" ht="15" customHeight="1" x14ac:dyDescent="0.25">
      <c r="B844" s="2">
        <v>-0.33553754446371298</v>
      </c>
      <c r="C844" s="2">
        <v>-1.53262850160062</v>
      </c>
      <c r="D844" s="2">
        <v>-2.5288061591973801</v>
      </c>
      <c r="E844" s="2">
        <v>0.71280332204427199</v>
      </c>
      <c r="F844" s="2">
        <v>1.07050467480305</v>
      </c>
      <c r="G844" s="2">
        <v>0.43784312461201502</v>
      </c>
      <c r="H844" s="2">
        <v>0.39776614944018102</v>
      </c>
      <c r="I844" s="2">
        <v>0.40461709314359001</v>
      </c>
      <c r="J844" s="2">
        <v>-0.74081493450882996</v>
      </c>
      <c r="K844" s="2">
        <v>0.211754729427612</v>
      </c>
      <c r="L844" s="2">
        <v>-0.59705429012104105</v>
      </c>
      <c r="M844" s="2">
        <v>-7.5633740495202301E-2</v>
      </c>
      <c r="N844" s="2">
        <v>-6.22282609677723E-2</v>
      </c>
      <c r="O844" s="2">
        <v>-0.26402772406288999</v>
      </c>
      <c r="P844" s="2">
        <v>0.21765675912604099</v>
      </c>
    </row>
    <row r="845" spans="2:16" ht="15" customHeight="1" x14ac:dyDescent="0.25">
      <c r="B845" s="2">
        <v>-0.92277230824424705</v>
      </c>
      <c r="C845" s="2">
        <v>-0.56532079469315499</v>
      </c>
      <c r="D845" s="2">
        <v>2.2232591706282299</v>
      </c>
      <c r="E845" s="2">
        <v>2.0120608225557399</v>
      </c>
      <c r="F845" s="2">
        <v>-0.73646411947261003</v>
      </c>
      <c r="G845" s="2">
        <v>0.34060075498752002</v>
      </c>
      <c r="H845" s="2">
        <v>0.66260006777938196</v>
      </c>
      <c r="I845" s="2">
        <v>0.79318877150227696</v>
      </c>
      <c r="J845" s="2">
        <v>0.60185504796919997</v>
      </c>
      <c r="K845" s="2">
        <v>0.21907107388915101</v>
      </c>
      <c r="L845" s="2">
        <v>0.79122887500304695</v>
      </c>
      <c r="M845" s="2">
        <v>-0.13748806485503101</v>
      </c>
      <c r="N845" s="2">
        <v>0.14689012260078399</v>
      </c>
      <c r="O845" s="2">
        <v>8.42050364517168E-2</v>
      </c>
      <c r="P845" s="2">
        <v>0.25983416841813001</v>
      </c>
    </row>
    <row r="846" spans="2:16" ht="15" customHeight="1" x14ac:dyDescent="0.25">
      <c r="B846" s="2">
        <v>0.78498019882096204</v>
      </c>
      <c r="C846" s="2">
        <v>-1.15052852594337</v>
      </c>
      <c r="D846" s="2">
        <v>4.4262766850812901E-2</v>
      </c>
      <c r="E846" s="2">
        <v>9.0301356999222496E-2</v>
      </c>
      <c r="F846" s="2">
        <v>-0.31168789368814998</v>
      </c>
      <c r="G846" s="2">
        <v>0.23298727043517301</v>
      </c>
      <c r="H846" s="2">
        <v>1.36465606710987</v>
      </c>
      <c r="I846" s="2">
        <v>0.17173784943266501</v>
      </c>
      <c r="J846" s="2">
        <v>-0.12064413778692799</v>
      </c>
      <c r="K846" s="2">
        <v>0.12379977149153799</v>
      </c>
      <c r="L846" s="2">
        <v>0.43141550427914899</v>
      </c>
      <c r="M846" s="2">
        <v>0.56645168188406503</v>
      </c>
      <c r="N846" s="2">
        <v>9.9717086349090198E-2</v>
      </c>
      <c r="O846" s="2">
        <v>-0.28126398799263502</v>
      </c>
      <c r="P846" s="2">
        <v>0.219489742526947</v>
      </c>
    </row>
    <row r="847" spans="2:16" ht="15" customHeight="1" x14ac:dyDescent="0.25">
      <c r="B847" s="2">
        <v>-3.0996430844563001E-2</v>
      </c>
      <c r="C847" s="2">
        <v>0.375824034041638</v>
      </c>
      <c r="D847" s="2">
        <v>0.42842664419002602</v>
      </c>
      <c r="E847" s="2">
        <v>-0.89980948755921597</v>
      </c>
      <c r="F847" s="2">
        <v>-1.9307071950159</v>
      </c>
      <c r="G847" s="2">
        <v>0.45757929533801101</v>
      </c>
      <c r="H847" s="2">
        <v>0.71916284582141399</v>
      </c>
      <c r="I847" s="2">
        <v>-0.57138722270550901</v>
      </c>
      <c r="J847" s="2">
        <v>1.15392876701805</v>
      </c>
      <c r="K847" s="2">
        <v>-1.6695388214852801E-2</v>
      </c>
      <c r="L847" s="2">
        <v>-0.208508823052313</v>
      </c>
      <c r="M847" s="2">
        <v>-0.516295303753185</v>
      </c>
      <c r="N847" s="2">
        <v>-0.33845469313962101</v>
      </c>
      <c r="O847" s="2">
        <v>0.18718373497455601</v>
      </c>
      <c r="P847" s="2">
        <v>0.25557173589876703</v>
      </c>
    </row>
    <row r="848" spans="2:16" ht="15" customHeight="1" x14ac:dyDescent="0.25">
      <c r="B848" s="2">
        <v>-2.4963424219691901</v>
      </c>
      <c r="C848" s="2">
        <v>0.65726266210009499</v>
      </c>
      <c r="D848" s="2">
        <v>5.0072591032592401E-2</v>
      </c>
      <c r="E848" s="2">
        <v>-0.51365340960782702</v>
      </c>
      <c r="F848" s="2">
        <v>1.18011550432974</v>
      </c>
      <c r="G848" s="2">
        <v>-0.21342640739964799</v>
      </c>
      <c r="H848" s="2">
        <v>-0.74959736690576595</v>
      </c>
      <c r="I848" s="2">
        <v>0.132649331136868</v>
      </c>
      <c r="J848" s="2">
        <v>-9.3705949515151807E-2</v>
      </c>
      <c r="K848" s="2">
        <v>0.120740703692198</v>
      </c>
      <c r="L848" s="2">
        <v>-0.42820873981832702</v>
      </c>
      <c r="M848" s="2">
        <v>-0.18674191617775801</v>
      </c>
      <c r="N848" s="2">
        <v>0.39098140667903503</v>
      </c>
      <c r="O848" s="2">
        <v>0.323871215497537</v>
      </c>
      <c r="P848" s="2">
        <v>-0.43377985017697201</v>
      </c>
    </row>
    <row r="849" spans="2:16" ht="15" customHeight="1" x14ac:dyDescent="0.25">
      <c r="B849" s="2">
        <v>-0.56552857922450295</v>
      </c>
      <c r="C849" s="2">
        <v>1.5555549237996</v>
      </c>
      <c r="D849" s="2">
        <v>1.1693954240950699</v>
      </c>
      <c r="E849" s="2">
        <v>0.28899978006191501</v>
      </c>
      <c r="F849" s="2">
        <v>1.4377509773660799</v>
      </c>
      <c r="G849" s="2">
        <v>-0.113847740603433</v>
      </c>
      <c r="H849" s="2">
        <v>-0.98213356359939397</v>
      </c>
      <c r="I849" s="2">
        <v>-0.29295621332337901</v>
      </c>
      <c r="J849" s="2">
        <v>-0.74531122942623795</v>
      </c>
      <c r="K849" s="2">
        <v>-0.51195094545734199</v>
      </c>
      <c r="L849" s="2">
        <v>4.6363836790072499E-2</v>
      </c>
      <c r="M849" s="2">
        <v>0.28359373236361002</v>
      </c>
      <c r="N849" s="2">
        <v>-0.47392070765236299</v>
      </c>
      <c r="O849" s="2">
        <v>-0.295967773823816</v>
      </c>
      <c r="P849" s="2">
        <v>-5.8216251030023501E-2</v>
      </c>
    </row>
    <row r="850" spans="2:16" ht="15" customHeight="1" x14ac:dyDescent="0.25">
      <c r="B850" s="2">
        <v>8.4215474346070103</v>
      </c>
      <c r="C850" s="2">
        <v>-2.3715010410431998</v>
      </c>
      <c r="D850" s="2">
        <v>-1.0580090573885601</v>
      </c>
      <c r="E850" s="2">
        <v>-5.26753186655551</v>
      </c>
      <c r="F850" s="2">
        <v>-4.2919129325325098</v>
      </c>
      <c r="G850" s="2">
        <v>3.5015192275957099</v>
      </c>
      <c r="H850" s="2">
        <v>-7.54283944331626</v>
      </c>
      <c r="I850" s="2">
        <v>7.71287292659414</v>
      </c>
      <c r="J850" s="2">
        <v>0.53831180617625896</v>
      </c>
      <c r="K850" s="2">
        <v>-2.8165005594658599</v>
      </c>
      <c r="L850" s="2">
        <v>0.71461161778843096</v>
      </c>
      <c r="M850" s="2">
        <v>0.33107875456872798</v>
      </c>
      <c r="N850" s="2">
        <v>-4.5791337751604898E-2</v>
      </c>
      <c r="O850" s="2">
        <v>0.57407101578908304</v>
      </c>
      <c r="P850" s="2">
        <v>-0.66175968040586797</v>
      </c>
    </row>
    <row r="851" spans="2:16" ht="15" customHeight="1" x14ac:dyDescent="0.25">
      <c r="B851" s="2">
        <v>0.211830481754824</v>
      </c>
      <c r="C851" s="2">
        <v>1.34546209262311</v>
      </c>
      <c r="D851" s="2">
        <v>-0.18759258733421699</v>
      </c>
      <c r="E851" s="2">
        <v>-0.30905690837862299</v>
      </c>
      <c r="F851" s="2">
        <v>-0.141499995567549</v>
      </c>
      <c r="G851" s="2">
        <v>-0.240698128107946</v>
      </c>
      <c r="H851" s="2">
        <v>5.7814599446902003E-2</v>
      </c>
      <c r="I851" s="2">
        <v>0.13244617512804199</v>
      </c>
      <c r="J851" s="2">
        <v>-6.75784866626177E-3</v>
      </c>
      <c r="K851" s="2">
        <v>-0.41943043447449802</v>
      </c>
      <c r="L851" s="2">
        <v>4.82918977143512E-3</v>
      </c>
      <c r="M851" s="2">
        <v>-0.158066541018342</v>
      </c>
      <c r="N851" s="2">
        <v>0.20832000233395001</v>
      </c>
      <c r="O851" s="2">
        <v>0.17161753965384599</v>
      </c>
      <c r="P851" s="2">
        <v>3.27454044175731E-2</v>
      </c>
    </row>
    <row r="852" spans="2:16" ht="15" customHeight="1" x14ac:dyDescent="0.25">
      <c r="B852" s="2">
        <v>-1.8590171488071401</v>
      </c>
      <c r="C852" s="2">
        <v>-5.0686832940640603</v>
      </c>
      <c r="D852" s="2">
        <v>0.78835735509687699</v>
      </c>
      <c r="E852" s="2">
        <v>-1.16866502229542</v>
      </c>
      <c r="F852" s="2">
        <v>-2.7358399428643598</v>
      </c>
      <c r="G852" s="2">
        <v>-1.9757186611058699</v>
      </c>
      <c r="H852" s="2">
        <v>1.33398973411771</v>
      </c>
      <c r="I852" s="2">
        <v>-1.3152924319535999</v>
      </c>
      <c r="J852" s="2">
        <v>7.5222327171657498E-3</v>
      </c>
      <c r="K852" s="2">
        <v>-1.27466389693404</v>
      </c>
      <c r="L852" s="2">
        <v>0.36655020008464201</v>
      </c>
      <c r="M852" s="2">
        <v>0.63271042763827401</v>
      </c>
      <c r="N852" s="2">
        <v>-0.59079327572900597</v>
      </c>
      <c r="O852" s="2">
        <v>0.203936648642252</v>
      </c>
      <c r="P852" s="2">
        <v>-0.454552335932981</v>
      </c>
    </row>
    <row r="853" spans="2:16" ht="15" customHeight="1" x14ac:dyDescent="0.25">
      <c r="B853" s="2">
        <v>-0.90040047821332703</v>
      </c>
      <c r="C853" s="2">
        <v>-2.3560736849642798</v>
      </c>
      <c r="D853" s="2">
        <v>-1.4534510556558</v>
      </c>
      <c r="E853" s="2">
        <v>1.0933986791578401</v>
      </c>
      <c r="F853" s="2">
        <v>1.05923701018433</v>
      </c>
      <c r="G853" s="2">
        <v>1.2842959980261299</v>
      </c>
      <c r="H853" s="2">
        <v>0.63878953082978596</v>
      </c>
      <c r="I853" s="2">
        <v>0.66146049249445205</v>
      </c>
      <c r="J853" s="2">
        <v>-0.14404199364880399</v>
      </c>
      <c r="K853" s="2">
        <v>0.19083456967357201</v>
      </c>
      <c r="L853" s="2">
        <v>-0.13914140938033201</v>
      </c>
      <c r="M853" s="2">
        <v>0.23042874156868101</v>
      </c>
      <c r="N853" s="2">
        <v>-0.15543797171631701</v>
      </c>
      <c r="O853" s="2">
        <v>-0.36003862967787098</v>
      </c>
      <c r="P853" s="2">
        <v>0.107589742958243</v>
      </c>
    </row>
    <row r="854" spans="2:16" ht="15" customHeight="1" x14ac:dyDescent="0.25">
      <c r="B854" s="2">
        <v>5.2739333256221101</v>
      </c>
      <c r="C854" s="2">
        <v>-1.45863653114257</v>
      </c>
      <c r="D854" s="2">
        <v>0.59007657709035599</v>
      </c>
      <c r="E854" s="2">
        <v>-2.5944908411562402</v>
      </c>
      <c r="F854" s="2">
        <v>-1.0575518878185399</v>
      </c>
      <c r="G854" s="2">
        <v>1.1869334607256901</v>
      </c>
      <c r="H854" s="2">
        <v>-0.41160126146114601</v>
      </c>
      <c r="I854" s="2">
        <v>2.09794820221197</v>
      </c>
      <c r="J854" s="2">
        <v>-0.21075195977325001</v>
      </c>
      <c r="K854" s="2">
        <v>-1.8424629389318801</v>
      </c>
      <c r="L854" s="2">
        <v>-0.56444680284253901</v>
      </c>
      <c r="M854" s="2">
        <v>-0.35708863733414797</v>
      </c>
      <c r="N854" s="2">
        <v>-0.23535617897014299</v>
      </c>
      <c r="O854" s="2">
        <v>-0.10101140533837499</v>
      </c>
      <c r="P854" s="2">
        <v>0.336203787959026</v>
      </c>
    </row>
    <row r="855" spans="2:16" ht="15" customHeight="1" x14ac:dyDescent="0.25">
      <c r="B855" s="2">
        <v>-3.6712170863298201</v>
      </c>
      <c r="C855" s="2">
        <v>-1.05347364096118</v>
      </c>
      <c r="D855" s="2">
        <v>-1.4813494756893999</v>
      </c>
      <c r="E855" s="2">
        <v>-1.6670547872641599</v>
      </c>
      <c r="F855" s="2">
        <v>0.98946495924304401</v>
      </c>
      <c r="G855" s="2">
        <v>1.11485449385385</v>
      </c>
      <c r="H855" s="2">
        <v>0.70496003711413002</v>
      </c>
      <c r="I855" s="2">
        <v>0.43413456588592703</v>
      </c>
      <c r="J855" s="2">
        <v>4.8065151580053603E-2</v>
      </c>
      <c r="K855" s="2">
        <v>-9.3414991912216902E-2</v>
      </c>
      <c r="L855" s="2">
        <v>-0.33158141461829199</v>
      </c>
      <c r="M855" s="2">
        <v>-8.5037446870314601E-2</v>
      </c>
      <c r="N855" s="2">
        <v>9.0106242320364099E-2</v>
      </c>
      <c r="O855" s="2">
        <v>7.4666901863974802E-2</v>
      </c>
      <c r="P855" s="2">
        <v>-4.32086643267671E-2</v>
      </c>
    </row>
    <row r="856" spans="2:16" ht="15" customHeight="1" x14ac:dyDescent="0.25">
      <c r="B856" s="2">
        <v>-1.9852053528792899</v>
      </c>
      <c r="C856" s="2">
        <v>2.1227370248845698</v>
      </c>
      <c r="D856" s="2">
        <v>1.6119246914535399</v>
      </c>
      <c r="E856" s="2">
        <v>0.90618706443067099</v>
      </c>
      <c r="F856" s="2">
        <v>0.879836976878281</v>
      </c>
      <c r="G856" s="2">
        <v>-0.16183737899547401</v>
      </c>
      <c r="H856" s="2">
        <v>-0.84416197266833304</v>
      </c>
      <c r="I856" s="2">
        <v>0.69084472061084001</v>
      </c>
      <c r="J856" s="2">
        <v>-0.19452337021010299</v>
      </c>
      <c r="K856" s="2">
        <v>0.61051019079715996</v>
      </c>
      <c r="L856" s="2">
        <v>0.42675778618453097</v>
      </c>
      <c r="M856" s="2">
        <v>0.169161934247403</v>
      </c>
      <c r="N856" s="2">
        <v>-0.70493732557428801</v>
      </c>
      <c r="O856" s="2">
        <v>-0.57356853771802196</v>
      </c>
      <c r="P856" s="2">
        <v>-0.157293431422283</v>
      </c>
    </row>
    <row r="857" spans="2:16" ht="15" customHeight="1" x14ac:dyDescent="0.25">
      <c r="B857" s="2">
        <v>1.0751030435298901</v>
      </c>
      <c r="C857" s="2">
        <v>-1.03225146903198</v>
      </c>
      <c r="D857" s="2">
        <v>-5.6970383959165396</v>
      </c>
      <c r="E857" s="2">
        <v>4.1722995658888298</v>
      </c>
      <c r="F857" s="2">
        <v>-1.8300766806286199</v>
      </c>
      <c r="G857" s="2">
        <v>-1.1690785276492599</v>
      </c>
      <c r="H857" s="2">
        <v>-0.69393176489188102</v>
      </c>
      <c r="I857" s="2">
        <v>-0.36051754926684698</v>
      </c>
      <c r="J857" s="2">
        <v>-0.52607772064984104</v>
      </c>
      <c r="K857" s="2">
        <v>0.194706385649284</v>
      </c>
      <c r="L857" s="2">
        <v>0.27259107513640402</v>
      </c>
      <c r="M857" s="2">
        <v>-0.18398236476573901</v>
      </c>
      <c r="N857" s="2">
        <v>-0.24384457705672299</v>
      </c>
      <c r="O857" s="2">
        <v>-0.39383461779331302</v>
      </c>
      <c r="P857" s="2">
        <v>0.39659816596238401</v>
      </c>
    </row>
    <row r="858" spans="2:16" ht="15" customHeight="1" x14ac:dyDescent="0.25">
      <c r="B858" s="2">
        <v>2.8864356110193299</v>
      </c>
      <c r="C858" s="2">
        <v>-0.60570964342825095</v>
      </c>
      <c r="D858" s="2">
        <v>3.0768761430198999</v>
      </c>
      <c r="E858" s="2">
        <v>1.9029959264453</v>
      </c>
      <c r="F858" s="2">
        <v>1.65055940851747</v>
      </c>
      <c r="G858" s="2">
        <v>1.55991271654967</v>
      </c>
      <c r="H858" s="2">
        <v>-0.83616694279627102</v>
      </c>
      <c r="I858" s="2">
        <v>-1.1131716992237699</v>
      </c>
      <c r="J858" s="2">
        <v>-2.2076916898564298</v>
      </c>
      <c r="K858" s="2">
        <v>-1.2611950221013499</v>
      </c>
      <c r="L858" s="2">
        <v>0.57254493785527405</v>
      </c>
      <c r="M858" s="2">
        <v>0.88144986068063003</v>
      </c>
      <c r="N858" s="2">
        <v>0.41847363473681698</v>
      </c>
      <c r="O858" s="2">
        <v>-0.49876616659779999</v>
      </c>
      <c r="P858" s="2">
        <v>-0.62593216875459201</v>
      </c>
    </row>
    <row r="859" spans="2:16" ht="15" customHeight="1" x14ac:dyDescent="0.25">
      <c r="B859" s="2">
        <v>-1.43136484029127</v>
      </c>
      <c r="C859" s="2">
        <v>-0.76037168008054301</v>
      </c>
      <c r="D859" s="2">
        <v>0.71161165635119195</v>
      </c>
      <c r="E859" s="2">
        <v>-0.18101557006129501</v>
      </c>
      <c r="F859" s="2">
        <v>-0.35891143823671101</v>
      </c>
      <c r="G859" s="2">
        <v>-0.71042464098527602</v>
      </c>
      <c r="H859" s="2">
        <v>-4.24238712059044E-2</v>
      </c>
      <c r="I859" s="2">
        <v>-0.16761802634776801</v>
      </c>
      <c r="J859" s="2">
        <v>-0.833728783497242</v>
      </c>
      <c r="K859" s="2">
        <v>-0.20009154942739099</v>
      </c>
      <c r="L859" s="2">
        <v>-0.15512486334564901</v>
      </c>
      <c r="M859" s="2">
        <v>0.70159300128633395</v>
      </c>
      <c r="N859" s="2">
        <v>-0.77628053039034395</v>
      </c>
      <c r="O859" s="2">
        <v>0.52241702599598905</v>
      </c>
      <c r="P859" s="2">
        <v>-0.49878363234022199</v>
      </c>
    </row>
    <row r="860" spans="2:16" ht="15" customHeight="1" x14ac:dyDescent="0.25">
      <c r="B860" s="2">
        <v>-0.93249360954888105</v>
      </c>
      <c r="C860" s="2">
        <v>-1.96077914801952</v>
      </c>
      <c r="D860" s="2">
        <v>-1.8326157151034701</v>
      </c>
      <c r="E860" s="2">
        <v>-1.52925759142104</v>
      </c>
      <c r="F860" s="2">
        <v>1.0870610462863901</v>
      </c>
      <c r="G860" s="2">
        <v>1.9234805645741999</v>
      </c>
      <c r="H860" s="2">
        <v>2.3262012653674899</v>
      </c>
      <c r="I860" s="2">
        <v>0.46820932897023598</v>
      </c>
      <c r="J860" s="2">
        <v>-0.58893231886436603</v>
      </c>
      <c r="K860" s="2">
        <v>0.40728917078682297</v>
      </c>
      <c r="L860" s="2">
        <v>0.16659302035746101</v>
      </c>
      <c r="M860" s="2">
        <v>-0.39100863810664999</v>
      </c>
      <c r="N860" s="2">
        <v>-0.35796021035490699</v>
      </c>
      <c r="O860" s="2">
        <v>0.483228131535824</v>
      </c>
      <c r="P860" s="2">
        <v>-4.7384937102098498E-2</v>
      </c>
    </row>
    <row r="861" spans="2:16" ht="15" customHeight="1" x14ac:dyDescent="0.25">
      <c r="B861" s="2">
        <v>0.42786576849751001</v>
      </c>
      <c r="C861" s="2">
        <v>-1.4808365858369901</v>
      </c>
      <c r="D861" s="2">
        <v>1.72242011111189</v>
      </c>
      <c r="E861" s="2">
        <v>-0.72170048134895204</v>
      </c>
      <c r="F861" s="2">
        <v>-0.833225378489163</v>
      </c>
      <c r="G861" s="2">
        <v>-0.53969845026447205</v>
      </c>
      <c r="H861" s="2">
        <v>1.0687085136010901</v>
      </c>
      <c r="I861" s="2">
        <v>-0.24769044903620799</v>
      </c>
      <c r="J861" s="2">
        <v>-0.53432952597969097</v>
      </c>
      <c r="K861" s="2">
        <v>-0.500159026765851</v>
      </c>
      <c r="L861" s="2">
        <v>-0.67905359062214199</v>
      </c>
      <c r="M861" s="2">
        <v>-0.31383723360235899</v>
      </c>
      <c r="N861" s="2">
        <v>-0.35647158491835101</v>
      </c>
      <c r="O861" s="2">
        <v>-0.54798931713943899</v>
      </c>
      <c r="P861" s="2">
        <v>-0.25335387918567698</v>
      </c>
    </row>
    <row r="862" spans="2:16" ht="15" customHeight="1" x14ac:dyDescent="0.25">
      <c r="B862" s="2">
        <v>-2.33171971182577</v>
      </c>
      <c r="C862" s="2">
        <v>-2.1999208113750401</v>
      </c>
      <c r="D862" s="2">
        <v>-1.20174994870124</v>
      </c>
      <c r="E862" s="2">
        <v>-0.89562881902583003</v>
      </c>
      <c r="F862" s="2">
        <v>1.39409597088313</v>
      </c>
      <c r="G862" s="2">
        <v>0.430994356638704</v>
      </c>
      <c r="H862" s="2">
        <v>-5.9945442107016203E-2</v>
      </c>
      <c r="I862" s="2">
        <v>-0.56789690122805003</v>
      </c>
      <c r="J862" s="2">
        <v>-0.52946216907377897</v>
      </c>
      <c r="K862" s="2">
        <v>-0.88038238743945396</v>
      </c>
      <c r="L862" s="2">
        <v>0.51377004774336998</v>
      </c>
      <c r="M862" s="2">
        <v>-0.103214429784956</v>
      </c>
      <c r="N862" s="2">
        <v>5.7634954725384699E-2</v>
      </c>
      <c r="O862" s="2">
        <v>-0.21362305928938399</v>
      </c>
      <c r="P862" s="2">
        <v>-0.889350100258263</v>
      </c>
    </row>
    <row r="863" spans="2:16" ht="15" customHeight="1" x14ac:dyDescent="0.25">
      <c r="B863" s="2">
        <v>-1.2210484027044299</v>
      </c>
      <c r="C863" s="2">
        <v>1.5232381750733299</v>
      </c>
      <c r="D863" s="2">
        <v>-0.62663749029583005</v>
      </c>
      <c r="E863" s="2">
        <v>1.06987599235977</v>
      </c>
      <c r="F863" s="2">
        <v>-0.41746088804767101</v>
      </c>
      <c r="G863" s="2">
        <v>0.11408348150145101</v>
      </c>
      <c r="H863" s="2">
        <v>0.21452255926972599</v>
      </c>
      <c r="I863" s="2">
        <v>-4.0247162054954502E-2</v>
      </c>
      <c r="J863" s="2">
        <v>-0.33658347421854701</v>
      </c>
      <c r="K863" s="2">
        <v>-1.2944172407641501</v>
      </c>
      <c r="L863" s="2">
        <v>-0.47282414069050099</v>
      </c>
      <c r="M863" s="2">
        <v>-0.379514312059273</v>
      </c>
      <c r="N863" s="2">
        <v>0.143329492147278</v>
      </c>
      <c r="O863" s="2">
        <v>-2.01011698452521E-2</v>
      </c>
      <c r="P863" s="2">
        <v>-4.7271192013231503E-2</v>
      </c>
    </row>
    <row r="864" spans="2:16" ht="15" customHeight="1" x14ac:dyDescent="0.25">
      <c r="B864" s="2">
        <v>0.27809305404694901</v>
      </c>
      <c r="C864" s="2">
        <v>-2.15369197154146</v>
      </c>
      <c r="D864" s="2">
        <v>0.94834927850107698</v>
      </c>
      <c r="E864" s="2">
        <v>-1.0163974684363399</v>
      </c>
      <c r="F864" s="2">
        <v>1.78555792548722</v>
      </c>
      <c r="G864" s="2">
        <v>-0.43838172414103899</v>
      </c>
      <c r="H864" s="2">
        <v>-0.82446535242732299</v>
      </c>
      <c r="I864" s="2">
        <v>-0.164923255463755</v>
      </c>
      <c r="J864" s="2">
        <v>-0.62977004841308204</v>
      </c>
      <c r="K864" s="2">
        <v>7.7505539505696802E-2</v>
      </c>
      <c r="L864" s="2">
        <v>-1.59639817889622</v>
      </c>
      <c r="M864" s="2">
        <v>0.27658441153490598</v>
      </c>
      <c r="N864" s="2">
        <v>0.51418730100723398</v>
      </c>
      <c r="O864" s="2">
        <v>-0.55972057966326505</v>
      </c>
      <c r="P864" s="2">
        <v>3.3145517919692301E-2</v>
      </c>
    </row>
    <row r="865" spans="2:16" ht="15" customHeight="1" x14ac:dyDescent="0.25">
      <c r="B865" s="2">
        <v>3.5166754908364899</v>
      </c>
      <c r="C865" s="2">
        <v>2.6500031727503401</v>
      </c>
      <c r="D865" s="2">
        <v>-1.1261554457071901</v>
      </c>
      <c r="E865" s="2">
        <v>-2.7831412866460501</v>
      </c>
      <c r="F865" s="2">
        <v>0.10374095671141299</v>
      </c>
      <c r="G865" s="2">
        <v>-0.50282313332765904</v>
      </c>
      <c r="H865" s="2">
        <v>-8.6739486179478006E-2</v>
      </c>
      <c r="I865" s="2">
        <v>-2.2819396336592699</v>
      </c>
      <c r="J865" s="2">
        <v>-1.22986589780207E-2</v>
      </c>
      <c r="K865" s="2">
        <v>0.354497083985581</v>
      </c>
      <c r="L865" s="2">
        <v>-0.13534118084972299</v>
      </c>
      <c r="M865" s="2">
        <v>0.63725351657625195</v>
      </c>
      <c r="N865" s="2">
        <v>-0.63806394144071099</v>
      </c>
      <c r="O865" s="2">
        <v>0.69987078293082905</v>
      </c>
      <c r="P865" s="2">
        <v>-9.3603644219443297E-2</v>
      </c>
    </row>
    <row r="866" spans="2:16" ht="15" customHeight="1" x14ac:dyDescent="0.25">
      <c r="B866" s="2">
        <v>3.1978122814040502</v>
      </c>
      <c r="C866" s="2">
        <v>-0.43518652999327001</v>
      </c>
      <c r="D866" s="2">
        <v>-0.238795385462448</v>
      </c>
      <c r="E866" s="2">
        <v>-0.385418520799652</v>
      </c>
      <c r="F866" s="2">
        <v>0.92389841216678503</v>
      </c>
      <c r="G866" s="2">
        <v>1.2792708084844799</v>
      </c>
      <c r="H866" s="2">
        <v>1.1313171221276499</v>
      </c>
      <c r="I866" s="2">
        <v>0.77551296577126805</v>
      </c>
      <c r="J866" s="2">
        <v>-0.61745098934353904</v>
      </c>
      <c r="K866" s="2">
        <v>0.40483808179158898</v>
      </c>
      <c r="L866" s="2">
        <v>-0.72180656471946003</v>
      </c>
      <c r="M866" s="2">
        <v>0.112084884644326</v>
      </c>
      <c r="N866" s="2">
        <v>0.11427434529026501</v>
      </c>
      <c r="O866" s="2">
        <v>-0.107720609811973</v>
      </c>
      <c r="P866" s="2">
        <v>0.41080602343123102</v>
      </c>
    </row>
    <row r="867" spans="2:16" ht="15" customHeight="1" x14ac:dyDescent="0.25">
      <c r="B867" s="2">
        <v>5.8874487471126398E-5</v>
      </c>
      <c r="C867" s="2">
        <v>-5.6552437200194596</v>
      </c>
      <c r="D867" s="2">
        <v>3.05789738510668</v>
      </c>
      <c r="E867" s="2">
        <v>0.47914095160152298</v>
      </c>
      <c r="F867" s="2">
        <v>-1.4504460295486401</v>
      </c>
      <c r="G867" s="2">
        <v>-1.2202332166610399</v>
      </c>
      <c r="H867" s="2">
        <v>0.33476175675600101</v>
      </c>
      <c r="I867" s="2">
        <v>0.26965716313885901</v>
      </c>
      <c r="J867" s="2">
        <v>1.05028279847693E-2</v>
      </c>
      <c r="K867" s="2">
        <v>-0.38109793631088801</v>
      </c>
      <c r="L867" s="2">
        <v>0.50115701618549902</v>
      </c>
      <c r="M867" s="2">
        <v>-4.6269850915231302E-2</v>
      </c>
      <c r="N867" s="2">
        <v>-1.4578658014348801E-3</v>
      </c>
      <c r="O867" s="2">
        <v>0.22187757252125301</v>
      </c>
      <c r="P867" s="2">
        <v>0.71362768899316997</v>
      </c>
    </row>
    <row r="868" spans="2:16" ht="15" customHeight="1" x14ac:dyDescent="0.25">
      <c r="B868" s="2">
        <v>-1.71046929114934</v>
      </c>
      <c r="C868" s="2">
        <v>2.1431109648339901</v>
      </c>
      <c r="D868" s="2">
        <v>0.63089680542940796</v>
      </c>
      <c r="E868" s="2">
        <v>0.752144195192472</v>
      </c>
      <c r="F868" s="2">
        <v>0.37656036472988602</v>
      </c>
      <c r="G868" s="2">
        <v>-0.65413315047365395</v>
      </c>
      <c r="H868" s="2">
        <v>-0.90718457473415604</v>
      </c>
      <c r="I868" s="2">
        <v>0.40042118567010099</v>
      </c>
      <c r="J868" s="2">
        <v>-1.0923473990788599</v>
      </c>
      <c r="K868" s="2">
        <v>1.23714971025907E-2</v>
      </c>
      <c r="L868" s="2">
        <v>-0.31499302830650899</v>
      </c>
      <c r="M868" s="2">
        <v>-0.11215101904953</v>
      </c>
      <c r="N868" s="2">
        <v>0.23727408986808801</v>
      </c>
      <c r="O868" s="2">
        <v>0.35276558065609898</v>
      </c>
      <c r="P868" s="2">
        <v>-0.58503896578023495</v>
      </c>
    </row>
    <row r="869" spans="2:16" ht="15" customHeight="1" x14ac:dyDescent="0.25">
      <c r="B869" s="2">
        <v>-0.27597220662129601</v>
      </c>
      <c r="C869" s="2">
        <v>-2.0691542805645202</v>
      </c>
      <c r="D869" s="2">
        <v>-0.64609801816787205</v>
      </c>
      <c r="E869" s="2">
        <v>0.42793043071460102</v>
      </c>
      <c r="F869" s="2">
        <v>-0.45054226958198201</v>
      </c>
      <c r="G869" s="2">
        <v>-3.7767529542100102E-2</v>
      </c>
      <c r="H869" s="2">
        <v>0.794657203093039</v>
      </c>
      <c r="I869" s="2">
        <v>-7.9426430802048503E-2</v>
      </c>
      <c r="J869" s="2">
        <v>-0.16424661638053001</v>
      </c>
      <c r="K869" s="2">
        <v>-0.43202340651443499</v>
      </c>
      <c r="L869" s="2">
        <v>8.4786646344926803E-2</v>
      </c>
      <c r="M869" s="2">
        <v>0.237648922683699</v>
      </c>
      <c r="N869" s="2">
        <v>-0.22984578128416799</v>
      </c>
      <c r="O869" s="2">
        <v>-0.40749325843502998</v>
      </c>
      <c r="P869" s="2">
        <v>3.7643350945555903E-2</v>
      </c>
    </row>
    <row r="870" spans="2:16" ht="15" customHeight="1" x14ac:dyDescent="0.25">
      <c r="B870" s="2">
        <v>0.93423794317660902</v>
      </c>
      <c r="C870" s="2">
        <v>2.64439322847499</v>
      </c>
      <c r="D870" s="2">
        <v>0.90021340084952595</v>
      </c>
      <c r="E870" s="2">
        <v>0.81943241486127605</v>
      </c>
      <c r="F870" s="2">
        <v>-1.3566746574183299</v>
      </c>
      <c r="G870" s="2">
        <v>0.482622446115126</v>
      </c>
      <c r="H870" s="2">
        <v>1.4771693238407799</v>
      </c>
      <c r="I870" s="2">
        <v>0.10535727745689499</v>
      </c>
      <c r="J870" s="2">
        <v>-0.55241534992654295</v>
      </c>
      <c r="K870" s="2">
        <v>-0.64822139493211395</v>
      </c>
      <c r="L870" s="2">
        <v>-0.125962091051737</v>
      </c>
      <c r="M870" s="2">
        <v>-1.04567277495043</v>
      </c>
      <c r="N870" s="2">
        <v>0.25318635586579102</v>
      </c>
      <c r="O870" s="2">
        <v>0.477349788475318</v>
      </c>
      <c r="P870" s="2">
        <v>0.75615731116629203</v>
      </c>
    </row>
    <row r="871" spans="2:16" ht="15" customHeight="1" x14ac:dyDescent="0.25">
      <c r="B871" s="2">
        <v>1.2086506382561399</v>
      </c>
      <c r="C871" s="2">
        <v>0.267690125800989</v>
      </c>
      <c r="D871" s="2">
        <v>-7.0201160857380597E-3</v>
      </c>
      <c r="E871" s="2">
        <v>0.68843567790507199</v>
      </c>
      <c r="F871" s="2">
        <v>-1.87043279057137</v>
      </c>
      <c r="G871" s="2">
        <v>-2.5688784162006401E-2</v>
      </c>
      <c r="H871" s="2">
        <v>1.4811012190213599</v>
      </c>
      <c r="I871" s="2">
        <v>-8.5761201246670998E-2</v>
      </c>
      <c r="J871" s="2">
        <v>0.37157045709992598</v>
      </c>
      <c r="K871" s="2">
        <v>-0.24530490050104001</v>
      </c>
      <c r="L871" s="2">
        <v>-0.16221329790035299</v>
      </c>
      <c r="M871" s="2">
        <v>-0.33786934455192202</v>
      </c>
      <c r="N871" s="2">
        <v>0.60552571315654302</v>
      </c>
      <c r="O871" s="2">
        <v>0.12893379310924399</v>
      </c>
      <c r="P871" s="2">
        <v>0.221044910681333</v>
      </c>
    </row>
    <row r="872" spans="2:16" ht="15" customHeight="1" x14ac:dyDescent="0.25">
      <c r="B872" s="2">
        <v>-0.12000481833108199</v>
      </c>
      <c r="C872" s="2">
        <v>2.4228893732080801</v>
      </c>
      <c r="D872" s="2">
        <v>2.0239439947802502</v>
      </c>
      <c r="E872" s="2">
        <v>0.731870517362327</v>
      </c>
      <c r="F872" s="2">
        <v>1.11778115981752</v>
      </c>
      <c r="G872" s="2">
        <v>-0.113671364263098</v>
      </c>
      <c r="H872" s="2">
        <v>-0.460054039483691</v>
      </c>
      <c r="I872" s="2">
        <v>0.28913247409394099</v>
      </c>
      <c r="J872" s="2">
        <v>-0.86402980495737403</v>
      </c>
      <c r="K872" s="2">
        <v>-9.1109700505223906E-2</v>
      </c>
      <c r="L872" s="2">
        <v>4.4916297249342603E-2</v>
      </c>
      <c r="M872" s="2">
        <v>0.187996369531538</v>
      </c>
      <c r="N872" s="2">
        <v>-0.385649213747913</v>
      </c>
      <c r="O872" s="2">
        <v>-0.122340541875325</v>
      </c>
      <c r="P872" s="2">
        <v>-6.8050581307579405E-2</v>
      </c>
    </row>
    <row r="873" spans="2:16" ht="15" customHeight="1" x14ac:dyDescent="0.25">
      <c r="B873" s="2">
        <v>1.7381557887681001</v>
      </c>
      <c r="C873" s="2">
        <v>-1.0476845944031099</v>
      </c>
      <c r="D873" s="2">
        <v>0.128133550644385</v>
      </c>
      <c r="E873" s="2">
        <v>-0.21962792617678401</v>
      </c>
      <c r="F873" s="2">
        <v>1.41918519967774</v>
      </c>
      <c r="G873" s="2">
        <v>1.40448726786222</v>
      </c>
      <c r="H873" s="2">
        <v>1.0792905438103</v>
      </c>
      <c r="I873" s="2">
        <v>0.31586650649393599</v>
      </c>
      <c r="J873" s="2">
        <v>-0.70412489391377897</v>
      </c>
      <c r="K873" s="2">
        <v>-0.22686017527302901</v>
      </c>
      <c r="L873" s="2">
        <v>-0.52351631042284896</v>
      </c>
      <c r="M873" s="2">
        <v>0.42233579772277002</v>
      </c>
      <c r="N873" s="2">
        <v>-0.159453842535589</v>
      </c>
      <c r="O873" s="2">
        <v>0.19468910319314001</v>
      </c>
      <c r="P873" s="2">
        <v>5.9146014411023601E-2</v>
      </c>
    </row>
    <row r="874" spans="2:16" ht="15" customHeight="1" x14ac:dyDescent="0.25">
      <c r="B874" s="2">
        <v>-2.26062916849249</v>
      </c>
      <c r="C874" s="2">
        <v>2.8815336003602301</v>
      </c>
      <c r="D874" s="2">
        <v>0.28818916513124199</v>
      </c>
      <c r="E874" s="2">
        <v>-0.56089500572378903</v>
      </c>
      <c r="F874" s="2">
        <v>0.50177310722587098</v>
      </c>
      <c r="G874" s="2">
        <v>-0.84347784436575302</v>
      </c>
      <c r="H874" s="2">
        <v>-0.96244674836841204</v>
      </c>
      <c r="I874" s="2">
        <v>0.131582936576987</v>
      </c>
      <c r="J874" s="2">
        <v>6.7246435721183398E-2</v>
      </c>
      <c r="K874" s="2">
        <v>0.31205214829517502</v>
      </c>
      <c r="L874" s="2">
        <v>7.2599087183787395E-2</v>
      </c>
      <c r="M874" s="2">
        <v>0.27715640279758103</v>
      </c>
      <c r="N874" s="2">
        <v>-0.86538957573647501</v>
      </c>
      <c r="O874" s="2">
        <v>-0.29842925579702401</v>
      </c>
      <c r="P874" s="2">
        <v>5.8274276263700603E-2</v>
      </c>
    </row>
    <row r="875" spans="2:16" ht="15" customHeight="1" x14ac:dyDescent="0.25">
      <c r="B875" s="2">
        <v>1.2015061216416001</v>
      </c>
      <c r="C875" s="2">
        <v>0.41699268068643303</v>
      </c>
      <c r="D875" s="2">
        <v>-0.65205093368518996</v>
      </c>
      <c r="E875" s="2">
        <v>3.1740184626723802</v>
      </c>
      <c r="F875" s="2">
        <v>-0.25503000901061701</v>
      </c>
      <c r="G875" s="2">
        <v>0.39132294983409899</v>
      </c>
      <c r="H875" s="2">
        <v>0.10188755636378</v>
      </c>
      <c r="I875" s="2">
        <v>0.44139970949794999</v>
      </c>
      <c r="J875" s="2">
        <v>-0.61236354118422798</v>
      </c>
      <c r="K875" s="2">
        <v>-0.379702771370237</v>
      </c>
      <c r="L875" s="2">
        <v>-0.48415036145662199</v>
      </c>
      <c r="M875" s="2">
        <v>-2.6502186613021901E-2</v>
      </c>
      <c r="N875" s="2">
        <v>-0.164694354493126</v>
      </c>
      <c r="O875" s="2">
        <v>7.6297626489934905E-2</v>
      </c>
      <c r="P875" s="2">
        <v>0.14546691718525001</v>
      </c>
    </row>
    <row r="876" spans="2:16" ht="15" customHeight="1" x14ac:dyDescent="0.25">
      <c r="B876" s="2">
        <v>0.21892754432447001</v>
      </c>
      <c r="C876" s="2">
        <v>1.14080872130362</v>
      </c>
      <c r="D876" s="2">
        <v>1.8413733566393999</v>
      </c>
      <c r="E876" s="2">
        <v>0.96255640522943797</v>
      </c>
      <c r="F876" s="2">
        <v>1.04026005990313</v>
      </c>
      <c r="G876" s="2">
        <v>-0.53827664206288806</v>
      </c>
      <c r="H876" s="2">
        <v>-0.65459949937177098</v>
      </c>
      <c r="I876" s="2">
        <v>0.39568476654418699</v>
      </c>
      <c r="J876" s="2">
        <v>-0.48152540452072501</v>
      </c>
      <c r="K876" s="2">
        <v>0.60478138940541804</v>
      </c>
      <c r="L876" s="2">
        <v>6.8499770352221795E-2</v>
      </c>
      <c r="M876" s="2">
        <v>-0.33223665457329599</v>
      </c>
      <c r="N876" s="2">
        <v>-6.3396950671078395E-2</v>
      </c>
      <c r="O876" s="2">
        <v>0.25622967864304003</v>
      </c>
      <c r="P876" s="2">
        <v>4.0243473252729298E-2</v>
      </c>
    </row>
    <row r="877" spans="2:16" ht="15" customHeight="1" x14ac:dyDescent="0.25">
      <c r="B877" s="2">
        <v>-1.78533772083565</v>
      </c>
      <c r="C877" s="2">
        <v>0.15861694909771601</v>
      </c>
      <c r="D877" s="2">
        <v>2.6176250852837599</v>
      </c>
      <c r="E877" s="2">
        <v>1.42059935390436</v>
      </c>
      <c r="F877" s="2">
        <v>0.901638062667933</v>
      </c>
      <c r="G877" s="2">
        <v>-1.0144118763501599</v>
      </c>
      <c r="H877" s="2">
        <v>-1.12651163618311</v>
      </c>
      <c r="I877" s="2">
        <v>0.83226271598818002</v>
      </c>
      <c r="J877" s="2">
        <v>-0.93897623081411996</v>
      </c>
      <c r="K877" s="2">
        <v>0.62976652881043105</v>
      </c>
      <c r="L877" s="2">
        <v>1.1136793195108099</v>
      </c>
      <c r="M877" s="2">
        <v>-0.45309225354445698</v>
      </c>
      <c r="N877" s="2">
        <v>0.37311804008579802</v>
      </c>
      <c r="O877" s="2">
        <v>0.56695743764494599</v>
      </c>
      <c r="P877" s="2">
        <v>1.1388126237101901</v>
      </c>
    </row>
    <row r="878" spans="2:16" ht="15" customHeight="1" x14ac:dyDescent="0.25">
      <c r="B878" s="2">
        <v>-1.8593773967301599</v>
      </c>
      <c r="C878" s="2">
        <v>0.53350466866752799</v>
      </c>
      <c r="D878" s="2">
        <v>-0.526094427419461</v>
      </c>
      <c r="E878" s="2">
        <v>-1.55318714882053</v>
      </c>
      <c r="F878" s="2">
        <v>1.97526748391482E-2</v>
      </c>
      <c r="G878" s="2">
        <v>0.25078867193319299</v>
      </c>
      <c r="H878" s="2">
        <v>1.02108994768685</v>
      </c>
      <c r="I878" s="2">
        <v>0.33880011522689502</v>
      </c>
      <c r="J878" s="2">
        <v>-0.48459903844144098</v>
      </c>
      <c r="K878" s="2">
        <v>0.42615995480887597</v>
      </c>
      <c r="L878" s="2">
        <v>-0.418647516517963</v>
      </c>
      <c r="M878" s="2">
        <v>-0.67639757089198405</v>
      </c>
      <c r="N878" s="2">
        <v>0.41931063449811701</v>
      </c>
      <c r="O878" s="2">
        <v>0.73583139761695804</v>
      </c>
      <c r="P878" s="2">
        <v>-0.27955022877753899</v>
      </c>
    </row>
    <row r="879" spans="2:16" ht="15" customHeight="1" x14ac:dyDescent="0.25">
      <c r="B879" s="2">
        <v>7.5406687102717997</v>
      </c>
      <c r="C879" s="2">
        <v>-2.2300878520771001</v>
      </c>
      <c r="D879" s="2">
        <v>-1.64809428737362</v>
      </c>
      <c r="E879" s="2">
        <v>-3.5295534674193298</v>
      </c>
      <c r="F879" s="2">
        <v>1.9430258070564099</v>
      </c>
      <c r="G879" s="2">
        <v>-0.74599116054113401</v>
      </c>
      <c r="H879" s="2">
        <v>-0.51548668770225003</v>
      </c>
      <c r="I879" s="2">
        <v>0.125276559550589</v>
      </c>
      <c r="J879" s="2">
        <v>-0.12417648154189</v>
      </c>
      <c r="K879" s="2">
        <v>0.67844923843383098</v>
      </c>
      <c r="L879" s="2">
        <v>0.70338206529666802</v>
      </c>
      <c r="M879" s="2">
        <v>-1.87391644427604E-3</v>
      </c>
      <c r="N879" s="2">
        <v>0.54528456557772897</v>
      </c>
      <c r="O879" s="2">
        <v>-0.90183215149895302</v>
      </c>
      <c r="P879" s="2">
        <v>0.38302592699222798</v>
      </c>
    </row>
    <row r="880" spans="2:16" ht="15" customHeight="1" x14ac:dyDescent="0.25">
      <c r="B880" s="2">
        <v>-2.5473319192286801</v>
      </c>
      <c r="C880" s="2">
        <v>0.78028879770997295</v>
      </c>
      <c r="D880" s="2">
        <v>0.50503904546725198</v>
      </c>
      <c r="E880" s="2">
        <v>0.34801044146392301</v>
      </c>
      <c r="F880" s="2">
        <v>1.3094339843915599</v>
      </c>
      <c r="G880" s="2">
        <v>-0.131835221781434</v>
      </c>
      <c r="H880" s="2">
        <v>-1.37214339902037</v>
      </c>
      <c r="I880" s="2">
        <v>-0.17883376437429799</v>
      </c>
      <c r="J880" s="2">
        <v>0.33019035211583497</v>
      </c>
      <c r="K880" s="2">
        <v>-0.31148420512337499</v>
      </c>
      <c r="L880" s="2">
        <v>0.481942494872172</v>
      </c>
      <c r="M880" s="2">
        <v>0.34855344198349902</v>
      </c>
      <c r="N880" s="2">
        <v>-0.51455324865163099</v>
      </c>
      <c r="O880" s="2">
        <v>-0.36595155066337998</v>
      </c>
      <c r="P880" s="2">
        <v>-0.404446771765332</v>
      </c>
    </row>
    <row r="881" spans="2:16" ht="15" customHeight="1" x14ac:dyDescent="0.25">
      <c r="B881" s="2">
        <v>0.65203017243366501</v>
      </c>
      <c r="C881" s="2">
        <v>1.07827511603579</v>
      </c>
      <c r="D881" s="2">
        <v>-0.46431118158944901</v>
      </c>
      <c r="E881" s="2">
        <v>1.31742023073476</v>
      </c>
      <c r="F881" s="2">
        <v>-1.7495149987535801E-2</v>
      </c>
      <c r="G881" s="2">
        <v>-0.25646915732261599</v>
      </c>
      <c r="H881" s="2">
        <v>0.10478327483861399</v>
      </c>
      <c r="I881" s="2">
        <v>0.33859254031521102</v>
      </c>
      <c r="J881" s="2">
        <v>-0.52376981227641195</v>
      </c>
      <c r="K881" s="2">
        <v>0.18150255426640899</v>
      </c>
      <c r="L881" s="2">
        <v>-0.19252205617572199</v>
      </c>
      <c r="M881" s="2">
        <v>0.26431553586207601</v>
      </c>
      <c r="N881" s="2">
        <v>1.46050867419752E-2</v>
      </c>
      <c r="O881" s="2">
        <v>3.8373494172300501E-2</v>
      </c>
      <c r="P881" s="2">
        <v>0.17956661830431001</v>
      </c>
    </row>
    <row r="882" spans="2:16" ht="15" customHeight="1" x14ac:dyDescent="0.25">
      <c r="B882" s="2">
        <v>-0.114752313694524</v>
      </c>
      <c r="C882" s="2">
        <v>1.46135496458242</v>
      </c>
      <c r="D882" s="2">
        <v>0.95728851477277099</v>
      </c>
      <c r="E882" s="2">
        <v>1.3237449146395099</v>
      </c>
      <c r="F882" s="2">
        <v>0.107798741498964</v>
      </c>
      <c r="G882" s="2">
        <v>5.8866011911519502E-2</v>
      </c>
      <c r="H882" s="2">
        <v>-6.3757456314283006E-2</v>
      </c>
      <c r="I882" s="2">
        <v>0.14778043427377699</v>
      </c>
      <c r="J882" s="2">
        <v>0.139329666438784</v>
      </c>
      <c r="K882" s="2">
        <v>0.50196289519050696</v>
      </c>
      <c r="L882" s="2">
        <v>0.59611836686484199</v>
      </c>
      <c r="M882" s="2">
        <v>0.22510641067853099</v>
      </c>
      <c r="N882" s="2">
        <v>-9.2128679283549897E-2</v>
      </c>
      <c r="O882" s="2">
        <v>0.33602748346594602</v>
      </c>
      <c r="P882" s="2">
        <v>-6.7968019373219904E-2</v>
      </c>
    </row>
    <row r="883" spans="2:16" ht="15" customHeight="1" x14ac:dyDescent="0.25">
      <c r="B883" s="2">
        <v>1.4227415710543101</v>
      </c>
      <c r="C883" s="2">
        <v>1.5206680446658201</v>
      </c>
      <c r="D883" s="2">
        <v>1.1045402803070401</v>
      </c>
      <c r="E883" s="2">
        <v>0.74759785958927405</v>
      </c>
      <c r="F883" s="2">
        <v>0.83617538798172797</v>
      </c>
      <c r="G883" s="2">
        <v>-0.28892257980649599</v>
      </c>
      <c r="H883" s="2">
        <v>-5.4218363975593299E-2</v>
      </c>
      <c r="I883" s="2">
        <v>-0.167129834360352</v>
      </c>
      <c r="J883" s="2">
        <v>-0.30520432539405601</v>
      </c>
      <c r="K883" s="2">
        <v>-0.10585336909996</v>
      </c>
      <c r="L883" s="2">
        <v>-0.36246928170451298</v>
      </c>
      <c r="M883" s="2">
        <v>-7.6240893290625096E-4</v>
      </c>
      <c r="N883" s="2">
        <v>-0.17918938576284399</v>
      </c>
      <c r="O883" s="2">
        <v>3.1203104734687299E-2</v>
      </c>
      <c r="P883" s="2">
        <v>4.7604130740224397E-2</v>
      </c>
    </row>
    <row r="884" spans="2:16" ht="15" customHeight="1" x14ac:dyDescent="0.25">
      <c r="B884" s="2">
        <v>0.67944110786010004</v>
      </c>
      <c r="C884" s="2">
        <v>-2.6151711078654799E-3</v>
      </c>
      <c r="D884" s="2">
        <v>0.98718135243378602</v>
      </c>
      <c r="E884" s="2">
        <v>2.20049780300001</v>
      </c>
      <c r="F884" s="2">
        <v>1.0177391199772501</v>
      </c>
      <c r="G884" s="2">
        <v>0.85916824670226599</v>
      </c>
      <c r="H884" s="2">
        <v>-0.24053924599400001</v>
      </c>
      <c r="I884" s="2">
        <v>0.43030098608377099</v>
      </c>
      <c r="J884" s="2">
        <v>0.43381146412800398</v>
      </c>
      <c r="K884" s="2">
        <v>0.126775205761435</v>
      </c>
      <c r="L884" s="2">
        <v>-0.131779495136015</v>
      </c>
      <c r="M884" s="2">
        <v>-0.121902562900025</v>
      </c>
      <c r="N884" s="2">
        <v>0.457799344042916</v>
      </c>
      <c r="O884" s="2">
        <v>-0.44940277684535901</v>
      </c>
      <c r="P884" s="2">
        <v>-0.47023079953861902</v>
      </c>
    </row>
    <row r="885" spans="2:16" ht="15" customHeight="1" x14ac:dyDescent="0.25">
      <c r="B885" s="2">
        <v>-3.2559200654920399</v>
      </c>
      <c r="C885" s="2">
        <v>-4.6329133123359902</v>
      </c>
      <c r="D885" s="2">
        <v>2.01088988883944</v>
      </c>
      <c r="E885" s="2">
        <v>0.63265955972810695</v>
      </c>
      <c r="F885" s="2">
        <v>-0.29342991834222198</v>
      </c>
      <c r="G885" s="2">
        <v>-2.1247469735513298</v>
      </c>
      <c r="H885" s="2">
        <v>-1.1024755409278</v>
      </c>
      <c r="I885" s="2">
        <v>0.54486717876763502</v>
      </c>
      <c r="J885" s="2">
        <v>0.30036129705647002</v>
      </c>
      <c r="K885" s="2">
        <v>0.663925586059393</v>
      </c>
      <c r="L885" s="2">
        <v>-3.44124237002622E-2</v>
      </c>
      <c r="M885" s="2">
        <v>0.87914312375842496</v>
      </c>
      <c r="N885" s="2">
        <v>0.11419374276094001</v>
      </c>
      <c r="O885" s="2">
        <v>0.82351182226387099</v>
      </c>
      <c r="P885" s="2">
        <v>1.4352023927773401</v>
      </c>
    </row>
    <row r="886" spans="2:16" ht="15" customHeight="1" x14ac:dyDescent="0.25">
      <c r="B886" s="2">
        <v>1.3651131329475501</v>
      </c>
      <c r="C886" s="2">
        <v>1.4051816416607601</v>
      </c>
      <c r="D886" s="2">
        <v>1.3590819424954099</v>
      </c>
      <c r="E886" s="2">
        <v>-3.3324849273678098E-2</v>
      </c>
      <c r="F886" s="2">
        <v>0.78615695580167999</v>
      </c>
      <c r="G886" s="2">
        <v>-0.20503888689011401</v>
      </c>
      <c r="H886" s="2">
        <v>-0.96474131370685401</v>
      </c>
      <c r="I886" s="2">
        <v>0.96355952708813597</v>
      </c>
      <c r="J886" s="2">
        <v>-3.4056417989914503E-2</v>
      </c>
      <c r="K886" s="2">
        <v>-0.42300926709155001</v>
      </c>
      <c r="L886" s="2">
        <v>0.192231718454168</v>
      </c>
      <c r="M886" s="2">
        <v>0.22267394172930199</v>
      </c>
      <c r="N886" s="2">
        <v>-0.216063870518932</v>
      </c>
      <c r="O886" s="2">
        <v>0.52034200794023699</v>
      </c>
      <c r="P886" s="2">
        <v>-1.4400726307859E-2</v>
      </c>
    </row>
    <row r="887" spans="2:16" ht="15" customHeight="1" x14ac:dyDescent="0.25">
      <c r="B887" s="2">
        <v>-2.6925736723038902</v>
      </c>
      <c r="C887" s="2">
        <v>-0.88236474746815996</v>
      </c>
      <c r="D887" s="2">
        <v>-0.35911563485245401</v>
      </c>
      <c r="E887" s="2">
        <v>-0.33940666319632201</v>
      </c>
      <c r="F887" s="2">
        <v>1.34043384241436</v>
      </c>
      <c r="G887" s="2">
        <v>0.48494186846598603</v>
      </c>
      <c r="H887" s="2">
        <v>-0.33188982232499198</v>
      </c>
      <c r="I887" s="2">
        <v>0.237880181600334</v>
      </c>
      <c r="J887" s="2">
        <v>6.3001525469946196E-2</v>
      </c>
      <c r="K887" s="2">
        <v>-5.7240316185321299E-2</v>
      </c>
      <c r="L887" s="2">
        <v>2.9754086257812701E-2</v>
      </c>
      <c r="M887" s="2">
        <v>0.108609877509813</v>
      </c>
      <c r="N887" s="2">
        <v>0.12152072424784501</v>
      </c>
      <c r="O887" s="2">
        <v>-0.123607616874126</v>
      </c>
      <c r="P887" s="2">
        <v>-0.18581456927843401</v>
      </c>
    </row>
    <row r="888" spans="2:16" ht="15" customHeight="1" x14ac:dyDescent="0.25">
      <c r="B888" s="2">
        <v>0.217376142346071</v>
      </c>
      <c r="C888" s="2">
        <v>-0.82085969847705698</v>
      </c>
      <c r="D888" s="2">
        <v>-0.89712798096278501</v>
      </c>
      <c r="E888" s="2">
        <v>1.7048847962547</v>
      </c>
      <c r="F888" s="2">
        <v>-1.0362015458384</v>
      </c>
      <c r="G888" s="2">
        <v>-0.11714540081252101</v>
      </c>
      <c r="H888" s="2">
        <v>-0.84844689110847205</v>
      </c>
      <c r="I888" s="2">
        <v>-0.186329047396249</v>
      </c>
      <c r="J888" s="2">
        <v>-0.874877907156563</v>
      </c>
      <c r="K888" s="2">
        <v>0.82194040914988098</v>
      </c>
      <c r="L888" s="2">
        <v>-1.9830322231900101E-2</v>
      </c>
      <c r="M888" s="2">
        <v>-0.70925572245624402</v>
      </c>
      <c r="N888" s="2">
        <v>0.66690162870064895</v>
      </c>
      <c r="O888" s="2">
        <v>-0.205494604797507</v>
      </c>
      <c r="P888" s="2">
        <v>-4.55227331711529E-2</v>
      </c>
    </row>
    <row r="889" spans="2:16" ht="15" customHeight="1" x14ac:dyDescent="0.25">
      <c r="B889" s="2">
        <v>-2.3785306118106901</v>
      </c>
      <c r="C889" s="2">
        <v>2.2707246874668798</v>
      </c>
      <c r="D889" s="2">
        <v>-0.45553277699709699</v>
      </c>
      <c r="E889" s="2">
        <v>-0.49461069795483598</v>
      </c>
      <c r="F889" s="2">
        <v>-0.12468317188196899</v>
      </c>
      <c r="G889" s="2">
        <v>-0.30609056890927699</v>
      </c>
      <c r="H889" s="2">
        <v>-0.31844129456244002</v>
      </c>
      <c r="I889" s="2">
        <v>5.2917327778768501E-2</v>
      </c>
      <c r="J889" s="2">
        <v>0.40649079527895599</v>
      </c>
      <c r="K889" s="2">
        <v>-9.5526825998588499E-2</v>
      </c>
      <c r="L889" s="2">
        <v>-0.12320893276940199</v>
      </c>
      <c r="M889" s="2">
        <v>-0.21945575412027499</v>
      </c>
      <c r="N889" s="2">
        <v>-0.27618310358548298</v>
      </c>
      <c r="O889" s="2">
        <v>-0.35638580977832801</v>
      </c>
      <c r="P889" s="2">
        <v>0.13254528365200199</v>
      </c>
    </row>
    <row r="890" spans="2:16" ht="15" customHeight="1" x14ac:dyDescent="0.25">
      <c r="B890" s="2">
        <v>0.51592608169152099</v>
      </c>
      <c r="C890" s="2">
        <v>-1.3251136819296501E-2</v>
      </c>
      <c r="D890" s="2">
        <v>1.9711764901711799</v>
      </c>
      <c r="E890" s="2">
        <v>0.14299957890996501</v>
      </c>
      <c r="F890" s="2">
        <v>-0.89112994062428397</v>
      </c>
      <c r="G890" s="2">
        <v>-0.85330747497259596</v>
      </c>
      <c r="H890" s="2">
        <v>0.52553845868592997</v>
      </c>
      <c r="I890" s="2">
        <v>0.173008789505181</v>
      </c>
      <c r="J890" s="2">
        <v>-0.26553445966441402</v>
      </c>
      <c r="K890" s="2">
        <v>0.72762546991252797</v>
      </c>
      <c r="L890" s="2">
        <v>0.109721927394545</v>
      </c>
      <c r="M890" s="2">
        <v>-0.31205651598659201</v>
      </c>
      <c r="N890" s="2">
        <v>-3.0799095994804199E-2</v>
      </c>
      <c r="O890" s="2">
        <v>0.202280085023857</v>
      </c>
      <c r="P890" s="2">
        <v>0.47129593428084499</v>
      </c>
    </row>
    <row r="891" spans="2:16" ht="15" customHeight="1" x14ac:dyDescent="0.25">
      <c r="B891" s="2">
        <v>-3.1957989123761701</v>
      </c>
      <c r="C891" s="2">
        <v>0.42016949038148499</v>
      </c>
      <c r="D891" s="2">
        <v>-0.27927718906884902</v>
      </c>
      <c r="E891" s="2">
        <v>0.49231007486734901</v>
      </c>
      <c r="F891" s="2">
        <v>-5.9716284121740099E-2</v>
      </c>
      <c r="G891" s="2">
        <v>-0.199907265046112</v>
      </c>
      <c r="H891" s="2">
        <v>-0.61772241776264103</v>
      </c>
      <c r="I891" s="2">
        <v>-0.12138870790681899</v>
      </c>
      <c r="J891" s="2">
        <v>0.64248564236034</v>
      </c>
      <c r="K891" s="2">
        <v>-0.181867672638026</v>
      </c>
      <c r="L891" s="2">
        <v>1.3619470833806899</v>
      </c>
      <c r="M891" s="2">
        <v>-0.30248054623271098</v>
      </c>
      <c r="N891" s="2">
        <v>0.32648463831764502</v>
      </c>
      <c r="O891" s="2">
        <v>-5.3924336000144797E-2</v>
      </c>
      <c r="P891" s="2">
        <v>-0.58784732404115903</v>
      </c>
    </row>
    <row r="892" spans="2:16" ht="15" customHeight="1" x14ac:dyDescent="0.25">
      <c r="B892" s="2">
        <v>-1.78949424867399</v>
      </c>
      <c r="C892" s="2">
        <v>2.1989931383151902</v>
      </c>
      <c r="D892" s="2">
        <v>-0.54114510984984998</v>
      </c>
      <c r="E892" s="2">
        <v>-0.42041632504644899</v>
      </c>
      <c r="F892" s="2">
        <v>0.16877741084762701</v>
      </c>
      <c r="G892" s="2">
        <v>-0.329343493050058</v>
      </c>
      <c r="H892" s="2">
        <v>-0.40877017069139499</v>
      </c>
      <c r="I892" s="2">
        <v>-0.16522738109198401</v>
      </c>
      <c r="J892" s="2">
        <v>0.448452806398833</v>
      </c>
      <c r="K892" s="2">
        <v>-0.26322264564597397</v>
      </c>
      <c r="L892" s="2">
        <v>-0.33164250908779602</v>
      </c>
      <c r="M892" s="2">
        <v>-4.0652151481852403E-2</v>
      </c>
      <c r="N892" s="2">
        <v>-0.214682207144202</v>
      </c>
      <c r="O892" s="2">
        <v>-9.5947691673891403E-2</v>
      </c>
      <c r="P892" s="2">
        <v>-0.16047355199634</v>
      </c>
    </row>
    <row r="893" spans="2:16" ht="15" customHeight="1" x14ac:dyDescent="0.25">
      <c r="B893" s="2">
        <v>1.5158373914713801</v>
      </c>
      <c r="C893" s="2">
        <v>1.4209913848749001</v>
      </c>
      <c r="D893" s="2">
        <v>0.70016233327288202</v>
      </c>
      <c r="E893" s="2">
        <v>0.71659451069038504</v>
      </c>
      <c r="F893" s="2">
        <v>0.32352494409418497</v>
      </c>
      <c r="G893" s="2">
        <v>-0.61228140231075001</v>
      </c>
      <c r="H893" s="2">
        <v>8.2103844658019995E-2</v>
      </c>
      <c r="I893" s="2">
        <v>-0.106602580575093</v>
      </c>
      <c r="J893" s="2">
        <v>-0.76568801133945397</v>
      </c>
      <c r="K893" s="2">
        <v>5.0611508402228902E-2</v>
      </c>
      <c r="L893" s="2">
        <v>-0.366178987385048</v>
      </c>
      <c r="M893" s="2">
        <v>-0.38776623431678597</v>
      </c>
      <c r="N893" s="2">
        <v>-0.25429760643938698</v>
      </c>
      <c r="O893" s="2">
        <v>0.164928823647121</v>
      </c>
      <c r="P893" s="2">
        <v>-3.05069313287149E-2</v>
      </c>
    </row>
    <row r="894" spans="2:16" ht="15" customHeight="1" x14ac:dyDescent="0.25">
      <c r="B894" s="2">
        <v>1.80019803775224</v>
      </c>
      <c r="C894" s="2">
        <v>-0.23969193132769701</v>
      </c>
      <c r="D894" s="2">
        <v>0.78497848542128201</v>
      </c>
      <c r="E894" s="2">
        <v>0.44300024452230202</v>
      </c>
      <c r="F894" s="2">
        <v>1.0693942958540901E-2</v>
      </c>
      <c r="G894" s="2">
        <v>0.59301802721325403</v>
      </c>
      <c r="H894" s="2">
        <v>0.37110228026144698</v>
      </c>
      <c r="I894" s="2">
        <v>0.27713363382413397</v>
      </c>
      <c r="J894" s="2">
        <v>0.10206416225150899</v>
      </c>
      <c r="K894" s="2">
        <v>5.0683719248689897E-2</v>
      </c>
      <c r="L894" s="2">
        <v>0.75418552708802999</v>
      </c>
      <c r="M894" s="2">
        <v>0.12323444772318499</v>
      </c>
      <c r="N894" s="2">
        <v>-0.32029267757808799</v>
      </c>
      <c r="O894" s="2">
        <v>0.119123345946776</v>
      </c>
      <c r="P894" s="2">
        <v>-0.32295463722050499</v>
      </c>
    </row>
    <row r="895" spans="2:16" ht="15" customHeight="1" x14ac:dyDescent="0.25">
      <c r="B895" s="2">
        <v>0.159481578739253</v>
      </c>
      <c r="C895" s="2">
        <v>-5.1392624285059203E-2</v>
      </c>
      <c r="D895" s="2">
        <v>0.46343042387146899</v>
      </c>
      <c r="E895" s="2">
        <v>1.0795178386317099</v>
      </c>
      <c r="F895" s="2">
        <v>-6.5644087469374598E-2</v>
      </c>
      <c r="G895" s="2">
        <v>8.0057227349915203E-2</v>
      </c>
      <c r="H895" s="2">
        <v>1.3252618123585301E-2</v>
      </c>
      <c r="I895" s="2">
        <v>0.70321210897316599</v>
      </c>
      <c r="J895" s="2">
        <v>-0.18560354331054801</v>
      </c>
      <c r="K895" s="2">
        <v>0.31600558262076101</v>
      </c>
      <c r="L895" s="2">
        <v>-0.66341431837196396</v>
      </c>
      <c r="M895" s="2">
        <v>-6.6964079386001005E-2</v>
      </c>
      <c r="N895" s="2">
        <v>-1.5863363465276399E-2</v>
      </c>
      <c r="O895" s="2">
        <v>-0.30655901071686997</v>
      </c>
      <c r="P895" s="2">
        <v>0.123027243377672</v>
      </c>
    </row>
    <row r="896" spans="2:16" ht="15" customHeight="1" x14ac:dyDescent="0.25">
      <c r="B896" s="2">
        <v>-1.3159526883050101</v>
      </c>
      <c r="C896" s="2">
        <v>1.92188951599303</v>
      </c>
      <c r="D896" s="2">
        <v>-0.124461902378725</v>
      </c>
      <c r="E896" s="2">
        <v>0.43150656680113397</v>
      </c>
      <c r="F896" s="2">
        <v>0.52267509672225398</v>
      </c>
      <c r="G896" s="2">
        <v>-0.472635205695146</v>
      </c>
      <c r="H896" s="2">
        <v>-0.79366381988071399</v>
      </c>
      <c r="I896" s="2">
        <v>0.29131659088974898</v>
      </c>
      <c r="J896" s="2">
        <v>-0.23023280297349299</v>
      </c>
      <c r="K896" s="2">
        <v>0.321017067549905</v>
      </c>
      <c r="L896" s="2">
        <v>-0.413250403991962</v>
      </c>
      <c r="M896" s="2">
        <v>-6.9482281379036295E-2</v>
      </c>
      <c r="N896" s="2">
        <v>-0.271270083772091</v>
      </c>
      <c r="O896" s="2">
        <v>-0.19560755126888599</v>
      </c>
      <c r="P896" s="2">
        <v>3.2936107056328899E-2</v>
      </c>
    </row>
    <row r="897" spans="2:16" ht="15" customHeight="1" x14ac:dyDescent="0.25">
      <c r="B897" s="2">
        <v>3.4207809889952099</v>
      </c>
      <c r="C897" s="2">
        <v>1.7055362950094499</v>
      </c>
      <c r="D897" s="2">
        <v>0.70358837270738595</v>
      </c>
      <c r="E897" s="2">
        <v>-1.05136773163655</v>
      </c>
      <c r="F897" s="2">
        <v>-0.24410596445548599</v>
      </c>
      <c r="G897" s="2">
        <v>0.69017918466012396</v>
      </c>
      <c r="H897" s="2">
        <v>0.90717145284145595</v>
      </c>
      <c r="I897" s="2">
        <v>-1.7205228695038699</v>
      </c>
      <c r="J897" s="2">
        <v>-0.607868874210167</v>
      </c>
      <c r="K897" s="2">
        <v>-1.81854896786697</v>
      </c>
      <c r="L897" s="2">
        <v>-0.23799913533119599</v>
      </c>
      <c r="M897" s="2">
        <v>-0.18170417561482899</v>
      </c>
      <c r="N897" s="2">
        <v>1.16070705872149</v>
      </c>
      <c r="O897" s="2">
        <v>-0.65305562547343898</v>
      </c>
      <c r="P897" s="2">
        <v>1.1123578175446001</v>
      </c>
    </row>
    <row r="898" spans="2:16" ht="15" customHeight="1" x14ac:dyDescent="0.25">
      <c r="B898" s="2">
        <v>0.68869717066290603</v>
      </c>
      <c r="C898" s="2">
        <v>1.53533416833995</v>
      </c>
      <c r="D898" s="2">
        <v>1.0260358586217999</v>
      </c>
      <c r="E898" s="2">
        <v>0.42188620128840898</v>
      </c>
      <c r="F898" s="2">
        <v>-0.73130832460445505</v>
      </c>
      <c r="G898" s="2">
        <v>-0.15500049214096401</v>
      </c>
      <c r="H898" s="2">
        <v>1.1777671302125501</v>
      </c>
      <c r="I898" s="2">
        <v>-4.9665316464494097E-2</v>
      </c>
      <c r="J898" s="2">
        <v>-0.41832773758578501</v>
      </c>
      <c r="K898" s="2">
        <v>-0.482729095020969</v>
      </c>
      <c r="L898" s="2">
        <v>2.8199215497041401E-2</v>
      </c>
      <c r="M898" s="2">
        <v>0.209622754858133</v>
      </c>
      <c r="N898" s="2">
        <v>-8.1908118078177106E-2</v>
      </c>
      <c r="O898" s="2">
        <v>0.26640648365987102</v>
      </c>
      <c r="P898" s="2">
        <v>0.215544121300042</v>
      </c>
    </row>
    <row r="899" spans="2:16" ht="15" customHeight="1" x14ac:dyDescent="0.25">
      <c r="B899" s="2">
        <v>1.79060173557216</v>
      </c>
      <c r="C899" s="2">
        <v>0.26239448858300501</v>
      </c>
      <c r="D899" s="2">
        <v>-1.2034631215254601</v>
      </c>
      <c r="E899" s="2">
        <v>6.12385682361265E-2</v>
      </c>
      <c r="F899" s="2">
        <v>0.27600556152751499</v>
      </c>
      <c r="G899" s="2">
        <v>0.14728466361794701</v>
      </c>
      <c r="H899" s="2">
        <v>0.939008344260297</v>
      </c>
      <c r="I899" s="2">
        <v>-0.17057705287338101</v>
      </c>
      <c r="J899" s="2">
        <v>1.0088321042844699</v>
      </c>
      <c r="K899" s="2">
        <v>0.81149169923027498</v>
      </c>
      <c r="L899" s="2">
        <v>-0.23727844148760099</v>
      </c>
      <c r="M899" s="2">
        <v>0.31638495688419599</v>
      </c>
      <c r="N899" s="2">
        <v>0.39823050982909403</v>
      </c>
      <c r="O899" s="2">
        <v>-2.1291431871106801E-2</v>
      </c>
      <c r="P899" s="2">
        <v>2.5685093719753599E-3</v>
      </c>
    </row>
    <row r="900" spans="2:16" ht="15" customHeight="1" x14ac:dyDescent="0.25">
      <c r="B900" s="2">
        <v>-1.04515015626515</v>
      </c>
      <c r="C900" s="2">
        <v>1.42184635688435</v>
      </c>
      <c r="D900" s="2">
        <v>0.95450394503334401</v>
      </c>
      <c r="E900" s="2">
        <v>0.70222523166152695</v>
      </c>
      <c r="F900" s="2">
        <v>0.96234272626436501</v>
      </c>
      <c r="G900" s="2">
        <v>0.208185542774625</v>
      </c>
      <c r="H900" s="2">
        <v>-0.65727133561400197</v>
      </c>
      <c r="I900" s="2">
        <v>2.40138397953625E-2</v>
      </c>
      <c r="J900" s="2">
        <v>-0.17553936252223501</v>
      </c>
      <c r="K900" s="2">
        <v>-0.333783994915898</v>
      </c>
      <c r="L900" s="2">
        <v>-3.0212084236863002E-2</v>
      </c>
      <c r="M900" s="2">
        <v>-0.68203328341205005</v>
      </c>
      <c r="N900" s="2">
        <v>-0.27008625075898401</v>
      </c>
      <c r="O900" s="2">
        <v>-0.25868876063105301</v>
      </c>
      <c r="P900" s="2">
        <v>1.27841205207831E-2</v>
      </c>
    </row>
    <row r="901" spans="2:16" ht="15" customHeight="1" x14ac:dyDescent="0.25">
      <c r="B901" s="2">
        <v>-1.7540238672434301</v>
      </c>
      <c r="C901" s="2">
        <v>-1.67714941534794</v>
      </c>
      <c r="D901" s="2">
        <v>-0.64309853730167199</v>
      </c>
      <c r="E901" s="2">
        <v>-1.17119752177989</v>
      </c>
      <c r="F901" s="2">
        <v>0.95267053221275699</v>
      </c>
      <c r="G901" s="2">
        <v>0.92421987029299402</v>
      </c>
      <c r="H901" s="2">
        <v>1.0415827139291201</v>
      </c>
      <c r="I901" s="2">
        <v>0.51928122462331305</v>
      </c>
      <c r="J901" s="2">
        <v>-0.25980755379097298</v>
      </c>
      <c r="K901" s="2">
        <v>0.50083712932797197</v>
      </c>
      <c r="L901" s="2">
        <v>-0.218307773230493</v>
      </c>
      <c r="M901" s="2">
        <v>0.43928772350404699</v>
      </c>
      <c r="N901" s="2">
        <v>-0.466648669402489</v>
      </c>
      <c r="O901" s="2">
        <v>0.375479293073047</v>
      </c>
      <c r="P901" s="2">
        <v>0.19666801863839101</v>
      </c>
    </row>
    <row r="902" spans="2:16" ht="15" customHeight="1" x14ac:dyDescent="0.25">
      <c r="B902" s="2">
        <v>0.72294168703050599</v>
      </c>
      <c r="C902" s="2">
        <v>0.20337523803173899</v>
      </c>
      <c r="D902" s="2">
        <v>0.23987447683127699</v>
      </c>
      <c r="E902" s="2">
        <v>-0.59800324770614599</v>
      </c>
      <c r="F902" s="2">
        <v>1.2370516603386801</v>
      </c>
      <c r="G902" s="2">
        <v>-0.756178879147685</v>
      </c>
      <c r="H902" s="2">
        <v>-0.74472179602720501</v>
      </c>
      <c r="I902" s="2">
        <v>-0.53537511272209204</v>
      </c>
      <c r="J902" s="2">
        <v>5.5750962715120402E-2</v>
      </c>
      <c r="K902" s="2">
        <v>0.13030531523015201</v>
      </c>
      <c r="L902" s="2">
        <v>0.37771755687007902</v>
      </c>
      <c r="M902" s="2">
        <v>-0.11522467264472699</v>
      </c>
      <c r="N902" s="2">
        <v>0.14752754980535701</v>
      </c>
      <c r="O902" s="2">
        <v>-0.39779000182109198</v>
      </c>
      <c r="P902" s="2">
        <v>0.29694770873995102</v>
      </c>
    </row>
    <row r="903" spans="2:16" ht="15" customHeight="1" x14ac:dyDescent="0.25">
      <c r="B903" s="2">
        <v>1.7840759799804899</v>
      </c>
      <c r="C903" s="2">
        <v>-0.39260178057940798</v>
      </c>
      <c r="D903" s="2">
        <v>2.1604959951709102</v>
      </c>
      <c r="E903" s="2">
        <v>-0.523247808530793</v>
      </c>
      <c r="F903" s="2">
        <v>0.50114423896563598</v>
      </c>
      <c r="G903" s="2">
        <v>0.33667227242822301</v>
      </c>
      <c r="H903" s="2">
        <v>-0.110804996550006</v>
      </c>
      <c r="I903" s="2">
        <v>-1.06907806963024</v>
      </c>
      <c r="J903" s="2">
        <v>-0.820801167300236</v>
      </c>
      <c r="K903" s="2">
        <v>-0.77909145545563596</v>
      </c>
      <c r="L903" s="2">
        <v>-0.52027902074657595</v>
      </c>
      <c r="M903" s="2">
        <v>-1.3895433156934001</v>
      </c>
      <c r="N903" s="2">
        <v>-1.75312504556332E-2</v>
      </c>
      <c r="O903" s="2">
        <v>-0.70030556604625405</v>
      </c>
      <c r="P903" s="2">
        <v>0.191594869226825</v>
      </c>
    </row>
    <row r="904" spans="2:16" ht="15" customHeight="1" x14ac:dyDescent="0.25">
      <c r="B904" s="2">
        <v>0.90695681819084495</v>
      </c>
      <c r="C904" s="2">
        <v>0.98102564460063801</v>
      </c>
      <c r="D904" s="2">
        <v>-2.2397744734413898</v>
      </c>
      <c r="E904" s="2">
        <v>1.92485667871209</v>
      </c>
      <c r="F904" s="2">
        <v>-0.99581610625045103</v>
      </c>
      <c r="G904" s="2">
        <v>-0.77797801035273395</v>
      </c>
      <c r="H904" s="2">
        <v>3.8706642071867199E-2</v>
      </c>
      <c r="I904" s="2">
        <v>0.173415454704795</v>
      </c>
      <c r="J904" s="2">
        <v>-0.81576105290910195</v>
      </c>
      <c r="K904" s="2">
        <v>-0.83124256783254302</v>
      </c>
      <c r="L904" s="2">
        <v>-0.46361464623182602</v>
      </c>
      <c r="M904" s="2">
        <v>-0.83380423415748595</v>
      </c>
      <c r="N904" s="2">
        <v>0.160958868305348</v>
      </c>
      <c r="O904" s="2">
        <v>9.9805095599256599E-2</v>
      </c>
      <c r="P904" s="2">
        <v>0.48368805034248702</v>
      </c>
    </row>
    <row r="905" spans="2:16" ht="15" customHeight="1" x14ac:dyDescent="0.25">
      <c r="B905" s="2">
        <v>1.7120726519283199E-2</v>
      </c>
      <c r="C905" s="2">
        <v>-0.27882617144869498</v>
      </c>
      <c r="D905" s="2">
        <v>-0.10637090135982</v>
      </c>
      <c r="E905" s="2">
        <v>-0.45366422762265401</v>
      </c>
      <c r="F905" s="2">
        <v>0.70884168675029802</v>
      </c>
      <c r="G905" s="2">
        <v>7.2941773719937694E-2</v>
      </c>
      <c r="H905" s="2">
        <v>0.296298289313074</v>
      </c>
      <c r="I905" s="2">
        <v>0.10452043449845901</v>
      </c>
      <c r="J905" s="2">
        <v>0.285181101470456</v>
      </c>
      <c r="K905" s="2">
        <v>0.55486051691096805</v>
      </c>
      <c r="L905" s="2">
        <v>0.144437938525175</v>
      </c>
      <c r="M905" s="2">
        <v>0.29651912926597201</v>
      </c>
      <c r="N905" s="2">
        <v>-0.31387481235483</v>
      </c>
      <c r="O905" s="2">
        <v>0.15153018133827501</v>
      </c>
      <c r="P905" s="2">
        <v>-2.6936407393517301E-2</v>
      </c>
    </row>
    <row r="906" spans="2:16" ht="15" customHeight="1" x14ac:dyDescent="0.25">
      <c r="B906" s="2">
        <v>-0.63249068309765299</v>
      </c>
      <c r="C906" s="2">
        <v>2.4928331209602699</v>
      </c>
      <c r="D906" s="2">
        <v>1.09058054758565</v>
      </c>
      <c r="E906" s="2">
        <v>0.19418676369200699</v>
      </c>
      <c r="F906" s="2">
        <v>-9.0114098364922193E-2</v>
      </c>
      <c r="G906" s="2">
        <v>-5.12070075424595E-2</v>
      </c>
      <c r="H906" s="2">
        <v>-9.46346320153061E-2</v>
      </c>
      <c r="I906" s="2">
        <v>0.65541341711033596</v>
      </c>
      <c r="J906" s="2">
        <v>0.19310068860785501</v>
      </c>
      <c r="K906" s="2">
        <v>0.12422528146534199</v>
      </c>
      <c r="L906" s="2">
        <v>0.15965373811837</v>
      </c>
      <c r="M906" s="2">
        <v>-1.37785432196304E-2</v>
      </c>
      <c r="N906" s="2">
        <v>-0.38066071487352399</v>
      </c>
      <c r="O906" s="2">
        <v>-3.0148704302736199E-2</v>
      </c>
      <c r="P906" s="2">
        <v>0.14713617064482601</v>
      </c>
    </row>
    <row r="907" spans="2:16" ht="15" customHeight="1" x14ac:dyDescent="0.25">
      <c r="B907" s="2">
        <v>0.398707557243553</v>
      </c>
      <c r="C907" s="2">
        <v>0.44228887057382199</v>
      </c>
      <c r="D907" s="2">
        <v>1.2391081187778501</v>
      </c>
      <c r="E907" s="2">
        <v>0.38691206350212798</v>
      </c>
      <c r="F907" s="2">
        <v>0.96855547690292598</v>
      </c>
      <c r="G907" s="2">
        <v>0.17352906725998399</v>
      </c>
      <c r="H907" s="2">
        <v>-0.74198881838903197</v>
      </c>
      <c r="I907" s="2">
        <v>-0.30407781246363902</v>
      </c>
      <c r="J907" s="2">
        <v>9.0797169718586104E-2</v>
      </c>
      <c r="K907" s="2">
        <v>0.15121001510981599</v>
      </c>
      <c r="L907" s="2">
        <v>-0.34877802926201701</v>
      </c>
      <c r="M907" s="2">
        <v>-9.7319485863512897E-2</v>
      </c>
      <c r="N907" s="2">
        <v>0.68047202665186302</v>
      </c>
      <c r="O907" s="2">
        <v>-0.67821217337085404</v>
      </c>
      <c r="P907" s="2">
        <v>-0.38035946860901099</v>
      </c>
    </row>
    <row r="908" spans="2:16" ht="15" customHeight="1" x14ac:dyDescent="0.25">
      <c r="B908" s="2">
        <v>-0.59088164297103096</v>
      </c>
      <c r="C908" s="2">
        <v>1.19734222310272</v>
      </c>
      <c r="D908" s="2">
        <v>1.03125769903553</v>
      </c>
      <c r="E908" s="2">
        <v>0.55112254163742602</v>
      </c>
      <c r="F908" s="2">
        <v>1.19142629570295</v>
      </c>
      <c r="G908" s="2">
        <v>-0.97638812059954805</v>
      </c>
      <c r="H908" s="2">
        <v>-1.2284025541288599</v>
      </c>
      <c r="I908" s="2">
        <v>-1.8180186985314001E-2</v>
      </c>
      <c r="J908" s="2">
        <v>-1.0977626810739101</v>
      </c>
      <c r="K908" s="2">
        <v>7.0990632872902998E-2</v>
      </c>
      <c r="L908" s="2">
        <v>0.450419292045798</v>
      </c>
      <c r="M908" s="2">
        <v>0.32854406989590501</v>
      </c>
      <c r="N908" s="2">
        <v>-0.451480740386143</v>
      </c>
      <c r="O908" s="2">
        <v>0.46856867306489097</v>
      </c>
      <c r="P908" s="2">
        <v>0.25082988661245298</v>
      </c>
    </row>
    <row r="909" spans="2:16" ht="15" customHeight="1" x14ac:dyDescent="0.25">
      <c r="B909" s="2">
        <v>3.4994489946238101</v>
      </c>
      <c r="C909" s="2">
        <v>0.30566844897378098</v>
      </c>
      <c r="D909" s="2">
        <v>-0.58724963694971899</v>
      </c>
      <c r="E909" s="2">
        <v>-1.52408940687163</v>
      </c>
      <c r="F909" s="2">
        <v>0.91722267153410797</v>
      </c>
      <c r="G909" s="2">
        <v>-0.95621459598648795</v>
      </c>
      <c r="H909" s="2">
        <v>-0.47843613695640802</v>
      </c>
      <c r="I909" s="2">
        <v>-0.91346959710166697</v>
      </c>
      <c r="J909" s="2">
        <v>-0.35891900014705702</v>
      </c>
      <c r="K909" s="2">
        <v>-0.54960370190818397</v>
      </c>
      <c r="L909" s="2">
        <v>0.34622350845779298</v>
      </c>
      <c r="M909" s="2">
        <v>-0.236003729380481</v>
      </c>
      <c r="N909" s="2">
        <v>8.9066389651824701E-2</v>
      </c>
      <c r="O909" s="2">
        <v>-0.24948964846022201</v>
      </c>
      <c r="P909" s="2">
        <v>4.1066171895374697E-2</v>
      </c>
    </row>
    <row r="910" spans="2:16" ht="15" customHeight="1" x14ac:dyDescent="0.25">
      <c r="B910" s="2">
        <v>-0.34088681274011101</v>
      </c>
      <c r="C910" s="2">
        <v>-0.72920538219666597</v>
      </c>
      <c r="D910" s="2">
        <v>2.10381679147735</v>
      </c>
      <c r="E910" s="2">
        <v>0.252616561620709</v>
      </c>
      <c r="F910" s="2">
        <v>-0.80226862888593797</v>
      </c>
      <c r="G910" s="2">
        <v>-0.66001068429814602</v>
      </c>
      <c r="H910" s="2">
        <v>-0.41133450468291399</v>
      </c>
      <c r="I910" s="2">
        <v>1.9253271912234899</v>
      </c>
      <c r="J910" s="2">
        <v>-0.248599270030681</v>
      </c>
      <c r="K910" s="2">
        <v>0.137754220235068</v>
      </c>
      <c r="L910" s="2">
        <v>-0.13555728312293699</v>
      </c>
      <c r="M910" s="2">
        <v>-0.65487972472645795</v>
      </c>
      <c r="N910" s="2">
        <v>0.94286983594729101</v>
      </c>
      <c r="O910" s="2">
        <v>0.70532844418990703</v>
      </c>
      <c r="P910" s="2">
        <v>0.26529553539596001</v>
      </c>
    </row>
    <row r="911" spans="2:16" ht="15" customHeight="1" x14ac:dyDescent="0.25">
      <c r="B911" s="2">
        <v>-0.49799115901907498</v>
      </c>
      <c r="C911" s="2">
        <v>-3.6709257959389898</v>
      </c>
      <c r="D911" s="2">
        <v>2.60317581654345</v>
      </c>
      <c r="E911" s="2">
        <v>0.56489060068252495</v>
      </c>
      <c r="F911" s="2">
        <v>-1.11958224558221</v>
      </c>
      <c r="G911" s="2">
        <v>-0.87656415021440404</v>
      </c>
      <c r="H911" s="2">
        <v>-0.16614361070202999</v>
      </c>
      <c r="I911" s="2">
        <v>-0.23687182257845699</v>
      </c>
      <c r="J911" s="2">
        <v>-0.34442484349378399</v>
      </c>
      <c r="K911" s="2">
        <v>0.45885062953858302</v>
      </c>
      <c r="L911" s="2">
        <v>0.43889779763188802</v>
      </c>
      <c r="M911" s="2">
        <v>-6.11372262818351E-2</v>
      </c>
      <c r="N911" s="2">
        <v>8.8606547152694407E-2</v>
      </c>
      <c r="O911" s="2">
        <v>0.336086674087826</v>
      </c>
      <c r="P911" s="2">
        <v>0.56380292526613895</v>
      </c>
    </row>
    <row r="912" spans="2:16" ht="15" customHeight="1" x14ac:dyDescent="0.25">
      <c r="B912" s="2">
        <v>1.0067584287062099</v>
      </c>
      <c r="C912" s="2">
        <v>1.6615657181018999</v>
      </c>
      <c r="D912" s="2">
        <v>0.14949824009507701</v>
      </c>
      <c r="E912" s="2">
        <v>-0.43277177557747298</v>
      </c>
      <c r="F912" s="2">
        <v>0.444972395548972</v>
      </c>
      <c r="G912" s="2">
        <v>-0.38840206833702701</v>
      </c>
      <c r="H912" s="2">
        <v>-0.228606123015762</v>
      </c>
      <c r="I912" s="2">
        <v>-0.90233827186360704</v>
      </c>
      <c r="J912" s="2">
        <v>-0.24252594415284001</v>
      </c>
      <c r="K912" s="2">
        <v>-0.212498453674689</v>
      </c>
      <c r="L912" s="2">
        <v>-0.22583138268383299</v>
      </c>
      <c r="M912" s="2">
        <v>0.36257669166600398</v>
      </c>
      <c r="N912" s="2">
        <v>0.40755603254915301</v>
      </c>
      <c r="O912" s="2">
        <v>0.776662853418712</v>
      </c>
      <c r="P912" s="2">
        <v>-0.47643663986207901</v>
      </c>
    </row>
    <row r="913" spans="2:16" ht="15" customHeight="1" x14ac:dyDescent="0.25">
      <c r="B913" s="2">
        <v>1.32044974143251</v>
      </c>
      <c r="C913" s="2">
        <v>1.30217558915605</v>
      </c>
      <c r="D913" s="2">
        <v>0.86362343049059198</v>
      </c>
      <c r="E913" s="2">
        <v>-0.70285878510538602</v>
      </c>
      <c r="F913" s="2">
        <v>1.82261916299131</v>
      </c>
      <c r="G913" s="2">
        <v>-0.73419140505830405</v>
      </c>
      <c r="H913" s="2">
        <v>-1.0380450691757199</v>
      </c>
      <c r="I913" s="2">
        <v>-0.42886676190705603</v>
      </c>
      <c r="J913" s="2">
        <v>-0.90014788010991598</v>
      </c>
      <c r="K913" s="2">
        <v>-8.2653545808548307E-2</v>
      </c>
      <c r="L913" s="2">
        <v>-0.45989150181083399</v>
      </c>
      <c r="M913" s="2">
        <v>0.187342438413893</v>
      </c>
      <c r="N913" s="2">
        <v>-0.16928641933733099</v>
      </c>
      <c r="O913" s="2">
        <v>-0.236157523655638</v>
      </c>
      <c r="P913" s="2">
        <v>6.1010278390669997E-2</v>
      </c>
    </row>
    <row r="914" spans="2:16" ht="15" customHeight="1" x14ac:dyDescent="0.25">
      <c r="B914" s="2">
        <v>-1.76383268851048</v>
      </c>
      <c r="C914" s="2">
        <v>1.564608352724</v>
      </c>
      <c r="D914" s="2">
        <v>-0.402106903147192</v>
      </c>
      <c r="E914" s="2">
        <v>-0.62845689918271996</v>
      </c>
      <c r="F914" s="2">
        <v>0.488928272843348</v>
      </c>
      <c r="G914" s="2">
        <v>-0.27539905410377102</v>
      </c>
      <c r="H914" s="2">
        <v>-0.40781974578587599</v>
      </c>
      <c r="I914" s="2">
        <v>0.118108894379686</v>
      </c>
      <c r="J914" s="2">
        <v>-0.36257668576878899</v>
      </c>
      <c r="K914" s="2">
        <v>0.25296948240222</v>
      </c>
      <c r="L914" s="2">
        <v>-4.5845164745336897E-2</v>
      </c>
      <c r="M914" s="2">
        <v>1.7467807864478799E-2</v>
      </c>
      <c r="N914" s="2">
        <v>-0.29546906160257203</v>
      </c>
      <c r="O914" s="2">
        <v>-0.15347477917757499</v>
      </c>
      <c r="P914" s="2">
        <v>-0.34443514978774398</v>
      </c>
    </row>
    <row r="915" spans="2:16" ht="15" customHeight="1" x14ac:dyDescent="0.25">
      <c r="B915" s="2">
        <v>1.84086606552383</v>
      </c>
      <c r="C915" s="2">
        <v>-2.2249956663093702</v>
      </c>
      <c r="D915" s="2">
        <v>1.9979920771444699</v>
      </c>
      <c r="E915" s="2">
        <v>4.5894219119482403E-2</v>
      </c>
      <c r="F915" s="2">
        <v>-1.55078826239164</v>
      </c>
      <c r="G915" s="2">
        <v>0.89592669533334501</v>
      </c>
      <c r="H915" s="2">
        <v>-0.54795202253494701</v>
      </c>
      <c r="I915" s="2">
        <v>2.2190015285606002</v>
      </c>
      <c r="J915" s="2">
        <v>0.54134069886230496</v>
      </c>
      <c r="K915" s="2">
        <v>-1.2785653552929199</v>
      </c>
      <c r="L915" s="2">
        <v>0.36670108655776001</v>
      </c>
      <c r="M915" s="2">
        <v>-0.28069162993986502</v>
      </c>
      <c r="N915" s="2">
        <v>0.12568604673555001</v>
      </c>
      <c r="O915" s="2">
        <v>0.38223423918687999</v>
      </c>
      <c r="P915" s="2">
        <v>0.13633672843372099</v>
      </c>
    </row>
    <row r="916" spans="2:16" ht="15" customHeight="1" x14ac:dyDescent="0.25">
      <c r="B916" s="2">
        <v>-1.28022914889243</v>
      </c>
      <c r="C916" s="2">
        <v>-3.5184559390707801</v>
      </c>
      <c r="D916" s="2">
        <v>2.4502762217413498</v>
      </c>
      <c r="E916" s="2">
        <v>0.73734334518172195</v>
      </c>
      <c r="F916" s="2">
        <v>-2.28908678816379</v>
      </c>
      <c r="G916" s="2">
        <v>-1.2570151251168</v>
      </c>
      <c r="H916" s="2">
        <v>0.81854923189037898</v>
      </c>
      <c r="I916" s="2">
        <v>0.58951917823157196</v>
      </c>
      <c r="J916" s="2">
        <v>-0.35810102326411503</v>
      </c>
      <c r="K916" s="2">
        <v>0.324677876523076</v>
      </c>
      <c r="L916" s="2">
        <v>-0.34419567154860797</v>
      </c>
      <c r="M916" s="2">
        <v>0.75602584470399903</v>
      </c>
      <c r="N916" s="2">
        <v>4.8441523103459699E-2</v>
      </c>
      <c r="O916" s="2">
        <v>-0.284457277688004</v>
      </c>
      <c r="P916" s="2">
        <v>-8.2074218036066293E-2</v>
      </c>
    </row>
    <row r="917" spans="2:16" ht="15" customHeight="1" x14ac:dyDescent="0.25">
      <c r="B917" s="2">
        <v>-1.9787563697775901</v>
      </c>
      <c r="C917" s="2">
        <v>1.0513515296639699</v>
      </c>
      <c r="D917" s="2">
        <v>0.15769092822511499</v>
      </c>
      <c r="E917" s="2">
        <v>0.43350259550703402</v>
      </c>
      <c r="F917" s="2">
        <v>0.83041864487820105</v>
      </c>
      <c r="G917" s="2">
        <v>0.30002771948128598</v>
      </c>
      <c r="H917" s="2">
        <v>-0.78687817960790296</v>
      </c>
      <c r="I917" s="2">
        <v>-0.19040651255341401</v>
      </c>
      <c r="J917" s="2">
        <v>2.40893164447923E-2</v>
      </c>
      <c r="K917" s="2">
        <v>-0.47016771402162699</v>
      </c>
      <c r="L917" s="2">
        <v>0.234702281470721</v>
      </c>
      <c r="M917" s="2">
        <v>-0.26300602008698098</v>
      </c>
      <c r="N917" s="2">
        <v>-1.8990187452124999E-2</v>
      </c>
      <c r="O917" s="2">
        <v>-0.51911183767914904</v>
      </c>
      <c r="P917" s="2">
        <v>-0.50874757448621799</v>
      </c>
    </row>
    <row r="918" spans="2:16" ht="15" customHeight="1" x14ac:dyDescent="0.25">
      <c r="B918" s="2">
        <v>-2.72084771396726</v>
      </c>
      <c r="C918" s="2">
        <v>-9.9161564496884793</v>
      </c>
      <c r="D918" s="2">
        <v>1.5503704607367499</v>
      </c>
      <c r="E918" s="2">
        <v>-1.58285521871753</v>
      </c>
      <c r="F918" s="2">
        <v>-1.80640485230977</v>
      </c>
      <c r="G918" s="2">
        <v>-3.7142754033648702</v>
      </c>
      <c r="H918" s="2">
        <v>-8.9308040878939607E-2</v>
      </c>
      <c r="I918" s="2">
        <v>-1.9684436849073701</v>
      </c>
      <c r="J918" s="2">
        <v>-0.48715234863008899</v>
      </c>
      <c r="K918" s="2">
        <v>-1.2992285623289801</v>
      </c>
      <c r="L918" s="2">
        <v>0.87286551678759405</v>
      </c>
      <c r="M918" s="2">
        <v>-1.9751180849712301E-2</v>
      </c>
      <c r="N918" s="2">
        <v>0.30473995250533498</v>
      </c>
      <c r="O918" s="2">
        <v>-6.7051680461122601E-2</v>
      </c>
      <c r="P918" s="2">
        <v>0.37365438717775701</v>
      </c>
    </row>
  </sheetData>
  <pageMargins left="0.7" right="0.7" top="1.045275590551181" bottom="1.045275590551181" header="0.75" footer="0.75"/>
  <pageSetup paperSize="0" fitToWidth="0" fitToHeight="0" pageOrder="overThenDown" horizontalDpi="0" verticalDpi="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13"/>
  <dimension ref="A1:B917"/>
  <sheetViews>
    <sheetView workbookViewId="0"/>
  </sheetViews>
  <sheetFormatPr baseColWidth="10" defaultRowHeight="15" customHeight="1" x14ac:dyDescent="0.25"/>
  <cols>
    <col min="1" max="1024" width="11.5703125" customWidth="1"/>
  </cols>
  <sheetData>
    <row r="1" spans="1:2" ht="15" customHeight="1" x14ac:dyDescent="0.25">
      <c r="A1" s="2">
        <v>0.43835752009114198</v>
      </c>
      <c r="B1" s="2">
        <v>1.7804467248053799</v>
      </c>
    </row>
    <row r="2" spans="1:2" ht="15" customHeight="1" x14ac:dyDescent="0.25">
      <c r="A2" s="2">
        <v>-0.100505899542687</v>
      </c>
      <c r="B2" s="2">
        <v>-0.89917298611655905</v>
      </c>
    </row>
    <row r="3" spans="1:2" ht="15" customHeight="1" x14ac:dyDescent="0.25">
      <c r="A3" s="2">
        <v>-0.27029021014006299</v>
      </c>
      <c r="B3" s="2">
        <v>-0.35229317506105701</v>
      </c>
    </row>
    <row r="4" spans="1:2" ht="15" customHeight="1" x14ac:dyDescent="0.25">
      <c r="A4" s="2">
        <v>1.26609790229107E-2</v>
      </c>
      <c r="B4" s="2">
        <v>1.5150716899461301</v>
      </c>
    </row>
    <row r="5" spans="1:2" ht="15" customHeight="1" x14ac:dyDescent="0.25">
      <c r="A5" s="2">
        <v>0.99315252053213898</v>
      </c>
      <c r="B5" s="2">
        <v>1.0444185396708301</v>
      </c>
    </row>
    <row r="6" spans="1:2" ht="15" customHeight="1" x14ac:dyDescent="0.25">
      <c r="A6" s="2">
        <v>7.6788018250620704E-2</v>
      </c>
      <c r="B6" s="2">
        <v>1.6445007109341001</v>
      </c>
    </row>
    <row r="7" spans="1:2" ht="15" customHeight="1" x14ac:dyDescent="0.25">
      <c r="A7" s="2">
        <v>1.73652366668764</v>
      </c>
      <c r="B7" s="2">
        <v>0.90060658119024695</v>
      </c>
    </row>
    <row r="8" spans="1:2" ht="15" customHeight="1" x14ac:dyDescent="0.25">
      <c r="A8" s="2">
        <v>-0.11856604651316301</v>
      </c>
      <c r="B8" s="2">
        <v>-1.44103355434411</v>
      </c>
    </row>
    <row r="9" spans="1:2" ht="15" customHeight="1" x14ac:dyDescent="0.25">
      <c r="A9" s="2">
        <v>1.2979598877498699</v>
      </c>
      <c r="B9" s="2">
        <v>-1.2963391636322901</v>
      </c>
    </row>
    <row r="10" spans="1:2" ht="15" customHeight="1" x14ac:dyDescent="0.25">
      <c r="A10" s="2">
        <v>2.7781001561604501</v>
      </c>
      <c r="B10" s="2">
        <v>1.1756157966424301</v>
      </c>
    </row>
    <row r="11" spans="1:2" ht="15" customHeight="1" x14ac:dyDescent="0.25">
      <c r="A11" s="2">
        <v>-1.62219861805235</v>
      </c>
      <c r="B11" s="2">
        <v>-6.3280151962074704E-2</v>
      </c>
    </row>
    <row r="12" spans="1:2" ht="15" customHeight="1" x14ac:dyDescent="0.25">
      <c r="A12" s="2">
        <v>1.6177466142314001</v>
      </c>
      <c r="B12" s="2">
        <v>-0.486408779384502</v>
      </c>
    </row>
    <row r="13" spans="1:2" ht="15" customHeight="1" x14ac:dyDescent="0.25">
      <c r="A13" s="2">
        <v>0.124692403688529</v>
      </c>
      <c r="B13" s="2">
        <v>2.13859694610476</v>
      </c>
    </row>
    <row r="14" spans="1:2" ht="15" customHeight="1" x14ac:dyDescent="0.25">
      <c r="A14" s="2">
        <v>-0.105672299331285</v>
      </c>
      <c r="B14" s="2">
        <v>0.76522140535316296</v>
      </c>
    </row>
    <row r="15" spans="1:2" ht="15" customHeight="1" x14ac:dyDescent="0.25">
      <c r="A15" s="2">
        <v>0.67940060536810398</v>
      </c>
      <c r="B15" s="2">
        <v>1.92175515386469</v>
      </c>
    </row>
    <row r="16" spans="1:2" ht="15" customHeight="1" x14ac:dyDescent="0.25">
      <c r="A16" s="2">
        <v>0.147058795354234</v>
      </c>
      <c r="B16" s="2">
        <v>1.1043165751439601</v>
      </c>
    </row>
    <row r="17" spans="1:2" ht="15" customHeight="1" x14ac:dyDescent="0.25">
      <c r="A17" s="2">
        <v>-1.16088367597317E-2</v>
      </c>
      <c r="B17" s="2">
        <v>-1.10556247385397</v>
      </c>
    </row>
    <row r="18" spans="1:2" ht="15" customHeight="1" x14ac:dyDescent="0.25">
      <c r="A18" s="2">
        <v>0.46202547425691698</v>
      </c>
      <c r="B18" s="2">
        <v>2.1479609696450002</v>
      </c>
    </row>
    <row r="19" spans="1:2" ht="15" customHeight="1" x14ac:dyDescent="0.25">
      <c r="A19" s="2">
        <v>2.6367432749674502</v>
      </c>
      <c r="B19" s="2">
        <v>0.71251514754822498</v>
      </c>
    </row>
    <row r="20" spans="1:2" ht="15" customHeight="1" x14ac:dyDescent="0.25">
      <c r="A20" s="2">
        <v>1.0267831002455601</v>
      </c>
      <c r="B20" s="2">
        <v>0.23102493622056</v>
      </c>
    </row>
    <row r="21" spans="1:2" ht="15" customHeight="1" x14ac:dyDescent="0.25">
      <c r="A21" s="2">
        <v>2.0723980333789598</v>
      </c>
      <c r="B21" s="2">
        <v>1.6527818131218801</v>
      </c>
    </row>
    <row r="22" spans="1:2" ht="15" customHeight="1" x14ac:dyDescent="0.25">
      <c r="A22" s="2">
        <v>1.2858519217302999</v>
      </c>
      <c r="B22" s="2">
        <v>1.4867961573442501</v>
      </c>
    </row>
    <row r="23" spans="1:2" ht="15" customHeight="1" x14ac:dyDescent="0.25">
      <c r="A23" s="2">
        <v>0.49177446164967598</v>
      </c>
      <c r="B23" s="2">
        <v>-0.92305727293832895</v>
      </c>
    </row>
    <row r="24" spans="1:2" ht="15" customHeight="1" x14ac:dyDescent="0.25">
      <c r="A24" s="2">
        <v>2.11904760160078</v>
      </c>
      <c r="B24" s="2">
        <v>-0.41628683107166597</v>
      </c>
    </row>
    <row r="25" spans="1:2" ht="15" customHeight="1" x14ac:dyDescent="0.25">
      <c r="A25" s="2">
        <v>0.83182037101531103</v>
      </c>
      <c r="B25" s="2">
        <v>2.7467242125643998</v>
      </c>
    </row>
    <row r="26" spans="1:2" ht="15" customHeight="1" x14ac:dyDescent="0.25">
      <c r="A26" s="2">
        <v>-0.24792121036238299</v>
      </c>
      <c r="B26" s="2">
        <v>0.283761347039721</v>
      </c>
    </row>
    <row r="27" spans="1:2" ht="15" customHeight="1" x14ac:dyDescent="0.25">
      <c r="A27" s="2">
        <v>3.67081385452575</v>
      </c>
      <c r="B27" s="2">
        <v>0.51226905069517703</v>
      </c>
    </row>
    <row r="28" spans="1:2" ht="15" customHeight="1" x14ac:dyDescent="0.25">
      <c r="A28" s="2">
        <v>1.92894202287709E-2</v>
      </c>
      <c r="B28" s="2">
        <v>-0.113431753479451</v>
      </c>
    </row>
    <row r="29" spans="1:2" ht="15" customHeight="1" x14ac:dyDescent="0.25">
      <c r="A29" s="2">
        <v>1.0445080726498399</v>
      </c>
      <c r="B29" s="2">
        <v>0.96699758081912901</v>
      </c>
    </row>
    <row r="30" spans="1:2" ht="15" customHeight="1" x14ac:dyDescent="0.25">
      <c r="A30" s="2">
        <v>-0.22055379472310399</v>
      </c>
      <c r="B30" s="2">
        <v>-0.49251704401840202</v>
      </c>
    </row>
    <row r="31" spans="1:2" ht="15" customHeight="1" x14ac:dyDescent="0.25">
      <c r="A31" s="2">
        <v>1.4996611392296699</v>
      </c>
      <c r="B31" s="2">
        <v>1.2345709423005899</v>
      </c>
    </row>
    <row r="32" spans="1:2" ht="15" customHeight="1" x14ac:dyDescent="0.25">
      <c r="A32" s="2">
        <v>2.2437483063760699</v>
      </c>
      <c r="B32" s="2">
        <v>1.3665370982518601</v>
      </c>
    </row>
    <row r="33" spans="1:2" ht="15" customHeight="1" x14ac:dyDescent="0.25">
      <c r="A33" s="2">
        <v>0.89888452046846701</v>
      </c>
      <c r="B33" s="2">
        <v>-0.88084217617388505</v>
      </c>
    </row>
    <row r="34" spans="1:2" ht="15" customHeight="1" x14ac:dyDescent="0.25">
      <c r="A34" s="2">
        <v>2.52462810912811</v>
      </c>
      <c r="B34" s="2">
        <v>1.30355076674599</v>
      </c>
    </row>
    <row r="35" spans="1:2" ht="15" customHeight="1" x14ac:dyDescent="0.25">
      <c r="A35" s="2">
        <v>2.31252049076007</v>
      </c>
      <c r="B35" s="2">
        <v>-1.2863451724049599</v>
      </c>
    </row>
    <row r="36" spans="1:2" ht="15" customHeight="1" x14ac:dyDescent="0.25">
      <c r="A36" s="2">
        <v>-5.4608700220617402E-2</v>
      </c>
      <c r="B36" s="2">
        <v>0.17918268048792599</v>
      </c>
    </row>
    <row r="37" spans="1:2" ht="15" customHeight="1" x14ac:dyDescent="0.25">
      <c r="A37" s="2">
        <v>2.4620159073144898</v>
      </c>
      <c r="B37" s="2">
        <v>1.0121073229509401</v>
      </c>
    </row>
    <row r="38" spans="1:2" ht="15" customHeight="1" x14ac:dyDescent="0.25">
      <c r="A38" s="2">
        <v>2.0283823405878998</v>
      </c>
      <c r="B38" s="2">
        <v>0.13486943397741999</v>
      </c>
    </row>
    <row r="39" spans="1:2" ht="15" customHeight="1" x14ac:dyDescent="0.25">
      <c r="A39" s="2">
        <v>1.00847495172476</v>
      </c>
      <c r="B39" s="2">
        <v>-1.6554381614210001</v>
      </c>
    </row>
    <row r="40" spans="1:2" ht="15" customHeight="1" x14ac:dyDescent="0.25">
      <c r="A40" s="2">
        <v>0.85274255220795603</v>
      </c>
      <c r="B40" s="2">
        <v>0.508312596920385</v>
      </c>
    </row>
    <row r="41" spans="1:2" ht="15" customHeight="1" x14ac:dyDescent="0.25">
      <c r="A41" s="2">
        <v>9.25782192303992E-3</v>
      </c>
      <c r="B41" s="2">
        <v>2.0437642453925799</v>
      </c>
    </row>
    <row r="42" spans="1:2" ht="15" customHeight="1" x14ac:dyDescent="0.25">
      <c r="A42" s="2">
        <v>1.00097681151915</v>
      </c>
      <c r="B42" s="2">
        <v>1.98685818634154</v>
      </c>
    </row>
    <row r="43" spans="1:2" ht="15" customHeight="1" x14ac:dyDescent="0.25">
      <c r="A43" s="2">
        <v>1.6823872200416801</v>
      </c>
      <c r="B43" s="2">
        <v>0.70454804949338201</v>
      </c>
    </row>
    <row r="44" spans="1:2" ht="15" customHeight="1" x14ac:dyDescent="0.25">
      <c r="A44" s="2">
        <v>0.76926106329209198</v>
      </c>
      <c r="B44" s="2">
        <v>1.67585229319825</v>
      </c>
    </row>
    <row r="45" spans="1:2" ht="15" customHeight="1" x14ac:dyDescent="0.25">
      <c r="A45" s="2">
        <v>2.67134518182863</v>
      </c>
      <c r="B45" s="2">
        <v>-0.53453573719139102</v>
      </c>
    </row>
    <row r="46" spans="1:2" ht="15" customHeight="1" x14ac:dyDescent="0.25">
      <c r="A46" s="2">
        <v>1.15811871922306</v>
      </c>
      <c r="B46" s="2">
        <v>0.62974926704505096</v>
      </c>
    </row>
    <row r="47" spans="1:2" ht="15" customHeight="1" x14ac:dyDescent="0.25">
      <c r="A47" s="2">
        <v>-0.24301102246046999</v>
      </c>
      <c r="B47" s="2">
        <v>-0.799330140744128</v>
      </c>
    </row>
    <row r="48" spans="1:2" ht="15" customHeight="1" x14ac:dyDescent="0.25">
      <c r="A48" s="2">
        <v>1.6474260189791099</v>
      </c>
      <c r="B48" s="2">
        <v>1.1410970314472599</v>
      </c>
    </row>
    <row r="49" spans="1:2" ht="15" customHeight="1" x14ac:dyDescent="0.25">
      <c r="A49" s="2">
        <v>1.00028671612326</v>
      </c>
      <c r="B49" s="2">
        <v>1.3434456550926099</v>
      </c>
    </row>
    <row r="50" spans="1:2" ht="15" customHeight="1" x14ac:dyDescent="0.25">
      <c r="A50" s="2">
        <v>1.1457168657539001</v>
      </c>
      <c r="B50" s="2">
        <v>1.1122709529199</v>
      </c>
    </row>
    <row r="51" spans="1:2" ht="15" customHeight="1" x14ac:dyDescent="0.25">
      <c r="A51" s="2">
        <v>0.66686946345351406</v>
      </c>
      <c r="B51" s="2">
        <v>0.72512432020367501</v>
      </c>
    </row>
    <row r="52" spans="1:2" ht="15" customHeight="1" x14ac:dyDescent="0.25">
      <c r="A52" s="2">
        <v>-0.58600865799508095</v>
      </c>
      <c r="B52" s="2">
        <v>-6.9891455322422705E-2</v>
      </c>
    </row>
    <row r="53" spans="1:2" ht="15" customHeight="1" x14ac:dyDescent="0.25">
      <c r="A53" s="2">
        <v>-0.28492669374906998</v>
      </c>
      <c r="B53" s="2">
        <v>1.0722904058129801</v>
      </c>
    </row>
    <row r="54" spans="1:2" ht="15" customHeight="1" x14ac:dyDescent="0.25">
      <c r="A54" s="2">
        <v>-0.41273691480240499</v>
      </c>
      <c r="B54" s="2">
        <v>-0.33015930079775702</v>
      </c>
    </row>
    <row r="55" spans="1:2" ht="15" customHeight="1" x14ac:dyDescent="0.25">
      <c r="A55" s="2">
        <v>1.7190252584849</v>
      </c>
      <c r="B55" s="2">
        <v>-0.12696259346927399</v>
      </c>
    </row>
    <row r="56" spans="1:2" ht="15" customHeight="1" x14ac:dyDescent="0.25">
      <c r="A56" s="2">
        <v>2.0241600618766902</v>
      </c>
      <c r="B56" s="2">
        <v>1.55631135748257</v>
      </c>
    </row>
    <row r="57" spans="1:2" ht="15" customHeight="1" x14ac:dyDescent="0.25">
      <c r="A57" s="2">
        <v>4.6075763322886001E-2</v>
      </c>
      <c r="B57" s="2">
        <v>1.9974378864256199</v>
      </c>
    </row>
    <row r="58" spans="1:2" ht="15" customHeight="1" x14ac:dyDescent="0.25">
      <c r="A58" s="2">
        <v>1.5910340411071699</v>
      </c>
      <c r="B58" s="2">
        <v>-5.1506078865508398E-2</v>
      </c>
    </row>
    <row r="59" spans="1:2" ht="15" customHeight="1" x14ac:dyDescent="0.25">
      <c r="A59" s="2">
        <v>0.71113249205621398</v>
      </c>
      <c r="B59" s="2">
        <v>1.6789652557767301</v>
      </c>
    </row>
    <row r="60" spans="1:2" ht="15" customHeight="1" x14ac:dyDescent="0.25">
      <c r="A60" s="2">
        <v>-1.0131007515943899</v>
      </c>
      <c r="B60" s="2">
        <v>1.2666239400735699</v>
      </c>
    </row>
    <row r="61" spans="1:2" ht="15" customHeight="1" x14ac:dyDescent="0.25">
      <c r="A61" s="2">
        <v>0.32160574915817902</v>
      </c>
      <c r="B61" s="2">
        <v>-1.97864284224939</v>
      </c>
    </row>
    <row r="62" spans="1:2" ht="15" customHeight="1" x14ac:dyDescent="0.25">
      <c r="A62" s="2">
        <v>-1.3492793736250099</v>
      </c>
      <c r="B62" s="2">
        <v>-0.31897992485186699</v>
      </c>
    </row>
    <row r="63" spans="1:2" ht="15" customHeight="1" x14ac:dyDescent="0.25">
      <c r="A63" s="2">
        <v>1.6258306085449299</v>
      </c>
      <c r="B63" s="2">
        <v>0.95841649949710495</v>
      </c>
    </row>
    <row r="64" spans="1:2" ht="15" customHeight="1" x14ac:dyDescent="0.25">
      <c r="A64" s="2">
        <v>1.26217126034797</v>
      </c>
      <c r="B64" s="2">
        <v>1.08146570973532</v>
      </c>
    </row>
    <row r="65" spans="1:2" ht="15" customHeight="1" x14ac:dyDescent="0.25">
      <c r="A65" s="2">
        <v>0.52366256400250599</v>
      </c>
      <c r="B65" s="2">
        <v>1.8837772926393299</v>
      </c>
    </row>
    <row r="66" spans="1:2" ht="15" customHeight="1" x14ac:dyDescent="0.25">
      <c r="A66" s="2">
        <v>1.86217891498923E-2</v>
      </c>
      <c r="B66" s="2">
        <v>0.21747540594402101</v>
      </c>
    </row>
    <row r="67" spans="1:2" ht="15" customHeight="1" x14ac:dyDescent="0.25">
      <c r="A67" s="2">
        <v>0.52916030537976499</v>
      </c>
      <c r="B67" s="2">
        <v>3.5420495980491497E-2</v>
      </c>
    </row>
    <row r="68" spans="1:2" ht="15" customHeight="1" x14ac:dyDescent="0.25">
      <c r="A68" s="2">
        <v>0.85792223090875197</v>
      </c>
      <c r="B68" s="2">
        <v>-0.43846814818436702</v>
      </c>
    </row>
    <row r="69" spans="1:2" ht="15" customHeight="1" x14ac:dyDescent="0.25">
      <c r="A69" s="2">
        <v>3.8659829954583498</v>
      </c>
      <c r="B69" s="2">
        <v>-0.58898362279517702</v>
      </c>
    </row>
    <row r="70" spans="1:2" ht="15" customHeight="1" x14ac:dyDescent="0.25">
      <c r="A70" s="2">
        <v>-0.61002137879135099</v>
      </c>
      <c r="B70" s="2">
        <v>0.58752572929886904</v>
      </c>
    </row>
    <row r="71" spans="1:2" ht="15" customHeight="1" x14ac:dyDescent="0.25">
      <c r="A71" s="2">
        <v>0.54244436061914003</v>
      </c>
      <c r="B71" s="2">
        <v>-0.97461085753814602</v>
      </c>
    </row>
    <row r="72" spans="1:2" ht="15" customHeight="1" x14ac:dyDescent="0.25">
      <c r="A72" s="2">
        <v>2.2925028892629</v>
      </c>
      <c r="B72" s="2">
        <v>0.16384082017267901</v>
      </c>
    </row>
    <row r="73" spans="1:2" ht="15" customHeight="1" x14ac:dyDescent="0.25">
      <c r="A73" s="2">
        <v>0.33007564579607701</v>
      </c>
      <c r="B73" s="2">
        <v>1.19528200952702</v>
      </c>
    </row>
    <row r="74" spans="1:2" ht="15" customHeight="1" x14ac:dyDescent="0.25">
      <c r="A74" s="2">
        <v>1.2781324688973801</v>
      </c>
      <c r="B74" s="2">
        <v>1.62961857493067</v>
      </c>
    </row>
    <row r="75" spans="1:2" ht="15" customHeight="1" x14ac:dyDescent="0.25">
      <c r="A75" s="2">
        <v>3.1618556594187699</v>
      </c>
      <c r="B75" s="2">
        <v>5.9627927042652497E-2</v>
      </c>
    </row>
    <row r="76" spans="1:2" ht="15" customHeight="1" x14ac:dyDescent="0.25">
      <c r="A76" s="2">
        <v>2.90830379052354</v>
      </c>
      <c r="B76" s="2">
        <v>0.68680588311187996</v>
      </c>
    </row>
    <row r="77" spans="1:2" ht="15" customHeight="1" x14ac:dyDescent="0.25">
      <c r="A77" s="2">
        <v>1.1138722291391101</v>
      </c>
      <c r="B77" s="2">
        <v>-2.0937405709605001</v>
      </c>
    </row>
    <row r="78" spans="1:2" ht="15" customHeight="1" x14ac:dyDescent="0.25">
      <c r="A78" s="2">
        <v>1.26904266202856</v>
      </c>
      <c r="B78" s="2">
        <v>-2.2590442680959799</v>
      </c>
    </row>
    <row r="79" spans="1:2" ht="15" customHeight="1" x14ac:dyDescent="0.25">
      <c r="A79" s="2">
        <v>0.86937926065600302</v>
      </c>
      <c r="B79" s="2">
        <v>-1.74552615030267</v>
      </c>
    </row>
    <row r="80" spans="1:2" ht="15" customHeight="1" x14ac:dyDescent="0.25">
      <c r="A80" s="2">
        <v>-0.39528282656908098</v>
      </c>
      <c r="B80" s="2">
        <v>1.7614191313196299</v>
      </c>
    </row>
    <row r="81" spans="1:2" ht="15" customHeight="1" x14ac:dyDescent="0.25">
      <c r="A81" s="2">
        <v>0.57639276297752395</v>
      </c>
      <c r="B81" s="2">
        <v>1.42696192928921</v>
      </c>
    </row>
    <row r="82" spans="1:2" ht="15" customHeight="1" x14ac:dyDescent="0.25">
      <c r="A82" s="2">
        <v>2.45156516988034</v>
      </c>
      <c r="B82" s="2">
        <v>-1.4405362162495099</v>
      </c>
    </row>
    <row r="83" spans="1:2" ht="15" customHeight="1" x14ac:dyDescent="0.25">
      <c r="A83" s="2">
        <v>0.83833818291155504</v>
      </c>
      <c r="B83" s="2">
        <v>2.0782103470740698</v>
      </c>
    </row>
    <row r="84" spans="1:2" ht="15" customHeight="1" x14ac:dyDescent="0.25">
      <c r="A84" s="2">
        <v>2.0418391260261202</v>
      </c>
      <c r="B84" s="2">
        <v>-1.5578641912534701</v>
      </c>
    </row>
    <row r="85" spans="1:2" ht="15" customHeight="1" x14ac:dyDescent="0.25">
      <c r="A85" s="2">
        <v>0.56189727605640505</v>
      </c>
      <c r="B85" s="2">
        <v>-1.6325515963063599</v>
      </c>
    </row>
    <row r="86" spans="1:2" ht="15" customHeight="1" x14ac:dyDescent="0.25">
      <c r="A86" s="2">
        <v>-1.3781769409181901</v>
      </c>
      <c r="B86" s="2">
        <v>-0.616870584724588</v>
      </c>
    </row>
    <row r="87" spans="1:2" ht="15" customHeight="1" x14ac:dyDescent="0.25">
      <c r="A87" s="2">
        <v>1.1060063860743901</v>
      </c>
      <c r="B87" s="2">
        <v>0.32733165075173998</v>
      </c>
    </row>
    <row r="88" spans="1:2" ht="15" customHeight="1" x14ac:dyDescent="0.25">
      <c r="A88" s="2">
        <v>0.58050306213863601</v>
      </c>
      <c r="B88" s="2">
        <v>0.80611850649263295</v>
      </c>
    </row>
    <row r="89" spans="1:2" ht="15" customHeight="1" x14ac:dyDescent="0.25">
      <c r="A89" s="2">
        <v>1.17298078872013</v>
      </c>
      <c r="B89" s="2">
        <v>-2.0771240884496098</v>
      </c>
    </row>
    <row r="90" spans="1:2" ht="15" customHeight="1" x14ac:dyDescent="0.25">
      <c r="A90" s="2">
        <v>0.10863258031723801</v>
      </c>
      <c r="B90" s="2">
        <v>0.66123802427688805</v>
      </c>
    </row>
    <row r="91" spans="1:2" ht="15" customHeight="1" x14ac:dyDescent="0.25">
      <c r="A91" s="2">
        <v>-1.4141322462291199</v>
      </c>
      <c r="B91" s="2">
        <v>-5.1527725235037503</v>
      </c>
    </row>
    <row r="92" spans="1:2" ht="15" customHeight="1" x14ac:dyDescent="0.25">
      <c r="A92" s="2">
        <v>5.5201582940274196</v>
      </c>
      <c r="B92" s="2">
        <v>0.286025204283407</v>
      </c>
    </row>
    <row r="93" spans="1:2" ht="15" customHeight="1" x14ac:dyDescent="0.25">
      <c r="A93" s="2">
        <v>-2.04224041270976E-4</v>
      </c>
      <c r="B93" s="2">
        <v>0.61068753049839297</v>
      </c>
    </row>
    <row r="94" spans="1:2" ht="15" customHeight="1" x14ac:dyDescent="0.25">
      <c r="A94" s="2">
        <v>1.28493668620697</v>
      </c>
      <c r="B94" s="2">
        <v>0.926658451730347</v>
      </c>
    </row>
    <row r="95" spans="1:2" ht="15" customHeight="1" x14ac:dyDescent="0.25">
      <c r="A95" s="2">
        <v>1.84868211249458</v>
      </c>
      <c r="B95" s="2">
        <v>0.11547338741485599</v>
      </c>
    </row>
    <row r="96" spans="1:2" ht="15" customHeight="1" x14ac:dyDescent="0.25">
      <c r="A96" s="2">
        <v>-2.3451048499259799</v>
      </c>
      <c r="B96" s="2">
        <v>-2.8586859990387001</v>
      </c>
    </row>
    <row r="97" spans="1:2" ht="15" customHeight="1" x14ac:dyDescent="0.25">
      <c r="A97" s="2">
        <v>-0.44804242149780799</v>
      </c>
      <c r="B97" s="2">
        <v>1.3791072842015399</v>
      </c>
    </row>
    <row r="98" spans="1:2" ht="15" customHeight="1" x14ac:dyDescent="0.25">
      <c r="A98" s="2">
        <v>1.5122812373679599</v>
      </c>
      <c r="B98" s="2">
        <v>0.87138760497267698</v>
      </c>
    </row>
    <row r="99" spans="1:2" ht="15" customHeight="1" x14ac:dyDescent="0.25">
      <c r="A99" s="2">
        <v>0.29169951503708402</v>
      </c>
      <c r="B99" s="2">
        <v>-0.92439598673693801</v>
      </c>
    </row>
    <row r="100" spans="1:2" ht="15" customHeight="1" x14ac:dyDescent="0.25">
      <c r="A100" s="2">
        <v>0.265181722883987</v>
      </c>
      <c r="B100" s="2">
        <v>-0.45745539190443002</v>
      </c>
    </row>
    <row r="101" spans="1:2" ht="15" customHeight="1" x14ac:dyDescent="0.25">
      <c r="A101" s="2">
        <v>0.500317311899381</v>
      </c>
      <c r="B101" s="2">
        <v>-0.35242625094932001</v>
      </c>
    </row>
    <row r="102" spans="1:2" ht="15" customHeight="1" x14ac:dyDescent="0.25">
      <c r="A102" s="2">
        <v>1.06943378801644</v>
      </c>
      <c r="B102" s="2">
        <v>0.68104279218711405</v>
      </c>
    </row>
    <row r="103" spans="1:2" ht="15" customHeight="1" x14ac:dyDescent="0.25">
      <c r="A103" s="2">
        <v>1.87147420845476</v>
      </c>
      <c r="B103" s="2">
        <v>1.21162239397354</v>
      </c>
    </row>
    <row r="104" spans="1:2" ht="15" customHeight="1" x14ac:dyDescent="0.25">
      <c r="A104" s="2">
        <v>0.77139605044824</v>
      </c>
      <c r="B104" s="2">
        <v>1.3637428023110001</v>
      </c>
    </row>
    <row r="105" spans="1:2" ht="15" customHeight="1" x14ac:dyDescent="0.25">
      <c r="A105" s="2">
        <v>5.0794105932240496</v>
      </c>
      <c r="B105" s="2">
        <v>-0.31521812405400101</v>
      </c>
    </row>
    <row r="106" spans="1:2" ht="15" customHeight="1" x14ac:dyDescent="0.25">
      <c r="A106" s="2">
        <v>0.31669349811626102</v>
      </c>
      <c r="B106" s="2">
        <v>-0.61438109551850195</v>
      </c>
    </row>
    <row r="107" spans="1:2" ht="15" customHeight="1" x14ac:dyDescent="0.25">
      <c r="A107" s="2">
        <v>0.39694132482919497</v>
      </c>
      <c r="B107" s="2">
        <v>-2.7903488514536998</v>
      </c>
    </row>
    <row r="108" spans="1:2" ht="15" customHeight="1" x14ac:dyDescent="0.25">
      <c r="A108" s="2">
        <v>0.43240397100686101</v>
      </c>
      <c r="B108" s="2">
        <v>1.61947696821874</v>
      </c>
    </row>
    <row r="109" spans="1:2" ht="15" customHeight="1" x14ac:dyDescent="0.25">
      <c r="A109" s="2">
        <v>-0.357876161488903</v>
      </c>
      <c r="B109" s="2">
        <v>-1.4680970304492</v>
      </c>
    </row>
    <row r="110" spans="1:2" ht="15" customHeight="1" x14ac:dyDescent="0.25">
      <c r="A110" s="2">
        <v>2.6896071760402398</v>
      </c>
      <c r="B110" s="2">
        <v>-0.50347624999630403</v>
      </c>
    </row>
    <row r="111" spans="1:2" ht="15" customHeight="1" x14ac:dyDescent="0.25">
      <c r="A111" s="2">
        <v>-1.1327989599380699</v>
      </c>
      <c r="B111" s="2">
        <v>-1.19583187570023</v>
      </c>
    </row>
    <row r="112" spans="1:2" ht="15" customHeight="1" x14ac:dyDescent="0.25">
      <c r="A112" s="2">
        <v>1.5495686734749801</v>
      </c>
      <c r="B112" s="2">
        <v>1.60640530083184</v>
      </c>
    </row>
    <row r="113" spans="1:2" ht="15" customHeight="1" x14ac:dyDescent="0.25">
      <c r="A113" s="2">
        <v>1.8462459895816301</v>
      </c>
      <c r="B113" s="2">
        <v>-0.25911298456099902</v>
      </c>
    </row>
    <row r="114" spans="1:2" ht="15" customHeight="1" x14ac:dyDescent="0.25">
      <c r="A114" s="2">
        <v>2.01157853869063</v>
      </c>
      <c r="B114" s="2">
        <v>-0.54059806607888605</v>
      </c>
    </row>
    <row r="115" spans="1:2" ht="15" customHeight="1" x14ac:dyDescent="0.25">
      <c r="A115" s="2">
        <v>3.5951431878873098E-2</v>
      </c>
      <c r="B115" s="2">
        <v>0.650402522029085</v>
      </c>
    </row>
    <row r="116" spans="1:2" ht="15" customHeight="1" x14ac:dyDescent="0.25">
      <c r="A116" s="2">
        <v>0.101753359456905</v>
      </c>
      <c r="B116" s="2">
        <v>1.304389230263</v>
      </c>
    </row>
    <row r="117" spans="1:2" ht="15" customHeight="1" x14ac:dyDescent="0.25">
      <c r="A117" s="2">
        <v>2.0330432167785402</v>
      </c>
      <c r="B117" s="2">
        <v>-0.201082347052468</v>
      </c>
    </row>
    <row r="118" spans="1:2" ht="15" customHeight="1" x14ac:dyDescent="0.25">
      <c r="A118" s="2">
        <v>1.1919772963061299</v>
      </c>
      <c r="B118" s="2">
        <v>-1.6212098782766899</v>
      </c>
    </row>
    <row r="119" spans="1:2" ht="15" customHeight="1" x14ac:dyDescent="0.25">
      <c r="A119" s="2">
        <v>0.61274128275229101</v>
      </c>
      <c r="B119" s="2">
        <v>0.89304243320045396</v>
      </c>
    </row>
    <row r="120" spans="1:2" ht="15" customHeight="1" x14ac:dyDescent="0.25">
      <c r="A120" s="2">
        <v>0.79886130283243195</v>
      </c>
      <c r="B120" s="2">
        <v>-0.29893266391832501</v>
      </c>
    </row>
    <row r="121" spans="1:2" ht="15" customHeight="1" x14ac:dyDescent="0.25">
      <c r="A121" s="2">
        <v>1.3302074062235201</v>
      </c>
      <c r="B121" s="2">
        <v>1.00986816699697</v>
      </c>
    </row>
    <row r="122" spans="1:2" ht="15" customHeight="1" x14ac:dyDescent="0.25">
      <c r="A122" s="2">
        <v>1.96166575571704</v>
      </c>
      <c r="B122" s="2">
        <v>-1.66046146471336</v>
      </c>
    </row>
    <row r="123" spans="1:2" ht="15" customHeight="1" x14ac:dyDescent="0.25">
      <c r="A123" s="2">
        <v>1.1611473931966301</v>
      </c>
      <c r="B123" s="2">
        <v>8.6330341710326802E-2</v>
      </c>
    </row>
    <row r="124" spans="1:2" ht="15" customHeight="1" x14ac:dyDescent="0.25">
      <c r="A124" s="2">
        <v>0.651337273570058</v>
      </c>
      <c r="B124" s="2">
        <v>7.5294037839392994E-2</v>
      </c>
    </row>
    <row r="125" spans="1:2" ht="15" customHeight="1" x14ac:dyDescent="0.25">
      <c r="A125" s="2">
        <v>1.7817182179036499</v>
      </c>
      <c r="B125" s="2">
        <v>0.64721142989598901</v>
      </c>
    </row>
    <row r="126" spans="1:2" ht="15" customHeight="1" x14ac:dyDescent="0.25">
      <c r="A126" s="2">
        <v>3.4056375643363901</v>
      </c>
      <c r="B126" s="2">
        <v>0.820778148986679</v>
      </c>
    </row>
    <row r="127" spans="1:2" ht="15" customHeight="1" x14ac:dyDescent="0.25">
      <c r="A127" s="2">
        <v>1.98823205783325</v>
      </c>
      <c r="B127" s="2">
        <v>-2.2525949785678998</v>
      </c>
    </row>
    <row r="128" spans="1:2" ht="15" customHeight="1" x14ac:dyDescent="0.25">
      <c r="A128" s="2">
        <v>3.62341203837801E-2</v>
      </c>
      <c r="B128" s="2">
        <v>0.63809597459031897</v>
      </c>
    </row>
    <row r="129" spans="1:2" ht="15" customHeight="1" x14ac:dyDescent="0.25">
      <c r="A129" s="2">
        <v>1.9467677864235799</v>
      </c>
      <c r="B129" s="2">
        <v>1.4570301494652</v>
      </c>
    </row>
    <row r="130" spans="1:2" ht="15" customHeight="1" x14ac:dyDescent="0.25">
      <c r="A130" s="2">
        <v>-0.16591115162767001</v>
      </c>
      <c r="B130" s="2">
        <v>-1.69385657552069</v>
      </c>
    </row>
    <row r="131" spans="1:2" ht="15" customHeight="1" x14ac:dyDescent="0.25">
      <c r="A131" s="2">
        <v>-0.28619540643476499</v>
      </c>
      <c r="B131" s="2">
        <v>-0.80892173356004404</v>
      </c>
    </row>
    <row r="132" spans="1:2" ht="15" customHeight="1" x14ac:dyDescent="0.25">
      <c r="A132" s="2">
        <v>2.34511818384608</v>
      </c>
      <c r="B132" s="2">
        <v>0.33354207766814198</v>
      </c>
    </row>
    <row r="133" spans="1:2" ht="15" customHeight="1" x14ac:dyDescent="0.25">
      <c r="A133" s="2">
        <v>1.06957383954421</v>
      </c>
      <c r="B133" s="2">
        <v>-1.2998892409951399</v>
      </c>
    </row>
    <row r="134" spans="1:2" ht="15" customHeight="1" x14ac:dyDescent="0.25">
      <c r="A134" s="2">
        <v>2.2382906740759698</v>
      </c>
      <c r="B134" s="2">
        <v>-0.82286546718915998</v>
      </c>
    </row>
    <row r="135" spans="1:2" ht="15" customHeight="1" x14ac:dyDescent="0.25">
      <c r="A135" s="2">
        <v>3.1173309026443698</v>
      </c>
      <c r="B135" s="2">
        <v>9.6896496794940501E-2</v>
      </c>
    </row>
    <row r="136" spans="1:2" ht="15" customHeight="1" x14ac:dyDescent="0.25">
      <c r="A136" s="2">
        <v>2.52386249467957</v>
      </c>
      <c r="B136" s="2">
        <v>-1.52407152012734</v>
      </c>
    </row>
    <row r="137" spans="1:2" ht="15" customHeight="1" x14ac:dyDescent="0.25">
      <c r="A137" s="2">
        <v>-9.8692413770093204E-2</v>
      </c>
      <c r="B137" s="2">
        <v>-0.59093235276964395</v>
      </c>
    </row>
    <row r="138" spans="1:2" ht="15" customHeight="1" x14ac:dyDescent="0.25">
      <c r="A138" s="2">
        <v>0.174247243261341</v>
      </c>
      <c r="B138" s="2">
        <v>1.43801481846347</v>
      </c>
    </row>
    <row r="139" spans="1:2" ht="15" customHeight="1" x14ac:dyDescent="0.25">
      <c r="A139" s="2">
        <v>1.0613210242164</v>
      </c>
      <c r="B139" s="2">
        <v>0.232137466324249</v>
      </c>
    </row>
    <row r="140" spans="1:2" ht="15" customHeight="1" x14ac:dyDescent="0.25">
      <c r="A140" s="2">
        <v>-2.3089107794100499</v>
      </c>
      <c r="B140" s="2">
        <v>-4.2477415423008402</v>
      </c>
    </row>
    <row r="141" spans="1:2" ht="15" customHeight="1" x14ac:dyDescent="0.25">
      <c r="A141" s="2">
        <v>-0.112698768254164</v>
      </c>
      <c r="B141" s="2">
        <v>2.5198958270062102</v>
      </c>
    </row>
    <row r="142" spans="1:2" ht="15" customHeight="1" x14ac:dyDescent="0.25">
      <c r="A142" s="2">
        <v>2.63852423583424</v>
      </c>
      <c r="B142" s="2">
        <v>0.99331269331296201</v>
      </c>
    </row>
    <row r="143" spans="1:2" ht="15" customHeight="1" x14ac:dyDescent="0.25">
      <c r="A143" s="2">
        <v>0.99912500871190402</v>
      </c>
      <c r="B143" s="2">
        <v>0.132794945759661</v>
      </c>
    </row>
    <row r="144" spans="1:2" ht="15" customHeight="1" x14ac:dyDescent="0.25">
      <c r="A144" s="2">
        <v>9.71416047193423E-2</v>
      </c>
      <c r="B144" s="2">
        <v>-0.56139119284663797</v>
      </c>
    </row>
    <row r="145" spans="1:2" ht="15" customHeight="1" x14ac:dyDescent="0.25">
      <c r="A145" s="2">
        <v>-0.133229930721424</v>
      </c>
      <c r="B145" s="2">
        <v>0.88078031820840597</v>
      </c>
    </row>
    <row r="146" spans="1:2" ht="15" customHeight="1" x14ac:dyDescent="0.25">
      <c r="A146" s="2">
        <v>-1.28979869984849</v>
      </c>
      <c r="B146" s="2">
        <v>0.64176559351380802</v>
      </c>
    </row>
    <row r="147" spans="1:2" ht="15" customHeight="1" x14ac:dyDescent="0.25">
      <c r="A147" s="2">
        <v>0.81875824106559403</v>
      </c>
      <c r="B147" s="2">
        <v>2.1730646804979599</v>
      </c>
    </row>
    <row r="148" spans="1:2" ht="15" customHeight="1" x14ac:dyDescent="0.25">
      <c r="A148" s="2">
        <v>-0.85031580735508605</v>
      </c>
      <c r="B148" s="2">
        <v>3.2304262728111302</v>
      </c>
    </row>
    <row r="149" spans="1:2" ht="15" customHeight="1" x14ac:dyDescent="0.25">
      <c r="A149" s="2">
        <v>-2.4018903800481302</v>
      </c>
      <c r="B149" s="2">
        <v>3.9882385306280001E-2</v>
      </c>
    </row>
    <row r="150" spans="1:2" ht="15" customHeight="1" x14ac:dyDescent="0.25">
      <c r="A150" s="2">
        <v>1.80788575377073</v>
      </c>
      <c r="B150" s="2">
        <v>1.7374651098879601</v>
      </c>
    </row>
    <row r="151" spans="1:2" ht="15" customHeight="1" x14ac:dyDescent="0.25">
      <c r="A151" s="2">
        <v>2.3341572411028602</v>
      </c>
      <c r="B151" s="2">
        <v>-0.42169952186458598</v>
      </c>
    </row>
    <row r="152" spans="1:2" ht="15" customHeight="1" x14ac:dyDescent="0.25">
      <c r="A152" s="2">
        <v>1.78305441024851</v>
      </c>
      <c r="B152" s="2">
        <v>0.89569471705333503</v>
      </c>
    </row>
    <row r="153" spans="1:2" ht="15" customHeight="1" x14ac:dyDescent="0.25">
      <c r="A153" s="2">
        <v>1.92999270186176</v>
      </c>
      <c r="B153" s="2">
        <v>0.51206208340258696</v>
      </c>
    </row>
    <row r="154" spans="1:2" ht="15" customHeight="1" x14ac:dyDescent="0.25">
      <c r="A154" s="2">
        <v>0.47366043497982702</v>
      </c>
      <c r="B154" s="2">
        <v>1.05999066311887</v>
      </c>
    </row>
    <row r="155" spans="1:2" ht="15" customHeight="1" x14ac:dyDescent="0.25">
      <c r="A155" s="2">
        <v>1.01533923358534</v>
      </c>
      <c r="B155" s="2">
        <v>1.8903651035250699</v>
      </c>
    </row>
    <row r="156" spans="1:2" ht="15" customHeight="1" x14ac:dyDescent="0.25">
      <c r="A156" s="2">
        <v>-0.45610598227142701</v>
      </c>
      <c r="B156" s="2">
        <v>1.2909060221971</v>
      </c>
    </row>
    <row r="157" spans="1:2" ht="15" customHeight="1" x14ac:dyDescent="0.25">
      <c r="A157" s="2">
        <v>0.30733517032025298</v>
      </c>
      <c r="B157" s="2">
        <v>-1.0139760783771801</v>
      </c>
    </row>
    <row r="158" spans="1:2" ht="15" customHeight="1" x14ac:dyDescent="0.25">
      <c r="A158" s="2">
        <v>2.1008713540460602</v>
      </c>
      <c r="B158" s="2">
        <v>1.2483683534354899</v>
      </c>
    </row>
    <row r="159" spans="1:2" ht="15" customHeight="1" x14ac:dyDescent="0.25">
      <c r="A159" s="2">
        <v>0.58503024350850397</v>
      </c>
      <c r="B159" s="2">
        <v>0.610324045045742</v>
      </c>
    </row>
    <row r="160" spans="1:2" ht="15" customHeight="1" x14ac:dyDescent="0.25">
      <c r="A160" s="2">
        <v>-1.2047273087302</v>
      </c>
      <c r="B160" s="2">
        <v>-0.70680565554666896</v>
      </c>
    </row>
    <row r="161" spans="1:2" ht="15" customHeight="1" x14ac:dyDescent="0.25">
      <c r="A161" s="2">
        <v>2.09230268159788</v>
      </c>
      <c r="B161" s="2">
        <v>-0.59477290220941703</v>
      </c>
    </row>
    <row r="162" spans="1:2" ht="15" customHeight="1" x14ac:dyDescent="0.25">
      <c r="A162" s="2">
        <v>5.2233395319457596E-3</v>
      </c>
      <c r="B162" s="2">
        <v>0.543987062606758</v>
      </c>
    </row>
    <row r="163" spans="1:2" ht="15" customHeight="1" x14ac:dyDescent="0.25">
      <c r="A163" s="2">
        <v>-0.23781758317615101</v>
      </c>
      <c r="B163" s="2">
        <v>2.2708026177668299</v>
      </c>
    </row>
    <row r="164" spans="1:2" ht="15" customHeight="1" x14ac:dyDescent="0.25">
      <c r="A164" s="2">
        <v>-0.62056880703984296</v>
      </c>
      <c r="B164" s="2">
        <v>2.5955207059126502</v>
      </c>
    </row>
    <row r="165" spans="1:2" ht="15" customHeight="1" x14ac:dyDescent="0.25">
      <c r="A165" s="2">
        <v>-0.28711080890198698</v>
      </c>
      <c r="B165" s="2">
        <v>0.68675104235170703</v>
      </c>
    </row>
    <row r="166" spans="1:2" ht="15" customHeight="1" x14ac:dyDescent="0.25">
      <c r="A166" s="2">
        <v>0.29911442090096901</v>
      </c>
      <c r="B166" s="2">
        <v>1.2919822404874199</v>
      </c>
    </row>
    <row r="167" spans="1:2" ht="15" customHeight="1" x14ac:dyDescent="0.25">
      <c r="A167" s="2">
        <v>0.52818447591234396</v>
      </c>
      <c r="B167" s="2">
        <v>1.6796317738197399</v>
      </c>
    </row>
    <row r="168" spans="1:2" ht="15" customHeight="1" x14ac:dyDescent="0.25">
      <c r="A168" s="2">
        <v>4.2176400090615802</v>
      </c>
      <c r="B168" s="2">
        <v>-0.52916682100715196</v>
      </c>
    </row>
    <row r="169" spans="1:2" ht="15" customHeight="1" x14ac:dyDescent="0.25">
      <c r="A169" s="2">
        <v>1.8002071873863099</v>
      </c>
      <c r="B169" s="2">
        <v>-0.87419068469396399</v>
      </c>
    </row>
    <row r="170" spans="1:2" ht="15" customHeight="1" x14ac:dyDescent="0.25">
      <c r="A170" s="2">
        <v>1.27674435730077</v>
      </c>
      <c r="B170" s="2">
        <v>1.39253656297496</v>
      </c>
    </row>
    <row r="171" spans="1:2" ht="15" customHeight="1" x14ac:dyDescent="0.25">
      <c r="A171" s="2">
        <v>0.450242802222515</v>
      </c>
      <c r="B171" s="2">
        <v>1.8289141546016701</v>
      </c>
    </row>
    <row r="172" spans="1:2" ht="15" customHeight="1" x14ac:dyDescent="0.25">
      <c r="A172" s="2">
        <v>0.13595407690519101</v>
      </c>
      <c r="B172" s="2">
        <v>1.9651843918516301</v>
      </c>
    </row>
    <row r="173" spans="1:2" ht="15" customHeight="1" x14ac:dyDescent="0.25">
      <c r="A173" s="2">
        <v>2.1124627107148002</v>
      </c>
      <c r="B173" s="2">
        <v>1.08646555478081</v>
      </c>
    </row>
    <row r="174" spans="1:2" ht="15" customHeight="1" x14ac:dyDescent="0.25">
      <c r="A174" s="2">
        <v>0.128529444948004</v>
      </c>
      <c r="B174" s="2">
        <v>-0.51102343282263996</v>
      </c>
    </row>
    <row r="175" spans="1:2" ht="15" customHeight="1" x14ac:dyDescent="0.25">
      <c r="A175" s="2">
        <v>0.233946006155064</v>
      </c>
      <c r="B175" s="2">
        <v>-0.42176874414736898</v>
      </c>
    </row>
    <row r="176" spans="1:2" ht="15" customHeight="1" x14ac:dyDescent="0.25">
      <c r="A176" s="2">
        <v>-0.94230781676191899</v>
      </c>
      <c r="B176" s="2">
        <v>-1.3862049183835701</v>
      </c>
    </row>
    <row r="177" spans="1:2" ht="15" customHeight="1" x14ac:dyDescent="0.25">
      <c r="A177" s="2">
        <v>0.247897216404384</v>
      </c>
      <c r="B177" s="2">
        <v>1.11119954370491</v>
      </c>
    </row>
    <row r="178" spans="1:2" ht="15" customHeight="1" x14ac:dyDescent="0.25">
      <c r="A178" s="2">
        <v>1.0252044908868001</v>
      </c>
      <c r="B178" s="2">
        <v>0.57591891939509399</v>
      </c>
    </row>
    <row r="179" spans="1:2" ht="15" customHeight="1" x14ac:dyDescent="0.25">
      <c r="A179" s="2">
        <v>1.7469289142678901</v>
      </c>
      <c r="B179" s="2">
        <v>1.13792371449505</v>
      </c>
    </row>
    <row r="180" spans="1:2" ht="15" customHeight="1" x14ac:dyDescent="0.25">
      <c r="A180" s="2">
        <v>1.5144119724868901</v>
      </c>
      <c r="B180" s="2">
        <v>-0.174526462357594</v>
      </c>
    </row>
    <row r="181" spans="1:2" ht="15" customHeight="1" x14ac:dyDescent="0.25">
      <c r="A181" s="2">
        <v>-1.3468040613233201</v>
      </c>
      <c r="B181" s="2">
        <v>0.69296824346499297</v>
      </c>
    </row>
    <row r="182" spans="1:2" ht="15" customHeight="1" x14ac:dyDescent="0.25">
      <c r="A182" s="2">
        <v>0.19980771843133399</v>
      </c>
      <c r="B182" s="2">
        <v>2.0991203459981902</v>
      </c>
    </row>
    <row r="183" spans="1:2" ht="15" customHeight="1" x14ac:dyDescent="0.25">
      <c r="A183" s="2">
        <v>0.71545202280944098</v>
      </c>
      <c r="B183" s="2">
        <v>0.70122710954878698</v>
      </c>
    </row>
    <row r="184" spans="1:2" ht="15" customHeight="1" x14ac:dyDescent="0.25">
      <c r="A184" s="2">
        <v>2.08810102730172</v>
      </c>
      <c r="B184" s="2">
        <v>1.8212008535761801E-2</v>
      </c>
    </row>
    <row r="185" spans="1:2" ht="15" customHeight="1" x14ac:dyDescent="0.25">
      <c r="A185" s="2">
        <v>5.0605805391668399</v>
      </c>
      <c r="B185" s="2">
        <v>-2.0011019534870198</v>
      </c>
    </row>
    <row r="186" spans="1:2" ht="15" customHeight="1" x14ac:dyDescent="0.25">
      <c r="A186" s="2">
        <v>1.3173880484364</v>
      </c>
      <c r="B186" s="2">
        <v>0.53867781530443004</v>
      </c>
    </row>
    <row r="187" spans="1:2" ht="15" customHeight="1" x14ac:dyDescent="0.25">
      <c r="A187" s="2">
        <v>1.28102123548011</v>
      </c>
      <c r="B187" s="2">
        <v>1.36451882407384</v>
      </c>
    </row>
    <row r="188" spans="1:2" ht="15" customHeight="1" x14ac:dyDescent="0.25">
      <c r="A188" s="2">
        <v>1.4814537896614299</v>
      </c>
      <c r="B188" s="2">
        <v>2.1708922762909602</v>
      </c>
    </row>
    <row r="189" spans="1:2" ht="15" customHeight="1" x14ac:dyDescent="0.25">
      <c r="A189" s="2">
        <v>0.91128339949803505</v>
      </c>
      <c r="B189" s="2">
        <v>-2.0682142475580498</v>
      </c>
    </row>
    <row r="190" spans="1:2" ht="15" customHeight="1" x14ac:dyDescent="0.25">
      <c r="A190" s="2">
        <v>2.8457868871558398</v>
      </c>
      <c r="B190" s="2">
        <v>-0.54059150481593099</v>
      </c>
    </row>
    <row r="191" spans="1:2" ht="15" customHeight="1" x14ac:dyDescent="0.25">
      <c r="A191" s="2">
        <v>0.98938470170082904</v>
      </c>
      <c r="B191" s="2">
        <v>1.0427931292398001</v>
      </c>
    </row>
    <row r="192" spans="1:2" ht="15" customHeight="1" x14ac:dyDescent="0.25">
      <c r="A192" s="2">
        <v>0.49198820007035599</v>
      </c>
      <c r="B192" s="2">
        <v>1.35910727807298</v>
      </c>
    </row>
    <row r="193" spans="1:2" ht="15" customHeight="1" x14ac:dyDescent="0.25">
      <c r="A193" s="2">
        <v>1.1326230463399001</v>
      </c>
      <c r="B193" s="2">
        <v>1.9251708950272299</v>
      </c>
    </row>
    <row r="194" spans="1:2" ht="15" customHeight="1" x14ac:dyDescent="0.25">
      <c r="A194" s="2">
        <v>1.86164028736058</v>
      </c>
      <c r="B194" s="2">
        <v>0.85011585077513097</v>
      </c>
    </row>
    <row r="195" spans="1:2" ht="15" customHeight="1" x14ac:dyDescent="0.25">
      <c r="A195" s="2">
        <v>0.74365405768259696</v>
      </c>
      <c r="B195" s="2">
        <v>-9.8296793343627398E-2</v>
      </c>
    </row>
    <row r="196" spans="1:2" ht="15" customHeight="1" x14ac:dyDescent="0.25">
      <c r="A196" s="2">
        <v>3.9605716188412798</v>
      </c>
      <c r="B196" s="2">
        <v>6.4986140501809994E-2</v>
      </c>
    </row>
    <row r="197" spans="1:2" ht="15" customHeight="1" x14ac:dyDescent="0.25">
      <c r="A197" s="2">
        <v>1.9273672387014</v>
      </c>
      <c r="B197" s="2">
        <v>0.69913293618069805</v>
      </c>
    </row>
    <row r="198" spans="1:2" ht="15" customHeight="1" x14ac:dyDescent="0.25">
      <c r="A198" s="2">
        <v>0.92732479979607496</v>
      </c>
      <c r="B198" s="2">
        <v>0.64170563616473797</v>
      </c>
    </row>
    <row r="199" spans="1:2" ht="15" customHeight="1" x14ac:dyDescent="0.25">
      <c r="A199" s="2">
        <v>2.16607859327525</v>
      </c>
      <c r="B199" s="2">
        <v>0.32297525373668901</v>
      </c>
    </row>
    <row r="200" spans="1:2" ht="15" customHeight="1" x14ac:dyDescent="0.25">
      <c r="A200" s="2">
        <v>2.4414045536995301</v>
      </c>
      <c r="B200" s="2">
        <v>-0.48603756933876702</v>
      </c>
    </row>
    <row r="201" spans="1:2" ht="15" customHeight="1" x14ac:dyDescent="0.25">
      <c r="A201" s="2">
        <v>0.88479012916188204</v>
      </c>
      <c r="B201" s="2">
        <v>-0.56991059946239198</v>
      </c>
    </row>
    <row r="202" spans="1:2" ht="15" customHeight="1" x14ac:dyDescent="0.25">
      <c r="A202" s="2">
        <v>0.43751661048663998</v>
      </c>
      <c r="B202" s="2">
        <v>1.2225739174846499</v>
      </c>
    </row>
    <row r="203" spans="1:2" ht="15" customHeight="1" x14ac:dyDescent="0.25">
      <c r="A203" s="2">
        <v>4.2066763209601001</v>
      </c>
      <c r="B203" s="2">
        <v>-1.49156856326464</v>
      </c>
    </row>
    <row r="204" spans="1:2" ht="15" customHeight="1" x14ac:dyDescent="0.25">
      <c r="A204" s="2">
        <v>-0.101678513349321</v>
      </c>
      <c r="B204" s="2">
        <v>-1.35404708520073</v>
      </c>
    </row>
    <row r="205" spans="1:2" ht="15" customHeight="1" x14ac:dyDescent="0.25">
      <c r="A205" s="2">
        <v>-0.55045870075046099</v>
      </c>
      <c r="B205" s="2">
        <v>0.71571639678306997</v>
      </c>
    </row>
    <row r="206" spans="1:2" ht="15" customHeight="1" x14ac:dyDescent="0.25">
      <c r="A206" s="2">
        <v>-0.122611811213649</v>
      </c>
      <c r="B206" s="2">
        <v>1.8211726763590701</v>
      </c>
    </row>
    <row r="207" spans="1:2" ht="15" customHeight="1" x14ac:dyDescent="0.25">
      <c r="A207" s="2">
        <v>-1.5433042332337299</v>
      </c>
      <c r="B207" s="2">
        <v>1.8028566438856199</v>
      </c>
    </row>
    <row r="208" spans="1:2" ht="15" customHeight="1" x14ac:dyDescent="0.25">
      <c r="A208" s="2">
        <v>-0.795236318145913</v>
      </c>
      <c r="B208" s="2">
        <v>0.200468781584143</v>
      </c>
    </row>
    <row r="209" spans="1:2" ht="15" customHeight="1" x14ac:dyDescent="0.25">
      <c r="A209" s="2">
        <v>1.21181326919374</v>
      </c>
      <c r="B209" s="2">
        <v>1.6325563147045901</v>
      </c>
    </row>
    <row r="210" spans="1:2" ht="15" customHeight="1" x14ac:dyDescent="0.25">
      <c r="A210" s="2">
        <v>1.37422831749953</v>
      </c>
      <c r="B210" s="2">
        <v>2.8244235572497698</v>
      </c>
    </row>
    <row r="211" spans="1:2" ht="15" customHeight="1" x14ac:dyDescent="0.25">
      <c r="A211" s="2">
        <v>-9.4426105896173895E-2</v>
      </c>
      <c r="B211" s="2">
        <v>0.66808887436134801</v>
      </c>
    </row>
    <row r="212" spans="1:2" ht="15" customHeight="1" x14ac:dyDescent="0.25">
      <c r="A212" s="2">
        <v>-0.63906473881703296</v>
      </c>
      <c r="B212" s="2">
        <v>-1.8645913575933599</v>
      </c>
    </row>
    <row r="213" spans="1:2" ht="15" customHeight="1" x14ac:dyDescent="0.25">
      <c r="A213" s="2">
        <v>0.48972410562160801</v>
      </c>
      <c r="B213" s="2">
        <v>-1.6560083893337599E-3</v>
      </c>
    </row>
    <row r="214" spans="1:2" ht="15" customHeight="1" x14ac:dyDescent="0.25">
      <c r="A214" s="2">
        <v>2.8906944351227799</v>
      </c>
      <c r="B214" s="2">
        <v>0.41502234298728802</v>
      </c>
    </row>
    <row r="215" spans="1:2" ht="15" customHeight="1" x14ac:dyDescent="0.25">
      <c r="A215" s="2">
        <v>4.4085864651570099E-2</v>
      </c>
      <c r="B215" s="2">
        <v>0.25813184760900998</v>
      </c>
    </row>
    <row r="216" spans="1:2" ht="15" customHeight="1" x14ac:dyDescent="0.25">
      <c r="A216" s="2">
        <v>-0.64119964016018105</v>
      </c>
      <c r="B216" s="2">
        <v>-0.72891656251481096</v>
      </c>
    </row>
    <row r="217" spans="1:2" ht="15" customHeight="1" x14ac:dyDescent="0.25">
      <c r="A217" s="2">
        <v>5.1818811402272298E-2</v>
      </c>
      <c r="B217" s="2">
        <v>2.6473066778322898</v>
      </c>
    </row>
    <row r="218" spans="1:2" ht="15" customHeight="1" x14ac:dyDescent="0.25">
      <c r="A218" s="2">
        <v>1.6587665913249401</v>
      </c>
      <c r="B218" s="2">
        <v>1.23301825636338</v>
      </c>
    </row>
    <row r="219" spans="1:2" ht="15" customHeight="1" x14ac:dyDescent="0.25">
      <c r="A219" s="2">
        <v>2.28537483318682</v>
      </c>
      <c r="B219" s="2">
        <v>1.1473645352070401</v>
      </c>
    </row>
    <row r="220" spans="1:2" ht="15" customHeight="1" x14ac:dyDescent="0.25">
      <c r="A220" s="2">
        <v>1.65592762636668</v>
      </c>
      <c r="B220" s="2">
        <v>-0.178772947165978</v>
      </c>
    </row>
    <row r="221" spans="1:2" ht="15" customHeight="1" x14ac:dyDescent="0.25">
      <c r="A221" s="2">
        <v>8.8195156188136198E-2</v>
      </c>
      <c r="B221" s="2">
        <v>0.76419897857587105</v>
      </c>
    </row>
    <row r="222" spans="1:2" ht="15" customHeight="1" x14ac:dyDescent="0.25">
      <c r="A222" s="2">
        <v>2.2743186818435501</v>
      </c>
      <c r="B222" s="2">
        <v>-0.26173080154969303</v>
      </c>
    </row>
    <row r="223" spans="1:2" ht="15" customHeight="1" x14ac:dyDescent="0.25">
      <c r="A223" s="2">
        <v>1.59075754486743</v>
      </c>
      <c r="B223" s="2">
        <v>0.83909603439695701</v>
      </c>
    </row>
    <row r="224" spans="1:2" ht="15" customHeight="1" x14ac:dyDescent="0.25">
      <c r="A224" s="2">
        <v>-0.86544537126513199</v>
      </c>
      <c r="B224" s="2">
        <v>-1.6024453473318101</v>
      </c>
    </row>
    <row r="225" spans="1:2" ht="15" customHeight="1" x14ac:dyDescent="0.25">
      <c r="A225" s="2">
        <v>0.28409414226373197</v>
      </c>
      <c r="B225" s="2">
        <v>2.8328454963601299E-2</v>
      </c>
    </row>
    <row r="226" spans="1:2" ht="15" customHeight="1" x14ac:dyDescent="0.25">
      <c r="A226" s="2">
        <v>0.82060266674068605</v>
      </c>
      <c r="B226" s="2">
        <v>1.0014292305399399</v>
      </c>
    </row>
    <row r="227" spans="1:2" ht="15" customHeight="1" x14ac:dyDescent="0.25">
      <c r="A227" s="2">
        <v>1.2204020640475901</v>
      </c>
      <c r="B227" s="2">
        <v>-0.39575386085220399</v>
      </c>
    </row>
    <row r="228" spans="1:2" ht="15" customHeight="1" x14ac:dyDescent="0.25">
      <c r="A228" s="2">
        <v>0.78498019882096204</v>
      </c>
      <c r="B228" s="2">
        <v>-1.15052852594337</v>
      </c>
    </row>
    <row r="229" spans="1:2" ht="15" customHeight="1" x14ac:dyDescent="0.25">
      <c r="A229" s="2">
        <v>2.8864356110193299</v>
      </c>
      <c r="B229" s="2">
        <v>-0.60570964342825095</v>
      </c>
    </row>
    <row r="230" spans="1:2" ht="15" customHeight="1" x14ac:dyDescent="0.25">
      <c r="A230" s="2">
        <v>0.27809305404694901</v>
      </c>
      <c r="B230" s="2">
        <v>-2.15369197154146</v>
      </c>
    </row>
    <row r="231" spans="1:2" ht="15" customHeight="1" x14ac:dyDescent="0.25">
      <c r="A231" s="2">
        <v>3.1978122814040502</v>
      </c>
      <c r="B231" s="2">
        <v>-0.43518652999327001</v>
      </c>
    </row>
    <row r="232" spans="1:2" ht="15" customHeight="1" x14ac:dyDescent="0.25">
      <c r="A232" s="2">
        <v>1.7381557887681001</v>
      </c>
      <c r="B232" s="2">
        <v>-1.0476845944031099</v>
      </c>
    </row>
    <row r="233" spans="1:2" ht="15" customHeight="1" x14ac:dyDescent="0.25">
      <c r="A233" s="2">
        <v>1.2015061216416001</v>
      </c>
      <c r="B233" s="2">
        <v>0.41699268068643303</v>
      </c>
    </row>
    <row r="234" spans="1:2" ht="15" customHeight="1" x14ac:dyDescent="0.25">
      <c r="A234" s="2">
        <v>0.21892754432447001</v>
      </c>
      <c r="B234" s="2">
        <v>1.14080872130362</v>
      </c>
    </row>
    <row r="235" spans="1:2" ht="15" customHeight="1" x14ac:dyDescent="0.25">
      <c r="A235" s="2">
        <v>0.65203017243366501</v>
      </c>
      <c r="B235" s="2">
        <v>1.07827511603579</v>
      </c>
    </row>
    <row r="236" spans="1:2" ht="15" customHeight="1" x14ac:dyDescent="0.25">
      <c r="A236" s="2">
        <v>-0.114752313694524</v>
      </c>
      <c r="B236" s="2">
        <v>1.46135496458242</v>
      </c>
    </row>
    <row r="237" spans="1:2" ht="15" customHeight="1" x14ac:dyDescent="0.25">
      <c r="A237" s="2">
        <v>1.4227415710543101</v>
      </c>
      <c r="B237" s="2">
        <v>1.5206680446658201</v>
      </c>
    </row>
    <row r="238" spans="1:2" ht="15" customHeight="1" x14ac:dyDescent="0.25">
      <c r="A238" s="2">
        <v>0.67944110786010004</v>
      </c>
      <c r="B238" s="2">
        <v>-2.6151711078654799E-3</v>
      </c>
    </row>
    <row r="239" spans="1:2" ht="15" customHeight="1" x14ac:dyDescent="0.25">
      <c r="A239" s="2">
        <v>1.3651131329475501</v>
      </c>
      <c r="B239" s="2">
        <v>1.4051816416607601</v>
      </c>
    </row>
    <row r="240" spans="1:2" ht="15" customHeight="1" x14ac:dyDescent="0.25">
      <c r="A240" s="2">
        <v>0.51592608169152099</v>
      </c>
      <c r="B240" s="2">
        <v>-1.3251136819296501E-2</v>
      </c>
    </row>
    <row r="241" spans="1:2" ht="15" customHeight="1" x14ac:dyDescent="0.25">
      <c r="A241" s="2">
        <v>1.5158373914713801</v>
      </c>
      <c r="B241" s="2">
        <v>1.4209913848749001</v>
      </c>
    </row>
    <row r="242" spans="1:2" ht="15" customHeight="1" x14ac:dyDescent="0.25">
      <c r="A242" s="2">
        <v>1.80019803775224</v>
      </c>
      <c r="B242" s="2">
        <v>-0.23969193132769701</v>
      </c>
    </row>
    <row r="243" spans="1:2" ht="15" customHeight="1" x14ac:dyDescent="0.25">
      <c r="A243" s="2">
        <v>0.159481578739253</v>
      </c>
      <c r="B243" s="2">
        <v>-5.1392624285059203E-2</v>
      </c>
    </row>
    <row r="244" spans="1:2" ht="15" customHeight="1" x14ac:dyDescent="0.25">
      <c r="A244" s="2">
        <v>0.68869717066290603</v>
      </c>
      <c r="B244" s="2">
        <v>1.53533416833995</v>
      </c>
    </row>
    <row r="245" spans="1:2" ht="15" customHeight="1" x14ac:dyDescent="0.25">
      <c r="A245" s="2">
        <v>1.79060173557216</v>
      </c>
      <c r="B245" s="2">
        <v>0.26239448858300501</v>
      </c>
    </row>
    <row r="246" spans="1:2" ht="15" customHeight="1" x14ac:dyDescent="0.25">
      <c r="A246" s="2">
        <v>0.72294168703050599</v>
      </c>
      <c r="B246" s="2">
        <v>0.20337523803173899</v>
      </c>
    </row>
    <row r="247" spans="1:2" ht="15" customHeight="1" x14ac:dyDescent="0.25">
      <c r="A247" s="2">
        <v>1.7840759799804899</v>
      </c>
      <c r="B247" s="2">
        <v>-0.39260178057940798</v>
      </c>
    </row>
    <row r="248" spans="1:2" ht="15" customHeight="1" x14ac:dyDescent="0.25">
      <c r="A248" s="2">
        <v>1.7120726519283199E-2</v>
      </c>
      <c r="B248" s="2">
        <v>-0.27882617144869498</v>
      </c>
    </row>
    <row r="249" spans="1:2" ht="15" customHeight="1" x14ac:dyDescent="0.25">
      <c r="A249" s="2">
        <v>0.398707557243553</v>
      </c>
      <c r="B249" s="2">
        <v>0.44228887057382199</v>
      </c>
    </row>
    <row r="250" spans="1:2" ht="15" customHeight="1" x14ac:dyDescent="0.25">
      <c r="A250" s="2">
        <v>-0.931555603293027</v>
      </c>
      <c r="B250" s="2">
        <v>1.52030990545583</v>
      </c>
    </row>
    <row r="251" spans="1:2" ht="15" customHeight="1" x14ac:dyDescent="0.25">
      <c r="A251" s="2">
        <v>-0.92662473456201</v>
      </c>
      <c r="B251" s="2">
        <v>-1.29812656278088</v>
      </c>
    </row>
    <row r="252" spans="1:2" ht="15" customHeight="1" x14ac:dyDescent="0.25">
      <c r="A252" s="2">
        <v>-0.93648903604818601</v>
      </c>
      <c r="B252" s="2">
        <v>0.70588129773842401</v>
      </c>
    </row>
    <row r="253" spans="1:2" ht="15" customHeight="1" x14ac:dyDescent="0.25">
      <c r="A253" s="2">
        <v>-1.39914382809413</v>
      </c>
      <c r="B253" s="2">
        <v>2.09672976528701</v>
      </c>
    </row>
    <row r="254" spans="1:2" ht="15" customHeight="1" x14ac:dyDescent="0.25">
      <c r="A254" s="2">
        <v>-1.68614822698731</v>
      </c>
      <c r="B254" s="2">
        <v>-0.95554476290758705</v>
      </c>
    </row>
    <row r="255" spans="1:2" ht="15" customHeight="1" x14ac:dyDescent="0.25">
      <c r="A255" s="2">
        <v>-1.1525586841509201</v>
      </c>
      <c r="B255" s="2">
        <v>-1.2081382081770899</v>
      </c>
    </row>
    <row r="256" spans="1:2" ht="15" customHeight="1" x14ac:dyDescent="0.25">
      <c r="A256" s="2">
        <v>0.47268338834260099</v>
      </c>
      <c r="B256" s="2">
        <v>2.8322061134291898</v>
      </c>
    </row>
    <row r="257" spans="1:2" ht="15" customHeight="1" x14ac:dyDescent="0.25">
      <c r="A257" s="2">
        <v>-1.56889764335857</v>
      </c>
      <c r="B257" s="2">
        <v>0.75292666526424001</v>
      </c>
    </row>
    <row r="258" spans="1:2" ht="15" customHeight="1" x14ac:dyDescent="0.25">
      <c r="A258" s="2">
        <v>-2.1845957115789001</v>
      </c>
      <c r="B258" s="2">
        <v>2.7984339896355999</v>
      </c>
    </row>
    <row r="259" spans="1:2" ht="15" customHeight="1" x14ac:dyDescent="0.25">
      <c r="A259" s="2">
        <v>-1.8778650649114299</v>
      </c>
      <c r="B259" s="2">
        <v>1.94494499834034</v>
      </c>
    </row>
    <row r="260" spans="1:2" ht="15" customHeight="1" x14ac:dyDescent="0.25">
      <c r="A260" s="2">
        <v>-1.2369337684275099</v>
      </c>
      <c r="B260" s="2">
        <v>1.0101876826523799</v>
      </c>
    </row>
    <row r="261" spans="1:2" ht="15" customHeight="1" x14ac:dyDescent="0.25">
      <c r="A261" s="2">
        <v>-0.60894749360859302</v>
      </c>
      <c r="B261" s="2">
        <v>2.5181076277861298</v>
      </c>
    </row>
    <row r="262" spans="1:2" ht="15" customHeight="1" x14ac:dyDescent="0.25">
      <c r="A262" s="2">
        <v>-1.3739932808244799</v>
      </c>
      <c r="B262" s="2">
        <v>-0.46400621187445101</v>
      </c>
    </row>
    <row r="263" spans="1:2" ht="15" customHeight="1" x14ac:dyDescent="0.25">
      <c r="A263" s="2">
        <v>-0.63473969520676499</v>
      </c>
      <c r="B263" s="2">
        <v>0.70444145512610801</v>
      </c>
    </row>
    <row r="264" spans="1:2" ht="15" customHeight="1" x14ac:dyDescent="0.25">
      <c r="A264" s="2">
        <v>-8.5541310017325199E-3</v>
      </c>
      <c r="B264" s="2">
        <v>1.5667523046893299</v>
      </c>
    </row>
    <row r="265" spans="1:2" ht="15" customHeight="1" x14ac:dyDescent="0.25">
      <c r="A265" s="2">
        <v>-1.48826809986586</v>
      </c>
      <c r="B265" s="2">
        <v>1.8264056279243199</v>
      </c>
    </row>
    <row r="266" spans="1:2" ht="15" customHeight="1" x14ac:dyDescent="0.25">
      <c r="A266" s="2">
        <v>-2.0640051077993502</v>
      </c>
      <c r="B266" s="2">
        <v>1.0887408781486401</v>
      </c>
    </row>
    <row r="267" spans="1:2" ht="15" customHeight="1" x14ac:dyDescent="0.25">
      <c r="A267" s="2">
        <v>-0.16827211537322301</v>
      </c>
      <c r="B267" s="2">
        <v>2.5076683707401299</v>
      </c>
    </row>
    <row r="268" spans="1:2" ht="15" customHeight="1" x14ac:dyDescent="0.25">
      <c r="A268" s="2">
        <v>-0.67200015876683905</v>
      </c>
      <c r="B268" s="2">
        <v>1.2554114436639301</v>
      </c>
    </row>
    <row r="269" spans="1:2" ht="15" customHeight="1" x14ac:dyDescent="0.25">
      <c r="A269" s="2">
        <v>-2.7894115632023402</v>
      </c>
      <c r="B269" s="2">
        <v>0.74714267258232503</v>
      </c>
    </row>
    <row r="270" spans="1:2" ht="15" customHeight="1" x14ac:dyDescent="0.25">
      <c r="A270" s="2">
        <v>-2.1497963890318998</v>
      </c>
      <c r="B270" s="2">
        <v>0.95730861287468305</v>
      </c>
    </row>
    <row r="271" spans="1:2" ht="15" customHeight="1" x14ac:dyDescent="0.25">
      <c r="A271" s="2">
        <v>-0.65278086787763601</v>
      </c>
      <c r="B271" s="2">
        <v>1.23489364700366</v>
      </c>
    </row>
    <row r="272" spans="1:2" ht="15" customHeight="1" x14ac:dyDescent="0.25">
      <c r="A272" s="2">
        <v>-1.9229664860996999E-3</v>
      </c>
      <c r="B272" s="2">
        <v>2.29783739581943</v>
      </c>
    </row>
    <row r="273" spans="1:2" ht="15" customHeight="1" x14ac:dyDescent="0.25">
      <c r="A273" s="2">
        <v>-0.25713777297680701</v>
      </c>
      <c r="B273" s="2">
        <v>1.61592753287281</v>
      </c>
    </row>
    <row r="274" spans="1:2" ht="15" customHeight="1" x14ac:dyDescent="0.25">
      <c r="A274" s="2">
        <v>-0.95673745449383296</v>
      </c>
      <c r="B274" s="2">
        <v>0.42629113077643099</v>
      </c>
    </row>
    <row r="275" spans="1:2" ht="15" customHeight="1" x14ac:dyDescent="0.25">
      <c r="A275" s="2">
        <v>2.1842671156848801</v>
      </c>
      <c r="B275" s="2">
        <v>4.2766887254386896</v>
      </c>
    </row>
    <row r="276" spans="1:2" ht="15" customHeight="1" x14ac:dyDescent="0.25">
      <c r="A276" s="2">
        <v>2.4186901499436502</v>
      </c>
      <c r="B276" s="2">
        <v>2.45613370209677</v>
      </c>
    </row>
    <row r="277" spans="1:2" ht="15" customHeight="1" x14ac:dyDescent="0.25">
      <c r="A277" s="2">
        <v>0.71930348314849302</v>
      </c>
      <c r="B277" s="2">
        <v>2.2053042661895899</v>
      </c>
    </row>
    <row r="278" spans="1:2" ht="15" customHeight="1" x14ac:dyDescent="0.25">
      <c r="A278" s="2">
        <v>-2.9292212679948602</v>
      </c>
      <c r="B278" s="2">
        <v>-0.113952827850046</v>
      </c>
    </row>
    <row r="279" spans="1:2" ht="15" customHeight="1" x14ac:dyDescent="0.25">
      <c r="A279" s="2">
        <v>-0.68751153662710196</v>
      </c>
      <c r="B279" s="2">
        <v>0.67079639639927902</v>
      </c>
    </row>
    <row r="280" spans="1:2" ht="15" customHeight="1" x14ac:dyDescent="0.25">
      <c r="A280" s="2">
        <v>-0.61150685774783597</v>
      </c>
      <c r="B280" s="2">
        <v>2.1435250939246702</v>
      </c>
    </row>
    <row r="281" spans="1:2" ht="15" customHeight="1" x14ac:dyDescent="0.25">
      <c r="A281" s="2">
        <v>-0.89741138149310895</v>
      </c>
      <c r="B281" s="2">
        <v>2.5757463684837898</v>
      </c>
    </row>
    <row r="282" spans="1:2" ht="15" customHeight="1" x14ac:dyDescent="0.25">
      <c r="A282" s="2">
        <v>-2.5370288816552899</v>
      </c>
      <c r="B282" s="2">
        <v>0.70099874235350601</v>
      </c>
    </row>
    <row r="283" spans="1:2" ht="15" customHeight="1" x14ac:dyDescent="0.25">
      <c r="A283" s="2">
        <v>-2.0151945028037099</v>
      </c>
      <c r="B283" s="2">
        <v>1.4370642180933899</v>
      </c>
    </row>
    <row r="284" spans="1:2" ht="15" customHeight="1" x14ac:dyDescent="0.25">
      <c r="A284" s="2">
        <v>-1.45931197119056</v>
      </c>
      <c r="B284" s="2">
        <v>1.4652933838009301</v>
      </c>
    </row>
    <row r="285" spans="1:2" ht="15" customHeight="1" x14ac:dyDescent="0.25">
      <c r="A285" s="2">
        <v>0.36080441084791898</v>
      </c>
      <c r="B285" s="2">
        <v>2.9921361100389299</v>
      </c>
    </row>
    <row r="286" spans="1:2" ht="15" customHeight="1" x14ac:dyDescent="0.25">
      <c r="A286" s="2">
        <v>-2.3633175148997099</v>
      </c>
      <c r="B286" s="2">
        <v>2.9095917346253302</v>
      </c>
    </row>
    <row r="287" spans="1:2" ht="15" customHeight="1" x14ac:dyDescent="0.25">
      <c r="A287" s="2">
        <v>-2.6168618743470198</v>
      </c>
      <c r="B287" s="2">
        <v>-0.52967095317826596</v>
      </c>
    </row>
    <row r="288" spans="1:2" ht="15" customHeight="1" x14ac:dyDescent="0.25">
      <c r="A288" s="2">
        <v>0.512573999722445</v>
      </c>
      <c r="B288" s="2">
        <v>1.6567137982143001</v>
      </c>
    </row>
    <row r="289" spans="1:2" ht="15" customHeight="1" x14ac:dyDescent="0.25">
      <c r="A289" s="2">
        <v>-1.10173322626543</v>
      </c>
      <c r="B289" s="2">
        <v>1.7546806271787601</v>
      </c>
    </row>
    <row r="290" spans="1:2" ht="15" customHeight="1" x14ac:dyDescent="0.25">
      <c r="A290" s="2">
        <v>-3.10769837760806</v>
      </c>
      <c r="B290" s="2">
        <v>0.82611413885566998</v>
      </c>
    </row>
    <row r="291" spans="1:2" ht="15" customHeight="1" x14ac:dyDescent="0.25">
      <c r="A291" s="2">
        <v>-2.37938706617427</v>
      </c>
      <c r="B291" s="2">
        <v>-2.3635324825282402</v>
      </c>
    </row>
    <row r="292" spans="1:2" ht="15" customHeight="1" x14ac:dyDescent="0.25">
      <c r="A292" s="2">
        <v>-0.25411218629255</v>
      </c>
      <c r="B292" s="2">
        <v>-0.81578809213240899</v>
      </c>
    </row>
    <row r="293" spans="1:2" ht="15" customHeight="1" x14ac:dyDescent="0.25">
      <c r="A293" s="2">
        <v>-2.1391577435320901</v>
      </c>
      <c r="B293" s="2">
        <v>1.8384531791641201</v>
      </c>
    </row>
    <row r="294" spans="1:2" ht="15" customHeight="1" x14ac:dyDescent="0.25">
      <c r="A294" s="2">
        <v>-0.41760944152893298</v>
      </c>
      <c r="B294" s="2">
        <v>2.7908539177892999</v>
      </c>
    </row>
    <row r="295" spans="1:2" ht="15" customHeight="1" x14ac:dyDescent="0.25">
      <c r="A295" s="2">
        <v>-2.4262939829295398</v>
      </c>
      <c r="B295" s="2">
        <v>2.5325025968203798</v>
      </c>
    </row>
    <row r="296" spans="1:2" ht="15" customHeight="1" x14ac:dyDescent="0.25">
      <c r="A296" s="2">
        <v>-0.84923939146576899</v>
      </c>
      <c r="B296" s="2">
        <v>0.12525391723771001</v>
      </c>
    </row>
    <row r="297" spans="1:2" ht="15" customHeight="1" x14ac:dyDescent="0.25">
      <c r="A297" s="2">
        <v>-1.7009855003136201</v>
      </c>
      <c r="B297" s="2">
        <v>3.13650527240884</v>
      </c>
    </row>
    <row r="298" spans="1:2" ht="15" customHeight="1" x14ac:dyDescent="0.25">
      <c r="A298" s="2">
        <v>-2.2513532482352199</v>
      </c>
      <c r="B298" s="2">
        <v>-1.08507157309109</v>
      </c>
    </row>
    <row r="299" spans="1:2" ht="15" customHeight="1" x14ac:dyDescent="0.25">
      <c r="A299" s="2">
        <v>-2.1491398320028301</v>
      </c>
      <c r="B299" s="2">
        <v>4.5186382150426896</v>
      </c>
    </row>
    <row r="300" spans="1:2" ht="15" customHeight="1" x14ac:dyDescent="0.25">
      <c r="A300" s="2">
        <v>-1.92695000287684</v>
      </c>
      <c r="B300" s="2">
        <v>0.31592188626486001</v>
      </c>
    </row>
    <row r="301" spans="1:2" ht="15" customHeight="1" x14ac:dyDescent="0.25">
      <c r="A301" s="2">
        <v>-2.7297366730672601</v>
      </c>
      <c r="B301" s="2">
        <v>2.1898303844443801</v>
      </c>
    </row>
    <row r="302" spans="1:2" ht="15" customHeight="1" x14ac:dyDescent="0.25">
      <c r="A302" s="2">
        <v>-1.2037646664106501</v>
      </c>
      <c r="B302" s="2">
        <v>-1.4669440459696399</v>
      </c>
    </row>
    <row r="303" spans="1:2" ht="15" customHeight="1" x14ac:dyDescent="0.25">
      <c r="A303" s="2">
        <v>-0.88826463197606098</v>
      </c>
      <c r="B303" s="2">
        <v>2.13036420933858</v>
      </c>
    </row>
    <row r="304" spans="1:2" ht="15" customHeight="1" x14ac:dyDescent="0.25">
      <c r="A304" s="2">
        <v>-1.2135184490828299</v>
      </c>
      <c r="B304" s="2">
        <v>1.6001928929060401</v>
      </c>
    </row>
    <row r="305" spans="1:2" ht="15" customHeight="1" x14ac:dyDescent="0.25">
      <c r="A305" s="2">
        <v>-2.1409203817170401</v>
      </c>
      <c r="B305" s="2">
        <v>1.9258840899077301</v>
      </c>
    </row>
    <row r="306" spans="1:2" ht="15" customHeight="1" x14ac:dyDescent="0.25">
      <c r="A306" s="2">
        <v>-1.5932616105395601</v>
      </c>
      <c r="B306" s="2">
        <v>-1.5038202920500201</v>
      </c>
    </row>
    <row r="307" spans="1:2" ht="15" customHeight="1" x14ac:dyDescent="0.25">
      <c r="A307" s="2">
        <v>-0.94264668471632596</v>
      </c>
      <c r="B307" s="2">
        <v>0.97149003788047406</v>
      </c>
    </row>
    <row r="308" spans="1:2" ht="15" customHeight="1" x14ac:dyDescent="0.25">
      <c r="A308" s="2">
        <v>-2.6433841501422402</v>
      </c>
      <c r="B308" s="2">
        <v>1.4589674191330699</v>
      </c>
    </row>
    <row r="309" spans="1:2" ht="15" customHeight="1" x14ac:dyDescent="0.25">
      <c r="A309" s="2">
        <v>-3.7384390136316501</v>
      </c>
      <c r="B309" s="2">
        <v>-0.26090260834490397</v>
      </c>
    </row>
    <row r="310" spans="1:2" ht="15" customHeight="1" x14ac:dyDescent="0.25">
      <c r="A310" s="2">
        <v>-1.7510255036882201</v>
      </c>
      <c r="B310" s="2">
        <v>1.2833554911362499</v>
      </c>
    </row>
    <row r="311" spans="1:2" ht="15" customHeight="1" x14ac:dyDescent="0.25">
      <c r="A311" s="2">
        <v>-1.4334475777647</v>
      </c>
      <c r="B311" s="2">
        <v>2.04369183219415</v>
      </c>
    </row>
    <row r="312" spans="1:2" ht="15" customHeight="1" x14ac:dyDescent="0.25">
      <c r="A312" s="2">
        <v>-0.92987966740126904</v>
      </c>
      <c r="B312" s="2">
        <v>1.6473067605810301</v>
      </c>
    </row>
    <row r="313" spans="1:2" ht="15" customHeight="1" x14ac:dyDescent="0.25">
      <c r="A313" s="2">
        <v>-0.398998297716675</v>
      </c>
      <c r="B313" s="2">
        <v>1.7270242742094</v>
      </c>
    </row>
    <row r="314" spans="1:2" ht="15" customHeight="1" x14ac:dyDescent="0.25">
      <c r="A314" s="2">
        <v>-0.75545743395350995</v>
      </c>
      <c r="B314" s="2">
        <v>0.48182210826751298</v>
      </c>
    </row>
    <row r="315" spans="1:2" ht="15" customHeight="1" x14ac:dyDescent="0.25">
      <c r="A315" s="2">
        <v>-2.2922057351031802</v>
      </c>
      <c r="B315" s="2">
        <v>-1.66983279075511</v>
      </c>
    </row>
    <row r="316" spans="1:2" ht="15" customHeight="1" x14ac:dyDescent="0.25">
      <c r="A316" s="2">
        <v>-0.44146293856382401</v>
      </c>
      <c r="B316" s="2">
        <v>2.1647394777611701</v>
      </c>
    </row>
    <row r="317" spans="1:2" ht="15" customHeight="1" x14ac:dyDescent="0.25">
      <c r="A317" s="2">
        <v>-1.37679175190077</v>
      </c>
      <c r="B317" s="2">
        <v>1.50899013484155</v>
      </c>
    </row>
    <row r="318" spans="1:2" ht="15" customHeight="1" x14ac:dyDescent="0.25">
      <c r="A318" s="2">
        <v>-0.95779151131750795</v>
      </c>
      <c r="B318" s="2">
        <v>1.85993901649638</v>
      </c>
    </row>
    <row r="319" spans="1:2" ht="15" customHeight="1" x14ac:dyDescent="0.25">
      <c r="A319" s="2">
        <v>-0.12736139391936799</v>
      </c>
      <c r="B319" s="2">
        <v>1.54916638611472</v>
      </c>
    </row>
    <row r="320" spans="1:2" ht="15" customHeight="1" x14ac:dyDescent="0.25">
      <c r="A320" s="2">
        <v>-0.86144979470230298</v>
      </c>
      <c r="B320" s="2">
        <v>1.4209556930177401</v>
      </c>
    </row>
    <row r="321" spans="1:2" ht="15" customHeight="1" x14ac:dyDescent="0.25">
      <c r="A321" s="2">
        <v>0.60515516110873602</v>
      </c>
      <c r="B321" s="2">
        <v>0.36318677188899701</v>
      </c>
    </row>
    <row r="322" spans="1:2" ht="15" customHeight="1" x14ac:dyDescent="0.25">
      <c r="A322" s="2">
        <v>-1.10453209751484</v>
      </c>
      <c r="B322" s="2">
        <v>0.78484055796040098</v>
      </c>
    </row>
    <row r="323" spans="1:2" ht="15" customHeight="1" x14ac:dyDescent="0.25">
      <c r="A323" s="2">
        <v>1.3154952195801199</v>
      </c>
      <c r="B323" s="2">
        <v>2.6824781899740899</v>
      </c>
    </row>
    <row r="324" spans="1:2" ht="15" customHeight="1" x14ac:dyDescent="0.25">
      <c r="A324" s="2">
        <v>-1.71863797248696</v>
      </c>
      <c r="B324" s="2">
        <v>1.3163313627525699</v>
      </c>
    </row>
    <row r="325" spans="1:2" ht="15" customHeight="1" x14ac:dyDescent="0.25">
      <c r="A325" s="2">
        <v>-1.4587021584353299</v>
      </c>
      <c r="B325" s="2">
        <v>1.30830726349018</v>
      </c>
    </row>
    <row r="326" spans="1:2" ht="15" customHeight="1" x14ac:dyDescent="0.25">
      <c r="A326" s="2">
        <v>-1.43153740321824</v>
      </c>
      <c r="B326" s="2">
        <v>0.22227663937110001</v>
      </c>
    </row>
    <row r="327" spans="1:2" ht="15" customHeight="1" x14ac:dyDescent="0.25">
      <c r="A327" s="2">
        <v>-1.0711920242500701</v>
      </c>
      <c r="B327" s="2">
        <v>1.0315780813427999</v>
      </c>
    </row>
    <row r="328" spans="1:2" ht="15" customHeight="1" x14ac:dyDescent="0.25">
      <c r="A328" s="2">
        <v>-1.30766192693898</v>
      </c>
      <c r="B328" s="2">
        <v>1.29914975509715</v>
      </c>
    </row>
    <row r="329" spans="1:2" ht="15" customHeight="1" x14ac:dyDescent="0.25">
      <c r="A329" s="2">
        <v>-3.3756301678175098</v>
      </c>
      <c r="B329" s="2">
        <v>0.71192599043500204</v>
      </c>
    </row>
    <row r="330" spans="1:2" ht="15" customHeight="1" x14ac:dyDescent="0.25">
      <c r="A330" s="2">
        <v>-2.4868280592834999</v>
      </c>
      <c r="B330" s="2">
        <v>-0.38556467432403502</v>
      </c>
    </row>
    <row r="331" spans="1:2" ht="15" customHeight="1" x14ac:dyDescent="0.25">
      <c r="A331" s="2">
        <v>-2.0223935236485699</v>
      </c>
      <c r="B331" s="2">
        <v>2.92658757450398</v>
      </c>
    </row>
    <row r="332" spans="1:2" ht="15" customHeight="1" x14ac:dyDescent="0.25">
      <c r="A332" s="2">
        <v>-2.4764983512235701</v>
      </c>
      <c r="B332" s="2">
        <v>-1.0181732008058699</v>
      </c>
    </row>
    <row r="333" spans="1:2" ht="15" customHeight="1" x14ac:dyDescent="0.25">
      <c r="A333" s="2">
        <v>-1.21459651423515</v>
      </c>
      <c r="B333" s="2">
        <v>-0.46963607474720898</v>
      </c>
    </row>
    <row r="334" spans="1:2" ht="15" customHeight="1" x14ac:dyDescent="0.25">
      <c r="A334" s="2">
        <v>-0.50146476059878697</v>
      </c>
      <c r="B334" s="2">
        <v>1.81698167086243</v>
      </c>
    </row>
    <row r="335" spans="1:2" ht="15" customHeight="1" x14ac:dyDescent="0.25">
      <c r="A335" s="2">
        <v>-1.30452622855871</v>
      </c>
      <c r="B335" s="2">
        <v>-1.3464340574736999</v>
      </c>
    </row>
    <row r="336" spans="1:2" ht="15" customHeight="1" x14ac:dyDescent="0.25">
      <c r="A336" s="2">
        <v>0.34220751771584001</v>
      </c>
      <c r="B336" s="2">
        <v>1.52152547684608</v>
      </c>
    </row>
    <row r="337" spans="1:2" ht="15" customHeight="1" x14ac:dyDescent="0.25">
      <c r="A337" s="2">
        <v>-2.7897433700900498</v>
      </c>
      <c r="B337" s="2">
        <v>1.7898038356556101</v>
      </c>
    </row>
    <row r="338" spans="1:2" ht="15" customHeight="1" x14ac:dyDescent="0.25">
      <c r="A338" s="2">
        <v>-1.27597003267265</v>
      </c>
      <c r="B338" s="2">
        <v>1.7142431637521101</v>
      </c>
    </row>
    <row r="339" spans="1:2" ht="15" customHeight="1" x14ac:dyDescent="0.25">
      <c r="A339" s="2">
        <v>-3.9649602826772599</v>
      </c>
      <c r="B339" s="2">
        <v>2.5745384577341901</v>
      </c>
    </row>
    <row r="340" spans="1:2" ht="15" customHeight="1" x14ac:dyDescent="0.25">
      <c r="A340" s="2">
        <v>-1.74855360826604</v>
      </c>
      <c r="B340" s="2">
        <v>0.57053977542677903</v>
      </c>
    </row>
    <row r="341" spans="1:2" ht="15" customHeight="1" x14ac:dyDescent="0.25">
      <c r="A341" s="2">
        <v>-2.3294826165251798</v>
      </c>
      <c r="B341" s="2">
        <v>1.02369145890965</v>
      </c>
    </row>
    <row r="342" spans="1:2" ht="15" customHeight="1" x14ac:dyDescent="0.25">
      <c r="A342" s="2">
        <v>-1.7802428561096799</v>
      </c>
      <c r="B342" s="2">
        <v>-2.67498635063026</v>
      </c>
    </row>
    <row r="343" spans="1:2" ht="15" customHeight="1" x14ac:dyDescent="0.25">
      <c r="A343" s="2">
        <v>-1.66557586810159</v>
      </c>
      <c r="B343" s="2">
        <v>0.80331580072190101</v>
      </c>
    </row>
    <row r="344" spans="1:2" ht="15" customHeight="1" x14ac:dyDescent="0.25">
      <c r="A344" s="2">
        <v>-2.4736266620316298</v>
      </c>
      <c r="B344" s="2">
        <v>0.13902759055090999</v>
      </c>
    </row>
    <row r="345" spans="1:2" ht="15" customHeight="1" x14ac:dyDescent="0.25">
      <c r="A345" s="2">
        <v>-2.6881426080350899</v>
      </c>
      <c r="B345" s="2">
        <v>7.2020729019508706E-2</v>
      </c>
    </row>
    <row r="346" spans="1:2" ht="15" customHeight="1" x14ac:dyDescent="0.25">
      <c r="A346" s="2">
        <v>-2.9330371521723899</v>
      </c>
      <c r="B346" s="2">
        <v>-9.4995791795240897E-2</v>
      </c>
    </row>
    <row r="347" spans="1:2" ht="15" customHeight="1" x14ac:dyDescent="0.25">
      <c r="A347" s="2">
        <v>-1.3660815046785599</v>
      </c>
      <c r="B347" s="2">
        <v>0.191684079293022</v>
      </c>
    </row>
    <row r="348" spans="1:2" ht="15" customHeight="1" x14ac:dyDescent="0.25">
      <c r="A348" s="2">
        <v>-0.75879855075492697</v>
      </c>
      <c r="B348" s="2">
        <v>1.5123680117062701</v>
      </c>
    </row>
    <row r="349" spans="1:2" ht="15" customHeight="1" x14ac:dyDescent="0.25">
      <c r="A349" s="2">
        <v>-1.0208269401149801</v>
      </c>
      <c r="B349" s="2">
        <v>2.1612062405994998</v>
      </c>
    </row>
    <row r="350" spans="1:2" ht="15" customHeight="1" x14ac:dyDescent="0.25">
      <c r="A350" s="2">
        <v>-1.45318445192156</v>
      </c>
      <c r="B350" s="2">
        <v>-0.413320935190857</v>
      </c>
    </row>
    <row r="351" spans="1:2" ht="15" customHeight="1" x14ac:dyDescent="0.25">
      <c r="A351" s="2">
        <v>-3.2063985143715499</v>
      </c>
      <c r="B351" s="2">
        <v>-2.6462847159537199</v>
      </c>
    </row>
    <row r="352" spans="1:2" ht="15" customHeight="1" x14ac:dyDescent="0.25">
      <c r="A352" s="2">
        <v>-2.3554145555935699</v>
      </c>
      <c r="B352" s="2">
        <v>-1.73156957824222</v>
      </c>
    </row>
    <row r="353" spans="1:2" ht="15" customHeight="1" x14ac:dyDescent="0.25">
      <c r="A353" s="2">
        <v>-2.7124983018605899</v>
      </c>
      <c r="B353" s="2">
        <v>1.86972519492504</v>
      </c>
    </row>
    <row r="354" spans="1:2" ht="15" customHeight="1" x14ac:dyDescent="0.25">
      <c r="A354" s="2">
        <v>0.69896285749032205</v>
      </c>
      <c r="B354" s="2">
        <v>2.10454576683424</v>
      </c>
    </row>
    <row r="355" spans="1:2" ht="15" customHeight="1" x14ac:dyDescent="0.25">
      <c r="A355" s="2">
        <v>-2.1666402228126702</v>
      </c>
      <c r="B355" s="2">
        <v>-0.29972878712796502</v>
      </c>
    </row>
    <row r="356" spans="1:2" ht="15" customHeight="1" x14ac:dyDescent="0.25">
      <c r="A356" s="2">
        <v>1.7956740751731199</v>
      </c>
      <c r="B356" s="2">
        <v>2.7866975283912399</v>
      </c>
    </row>
    <row r="357" spans="1:2" ht="15" customHeight="1" x14ac:dyDescent="0.25">
      <c r="A357" s="2">
        <v>-1.7208096066249601</v>
      </c>
      <c r="B357" s="2">
        <v>-0.47237496071735602</v>
      </c>
    </row>
    <row r="358" spans="1:2" ht="15" customHeight="1" x14ac:dyDescent="0.25">
      <c r="A358" s="2">
        <v>-0.47280997266112901</v>
      </c>
      <c r="B358" s="2">
        <v>-0.61495959982550097</v>
      </c>
    </row>
    <row r="359" spans="1:2" ht="15" customHeight="1" x14ac:dyDescent="0.25">
      <c r="A359" s="2">
        <v>-3.0448173614909702</v>
      </c>
      <c r="B359" s="2">
        <v>1.36450098322019</v>
      </c>
    </row>
    <row r="360" spans="1:2" ht="15" customHeight="1" x14ac:dyDescent="0.25">
      <c r="A360" s="2">
        <v>-0.115579844786535</v>
      </c>
      <c r="B360" s="2">
        <v>1.3919078853376901</v>
      </c>
    </row>
    <row r="361" spans="1:2" ht="15" customHeight="1" x14ac:dyDescent="0.25">
      <c r="A361" s="2">
        <v>-0.43695563965740503</v>
      </c>
      <c r="B361" s="2">
        <v>0.91561911776941696</v>
      </c>
    </row>
    <row r="362" spans="1:2" ht="15" customHeight="1" x14ac:dyDescent="0.25">
      <c r="A362" s="2">
        <v>-1.4897631957156099</v>
      </c>
      <c r="B362" s="2">
        <v>3.08289319465228</v>
      </c>
    </row>
    <row r="363" spans="1:2" ht="15" customHeight="1" x14ac:dyDescent="0.25">
      <c r="A363" s="2">
        <v>0.83364136416184897</v>
      </c>
      <c r="B363" s="2">
        <v>1.09966465694773</v>
      </c>
    </row>
    <row r="364" spans="1:2" ht="15" customHeight="1" x14ac:dyDescent="0.25">
      <c r="A364" s="2">
        <v>0.60948342208258299</v>
      </c>
      <c r="B364" s="2">
        <v>0.50160011804480398</v>
      </c>
    </row>
    <row r="365" spans="1:2" ht="15" customHeight="1" x14ac:dyDescent="0.25">
      <c r="A365" s="2">
        <v>1.09507228471701</v>
      </c>
      <c r="B365" s="2">
        <v>2.3240676622229</v>
      </c>
    </row>
    <row r="366" spans="1:2" ht="15" customHeight="1" x14ac:dyDescent="0.25">
      <c r="A366" s="2">
        <v>-1.23156930405253</v>
      </c>
      <c r="B366" s="2">
        <v>1.1567155569523999</v>
      </c>
    </row>
    <row r="367" spans="1:2" ht="15" customHeight="1" x14ac:dyDescent="0.25">
      <c r="A367" s="2">
        <v>-1.82137358030304</v>
      </c>
      <c r="B367" s="2">
        <v>1.9760826517821101E-2</v>
      </c>
    </row>
    <row r="368" spans="1:2" ht="15" customHeight="1" x14ac:dyDescent="0.25">
      <c r="A368" s="2">
        <v>-0.457814189398079</v>
      </c>
      <c r="B368" s="2">
        <v>3.1969198497195199</v>
      </c>
    </row>
    <row r="369" spans="1:2" ht="15" customHeight="1" x14ac:dyDescent="0.25">
      <c r="A369" s="2">
        <v>-0.43591314804150699</v>
      </c>
      <c r="B369" s="2">
        <v>0.20745647802765299</v>
      </c>
    </row>
    <row r="370" spans="1:2" ht="15" customHeight="1" x14ac:dyDescent="0.25">
      <c r="A370" s="2">
        <v>-1.1656147252672799</v>
      </c>
      <c r="B370" s="2">
        <v>0.59458005169628403</v>
      </c>
    </row>
    <row r="371" spans="1:2" ht="15" customHeight="1" x14ac:dyDescent="0.25">
      <c r="A371" s="2">
        <v>-2.3715742805582698</v>
      </c>
      <c r="B371" s="2">
        <v>0.793786666333129</v>
      </c>
    </row>
    <row r="372" spans="1:2" ht="15" customHeight="1" x14ac:dyDescent="0.25">
      <c r="A372" s="2">
        <v>-1.2254399645248399</v>
      </c>
      <c r="B372" s="2">
        <v>1.4795354768026101</v>
      </c>
    </row>
    <row r="373" spans="1:2" ht="15" customHeight="1" x14ac:dyDescent="0.25">
      <c r="A373" s="2">
        <v>-1.76837998366339</v>
      </c>
      <c r="B373" s="2">
        <v>2.33100980719624</v>
      </c>
    </row>
    <row r="374" spans="1:2" ht="15" customHeight="1" x14ac:dyDescent="0.25">
      <c r="A374" s="2">
        <v>-1.3177671001243001</v>
      </c>
      <c r="B374" s="2">
        <v>-1.507836906673</v>
      </c>
    </row>
    <row r="375" spans="1:2" ht="15" customHeight="1" x14ac:dyDescent="0.25">
      <c r="A375" s="2">
        <v>-0.88890098631141301</v>
      </c>
      <c r="B375" s="2">
        <v>0.29847691060243697</v>
      </c>
    </row>
    <row r="376" spans="1:2" ht="15" customHeight="1" x14ac:dyDescent="0.25">
      <c r="A376" s="2">
        <v>-0.1654419344394</v>
      </c>
      <c r="B376" s="2">
        <v>3.0011520863310701</v>
      </c>
    </row>
    <row r="377" spans="1:2" ht="15" customHeight="1" x14ac:dyDescent="0.25">
      <c r="A377" s="2">
        <v>-1.00847619948778</v>
      </c>
      <c r="B377" s="2">
        <v>2.0721589057916101</v>
      </c>
    </row>
    <row r="378" spans="1:2" ht="15" customHeight="1" x14ac:dyDescent="0.25">
      <c r="A378" s="2">
        <v>-1.21813138070567</v>
      </c>
      <c r="B378" s="2">
        <v>1.57424323912182</v>
      </c>
    </row>
    <row r="379" spans="1:2" ht="15" customHeight="1" x14ac:dyDescent="0.25">
      <c r="A379" s="2">
        <v>-0.85771826764991899</v>
      </c>
      <c r="B379" s="2">
        <v>1.484476504836</v>
      </c>
    </row>
    <row r="380" spans="1:2" ht="15" customHeight="1" x14ac:dyDescent="0.25">
      <c r="A380" s="2">
        <v>-1.7884686293166301</v>
      </c>
      <c r="B380" s="2">
        <v>0.11495707950508501</v>
      </c>
    </row>
    <row r="381" spans="1:2" ht="15" customHeight="1" x14ac:dyDescent="0.25">
      <c r="A381" s="2">
        <v>-3.1351177061792699</v>
      </c>
      <c r="B381" s="2">
        <v>-1.3032128812807799</v>
      </c>
    </row>
    <row r="382" spans="1:2" ht="15" customHeight="1" x14ac:dyDescent="0.25">
      <c r="A382" s="2">
        <v>-1.56353938482262</v>
      </c>
      <c r="B382" s="2">
        <v>1.41931033228498</v>
      </c>
    </row>
    <row r="383" spans="1:2" ht="15" customHeight="1" x14ac:dyDescent="0.25">
      <c r="A383" s="2">
        <v>2.27651153879905</v>
      </c>
      <c r="B383" s="2">
        <v>3.8299270119408102</v>
      </c>
    </row>
    <row r="384" spans="1:2" ht="15" customHeight="1" x14ac:dyDescent="0.25">
      <c r="A384" s="2">
        <v>-1.3952955154564299</v>
      </c>
      <c r="B384" s="2">
        <v>0.61573731181059799</v>
      </c>
    </row>
    <row r="385" spans="1:2" ht="15" customHeight="1" x14ac:dyDescent="0.25">
      <c r="A385" s="2">
        <v>0.71553771843445901</v>
      </c>
      <c r="B385" s="2">
        <v>1.8196348785677099</v>
      </c>
    </row>
    <row r="386" spans="1:2" ht="15" customHeight="1" x14ac:dyDescent="0.25">
      <c r="A386" s="2">
        <v>-2.6687077287276901</v>
      </c>
      <c r="B386" s="2">
        <v>-0.35930446908493702</v>
      </c>
    </row>
    <row r="387" spans="1:2" ht="15" customHeight="1" x14ac:dyDescent="0.25">
      <c r="A387" s="2">
        <v>0.42583472245952497</v>
      </c>
      <c r="B387" s="2">
        <v>2.4813720453155401</v>
      </c>
    </row>
    <row r="388" spans="1:2" ht="15" customHeight="1" x14ac:dyDescent="0.25">
      <c r="A388" s="2">
        <v>-1.14773567414522</v>
      </c>
      <c r="B388" s="2">
        <v>1.8676782351605199</v>
      </c>
    </row>
    <row r="389" spans="1:2" ht="15" customHeight="1" x14ac:dyDescent="0.25">
      <c r="A389" s="2">
        <v>-2.2744397976636401</v>
      </c>
      <c r="B389" s="2">
        <v>2.6964005199913799</v>
      </c>
    </row>
    <row r="390" spans="1:2" ht="15" customHeight="1" x14ac:dyDescent="0.25">
      <c r="A390" s="2">
        <v>0.197990254521796</v>
      </c>
      <c r="B390" s="2">
        <v>1.4406465812839799</v>
      </c>
    </row>
    <row r="391" spans="1:2" ht="15" customHeight="1" x14ac:dyDescent="0.25">
      <c r="A391" s="2">
        <v>-3.2955997903088998</v>
      </c>
      <c r="B391" s="2">
        <v>0.95125954196316498</v>
      </c>
    </row>
    <row r="392" spans="1:2" ht="15" customHeight="1" x14ac:dyDescent="0.25">
      <c r="A392" s="2">
        <v>1.7378358026807601</v>
      </c>
      <c r="B392" s="2">
        <v>3.0233854280373502</v>
      </c>
    </row>
    <row r="393" spans="1:2" ht="15" customHeight="1" x14ac:dyDescent="0.25">
      <c r="A393" s="2">
        <v>-1.22299028815507</v>
      </c>
      <c r="B393" s="2">
        <v>1.6404203924479399</v>
      </c>
    </row>
    <row r="394" spans="1:2" ht="15" customHeight="1" x14ac:dyDescent="0.25">
      <c r="A394" s="2">
        <v>-2.1632397376043202</v>
      </c>
      <c r="B394" s="2">
        <v>1.99361054224235</v>
      </c>
    </row>
    <row r="395" spans="1:2" ht="15" customHeight="1" x14ac:dyDescent="0.25">
      <c r="A395" s="2">
        <v>-1.42698180739025</v>
      </c>
      <c r="B395" s="2">
        <v>1.6635321586768801</v>
      </c>
    </row>
    <row r="396" spans="1:2" ht="15" customHeight="1" x14ac:dyDescent="0.25">
      <c r="A396" s="2">
        <v>-2.7617274811614099</v>
      </c>
      <c r="B396" s="2">
        <v>1.1837117752283099</v>
      </c>
    </row>
    <row r="397" spans="1:2" ht="15" customHeight="1" x14ac:dyDescent="0.25">
      <c r="A397" s="2">
        <v>2.6498680821324601</v>
      </c>
      <c r="B397" s="2">
        <v>2.7470914883011499</v>
      </c>
    </row>
    <row r="398" spans="1:2" ht="15" customHeight="1" x14ac:dyDescent="0.25">
      <c r="A398" s="2">
        <v>-1.3838326351493999</v>
      </c>
      <c r="B398" s="2">
        <v>0.27366903883835197</v>
      </c>
    </row>
    <row r="399" spans="1:2" ht="15" customHeight="1" x14ac:dyDescent="0.25">
      <c r="A399" s="2">
        <v>-1.83455866939783</v>
      </c>
      <c r="B399" s="2">
        <v>1.8811122080978899</v>
      </c>
    </row>
    <row r="400" spans="1:2" ht="15" customHeight="1" x14ac:dyDescent="0.25">
      <c r="A400" s="2">
        <v>1.5444252215804799</v>
      </c>
      <c r="B400" s="2">
        <v>0.51318240072021903</v>
      </c>
    </row>
    <row r="401" spans="1:2" ht="15" customHeight="1" x14ac:dyDescent="0.25">
      <c r="A401" s="2">
        <v>-3.9733851379037</v>
      </c>
      <c r="B401" s="2">
        <v>4.33607688479852</v>
      </c>
    </row>
    <row r="402" spans="1:2" ht="15" customHeight="1" x14ac:dyDescent="0.25">
      <c r="A402" s="2">
        <v>-2.09030422031804</v>
      </c>
      <c r="B402" s="2">
        <v>1.5420560141692301</v>
      </c>
    </row>
    <row r="403" spans="1:2" ht="15" customHeight="1" x14ac:dyDescent="0.25">
      <c r="A403" s="2">
        <v>1.30468525747097</v>
      </c>
      <c r="B403" s="2">
        <v>2.6994652961429302</v>
      </c>
    </row>
    <row r="404" spans="1:2" ht="15" customHeight="1" x14ac:dyDescent="0.25">
      <c r="A404" s="2">
        <v>-2.0739415932457201</v>
      </c>
      <c r="B404" s="2">
        <v>1.6869127232055701</v>
      </c>
    </row>
    <row r="405" spans="1:2" ht="15" customHeight="1" x14ac:dyDescent="0.25">
      <c r="A405" s="2">
        <v>-0.74579663385105299</v>
      </c>
      <c r="B405" s="2">
        <v>1.85324980290247</v>
      </c>
    </row>
    <row r="406" spans="1:2" ht="15" customHeight="1" x14ac:dyDescent="0.25">
      <c r="A406" s="2">
        <v>-1.2814461080508199</v>
      </c>
      <c r="B406" s="2">
        <v>0.88825203913189499</v>
      </c>
    </row>
    <row r="407" spans="1:2" ht="15" customHeight="1" x14ac:dyDescent="0.25">
      <c r="A407" s="2">
        <v>-1.13257868385472</v>
      </c>
      <c r="B407" s="2">
        <v>0.94236858028119297</v>
      </c>
    </row>
    <row r="408" spans="1:2" ht="15" customHeight="1" x14ac:dyDescent="0.25">
      <c r="A408" s="2">
        <v>-0.65379429827197899</v>
      </c>
      <c r="B408" s="2">
        <v>1.63470176137076</v>
      </c>
    </row>
    <row r="409" spans="1:2" ht="15" customHeight="1" x14ac:dyDescent="0.25">
      <c r="A409" s="2">
        <v>-1.29841765957269</v>
      </c>
      <c r="B409" s="2">
        <v>1.40474837796453</v>
      </c>
    </row>
    <row r="410" spans="1:2" ht="15" customHeight="1" x14ac:dyDescent="0.25">
      <c r="A410" s="2">
        <v>-1.62394676728537</v>
      </c>
      <c r="B410" s="2">
        <v>3.5469244773268702</v>
      </c>
    </row>
    <row r="411" spans="1:2" ht="15" customHeight="1" x14ac:dyDescent="0.25">
      <c r="A411" s="2">
        <v>-2.6883931609205902</v>
      </c>
      <c r="B411" s="2">
        <v>0.31878225840352797</v>
      </c>
    </row>
    <row r="412" spans="1:2" ht="15" customHeight="1" x14ac:dyDescent="0.25">
      <c r="A412" s="2">
        <v>-0.56277642250252002</v>
      </c>
      <c r="B412" s="2">
        <v>1.9333184570895099</v>
      </c>
    </row>
    <row r="413" spans="1:2" ht="15" customHeight="1" x14ac:dyDescent="0.25">
      <c r="A413" s="2">
        <v>-2.2382009496005701</v>
      </c>
      <c r="B413" s="2">
        <v>-1.7278759013778999</v>
      </c>
    </row>
    <row r="414" spans="1:2" ht="15" customHeight="1" x14ac:dyDescent="0.25">
      <c r="A414" s="2">
        <v>-0.24144911403039501</v>
      </c>
      <c r="B414" s="2">
        <v>2.0358486387010499</v>
      </c>
    </row>
    <row r="415" spans="1:2" ht="15" customHeight="1" x14ac:dyDescent="0.25">
      <c r="A415" s="2">
        <v>-1.1693473669047201</v>
      </c>
      <c r="B415" s="2">
        <v>1.53389109175549</v>
      </c>
    </row>
    <row r="416" spans="1:2" ht="15" customHeight="1" x14ac:dyDescent="0.25">
      <c r="A416" s="2">
        <v>-0.52958928403945704</v>
      </c>
      <c r="B416" s="2">
        <v>1.5268385927653501</v>
      </c>
    </row>
    <row r="417" spans="1:2" ht="15" customHeight="1" x14ac:dyDescent="0.25">
      <c r="A417" s="2">
        <v>-2.0362424854027701</v>
      </c>
      <c r="B417" s="2">
        <v>-1.3222307408549001</v>
      </c>
    </row>
    <row r="418" spans="1:2" ht="15" customHeight="1" x14ac:dyDescent="0.25">
      <c r="A418" s="2">
        <v>-1.3152865915490199</v>
      </c>
      <c r="B418" s="2">
        <v>0.67025979370127697</v>
      </c>
    </row>
    <row r="419" spans="1:2" ht="15" customHeight="1" x14ac:dyDescent="0.25">
      <c r="A419" s="2">
        <v>-2.22787659527682</v>
      </c>
      <c r="B419" s="2">
        <v>2.1584080807461499</v>
      </c>
    </row>
    <row r="420" spans="1:2" ht="15" customHeight="1" x14ac:dyDescent="0.25">
      <c r="A420" s="2">
        <v>-1.08768218360049</v>
      </c>
      <c r="B420" s="2">
        <v>-1.1821184761308701</v>
      </c>
    </row>
    <row r="421" spans="1:2" ht="15" customHeight="1" x14ac:dyDescent="0.25">
      <c r="A421" s="2">
        <v>-1.0285297205605901</v>
      </c>
      <c r="B421" s="2">
        <v>4.5939908907551702E-2</v>
      </c>
    </row>
    <row r="422" spans="1:2" ht="15" customHeight="1" x14ac:dyDescent="0.25">
      <c r="A422" s="2">
        <v>0.136200032646873</v>
      </c>
      <c r="B422" s="2">
        <v>2.3069984699617798</v>
      </c>
    </row>
    <row r="423" spans="1:2" ht="15" customHeight="1" x14ac:dyDescent="0.25">
      <c r="A423" s="2">
        <v>1.54283143994231</v>
      </c>
      <c r="B423" s="2">
        <v>2.4155522976530102</v>
      </c>
    </row>
    <row r="424" spans="1:2" ht="15" customHeight="1" x14ac:dyDescent="0.25">
      <c r="A424" s="2">
        <v>-1.0478317306442799</v>
      </c>
      <c r="B424" s="2">
        <v>0.74640954722142905</v>
      </c>
    </row>
    <row r="425" spans="1:2" ht="15" customHeight="1" x14ac:dyDescent="0.25">
      <c r="A425" s="2">
        <v>-4.59818374769144</v>
      </c>
      <c r="B425" s="2">
        <v>-1.6359413524970601</v>
      </c>
    </row>
    <row r="426" spans="1:2" ht="15" customHeight="1" x14ac:dyDescent="0.25">
      <c r="A426" s="2">
        <v>-0.80477695311011099</v>
      </c>
      <c r="B426" s="2">
        <v>1.6836729852230801</v>
      </c>
    </row>
    <row r="427" spans="1:2" ht="15" customHeight="1" x14ac:dyDescent="0.25">
      <c r="A427" s="2">
        <v>1.3903132737708901</v>
      </c>
      <c r="B427" s="2">
        <v>2.34874823168213</v>
      </c>
    </row>
    <row r="428" spans="1:2" ht="15" customHeight="1" x14ac:dyDescent="0.25">
      <c r="A428" s="2">
        <v>1.6456758367194699</v>
      </c>
      <c r="B428" s="2">
        <v>2.5630220823719898</v>
      </c>
    </row>
    <row r="429" spans="1:2" ht="15" customHeight="1" x14ac:dyDescent="0.25">
      <c r="A429" s="2">
        <v>-2.0754134254370702</v>
      </c>
      <c r="B429" s="2">
        <v>1.2453042235746099</v>
      </c>
    </row>
    <row r="430" spans="1:2" ht="15" customHeight="1" x14ac:dyDescent="0.25">
      <c r="A430" s="2">
        <v>-1.0164636279643</v>
      </c>
      <c r="B430" s="2">
        <v>1.45335865873808</v>
      </c>
    </row>
    <row r="431" spans="1:2" ht="15" customHeight="1" x14ac:dyDescent="0.25">
      <c r="A431" s="2">
        <v>-0.57286541108378897</v>
      </c>
      <c r="B431" s="2">
        <v>1.2924037016830201</v>
      </c>
    </row>
    <row r="432" spans="1:2" ht="15" customHeight="1" x14ac:dyDescent="0.25">
      <c r="A432" s="2">
        <v>1.70311177024982</v>
      </c>
      <c r="B432" s="2">
        <v>3.1043678994961801</v>
      </c>
    </row>
    <row r="433" spans="1:2" ht="15" customHeight="1" x14ac:dyDescent="0.25">
      <c r="A433" s="2">
        <v>-0.82545629321999303</v>
      </c>
      <c r="B433" s="2">
        <v>1.6707026404945999</v>
      </c>
    </row>
    <row r="434" spans="1:2" ht="15" customHeight="1" x14ac:dyDescent="0.25">
      <c r="A434" s="2">
        <v>-2.4231388105536098</v>
      </c>
      <c r="B434" s="2">
        <v>0.196074455987751</v>
      </c>
    </row>
    <row r="435" spans="1:2" ht="15" customHeight="1" x14ac:dyDescent="0.25">
      <c r="A435" s="2">
        <v>-2.8145342424756499</v>
      </c>
      <c r="B435" s="2">
        <v>2.5841793018092898</v>
      </c>
    </row>
    <row r="436" spans="1:2" ht="15" customHeight="1" x14ac:dyDescent="0.25">
      <c r="A436" s="2">
        <v>-1.31203403726211</v>
      </c>
      <c r="B436" s="2">
        <v>-0.10421263422027401</v>
      </c>
    </row>
    <row r="437" spans="1:2" ht="15" customHeight="1" x14ac:dyDescent="0.25">
      <c r="A437" s="2">
        <v>0.90392915851462297</v>
      </c>
      <c r="B437" s="2">
        <v>0.70099244283643802</v>
      </c>
    </row>
    <row r="438" spans="1:2" ht="15" customHeight="1" x14ac:dyDescent="0.25">
      <c r="A438" s="2">
        <v>-2.1880033391809501</v>
      </c>
      <c r="B438" s="2">
        <v>-1.4260600844401199</v>
      </c>
    </row>
    <row r="439" spans="1:2" ht="15" customHeight="1" x14ac:dyDescent="0.25">
      <c r="A439" s="2">
        <v>-3.2362360095266101</v>
      </c>
      <c r="B439" s="2">
        <v>3.5146389572911302E-2</v>
      </c>
    </row>
    <row r="440" spans="1:2" ht="15" customHeight="1" x14ac:dyDescent="0.25">
      <c r="A440" s="2">
        <v>-3.3282405185764499</v>
      </c>
      <c r="B440" s="2">
        <v>0.95126524844833904</v>
      </c>
    </row>
    <row r="441" spans="1:2" ht="15" customHeight="1" x14ac:dyDescent="0.25">
      <c r="A441" s="2">
        <v>7.0181294445268702E-2</v>
      </c>
      <c r="B441" s="2">
        <v>1.5937091232866101</v>
      </c>
    </row>
    <row r="442" spans="1:2" ht="15" customHeight="1" x14ac:dyDescent="0.25">
      <c r="A442" s="2">
        <v>-0.63868591230838501</v>
      </c>
      <c r="B442" s="2">
        <v>0.568141916886717</v>
      </c>
    </row>
    <row r="443" spans="1:2" ht="15" customHeight="1" x14ac:dyDescent="0.25">
      <c r="A443" s="2">
        <v>-2.0601020860063302</v>
      </c>
      <c r="B443" s="2">
        <v>-0.126805904019235</v>
      </c>
    </row>
    <row r="444" spans="1:2" ht="15" customHeight="1" x14ac:dyDescent="0.25">
      <c r="A444" s="2">
        <v>-0.62945274651507799</v>
      </c>
      <c r="B444" s="2">
        <v>2.0281086618927899</v>
      </c>
    </row>
    <row r="445" spans="1:2" ht="15" customHeight="1" x14ac:dyDescent="0.25">
      <c r="A445" s="2">
        <v>-0.34511649324969201</v>
      </c>
      <c r="B445" s="2">
        <v>1.10481558558547</v>
      </c>
    </row>
    <row r="446" spans="1:2" ht="15" customHeight="1" x14ac:dyDescent="0.25">
      <c r="A446" s="2">
        <v>-3.68238348767427</v>
      </c>
      <c r="B446" s="2">
        <v>1.35315739607539</v>
      </c>
    </row>
    <row r="447" spans="1:2" ht="15" customHeight="1" x14ac:dyDescent="0.25">
      <c r="A447" s="2">
        <v>-1.3185652681836599</v>
      </c>
      <c r="B447" s="2">
        <v>-0.77233660920254699</v>
      </c>
    </row>
    <row r="448" spans="1:2" ht="15" customHeight="1" x14ac:dyDescent="0.25">
      <c r="A448" s="2">
        <v>-1.01774512226197</v>
      </c>
      <c r="B448" s="2">
        <v>0.786873212410514</v>
      </c>
    </row>
    <row r="449" spans="1:2" ht="15" customHeight="1" x14ac:dyDescent="0.25">
      <c r="A449" s="2">
        <v>-1.5345689649196701E-2</v>
      </c>
      <c r="B449" s="2">
        <v>0.93300176951651703</v>
      </c>
    </row>
    <row r="450" spans="1:2" ht="15" customHeight="1" x14ac:dyDescent="0.25">
      <c r="A450" s="2">
        <v>-2.2478262919388601</v>
      </c>
      <c r="B450" s="2">
        <v>1.37775960511978</v>
      </c>
    </row>
    <row r="451" spans="1:2" ht="15" customHeight="1" x14ac:dyDescent="0.25">
      <c r="A451" s="2">
        <v>-3.10965946538448</v>
      </c>
      <c r="B451" s="2">
        <v>0.51250122478802695</v>
      </c>
    </row>
    <row r="452" spans="1:2" ht="15" customHeight="1" x14ac:dyDescent="0.25">
      <c r="A452" s="2">
        <v>-2.2265079340063498</v>
      </c>
      <c r="B452" s="2">
        <v>0.28447024388983999</v>
      </c>
    </row>
    <row r="453" spans="1:2" ht="15" customHeight="1" x14ac:dyDescent="0.25">
      <c r="A453" s="2">
        <v>-3.55535433205872</v>
      </c>
      <c r="B453" s="2">
        <v>-1.2357777002517301</v>
      </c>
    </row>
    <row r="454" spans="1:2" ht="15" customHeight="1" x14ac:dyDescent="0.25">
      <c r="A454" s="2">
        <v>-1.6168351302505499</v>
      </c>
      <c r="B454" s="2">
        <v>2.51955808962281</v>
      </c>
    </row>
    <row r="455" spans="1:2" ht="15" customHeight="1" x14ac:dyDescent="0.25">
      <c r="A455" s="2">
        <v>-1.3034256053245401</v>
      </c>
      <c r="B455" s="2">
        <v>-1.6306555436501</v>
      </c>
    </row>
    <row r="456" spans="1:2" ht="15" customHeight="1" x14ac:dyDescent="0.25">
      <c r="A456" s="2">
        <v>-0.210810133251492</v>
      </c>
      <c r="B456" s="2">
        <v>0.79042634355520203</v>
      </c>
    </row>
    <row r="457" spans="1:2" ht="15" customHeight="1" x14ac:dyDescent="0.25">
      <c r="A457" s="2">
        <v>-1.4353849839659001</v>
      </c>
      <c r="B457" s="2">
        <v>1.40776504426808</v>
      </c>
    </row>
    <row r="458" spans="1:2" ht="15" customHeight="1" x14ac:dyDescent="0.25">
      <c r="A458" s="2">
        <v>-1.3078474713308299</v>
      </c>
      <c r="B458" s="2">
        <v>0.48592298862840599</v>
      </c>
    </row>
    <row r="459" spans="1:2" ht="15" customHeight="1" x14ac:dyDescent="0.25">
      <c r="A459" s="2">
        <v>-0.28561838760172897</v>
      </c>
      <c r="B459" s="2">
        <v>0.56467327027552405</v>
      </c>
    </row>
    <row r="460" spans="1:2" ht="15" customHeight="1" x14ac:dyDescent="0.25">
      <c r="A460" s="2">
        <v>-2.2275584858893001</v>
      </c>
      <c r="B460" s="2">
        <v>0.86757049416726695</v>
      </c>
    </row>
    <row r="461" spans="1:2" ht="15" customHeight="1" x14ac:dyDescent="0.25">
      <c r="A461" s="2">
        <v>-1.57263431908086</v>
      </c>
      <c r="B461" s="2">
        <v>1.3283677124754301</v>
      </c>
    </row>
    <row r="462" spans="1:2" ht="15" customHeight="1" x14ac:dyDescent="0.25">
      <c r="A462" s="2">
        <v>-1.63684871847173</v>
      </c>
      <c r="B462" s="2">
        <v>2.3024977575832</v>
      </c>
    </row>
    <row r="463" spans="1:2" ht="15" customHeight="1" x14ac:dyDescent="0.25">
      <c r="A463" s="2">
        <v>-2.37556994555842</v>
      </c>
      <c r="B463" s="2">
        <v>3.1126143370528601</v>
      </c>
    </row>
    <row r="464" spans="1:2" ht="15" customHeight="1" x14ac:dyDescent="0.25">
      <c r="A464" s="2">
        <v>-2.2604447813862998</v>
      </c>
      <c r="B464" s="2">
        <v>1.1144719746901199</v>
      </c>
    </row>
    <row r="465" spans="1:2" ht="15" customHeight="1" x14ac:dyDescent="0.25">
      <c r="A465" s="2">
        <v>-2.7164089963994398</v>
      </c>
      <c r="B465" s="2">
        <v>0.66041361856823599</v>
      </c>
    </row>
    <row r="466" spans="1:2" ht="15" customHeight="1" x14ac:dyDescent="0.25">
      <c r="A466" s="2">
        <v>-1.6770453302768</v>
      </c>
      <c r="B466" s="2">
        <v>0.95949897609210599</v>
      </c>
    </row>
    <row r="467" spans="1:2" ht="15" customHeight="1" x14ac:dyDescent="0.25">
      <c r="A467" s="2">
        <v>0.43341264751922298</v>
      </c>
      <c r="B467" s="2">
        <v>1.9703970372714901</v>
      </c>
    </row>
    <row r="468" spans="1:2" ht="15" customHeight="1" x14ac:dyDescent="0.25">
      <c r="A468" s="2">
        <v>-2.32192198844354</v>
      </c>
      <c r="B468" s="2">
        <v>0.36102981530239298</v>
      </c>
    </row>
    <row r="469" spans="1:2" ht="15" customHeight="1" x14ac:dyDescent="0.25">
      <c r="A469" s="2">
        <v>-3.89885924184872</v>
      </c>
      <c r="B469" s="2">
        <v>4.3614643698424098E-2</v>
      </c>
    </row>
    <row r="470" spans="1:2" ht="15" customHeight="1" x14ac:dyDescent="0.25">
      <c r="A470" s="2">
        <v>-0.13417790213147601</v>
      </c>
      <c r="B470" s="2">
        <v>2.6061626335560102</v>
      </c>
    </row>
    <row r="471" spans="1:2" ht="15" customHeight="1" x14ac:dyDescent="0.25">
      <c r="A471" s="2">
        <v>-2.1383716617824802</v>
      </c>
      <c r="B471" s="2">
        <v>2.4810477291539201E-3</v>
      </c>
    </row>
    <row r="472" spans="1:2" ht="15" customHeight="1" x14ac:dyDescent="0.25">
      <c r="A472" s="2">
        <v>-2.0067157800239901</v>
      </c>
      <c r="B472" s="2">
        <v>0.18796788824271901</v>
      </c>
    </row>
    <row r="473" spans="1:2" ht="15" customHeight="1" x14ac:dyDescent="0.25">
      <c r="A473" s="2">
        <v>-3.2084077083187998</v>
      </c>
      <c r="B473" s="2">
        <v>-0.74864405595174399</v>
      </c>
    </row>
    <row r="474" spans="1:2" ht="15" customHeight="1" x14ac:dyDescent="0.25">
      <c r="A474" s="2">
        <v>-2.1034890470324701</v>
      </c>
      <c r="B474" s="2">
        <v>1.57622009290986</v>
      </c>
    </row>
    <row r="475" spans="1:2" ht="15" customHeight="1" x14ac:dyDescent="0.25">
      <c r="A475" s="2">
        <v>3.6931757509960098E-2</v>
      </c>
      <c r="B475" s="2">
        <v>1.66655937999312</v>
      </c>
    </row>
    <row r="476" spans="1:2" ht="15" customHeight="1" x14ac:dyDescent="0.25">
      <c r="A476" s="2">
        <v>0.91239797213906204</v>
      </c>
      <c r="B476" s="2">
        <v>1.34614288115692</v>
      </c>
    </row>
    <row r="477" spans="1:2" ht="15" customHeight="1" x14ac:dyDescent="0.25">
      <c r="A477" s="2">
        <v>-2.2900674106768699</v>
      </c>
      <c r="B477" s="2">
        <v>0.80247280995062398</v>
      </c>
    </row>
    <row r="478" spans="1:2" ht="15" customHeight="1" x14ac:dyDescent="0.25">
      <c r="A478" s="2">
        <v>-0.22313190317744599</v>
      </c>
      <c r="B478" s="2">
        <v>0.93359521620544506</v>
      </c>
    </row>
    <row r="479" spans="1:2" ht="15" customHeight="1" x14ac:dyDescent="0.25">
      <c r="A479" s="2">
        <v>-4.7778713488936697</v>
      </c>
      <c r="B479" s="2">
        <v>-1.33725150965051</v>
      </c>
    </row>
    <row r="480" spans="1:2" ht="15" customHeight="1" x14ac:dyDescent="0.25">
      <c r="A480" s="2">
        <v>-1.32926381909349</v>
      </c>
      <c r="B480" s="2">
        <v>4.7786819150296901E-2</v>
      </c>
    </row>
    <row r="481" spans="1:2" ht="15" customHeight="1" x14ac:dyDescent="0.25">
      <c r="A481" s="2">
        <v>-2.03824890061273</v>
      </c>
      <c r="B481" s="2">
        <v>0.44449523885763798</v>
      </c>
    </row>
    <row r="482" spans="1:2" ht="15" customHeight="1" x14ac:dyDescent="0.25">
      <c r="A482" s="2">
        <v>1.5521183736045999E-2</v>
      </c>
      <c r="B482" s="2">
        <v>2.87705955572094</v>
      </c>
    </row>
    <row r="483" spans="1:2" ht="15" customHeight="1" x14ac:dyDescent="0.25">
      <c r="A483" s="2">
        <v>-2.1636223150688698</v>
      </c>
      <c r="B483" s="2">
        <v>-1.90270587662223</v>
      </c>
    </row>
    <row r="484" spans="1:2" ht="15" customHeight="1" x14ac:dyDescent="0.25">
      <c r="A484" s="2">
        <v>-2.08530553170299</v>
      </c>
      <c r="B484" s="2">
        <v>0.125676860420422</v>
      </c>
    </row>
    <row r="485" spans="1:2" ht="15" customHeight="1" x14ac:dyDescent="0.25">
      <c r="A485" s="2">
        <v>-2.7761311553468899</v>
      </c>
      <c r="B485" s="2">
        <v>-3.15780013398181</v>
      </c>
    </row>
    <row r="486" spans="1:2" ht="15" customHeight="1" x14ac:dyDescent="0.25">
      <c r="A486" s="2">
        <v>-3.9308169408695801</v>
      </c>
      <c r="B486" s="2">
        <v>3.3965213412341</v>
      </c>
    </row>
    <row r="487" spans="1:2" ht="15" customHeight="1" x14ac:dyDescent="0.25">
      <c r="A487" s="2">
        <v>-2.2316409233397398</v>
      </c>
      <c r="B487" s="2">
        <v>-0.11978143438370301</v>
      </c>
    </row>
    <row r="488" spans="1:2" ht="15" customHeight="1" x14ac:dyDescent="0.25">
      <c r="A488" s="2">
        <v>-2.8965595855694901</v>
      </c>
      <c r="B488" s="2">
        <v>-0.89453695836147795</v>
      </c>
    </row>
    <row r="489" spans="1:2" ht="15" customHeight="1" x14ac:dyDescent="0.25">
      <c r="A489" s="2">
        <v>-0.87927281341485797</v>
      </c>
      <c r="B489" s="2">
        <v>1.0984927791536101</v>
      </c>
    </row>
    <row r="490" spans="1:2" ht="15" customHeight="1" x14ac:dyDescent="0.25">
      <c r="A490" s="2">
        <v>-0.21473415593264999</v>
      </c>
      <c r="B490" s="2">
        <v>1.6619199555239199</v>
      </c>
    </row>
    <row r="491" spans="1:2" ht="15" customHeight="1" x14ac:dyDescent="0.25">
      <c r="A491" s="2">
        <v>-1.04229062290832</v>
      </c>
      <c r="B491" s="2">
        <v>0.33895831523104702</v>
      </c>
    </row>
    <row r="492" spans="1:2" ht="15" customHeight="1" x14ac:dyDescent="0.25">
      <c r="A492" s="2">
        <v>-0.74640730845516201</v>
      </c>
      <c r="B492" s="2">
        <v>1.4426586671995301</v>
      </c>
    </row>
    <row r="493" spans="1:2" ht="15" customHeight="1" x14ac:dyDescent="0.25">
      <c r="A493" s="2">
        <v>0.84016410556429899</v>
      </c>
      <c r="B493" s="2">
        <v>1.3432765045277799</v>
      </c>
    </row>
    <row r="494" spans="1:2" ht="15" customHeight="1" x14ac:dyDescent="0.25">
      <c r="A494" s="2">
        <v>-2.1624138474041499</v>
      </c>
      <c r="B494" s="2">
        <v>1.34315852619599</v>
      </c>
    </row>
    <row r="495" spans="1:2" ht="15" customHeight="1" x14ac:dyDescent="0.25">
      <c r="A495" s="2">
        <v>-1.64156503628038</v>
      </c>
      <c r="B495" s="2">
        <v>2.07529478526315</v>
      </c>
    </row>
    <row r="496" spans="1:2" ht="15" customHeight="1" x14ac:dyDescent="0.25">
      <c r="A496" s="2">
        <v>-2.1992709805139299</v>
      </c>
      <c r="B496" s="2">
        <v>1.64263608487128</v>
      </c>
    </row>
    <row r="497" spans="1:2" ht="15" customHeight="1" x14ac:dyDescent="0.25">
      <c r="A497" s="2">
        <v>-0.82063663535638698</v>
      </c>
      <c r="B497" s="2">
        <v>3.2654723115499098</v>
      </c>
    </row>
    <row r="498" spans="1:2" ht="15" customHeight="1" x14ac:dyDescent="0.25">
      <c r="A498" s="2">
        <v>-4.5704736621378999</v>
      </c>
      <c r="B498" s="2">
        <v>-9.0735994509113002E-2</v>
      </c>
    </row>
    <row r="499" spans="1:2" ht="15" customHeight="1" x14ac:dyDescent="0.25">
      <c r="A499" s="2">
        <v>-0.52830944903145505</v>
      </c>
      <c r="B499" s="2">
        <v>2.9893626505684501</v>
      </c>
    </row>
    <row r="500" spans="1:2" ht="15" customHeight="1" x14ac:dyDescent="0.25">
      <c r="A500" s="2">
        <v>-1.75420029270032</v>
      </c>
      <c r="B500" s="2">
        <v>1.5185440772375001</v>
      </c>
    </row>
    <row r="501" spans="1:2" ht="15" customHeight="1" x14ac:dyDescent="0.25">
      <c r="A501" s="2">
        <v>-3.45344015906575</v>
      </c>
      <c r="B501" s="2">
        <v>0.113538061759506</v>
      </c>
    </row>
    <row r="502" spans="1:2" ht="15" customHeight="1" x14ac:dyDescent="0.25">
      <c r="A502" s="2">
        <v>-0.89585389949462402</v>
      </c>
      <c r="B502" s="2">
        <v>1.13781813766486</v>
      </c>
    </row>
    <row r="503" spans="1:2" ht="15" customHeight="1" x14ac:dyDescent="0.25">
      <c r="A503" s="2">
        <v>-2.92750535976898</v>
      </c>
      <c r="B503" s="2">
        <v>2.0765573359703602</v>
      </c>
    </row>
    <row r="504" spans="1:2" ht="15" customHeight="1" x14ac:dyDescent="0.25">
      <c r="A504" s="2">
        <v>0.55735959673024105</v>
      </c>
      <c r="B504" s="2">
        <v>3.0906907324550099</v>
      </c>
    </row>
    <row r="505" spans="1:2" ht="15" customHeight="1" x14ac:dyDescent="0.25">
      <c r="A505" s="2">
        <v>-0.56241822713800904</v>
      </c>
      <c r="B505" s="2">
        <v>0.98821163288052805</v>
      </c>
    </row>
    <row r="506" spans="1:2" ht="15" customHeight="1" x14ac:dyDescent="0.25">
      <c r="A506" s="2">
        <v>-2.5359596434896599</v>
      </c>
      <c r="B506" s="2">
        <v>2.6230661746787098</v>
      </c>
    </row>
    <row r="507" spans="1:2" ht="15" customHeight="1" x14ac:dyDescent="0.25">
      <c r="A507" s="2">
        <v>-1.48582695356495</v>
      </c>
      <c r="B507" s="2">
        <v>1.7430229961839401</v>
      </c>
    </row>
    <row r="508" spans="1:2" ht="15" customHeight="1" x14ac:dyDescent="0.25">
      <c r="A508" s="2">
        <v>-0.11982745249943701</v>
      </c>
      <c r="B508" s="2">
        <v>2.14111479000676</v>
      </c>
    </row>
    <row r="509" spans="1:2" ht="15" customHeight="1" x14ac:dyDescent="0.25">
      <c r="A509" s="2">
        <v>-1.5270655134194999</v>
      </c>
      <c r="B509" s="2">
        <v>-0.91341062699798903</v>
      </c>
    </row>
    <row r="510" spans="1:2" ht="15" customHeight="1" x14ac:dyDescent="0.25">
      <c r="A510" s="2">
        <v>-0.224956356085451</v>
      </c>
      <c r="B510" s="2">
        <v>1.45691297627656</v>
      </c>
    </row>
    <row r="511" spans="1:2" ht="15" customHeight="1" x14ac:dyDescent="0.25">
      <c r="A511" s="2">
        <v>-1.6306063942984901</v>
      </c>
      <c r="B511" s="2">
        <v>0.88918658689720098</v>
      </c>
    </row>
    <row r="512" spans="1:2" ht="15" customHeight="1" x14ac:dyDescent="0.25">
      <c r="A512" s="2">
        <v>-0.68067409804087098</v>
      </c>
      <c r="B512" s="2">
        <v>1.02666261312368</v>
      </c>
    </row>
    <row r="513" spans="1:2" ht="15" customHeight="1" x14ac:dyDescent="0.25">
      <c r="A513" s="2">
        <v>-0.34384779542786598</v>
      </c>
      <c r="B513" s="2">
        <v>2.0337585720810498</v>
      </c>
    </row>
    <row r="514" spans="1:2" ht="15" customHeight="1" x14ac:dyDescent="0.25">
      <c r="A514" s="2">
        <v>-0.90337025072380694</v>
      </c>
      <c r="B514" s="2">
        <v>1.45302182982413</v>
      </c>
    </row>
    <row r="515" spans="1:2" ht="15" customHeight="1" x14ac:dyDescent="0.25">
      <c r="A515" s="2">
        <v>-2.5867965529660402</v>
      </c>
      <c r="B515" s="2">
        <v>2.1817949579336702</v>
      </c>
    </row>
    <row r="516" spans="1:2" ht="15" customHeight="1" x14ac:dyDescent="0.25">
      <c r="A516" s="2">
        <v>-3.6276096107656501</v>
      </c>
      <c r="B516" s="2">
        <v>0.165817268374674</v>
      </c>
    </row>
    <row r="517" spans="1:2" ht="15" customHeight="1" x14ac:dyDescent="0.25">
      <c r="A517" s="2">
        <v>0.29645175488853298</v>
      </c>
      <c r="B517" s="2">
        <v>2.3573862720745402</v>
      </c>
    </row>
    <row r="518" spans="1:2" ht="15" customHeight="1" x14ac:dyDescent="0.25">
      <c r="A518" s="2">
        <v>-0.82003145574379899</v>
      </c>
      <c r="B518" s="2">
        <v>-0.11807663476220601</v>
      </c>
    </row>
    <row r="519" spans="1:2" ht="15" customHeight="1" x14ac:dyDescent="0.25">
      <c r="A519" s="2">
        <v>-2.6791490932665898</v>
      </c>
      <c r="B519" s="2">
        <v>0.18864950702744199</v>
      </c>
    </row>
    <row r="520" spans="1:2" ht="15" customHeight="1" x14ac:dyDescent="0.25">
      <c r="A520" s="2">
        <v>-3.8047120807491202</v>
      </c>
      <c r="B520" s="2">
        <v>1.3836912033912601</v>
      </c>
    </row>
    <row r="521" spans="1:2" ht="15" customHeight="1" x14ac:dyDescent="0.25">
      <c r="A521" s="2">
        <v>-1.4545626484298</v>
      </c>
      <c r="B521" s="2">
        <v>3.9150646773479097E-2</v>
      </c>
    </row>
    <row r="522" spans="1:2" ht="15" customHeight="1" x14ac:dyDescent="0.25">
      <c r="A522" s="2">
        <v>-1.0113635063033799</v>
      </c>
      <c r="B522" s="2">
        <v>1.7721077870880499</v>
      </c>
    </row>
    <row r="523" spans="1:2" ht="15" customHeight="1" x14ac:dyDescent="0.25">
      <c r="A523" s="2">
        <v>-1.3047000446096799</v>
      </c>
      <c r="B523" s="2">
        <v>1.64468047275522</v>
      </c>
    </row>
    <row r="524" spans="1:2" ht="15" customHeight="1" x14ac:dyDescent="0.25">
      <c r="A524" s="2">
        <v>-2.6363029623277101</v>
      </c>
      <c r="B524" s="2">
        <v>1.9006499865308499</v>
      </c>
    </row>
    <row r="525" spans="1:2" ht="15" customHeight="1" x14ac:dyDescent="0.25">
      <c r="A525" s="2">
        <v>-2.0998891333524301</v>
      </c>
      <c r="B525" s="2">
        <v>0.75915181832527301</v>
      </c>
    </row>
    <row r="526" spans="1:2" ht="15" customHeight="1" x14ac:dyDescent="0.25">
      <c r="A526" s="2">
        <v>-1.2113562915264799</v>
      </c>
      <c r="B526" s="2">
        <v>0.18625335744621499</v>
      </c>
    </row>
    <row r="527" spans="1:2" ht="15" customHeight="1" x14ac:dyDescent="0.25">
      <c r="A527" s="2">
        <v>0.37722735622582199</v>
      </c>
      <c r="B527" s="2">
        <v>1.7562201613006401</v>
      </c>
    </row>
    <row r="528" spans="1:2" ht="15" customHeight="1" x14ac:dyDescent="0.25">
      <c r="A528" s="2">
        <v>0.60301857795184899</v>
      </c>
      <c r="B528" s="2">
        <v>1.7418469051419401</v>
      </c>
    </row>
    <row r="529" spans="1:2" ht="15" customHeight="1" x14ac:dyDescent="0.25">
      <c r="A529" s="2">
        <v>0.37660368707160102</v>
      </c>
      <c r="B529" s="2">
        <v>2.3460573932190401</v>
      </c>
    </row>
    <row r="530" spans="1:2" ht="15" customHeight="1" x14ac:dyDescent="0.25">
      <c r="A530" s="2">
        <v>-0.827593476534914</v>
      </c>
      <c r="B530" s="2">
        <v>2.0193144705331898</v>
      </c>
    </row>
    <row r="531" spans="1:2" ht="15" customHeight="1" x14ac:dyDescent="0.25">
      <c r="A531" s="2">
        <v>0.583518362254831</v>
      </c>
      <c r="B531" s="2">
        <v>1.02248682886885</v>
      </c>
    </row>
    <row r="532" spans="1:2" ht="15" customHeight="1" x14ac:dyDescent="0.25">
      <c r="A532" s="2">
        <v>-0.85345121070830099</v>
      </c>
      <c r="B532" s="2">
        <v>0.68328332569490902</v>
      </c>
    </row>
    <row r="533" spans="1:2" ht="15" customHeight="1" x14ac:dyDescent="0.25">
      <c r="A533" s="2">
        <v>-2.54196233422938</v>
      </c>
      <c r="B533" s="2">
        <v>1.01932390792586</v>
      </c>
    </row>
    <row r="534" spans="1:2" ht="15" customHeight="1" x14ac:dyDescent="0.25">
      <c r="A534" s="2">
        <v>-3.1165687906119102</v>
      </c>
      <c r="B534" s="2">
        <v>9.8992548477878806E-2</v>
      </c>
    </row>
    <row r="535" spans="1:2" ht="15" customHeight="1" x14ac:dyDescent="0.25">
      <c r="A535" s="2">
        <v>-0.22170936587044701</v>
      </c>
      <c r="B535" s="2">
        <v>3.67842796359706</v>
      </c>
    </row>
    <row r="536" spans="1:2" ht="15" customHeight="1" x14ac:dyDescent="0.25">
      <c r="A536" s="2">
        <v>0.100029069596276</v>
      </c>
      <c r="B536" s="2">
        <v>3.5793932854453399</v>
      </c>
    </row>
    <row r="537" spans="1:2" ht="15" customHeight="1" x14ac:dyDescent="0.25">
      <c r="A537" s="2">
        <v>2.4917393117220099</v>
      </c>
      <c r="B537" s="2">
        <v>2.1195265585010699</v>
      </c>
    </row>
    <row r="538" spans="1:2" ht="15" customHeight="1" x14ac:dyDescent="0.25">
      <c r="A538" s="2">
        <v>-0.73076163431071295</v>
      </c>
      <c r="B538" s="2">
        <v>1.34086849556044</v>
      </c>
    </row>
    <row r="539" spans="1:2" ht="15" customHeight="1" x14ac:dyDescent="0.25">
      <c r="A539" s="2">
        <v>-2.00442657719679</v>
      </c>
      <c r="B539" s="2">
        <v>-1.8921863582371901E-2</v>
      </c>
    </row>
    <row r="540" spans="1:2" ht="15" customHeight="1" x14ac:dyDescent="0.25">
      <c r="A540" s="2">
        <v>-1.7892487339186001</v>
      </c>
      <c r="B540" s="2">
        <v>2.0674656814837902</v>
      </c>
    </row>
    <row r="541" spans="1:2" ht="15" customHeight="1" x14ac:dyDescent="0.25">
      <c r="A541" s="2">
        <v>-0.92257703284024195</v>
      </c>
      <c r="B541" s="2">
        <v>3.3635668106365801</v>
      </c>
    </row>
    <row r="542" spans="1:2" ht="15" customHeight="1" x14ac:dyDescent="0.25">
      <c r="A542" s="2">
        <v>-2.57810652594523</v>
      </c>
      <c r="B542" s="2">
        <v>2.6155606080464602</v>
      </c>
    </row>
    <row r="543" spans="1:2" ht="15" customHeight="1" x14ac:dyDescent="0.25">
      <c r="A543" s="2">
        <v>-0.25503276490923699</v>
      </c>
      <c r="B543" s="2">
        <v>-0.67037527880719405</v>
      </c>
    </row>
    <row r="544" spans="1:2" ht="15" customHeight="1" x14ac:dyDescent="0.25">
      <c r="A544" s="2">
        <v>-2.5791301064427801</v>
      </c>
      <c r="B544" s="2">
        <v>5.2069675013737999</v>
      </c>
    </row>
    <row r="545" spans="1:2" ht="15" customHeight="1" x14ac:dyDescent="0.25">
      <c r="A545" s="2">
        <v>-0.73539339874218401</v>
      </c>
      <c r="B545" s="2">
        <v>1.8064699668729101</v>
      </c>
    </row>
    <row r="546" spans="1:2" ht="15" customHeight="1" x14ac:dyDescent="0.25">
      <c r="A546" s="2">
        <v>0.80921543778817495</v>
      </c>
      <c r="B546" s="2">
        <v>0.35576309206066098</v>
      </c>
    </row>
    <row r="547" spans="1:2" ht="15" customHeight="1" x14ac:dyDescent="0.25">
      <c r="A547" s="2">
        <v>-1.58457904738433</v>
      </c>
      <c r="B547" s="2">
        <v>5.9796779952196497E-2</v>
      </c>
    </row>
    <row r="548" spans="1:2" ht="15" customHeight="1" x14ac:dyDescent="0.25">
      <c r="A548" s="2">
        <v>0.217197209136406</v>
      </c>
      <c r="B548" s="2">
        <v>1.7329695212684599</v>
      </c>
    </row>
    <row r="549" spans="1:2" ht="15" customHeight="1" x14ac:dyDescent="0.25">
      <c r="A549" s="2">
        <v>-2.0301131673266699</v>
      </c>
      <c r="B549" s="2">
        <v>0.81791897032032201</v>
      </c>
    </row>
    <row r="550" spans="1:2" ht="15" customHeight="1" x14ac:dyDescent="0.25">
      <c r="A550" s="2">
        <v>-0.25712418850769297</v>
      </c>
      <c r="B550" s="2">
        <v>-0.74002110887582595</v>
      </c>
    </row>
    <row r="551" spans="1:2" ht="15" customHeight="1" x14ac:dyDescent="0.25">
      <c r="A551" s="2">
        <v>-1.3130449979416401</v>
      </c>
      <c r="B551" s="2">
        <v>-0.945531971452646</v>
      </c>
    </row>
    <row r="552" spans="1:2" ht="15" customHeight="1" x14ac:dyDescent="0.25">
      <c r="A552" s="2">
        <v>-2.0343341248072102</v>
      </c>
      <c r="B552" s="2">
        <v>2.7583835967271102</v>
      </c>
    </row>
    <row r="553" spans="1:2" ht="15" customHeight="1" x14ac:dyDescent="0.25">
      <c r="A553" s="2">
        <v>-1.81936653276081</v>
      </c>
      <c r="B553" s="2">
        <v>-0.42789687221035599</v>
      </c>
    </row>
    <row r="554" spans="1:2" ht="15" customHeight="1" x14ac:dyDescent="0.25">
      <c r="A554" s="2">
        <v>0.156301543980289</v>
      </c>
      <c r="B554" s="2">
        <v>2.80659688245622</v>
      </c>
    </row>
    <row r="555" spans="1:2" ht="15" customHeight="1" x14ac:dyDescent="0.25">
      <c r="A555" s="2">
        <v>-0.94692662661578797</v>
      </c>
      <c r="B555" s="2">
        <v>0.50127550721356495</v>
      </c>
    </row>
    <row r="556" spans="1:2" ht="15" customHeight="1" x14ac:dyDescent="0.25">
      <c r="A556" s="2">
        <v>-0.47269254526278298</v>
      </c>
      <c r="B556" s="2">
        <v>0.86702639716218899</v>
      </c>
    </row>
    <row r="557" spans="1:2" ht="15" customHeight="1" x14ac:dyDescent="0.25">
      <c r="A557" s="2">
        <v>-2.0992592987922198</v>
      </c>
      <c r="B557" s="2">
        <v>1.9440595442831801</v>
      </c>
    </row>
    <row r="558" spans="1:2" ht="15" customHeight="1" x14ac:dyDescent="0.25">
      <c r="A558" s="2">
        <v>0.132468601251577</v>
      </c>
      <c r="B558" s="2">
        <v>1.43746056741369</v>
      </c>
    </row>
    <row r="559" spans="1:2" ht="15" customHeight="1" x14ac:dyDescent="0.25">
      <c r="A559" s="2">
        <v>-1.16371841356423</v>
      </c>
      <c r="B559" s="2">
        <v>2.8966356732579999</v>
      </c>
    </row>
    <row r="560" spans="1:2" ht="15" customHeight="1" x14ac:dyDescent="0.25">
      <c r="A560" s="2">
        <v>-0.49343885262033699</v>
      </c>
      <c r="B560" s="2">
        <v>1.98376348772432</v>
      </c>
    </row>
    <row r="561" spans="1:2" ht="15" customHeight="1" x14ac:dyDescent="0.25">
      <c r="A561" s="2">
        <v>2.2509870331615098</v>
      </c>
      <c r="B561" s="2">
        <v>-0.34531055413707001</v>
      </c>
    </row>
    <row r="562" spans="1:2" ht="15" customHeight="1" x14ac:dyDescent="0.25">
      <c r="A562" s="2">
        <v>-1.9030028699389001</v>
      </c>
      <c r="B562" s="2">
        <v>2.2652865670837001</v>
      </c>
    </row>
    <row r="563" spans="1:2" ht="15" customHeight="1" x14ac:dyDescent="0.25">
      <c r="A563" s="2">
        <v>-0.879337971146672</v>
      </c>
      <c r="B563" s="2">
        <v>0.69900938948115299</v>
      </c>
    </row>
    <row r="564" spans="1:2" ht="15" customHeight="1" x14ac:dyDescent="0.25">
      <c r="A564" s="2">
        <v>-2.5797959920775999</v>
      </c>
      <c r="B564" s="2">
        <v>0.44194754802208103</v>
      </c>
    </row>
    <row r="565" spans="1:2" ht="15" customHeight="1" x14ac:dyDescent="0.25">
      <c r="A565" s="2">
        <v>-0.820040690006962</v>
      </c>
      <c r="B565" s="2">
        <v>1.5078435567042301</v>
      </c>
    </row>
    <row r="566" spans="1:2" ht="15" customHeight="1" x14ac:dyDescent="0.25">
      <c r="A566" s="2">
        <v>-1.0538657165224301</v>
      </c>
      <c r="B566" s="2">
        <v>-0.114559896959126</v>
      </c>
    </row>
    <row r="567" spans="1:2" ht="15" customHeight="1" x14ac:dyDescent="0.25">
      <c r="A567" s="2">
        <v>-0.87822219215782305</v>
      </c>
      <c r="B567" s="2">
        <v>2.3088332675762602</v>
      </c>
    </row>
    <row r="568" spans="1:2" ht="15" customHeight="1" x14ac:dyDescent="0.25">
      <c r="A568" s="2">
        <v>-4.7495484982881901</v>
      </c>
      <c r="B568" s="2">
        <v>1.9077270370355399</v>
      </c>
    </row>
    <row r="569" spans="1:2" ht="15" customHeight="1" x14ac:dyDescent="0.25">
      <c r="A569" s="2">
        <v>-1.7333018702646601</v>
      </c>
      <c r="B569" s="2">
        <v>-7.3111770161280398E-2</v>
      </c>
    </row>
    <row r="570" spans="1:2" ht="15" customHeight="1" x14ac:dyDescent="0.25">
      <c r="A570" s="2">
        <v>-1.73547894388865</v>
      </c>
      <c r="B570" s="2">
        <v>1.4329577532161699</v>
      </c>
    </row>
    <row r="571" spans="1:2" ht="15" customHeight="1" x14ac:dyDescent="0.25">
      <c r="A571" s="2">
        <v>-1.4966869333384101</v>
      </c>
      <c r="B571" s="2">
        <v>1.34522535268694</v>
      </c>
    </row>
    <row r="572" spans="1:2" ht="15" customHeight="1" x14ac:dyDescent="0.25">
      <c r="A572" s="2">
        <v>-1.51230512072414</v>
      </c>
      <c r="B572" s="2">
        <v>1.3713577268333099</v>
      </c>
    </row>
    <row r="573" spans="1:2" ht="15" customHeight="1" x14ac:dyDescent="0.25">
      <c r="A573" s="2">
        <v>-1.2428483992581301</v>
      </c>
      <c r="B573" s="2">
        <v>1.1074435942723799</v>
      </c>
    </row>
    <row r="574" spans="1:2" ht="15" customHeight="1" x14ac:dyDescent="0.25">
      <c r="A574" s="2">
        <v>-1.90673075153056</v>
      </c>
      <c r="B574" s="2">
        <v>-2.3837527962479E-2</v>
      </c>
    </row>
    <row r="575" spans="1:2" ht="15" customHeight="1" x14ac:dyDescent="0.25">
      <c r="A575" s="2">
        <v>-2.1314094519069502</v>
      </c>
      <c r="B575" s="2">
        <v>-1.41380912799499</v>
      </c>
    </row>
    <row r="576" spans="1:2" ht="15" customHeight="1" x14ac:dyDescent="0.25">
      <c r="A576" s="2">
        <v>0.18357280371176399</v>
      </c>
      <c r="B576" s="2">
        <v>2.4616598456550598</v>
      </c>
    </row>
    <row r="577" spans="1:2" ht="15" customHeight="1" x14ac:dyDescent="0.25">
      <c r="A577" s="2">
        <v>-0.38554916015112201</v>
      </c>
      <c r="B577" s="2">
        <v>1.59931035270458</v>
      </c>
    </row>
    <row r="578" spans="1:2" ht="15" customHeight="1" x14ac:dyDescent="0.25">
      <c r="A578" s="2">
        <v>0.45464649899272702</v>
      </c>
      <c r="B578" s="2">
        <v>-0.21967917411899801</v>
      </c>
    </row>
    <row r="579" spans="1:2" ht="15" customHeight="1" x14ac:dyDescent="0.25">
      <c r="A579" s="2">
        <v>-2.4585609252679599</v>
      </c>
      <c r="B579" s="2">
        <v>-0.25403516415010002</v>
      </c>
    </row>
    <row r="580" spans="1:2" ht="15" customHeight="1" x14ac:dyDescent="0.25">
      <c r="A580" s="2">
        <v>-3.01812899627111</v>
      </c>
      <c r="B580" s="2">
        <v>-0.29779924882563802</v>
      </c>
    </row>
    <row r="581" spans="1:2" ht="15" customHeight="1" x14ac:dyDescent="0.25">
      <c r="A581" s="2">
        <v>-2.6452011756624101</v>
      </c>
      <c r="B581" s="2">
        <v>2.1887160981678502</v>
      </c>
    </row>
    <row r="582" spans="1:2" ht="15" customHeight="1" x14ac:dyDescent="0.25">
      <c r="A582" s="2">
        <v>-0.27439064503681498</v>
      </c>
      <c r="B582" s="2">
        <v>3.1676732884693801</v>
      </c>
    </row>
    <row r="583" spans="1:2" ht="15" customHeight="1" x14ac:dyDescent="0.25">
      <c r="A583" s="2">
        <v>0.15106070414310499</v>
      </c>
      <c r="B583" s="2">
        <v>1.9027055770583901</v>
      </c>
    </row>
    <row r="584" spans="1:2" ht="15" customHeight="1" x14ac:dyDescent="0.25">
      <c r="A584" s="2">
        <v>0.39182821171256799</v>
      </c>
      <c r="B584" s="2">
        <v>4.0904837020748204</v>
      </c>
    </row>
    <row r="585" spans="1:2" ht="15" customHeight="1" x14ac:dyDescent="0.25">
      <c r="A585" s="2">
        <v>-1.1345097112003399</v>
      </c>
      <c r="B585" s="2">
        <v>1.30804640892901</v>
      </c>
    </row>
    <row r="586" spans="1:2" ht="15" customHeight="1" x14ac:dyDescent="0.25">
      <c r="A586" s="2">
        <v>-0.54520123625361006</v>
      </c>
      <c r="B586" s="2">
        <v>1.45916503646572</v>
      </c>
    </row>
    <row r="587" spans="1:2" ht="15" customHeight="1" x14ac:dyDescent="0.25">
      <c r="A587" s="2">
        <v>-0.96668695584334197</v>
      </c>
      <c r="B587" s="2">
        <v>0.52991057311636502</v>
      </c>
    </row>
    <row r="588" spans="1:2" ht="15" customHeight="1" x14ac:dyDescent="0.25">
      <c r="A588" s="2">
        <v>-1.0367564499667901</v>
      </c>
      <c r="B588" s="2">
        <v>1.80717655332431</v>
      </c>
    </row>
    <row r="589" spans="1:2" ht="15" customHeight="1" x14ac:dyDescent="0.25">
      <c r="A589" s="2">
        <v>1.41160979740663</v>
      </c>
      <c r="B589" s="2">
        <v>1.3681817690518501</v>
      </c>
    </row>
    <row r="590" spans="1:2" ht="15" customHeight="1" x14ac:dyDescent="0.25">
      <c r="A590" s="2">
        <v>-0.213416736945158</v>
      </c>
      <c r="B590" s="2">
        <v>-0.31697764037249798</v>
      </c>
    </row>
    <row r="591" spans="1:2" ht="15" customHeight="1" x14ac:dyDescent="0.25">
      <c r="A591" s="2">
        <v>-1.3687888006667199</v>
      </c>
      <c r="B591" s="2">
        <v>1.0708620395269099</v>
      </c>
    </row>
    <row r="592" spans="1:2" ht="15" customHeight="1" x14ac:dyDescent="0.25">
      <c r="A592" s="2">
        <v>-1.4171074234744401</v>
      </c>
      <c r="B592" s="2">
        <v>-0.24402000111908601</v>
      </c>
    </row>
    <row r="593" spans="1:2" ht="15" customHeight="1" x14ac:dyDescent="0.25">
      <c r="A593" s="2">
        <v>-4.1964258006903199</v>
      </c>
      <c r="B593" s="2">
        <v>-0.91672008550116701</v>
      </c>
    </row>
    <row r="594" spans="1:2" ht="15" customHeight="1" x14ac:dyDescent="0.25">
      <c r="A594" s="2">
        <v>-3.0412592847799398</v>
      </c>
      <c r="B594" s="2">
        <v>1.8771444169715299</v>
      </c>
    </row>
    <row r="595" spans="1:2" ht="15" customHeight="1" x14ac:dyDescent="0.25">
      <c r="A595" s="2">
        <v>-2.8114665082511401</v>
      </c>
      <c r="B595" s="2">
        <v>-0.94476538662530896</v>
      </c>
    </row>
    <row r="596" spans="1:2" ht="15" customHeight="1" x14ac:dyDescent="0.25">
      <c r="A596" s="2">
        <v>0.34791124580613603</v>
      </c>
      <c r="B596" s="2">
        <v>0.46063841566228902</v>
      </c>
    </row>
    <row r="597" spans="1:2" ht="15" customHeight="1" x14ac:dyDescent="0.25">
      <c r="A597" s="2">
        <v>-1.31005402143339</v>
      </c>
      <c r="B597" s="2">
        <v>1.9053807057352601</v>
      </c>
    </row>
    <row r="598" spans="1:2" ht="15" customHeight="1" x14ac:dyDescent="0.25">
      <c r="A598" s="2">
        <v>-0.78513545367194104</v>
      </c>
      <c r="B598" s="2">
        <v>0.77611341987173099</v>
      </c>
    </row>
    <row r="599" spans="1:2" ht="15" customHeight="1" x14ac:dyDescent="0.25">
      <c r="A599" s="2">
        <v>-0.91352531941622805</v>
      </c>
      <c r="B599" s="2">
        <v>-0.44381345140324302</v>
      </c>
    </row>
    <row r="600" spans="1:2" ht="15" customHeight="1" x14ac:dyDescent="0.25">
      <c r="A600" s="2">
        <v>-0.57127464426175001</v>
      </c>
      <c r="B600" s="2">
        <v>1.2230034997035699</v>
      </c>
    </row>
    <row r="601" spans="1:2" ht="15" customHeight="1" x14ac:dyDescent="0.25">
      <c r="A601" s="2">
        <v>-2.9998522527000602</v>
      </c>
      <c r="B601" s="2">
        <v>6.4316903210593699</v>
      </c>
    </row>
    <row r="602" spans="1:2" ht="15" customHeight="1" x14ac:dyDescent="0.25">
      <c r="A602" s="2">
        <v>-3.4060143562680598</v>
      </c>
      <c r="B602" s="2">
        <v>-0.49338116079948202</v>
      </c>
    </row>
    <row r="603" spans="1:2" ht="15" customHeight="1" x14ac:dyDescent="0.25">
      <c r="A603" s="2">
        <v>-1.7500823787467401</v>
      </c>
      <c r="B603" s="2">
        <v>1.4869461631246701</v>
      </c>
    </row>
    <row r="604" spans="1:2" ht="15" customHeight="1" x14ac:dyDescent="0.25">
      <c r="A604" s="2">
        <v>-3.12210378123291</v>
      </c>
      <c r="B604" s="2">
        <v>0.39213563804246498</v>
      </c>
    </row>
    <row r="605" spans="1:2" ht="15" customHeight="1" x14ac:dyDescent="0.25">
      <c r="A605" s="2">
        <v>0.697663083823857</v>
      </c>
      <c r="B605" s="2">
        <v>2.9665904432216301</v>
      </c>
    </row>
    <row r="606" spans="1:2" ht="15" customHeight="1" x14ac:dyDescent="0.25">
      <c r="A606" s="2">
        <v>2.2952455289943301</v>
      </c>
      <c r="B606" s="2">
        <v>3.4925530746260298</v>
      </c>
    </row>
    <row r="607" spans="1:2" ht="15" customHeight="1" x14ac:dyDescent="0.25">
      <c r="A607" s="2">
        <v>-1.9917894545157699</v>
      </c>
      <c r="B607" s="2">
        <v>0.64340999434097002</v>
      </c>
    </row>
    <row r="608" spans="1:2" ht="15" customHeight="1" x14ac:dyDescent="0.25">
      <c r="A608" s="2">
        <v>-1.0542615101664801</v>
      </c>
      <c r="B608" s="2">
        <v>-0.79503205409265998</v>
      </c>
    </row>
    <row r="609" spans="1:2" ht="15" customHeight="1" x14ac:dyDescent="0.25">
      <c r="A609" s="2">
        <v>-0.92277230824424705</v>
      </c>
      <c r="B609" s="2">
        <v>-0.56532079469315499</v>
      </c>
    </row>
    <row r="610" spans="1:2" ht="15" customHeight="1" x14ac:dyDescent="0.25">
      <c r="A610" s="2">
        <v>-3.0996430844563001E-2</v>
      </c>
      <c r="B610" s="2">
        <v>0.375824034041638</v>
      </c>
    </row>
    <row r="611" spans="1:2" ht="15" customHeight="1" x14ac:dyDescent="0.25">
      <c r="A611" s="2">
        <v>-2.4963424219691901</v>
      </c>
      <c r="B611" s="2">
        <v>0.65726266210009499</v>
      </c>
    </row>
    <row r="612" spans="1:2" ht="15" customHeight="1" x14ac:dyDescent="0.25">
      <c r="A612" s="2">
        <v>-0.56552857922450295</v>
      </c>
      <c r="B612" s="2">
        <v>1.5555549237996</v>
      </c>
    </row>
    <row r="613" spans="1:2" ht="15" customHeight="1" x14ac:dyDescent="0.25">
      <c r="A613" s="2">
        <v>0.211830481754824</v>
      </c>
      <c r="B613" s="2">
        <v>1.34546209262311</v>
      </c>
    </row>
    <row r="614" spans="1:2" ht="15" customHeight="1" x14ac:dyDescent="0.25">
      <c r="A614" s="2">
        <v>-1.9852053528792899</v>
      </c>
      <c r="B614" s="2">
        <v>2.1227370248845698</v>
      </c>
    </row>
    <row r="615" spans="1:2" ht="15" customHeight="1" x14ac:dyDescent="0.25">
      <c r="A615" s="2">
        <v>-1.43136484029127</v>
      </c>
      <c r="B615" s="2">
        <v>-0.76037168008054301</v>
      </c>
    </row>
    <row r="616" spans="1:2" ht="15" customHeight="1" x14ac:dyDescent="0.25">
      <c r="A616" s="2">
        <v>-2.33171971182577</v>
      </c>
      <c r="B616" s="2">
        <v>-2.1999208113750401</v>
      </c>
    </row>
    <row r="617" spans="1:2" ht="15" customHeight="1" x14ac:dyDescent="0.25">
      <c r="A617" s="2">
        <v>-1.2210484027044299</v>
      </c>
      <c r="B617" s="2">
        <v>1.5232381750733299</v>
      </c>
    </row>
    <row r="618" spans="1:2" ht="15" customHeight="1" x14ac:dyDescent="0.25">
      <c r="A618" s="2">
        <v>-1.71046929114934</v>
      </c>
      <c r="B618" s="2">
        <v>2.1431109648339901</v>
      </c>
    </row>
    <row r="619" spans="1:2" ht="15" customHeight="1" x14ac:dyDescent="0.25">
      <c r="A619" s="2">
        <v>0.93423794317660902</v>
      </c>
      <c r="B619" s="2">
        <v>2.64439322847499</v>
      </c>
    </row>
    <row r="620" spans="1:2" ht="15" customHeight="1" x14ac:dyDescent="0.25">
      <c r="A620" s="2">
        <v>1.2086506382561399</v>
      </c>
      <c r="B620" s="2">
        <v>0.267690125800989</v>
      </c>
    </row>
    <row r="621" spans="1:2" ht="15" customHeight="1" x14ac:dyDescent="0.25">
      <c r="A621" s="2">
        <v>-0.12000481833108199</v>
      </c>
      <c r="B621" s="2">
        <v>2.4228893732080801</v>
      </c>
    </row>
    <row r="622" spans="1:2" ht="15" customHeight="1" x14ac:dyDescent="0.25">
      <c r="A622" s="2">
        <v>-2.26062916849249</v>
      </c>
      <c r="B622" s="2">
        <v>2.8815336003602301</v>
      </c>
    </row>
    <row r="623" spans="1:2" ht="15" customHeight="1" x14ac:dyDescent="0.25">
      <c r="A623" s="2">
        <v>-1.78533772083565</v>
      </c>
      <c r="B623" s="2">
        <v>0.15861694909771601</v>
      </c>
    </row>
    <row r="624" spans="1:2" ht="15" customHeight="1" x14ac:dyDescent="0.25">
      <c r="A624" s="2">
        <v>-1.8593773967301599</v>
      </c>
      <c r="B624" s="2">
        <v>0.53350466866752799</v>
      </c>
    </row>
    <row r="625" spans="1:2" ht="15" customHeight="1" x14ac:dyDescent="0.25">
      <c r="A625" s="2">
        <v>-2.5473319192286801</v>
      </c>
      <c r="B625" s="2">
        <v>0.78028879770997295</v>
      </c>
    </row>
    <row r="626" spans="1:2" ht="15" customHeight="1" x14ac:dyDescent="0.25">
      <c r="A626" s="2">
        <v>-2.6925736723038902</v>
      </c>
      <c r="B626" s="2">
        <v>-0.88236474746815996</v>
      </c>
    </row>
    <row r="627" spans="1:2" ht="15" customHeight="1" x14ac:dyDescent="0.25">
      <c r="A627" s="2">
        <v>-2.3785306118106901</v>
      </c>
      <c r="B627" s="2">
        <v>2.2707246874668798</v>
      </c>
    </row>
    <row r="628" spans="1:2" ht="15" customHeight="1" x14ac:dyDescent="0.25">
      <c r="A628" s="2">
        <v>-3.1957989123761701</v>
      </c>
      <c r="B628" s="2">
        <v>0.42016949038148499</v>
      </c>
    </row>
    <row r="629" spans="1:2" ht="15" customHeight="1" x14ac:dyDescent="0.25">
      <c r="A629" s="2">
        <v>-1.78949424867399</v>
      </c>
      <c r="B629" s="2">
        <v>2.1989931383151902</v>
      </c>
    </row>
    <row r="630" spans="1:2" ht="15" customHeight="1" x14ac:dyDescent="0.25">
      <c r="A630" s="2">
        <v>-1.3159526883050101</v>
      </c>
      <c r="B630" s="2">
        <v>1.92188951599303</v>
      </c>
    </row>
    <row r="631" spans="1:2" ht="15" customHeight="1" x14ac:dyDescent="0.25">
      <c r="A631" s="2">
        <v>-1.04515015626515</v>
      </c>
      <c r="B631" s="2">
        <v>1.42184635688435</v>
      </c>
    </row>
    <row r="632" spans="1:2" ht="15" customHeight="1" x14ac:dyDescent="0.25">
      <c r="A632" s="2">
        <v>-0.63249068309765299</v>
      </c>
      <c r="B632" s="2">
        <v>2.4928331209602699</v>
      </c>
    </row>
    <row r="633" spans="1:2" ht="15" customHeight="1" x14ac:dyDescent="0.25">
      <c r="A633" s="2">
        <v>-0.59088164297103096</v>
      </c>
      <c r="B633" s="2">
        <v>1.19734222310272</v>
      </c>
    </row>
    <row r="634" spans="1:2" ht="15" customHeight="1" x14ac:dyDescent="0.25">
      <c r="A634" s="2">
        <v>-0.34088681274011101</v>
      </c>
      <c r="B634" s="2">
        <v>-0.72920538219666597</v>
      </c>
    </row>
    <row r="635" spans="1:2" ht="15" customHeight="1" x14ac:dyDescent="0.25">
      <c r="A635" s="2">
        <v>1.0067584287062099</v>
      </c>
      <c r="B635" s="2">
        <v>1.6615657181018999</v>
      </c>
    </row>
    <row r="636" spans="1:2" ht="15" customHeight="1" x14ac:dyDescent="0.25">
      <c r="A636" s="2">
        <v>1.32044974143251</v>
      </c>
      <c r="B636" s="2">
        <v>1.30217558915605</v>
      </c>
    </row>
    <row r="637" spans="1:2" ht="15" customHeight="1" x14ac:dyDescent="0.25">
      <c r="A637" s="2">
        <v>-1.76383268851048</v>
      </c>
      <c r="B637" s="2">
        <v>1.564608352724</v>
      </c>
    </row>
    <row r="638" spans="1:2" ht="15" customHeight="1" x14ac:dyDescent="0.25">
      <c r="A638" s="2">
        <v>-1.9787563697775901</v>
      </c>
      <c r="B638" s="2">
        <v>1.0513515296639699</v>
      </c>
    </row>
    <row r="639" spans="1:2" ht="15" customHeight="1" x14ac:dyDescent="0.25">
      <c r="A639" s="2">
        <v>-1.62541008268916</v>
      </c>
      <c r="B639" s="2">
        <v>-2.46742783029485</v>
      </c>
    </row>
    <row r="640" spans="1:2" ht="15" customHeight="1" x14ac:dyDescent="0.25">
      <c r="A640" s="2">
        <v>-2.47160205933123</v>
      </c>
      <c r="B640" s="2">
        <v>-2.9397641193134199</v>
      </c>
    </row>
    <row r="641" spans="1:2" ht="15" customHeight="1" x14ac:dyDescent="0.25">
      <c r="A641" s="2">
        <v>-1.8597357216225801</v>
      </c>
      <c r="B641" s="2">
        <v>-1.1901884641657501</v>
      </c>
    </row>
    <row r="642" spans="1:2" ht="15" customHeight="1" x14ac:dyDescent="0.25">
      <c r="A642" s="2">
        <v>0.318987517380529</v>
      </c>
      <c r="B642" s="2">
        <v>-1.09926028262077</v>
      </c>
    </row>
    <row r="643" spans="1:2" ht="15" customHeight="1" x14ac:dyDescent="0.25">
      <c r="A643" s="2">
        <v>-2.8865603303939298</v>
      </c>
      <c r="B643" s="2">
        <v>-2.1278383793812301</v>
      </c>
    </row>
    <row r="644" spans="1:2" ht="15" customHeight="1" x14ac:dyDescent="0.25">
      <c r="A644" s="2">
        <v>-4.1123035460220603</v>
      </c>
      <c r="B644" s="2">
        <v>-1.9731064820812201</v>
      </c>
    </row>
    <row r="645" spans="1:2" ht="15" customHeight="1" x14ac:dyDescent="0.25">
      <c r="A645" s="2">
        <v>1.50513827535616</v>
      </c>
      <c r="B645" s="2">
        <v>-1.58814392635959</v>
      </c>
    </row>
    <row r="646" spans="1:2" ht="15" customHeight="1" x14ac:dyDescent="0.25">
      <c r="A646" s="2">
        <v>-4.7147578080234096</v>
      </c>
      <c r="B646" s="2">
        <v>-3.1863389971936602</v>
      </c>
    </row>
    <row r="647" spans="1:2" ht="15" customHeight="1" x14ac:dyDescent="0.25">
      <c r="A647" s="2">
        <v>0.966561591995035</v>
      </c>
      <c r="B647" s="2">
        <v>-0.71697024408207699</v>
      </c>
    </row>
    <row r="648" spans="1:2" ht="15" customHeight="1" x14ac:dyDescent="0.25">
      <c r="A648" s="2">
        <v>-3.6190918272442798</v>
      </c>
      <c r="B648" s="2">
        <v>-1.67202509339282</v>
      </c>
    </row>
    <row r="649" spans="1:2" ht="15" customHeight="1" x14ac:dyDescent="0.25">
      <c r="A649" s="2">
        <v>-3.3952773666271301</v>
      </c>
      <c r="B649" s="2">
        <v>-0.31842549891927102</v>
      </c>
    </row>
    <row r="650" spans="1:2" ht="15" customHeight="1" x14ac:dyDescent="0.25">
      <c r="A650" s="2">
        <v>2.0432592735824202</v>
      </c>
      <c r="B650" s="2">
        <v>-0.81199057123334095</v>
      </c>
    </row>
    <row r="651" spans="1:2" ht="15" customHeight="1" x14ac:dyDescent="0.25">
      <c r="A651" s="2">
        <v>-3.3721305606412502</v>
      </c>
      <c r="B651" s="2">
        <v>-5.0509086114154496</v>
      </c>
    </row>
    <row r="652" spans="1:2" ht="15" customHeight="1" x14ac:dyDescent="0.25">
      <c r="A652" s="2">
        <v>-2.6319357535021899</v>
      </c>
      <c r="B652" s="2">
        <v>-4.3541581803531502</v>
      </c>
    </row>
    <row r="653" spans="1:2" ht="15" customHeight="1" x14ac:dyDescent="0.25">
      <c r="A653" s="2">
        <v>1.56091106678769</v>
      </c>
      <c r="B653" s="2">
        <v>-0.908906980887213</v>
      </c>
    </row>
    <row r="654" spans="1:2" ht="15" customHeight="1" x14ac:dyDescent="0.25">
      <c r="A654" s="2">
        <v>-4.5683340577788098E-2</v>
      </c>
      <c r="B654" s="2">
        <v>-1.9085086700854501</v>
      </c>
    </row>
    <row r="655" spans="1:2" ht="15" customHeight="1" x14ac:dyDescent="0.25">
      <c r="A655" s="2">
        <v>-1.1874562386271399</v>
      </c>
      <c r="B655" s="2">
        <v>-1.8563032885237201</v>
      </c>
    </row>
    <row r="656" spans="1:2" ht="15" customHeight="1" x14ac:dyDescent="0.25">
      <c r="A656" s="2">
        <v>-2.95532581157644</v>
      </c>
      <c r="B656" s="2">
        <v>-1.8930384407319301</v>
      </c>
    </row>
    <row r="657" spans="1:2" ht="15" customHeight="1" x14ac:dyDescent="0.25">
      <c r="A657" s="2">
        <v>-3.9625524353875501</v>
      </c>
      <c r="B657" s="2">
        <v>-2.46651188905332</v>
      </c>
    </row>
    <row r="658" spans="1:2" ht="15" customHeight="1" x14ac:dyDescent="0.25">
      <c r="A658" s="2">
        <v>-1.4789631648014101</v>
      </c>
      <c r="B658" s="2">
        <v>-1.23056000543037</v>
      </c>
    </row>
    <row r="659" spans="1:2" ht="15" customHeight="1" x14ac:dyDescent="0.25">
      <c r="A659" s="2">
        <v>-3.34092233061327</v>
      </c>
      <c r="B659" s="2">
        <v>-3.1713049486702798</v>
      </c>
    </row>
    <row r="660" spans="1:2" ht="15" customHeight="1" x14ac:dyDescent="0.25">
      <c r="A660" s="2">
        <v>-0.697073982037831</v>
      </c>
      <c r="B660" s="2">
        <v>-1.3416909578632099</v>
      </c>
    </row>
    <row r="661" spans="1:2" ht="15" customHeight="1" x14ac:dyDescent="0.25">
      <c r="A661" s="2">
        <v>-3.2460851142084199</v>
      </c>
      <c r="B661" s="2">
        <v>-4.3651256607183901</v>
      </c>
    </row>
    <row r="662" spans="1:2" ht="15" customHeight="1" x14ac:dyDescent="0.25">
      <c r="A662" s="2">
        <v>0.52468465712166501</v>
      </c>
      <c r="B662" s="2">
        <v>-2.3054943218088901</v>
      </c>
    </row>
    <row r="663" spans="1:2" ht="15" customHeight="1" x14ac:dyDescent="0.25">
      <c r="A663" s="2">
        <v>-3.9900564906617499</v>
      </c>
      <c r="B663" s="2">
        <v>-4.4105609507363699</v>
      </c>
    </row>
    <row r="664" spans="1:2" ht="15" customHeight="1" x14ac:dyDescent="0.25">
      <c r="A664" s="2">
        <v>-1.7710057160861301</v>
      </c>
      <c r="B664" s="2">
        <v>-1.1398533552065999</v>
      </c>
    </row>
    <row r="665" spans="1:2" ht="15" customHeight="1" x14ac:dyDescent="0.25">
      <c r="A665" s="2">
        <v>-2.2496558416704699</v>
      </c>
      <c r="B665" s="2">
        <v>-1.6389477361040401</v>
      </c>
    </row>
    <row r="666" spans="1:2" ht="15" customHeight="1" x14ac:dyDescent="0.25">
      <c r="A666" s="2">
        <v>-0.67656806545436099</v>
      </c>
      <c r="B666" s="2">
        <v>-1.73292708979777</v>
      </c>
    </row>
    <row r="667" spans="1:2" ht="15" customHeight="1" x14ac:dyDescent="0.25">
      <c r="A667" s="2">
        <v>0.46993491379563002</v>
      </c>
      <c r="B667" s="2">
        <v>-1.8467939785469301</v>
      </c>
    </row>
    <row r="668" spans="1:2" ht="15" customHeight="1" x14ac:dyDescent="0.25">
      <c r="A668" s="2">
        <v>-4.21713699222998</v>
      </c>
      <c r="B668" s="2">
        <v>-3.1336816121315199</v>
      </c>
    </row>
    <row r="669" spans="1:2" ht="15" customHeight="1" x14ac:dyDescent="0.25">
      <c r="A669" s="2">
        <v>-2.7682708176372</v>
      </c>
      <c r="B669" s="2">
        <v>-2.3912481084933099</v>
      </c>
    </row>
    <row r="670" spans="1:2" ht="15" customHeight="1" x14ac:dyDescent="0.25">
      <c r="A670" s="2">
        <v>-3.5182025683155702</v>
      </c>
      <c r="B670" s="2">
        <v>-5.1761267421910899</v>
      </c>
    </row>
    <row r="671" spans="1:2" ht="15" customHeight="1" x14ac:dyDescent="0.25">
      <c r="A671" s="2">
        <v>0.81052054437484</v>
      </c>
      <c r="B671" s="2">
        <v>-2.0695727288153498</v>
      </c>
    </row>
    <row r="672" spans="1:2" ht="15" customHeight="1" x14ac:dyDescent="0.25">
      <c r="A672" s="2">
        <v>-0.86370230139861004</v>
      </c>
      <c r="B672" s="2">
        <v>-0.72277365602245602</v>
      </c>
    </row>
    <row r="673" spans="1:2" ht="15" customHeight="1" x14ac:dyDescent="0.25">
      <c r="A673" s="2">
        <v>-2.8878899604140398</v>
      </c>
      <c r="B673" s="2">
        <v>-1.2129740049209601</v>
      </c>
    </row>
    <row r="674" spans="1:2" ht="15" customHeight="1" x14ac:dyDescent="0.25">
      <c r="A674" s="2">
        <v>-0.86358844876910301</v>
      </c>
      <c r="B674" s="2">
        <v>-1.7149378522780101</v>
      </c>
    </row>
    <row r="675" spans="1:2" ht="15" customHeight="1" x14ac:dyDescent="0.25">
      <c r="A675" s="2">
        <v>-3.1867172419871301</v>
      </c>
      <c r="B675" s="2">
        <v>-2.5172801564835798</v>
      </c>
    </row>
    <row r="676" spans="1:2" ht="15" customHeight="1" x14ac:dyDescent="0.25">
      <c r="A676" s="2">
        <v>1.17977575626919</v>
      </c>
      <c r="B676" s="2">
        <v>-0.56513059055409398</v>
      </c>
    </row>
    <row r="677" spans="1:2" ht="15" customHeight="1" x14ac:dyDescent="0.25">
      <c r="A677" s="2">
        <v>-1.05790765198857</v>
      </c>
      <c r="B677" s="2">
        <v>-1.6530468748459299</v>
      </c>
    </row>
    <row r="678" spans="1:2" ht="15" customHeight="1" x14ac:dyDescent="0.25">
      <c r="A678" s="2">
        <v>-2.20772427570496</v>
      </c>
      <c r="B678" s="2">
        <v>-1.2024505383617301</v>
      </c>
    </row>
    <row r="679" spans="1:2" ht="15" customHeight="1" x14ac:dyDescent="0.25">
      <c r="A679" s="2">
        <v>-2.91656003252643</v>
      </c>
      <c r="B679" s="2">
        <v>-1.92640128713843</v>
      </c>
    </row>
    <row r="680" spans="1:2" ht="15" customHeight="1" x14ac:dyDescent="0.25">
      <c r="A680" s="2">
        <v>0.91660655508927802</v>
      </c>
      <c r="B680" s="2">
        <v>-2.0940085232628798</v>
      </c>
    </row>
    <row r="681" spans="1:2" ht="15" customHeight="1" x14ac:dyDescent="0.25">
      <c r="A681" s="2">
        <v>-1.8060057572469801</v>
      </c>
      <c r="B681" s="2">
        <v>-1.7465521693961701</v>
      </c>
    </row>
    <row r="682" spans="1:2" ht="15" customHeight="1" x14ac:dyDescent="0.25">
      <c r="A682" s="2">
        <v>-2.2520772978316899</v>
      </c>
      <c r="B682" s="2">
        <v>-2.2684605820933399</v>
      </c>
    </row>
    <row r="683" spans="1:2" ht="15" customHeight="1" x14ac:dyDescent="0.25">
      <c r="A683" s="2">
        <v>-0.49108887359168502</v>
      </c>
      <c r="B683" s="2">
        <v>-0.99809448794432098</v>
      </c>
    </row>
    <row r="684" spans="1:2" ht="15" customHeight="1" x14ac:dyDescent="0.25">
      <c r="A684" s="2">
        <v>-0.87637112668947703</v>
      </c>
      <c r="B684" s="2">
        <v>-1.9428736190042899</v>
      </c>
    </row>
    <row r="685" spans="1:2" ht="15" customHeight="1" x14ac:dyDescent="0.25">
      <c r="A685" s="2">
        <v>0.88756201615281505</v>
      </c>
      <c r="B685" s="2">
        <v>-1.5264880814839099</v>
      </c>
    </row>
    <row r="686" spans="1:2" ht="15" customHeight="1" x14ac:dyDescent="0.25">
      <c r="A686" s="2">
        <v>-0.73121249962710499</v>
      </c>
      <c r="B686" s="2">
        <v>-2.5225435208225</v>
      </c>
    </row>
    <row r="687" spans="1:2" ht="15" customHeight="1" x14ac:dyDescent="0.25">
      <c r="A687" s="2">
        <v>-3.4652670276833102</v>
      </c>
      <c r="B687" s="2">
        <v>-2.5510110853555701</v>
      </c>
    </row>
    <row r="688" spans="1:2" ht="15" customHeight="1" x14ac:dyDescent="0.25">
      <c r="A688" s="2">
        <v>-1.8796242588482499</v>
      </c>
      <c r="B688" s="2">
        <v>-2.7138973226182399</v>
      </c>
    </row>
    <row r="689" spans="1:2" ht="15" customHeight="1" x14ac:dyDescent="0.25">
      <c r="A689" s="2">
        <v>-1.72429993244016</v>
      </c>
      <c r="B689" s="2">
        <v>-0.73316164696208297</v>
      </c>
    </row>
    <row r="690" spans="1:2" ht="15" customHeight="1" x14ac:dyDescent="0.25">
      <c r="A690" s="2">
        <v>0.93029538735583395</v>
      </c>
      <c r="B690" s="2">
        <v>-1.41564795227428</v>
      </c>
    </row>
    <row r="691" spans="1:2" ht="15" customHeight="1" x14ac:dyDescent="0.25">
      <c r="A691" s="2">
        <v>-2.5893425236980501</v>
      </c>
      <c r="B691" s="2">
        <v>-2.5775591786848202</v>
      </c>
    </row>
    <row r="692" spans="1:2" ht="15" customHeight="1" x14ac:dyDescent="0.25">
      <c r="A692" s="2">
        <v>-2.9341991161602001</v>
      </c>
      <c r="B692" s="2">
        <v>-2.3666818373877199</v>
      </c>
    </row>
    <row r="693" spans="1:2" ht="15" customHeight="1" x14ac:dyDescent="0.25">
      <c r="A693" s="2">
        <v>-2.0729852443873198</v>
      </c>
      <c r="B693" s="2">
        <v>-1.7523805803497401</v>
      </c>
    </row>
    <row r="694" spans="1:2" ht="15" customHeight="1" x14ac:dyDescent="0.25">
      <c r="A694" s="2">
        <v>-3.9511647828485099</v>
      </c>
      <c r="B694" s="2">
        <v>-1.6969337852533699</v>
      </c>
    </row>
    <row r="695" spans="1:2" ht="15" customHeight="1" x14ac:dyDescent="0.25">
      <c r="A695" s="2">
        <v>-3.0646425973763298</v>
      </c>
      <c r="B695" s="2">
        <v>-1.8253291437858801</v>
      </c>
    </row>
    <row r="696" spans="1:2" ht="15" customHeight="1" x14ac:dyDescent="0.25">
      <c r="A696" s="2">
        <v>-1.6973702215384501</v>
      </c>
      <c r="B696" s="2">
        <v>-1.1862797524370401</v>
      </c>
    </row>
    <row r="697" spans="1:2" ht="15" customHeight="1" x14ac:dyDescent="0.25">
      <c r="A697" s="2">
        <v>1.3684041280402699</v>
      </c>
      <c r="B697" s="2">
        <v>-1.2250818561696799</v>
      </c>
    </row>
    <row r="698" spans="1:2" ht="15" customHeight="1" x14ac:dyDescent="0.25">
      <c r="A698" s="2">
        <v>-3.5256741350659699</v>
      </c>
      <c r="B698" s="2">
        <v>-3.5549016456377802</v>
      </c>
    </row>
    <row r="699" spans="1:2" ht="15" customHeight="1" x14ac:dyDescent="0.25">
      <c r="A699" s="2">
        <v>-0.45890562403563001</v>
      </c>
      <c r="B699" s="2">
        <v>-1.2616087356069501</v>
      </c>
    </row>
    <row r="700" spans="1:2" ht="15" customHeight="1" x14ac:dyDescent="0.25">
      <c r="A700" s="2">
        <v>-1.27667993358928</v>
      </c>
      <c r="B700" s="2">
        <v>-1.5128990926882599</v>
      </c>
    </row>
    <row r="701" spans="1:2" ht="15" customHeight="1" x14ac:dyDescent="0.25">
      <c r="A701" s="2">
        <v>-2.8356649572828698</v>
      </c>
      <c r="B701" s="2">
        <v>-1.4176229920799599</v>
      </c>
    </row>
    <row r="702" spans="1:2" ht="15" customHeight="1" x14ac:dyDescent="0.25">
      <c r="A702" s="2">
        <v>-1.16872951254962</v>
      </c>
      <c r="B702" s="2">
        <v>-2.5125104457496898</v>
      </c>
    </row>
    <row r="703" spans="1:2" ht="15" customHeight="1" x14ac:dyDescent="0.25">
      <c r="A703" s="2">
        <v>-2.10242046523225</v>
      </c>
      <c r="B703" s="2">
        <v>-2.3926037462893301</v>
      </c>
    </row>
    <row r="704" spans="1:2" ht="15" customHeight="1" x14ac:dyDescent="0.25">
      <c r="A704" s="2">
        <v>-0.33553754446371298</v>
      </c>
      <c r="B704" s="2">
        <v>-1.53262850160062</v>
      </c>
    </row>
    <row r="705" spans="1:2" ht="15" customHeight="1" x14ac:dyDescent="0.25">
      <c r="A705" s="2">
        <v>-0.90040047821332703</v>
      </c>
      <c r="B705" s="2">
        <v>-2.3560736849642798</v>
      </c>
    </row>
    <row r="706" spans="1:2" ht="15" customHeight="1" x14ac:dyDescent="0.25">
      <c r="A706" s="2">
        <v>-3.6712170863298201</v>
      </c>
      <c r="B706" s="2">
        <v>-1.05347364096118</v>
      </c>
    </row>
    <row r="707" spans="1:2" ht="15" customHeight="1" x14ac:dyDescent="0.25">
      <c r="A707" s="2">
        <v>-0.93249360954888105</v>
      </c>
      <c r="B707" s="2">
        <v>-1.96077914801952</v>
      </c>
    </row>
    <row r="708" spans="1:2" ht="15" customHeight="1" x14ac:dyDescent="0.25">
      <c r="A708" s="2">
        <v>-1.7540238672434301</v>
      </c>
      <c r="B708" s="2">
        <v>-1.67714941534794</v>
      </c>
    </row>
    <row r="709" spans="1:2" ht="15" customHeight="1" x14ac:dyDescent="0.25">
      <c r="A709" s="2">
        <v>3.1513460774660902</v>
      </c>
      <c r="B709" s="2">
        <v>1.13193162008282</v>
      </c>
    </row>
    <row r="710" spans="1:2" ht="15" customHeight="1" x14ac:dyDescent="0.25">
      <c r="A710" s="2">
        <v>6.1457438368583102</v>
      </c>
      <c r="B710" s="2">
        <v>-0.61889004525332802</v>
      </c>
    </row>
    <row r="711" spans="1:2" ht="15" customHeight="1" x14ac:dyDescent="0.25">
      <c r="A711" s="2">
        <v>5.2158800188782903</v>
      </c>
      <c r="B711" s="2">
        <v>-0.81786859198767303</v>
      </c>
    </row>
    <row r="712" spans="1:2" ht="15" customHeight="1" x14ac:dyDescent="0.25">
      <c r="A712" s="2">
        <v>3.5558057579594098</v>
      </c>
      <c r="B712" s="2">
        <v>-2.2509175692475898</v>
      </c>
    </row>
    <row r="713" spans="1:2" ht="15" customHeight="1" x14ac:dyDescent="0.25">
      <c r="A713" s="2">
        <v>4.8167200033318798</v>
      </c>
      <c r="B713" s="2">
        <v>-2.8272179135381799</v>
      </c>
    </row>
    <row r="714" spans="1:2" ht="15" customHeight="1" x14ac:dyDescent="0.25">
      <c r="A714" s="2">
        <v>4.1025445562407699</v>
      </c>
      <c r="B714" s="2">
        <v>-0.61263753439339896</v>
      </c>
    </row>
    <row r="715" spans="1:2" ht="15" customHeight="1" x14ac:dyDescent="0.25">
      <c r="A715" s="2">
        <v>2.98914424311435</v>
      </c>
      <c r="B715" s="2">
        <v>1.2270828684617401</v>
      </c>
    </row>
    <row r="716" spans="1:2" ht="15" customHeight="1" x14ac:dyDescent="0.25">
      <c r="A716" s="2">
        <v>3.9343285111135802</v>
      </c>
      <c r="B716" s="2">
        <v>-0.16844204823063799</v>
      </c>
    </row>
    <row r="717" spans="1:2" ht="15" customHeight="1" x14ac:dyDescent="0.25">
      <c r="A717" s="2">
        <v>5.1661073082093401</v>
      </c>
      <c r="B717" s="2">
        <v>-0.47590335496194403</v>
      </c>
    </row>
    <row r="718" spans="1:2" ht="15" customHeight="1" x14ac:dyDescent="0.25">
      <c r="A718" s="2">
        <v>6.0735146014256198</v>
      </c>
      <c r="B718" s="2">
        <v>-0.57126559399452803</v>
      </c>
    </row>
    <row r="719" spans="1:2" ht="15" customHeight="1" x14ac:dyDescent="0.25">
      <c r="A719" s="2">
        <v>6.29621511014928</v>
      </c>
      <c r="B719" s="2">
        <v>0.173620345245803</v>
      </c>
    </row>
    <row r="720" spans="1:2" ht="15" customHeight="1" x14ac:dyDescent="0.25">
      <c r="A720" s="2">
        <v>3.9016404730742602</v>
      </c>
      <c r="B720" s="2">
        <v>1.6866439666433199</v>
      </c>
    </row>
    <row r="721" spans="1:2" ht="15" customHeight="1" x14ac:dyDescent="0.25">
      <c r="A721" s="2">
        <v>5.3424941093810796</v>
      </c>
      <c r="B721" s="2">
        <v>-1.0952607395062699</v>
      </c>
    </row>
    <row r="722" spans="1:2" ht="15" customHeight="1" x14ac:dyDescent="0.25">
      <c r="A722" s="2">
        <v>3.7827080991715198</v>
      </c>
      <c r="B722" s="2">
        <v>1.21638267196377</v>
      </c>
    </row>
    <row r="723" spans="1:2" ht="15" customHeight="1" x14ac:dyDescent="0.25">
      <c r="A723" s="2">
        <v>5.4806101564254703</v>
      </c>
      <c r="B723" s="2">
        <v>-0.24081137788547899</v>
      </c>
    </row>
    <row r="724" spans="1:2" ht="15" customHeight="1" x14ac:dyDescent="0.25">
      <c r="A724" s="2">
        <v>3.0316050420096898</v>
      </c>
      <c r="B724" s="2">
        <v>-0.119751537987122</v>
      </c>
    </row>
    <row r="725" spans="1:2" ht="15" customHeight="1" x14ac:dyDescent="0.25">
      <c r="A725" s="2">
        <v>3.7640192353459998</v>
      </c>
      <c r="B725" s="2">
        <v>-1.8710121656597201</v>
      </c>
    </row>
    <row r="726" spans="1:2" ht="15" customHeight="1" x14ac:dyDescent="0.25">
      <c r="A726" s="2">
        <v>3.8335212030630501</v>
      </c>
      <c r="B726" s="2">
        <v>-0.21364456660675801</v>
      </c>
    </row>
    <row r="727" spans="1:2" ht="15" customHeight="1" x14ac:dyDescent="0.25">
      <c r="A727" s="2">
        <v>3.3720199505549302</v>
      </c>
      <c r="B727" s="2">
        <v>2.17530140419179</v>
      </c>
    </row>
    <row r="728" spans="1:2" ht="15" customHeight="1" x14ac:dyDescent="0.25">
      <c r="A728" s="2">
        <v>3.59233251461252</v>
      </c>
      <c r="B728" s="2">
        <v>-2.84168662130369</v>
      </c>
    </row>
    <row r="729" spans="1:2" ht="15" customHeight="1" x14ac:dyDescent="0.25">
      <c r="A729" s="2">
        <v>4.5483924023177398</v>
      </c>
      <c r="B729" s="2">
        <v>-1.2592948891203899</v>
      </c>
    </row>
    <row r="730" spans="1:2" ht="15" customHeight="1" x14ac:dyDescent="0.25">
      <c r="A730" s="2">
        <v>3.7644374831183298</v>
      </c>
      <c r="B730" s="2">
        <v>-4.1446199147093098E-2</v>
      </c>
    </row>
    <row r="731" spans="1:2" ht="15" customHeight="1" x14ac:dyDescent="0.25">
      <c r="A731" s="2">
        <v>3.66637445032522</v>
      </c>
      <c r="B731" s="2">
        <v>1.4369569052473701</v>
      </c>
    </row>
    <row r="732" spans="1:2" ht="15" customHeight="1" x14ac:dyDescent="0.25">
      <c r="A732" s="2">
        <v>3.18699999310825</v>
      </c>
      <c r="B732" s="2">
        <v>-1.8996977692157899</v>
      </c>
    </row>
    <row r="733" spans="1:2" ht="15" customHeight="1" x14ac:dyDescent="0.25">
      <c r="A733" s="2">
        <v>6.4052086482491104</v>
      </c>
      <c r="B733" s="2">
        <v>-2.5456569965873399</v>
      </c>
    </row>
    <row r="734" spans="1:2" ht="15" customHeight="1" x14ac:dyDescent="0.25">
      <c r="A734" s="2">
        <v>5.43292515586608</v>
      </c>
      <c r="B734" s="2">
        <v>-0.66422808242161102</v>
      </c>
    </row>
    <row r="735" spans="1:2" ht="15" customHeight="1" x14ac:dyDescent="0.25">
      <c r="A735" s="2">
        <v>4.1962337928165097</v>
      </c>
      <c r="B735" s="2">
        <v>0.55191391776779097</v>
      </c>
    </row>
    <row r="736" spans="1:2" ht="15" customHeight="1" x14ac:dyDescent="0.25">
      <c r="A736" s="2">
        <v>4.2292264992452102</v>
      </c>
      <c r="B736" s="2">
        <v>-0.16171390449506201</v>
      </c>
    </row>
    <row r="737" spans="1:2" ht="15" customHeight="1" x14ac:dyDescent="0.25">
      <c r="A737" s="2">
        <v>2.8569245488600199</v>
      </c>
      <c r="B737" s="2">
        <v>-1.5623166911380899</v>
      </c>
    </row>
    <row r="738" spans="1:2" ht="15" customHeight="1" x14ac:dyDescent="0.25">
      <c r="A738" s="2">
        <v>2.8066571437946499</v>
      </c>
      <c r="B738" s="2">
        <v>0.29800250260958899</v>
      </c>
    </row>
    <row r="739" spans="1:2" ht="15" customHeight="1" x14ac:dyDescent="0.25">
      <c r="A739" s="2">
        <v>3.8378025671501699</v>
      </c>
      <c r="B739" s="2">
        <v>0.188655516403789</v>
      </c>
    </row>
    <row r="740" spans="1:2" ht="15" customHeight="1" x14ac:dyDescent="0.25">
      <c r="A740" s="2">
        <v>3.50159726628962</v>
      </c>
      <c r="B740" s="2">
        <v>-0.73818303983958999</v>
      </c>
    </row>
    <row r="741" spans="1:2" ht="15" customHeight="1" x14ac:dyDescent="0.25">
      <c r="A741" s="2">
        <v>2.05787118809228</v>
      </c>
      <c r="B741" s="2">
        <v>-0.41825409693877502</v>
      </c>
    </row>
    <row r="742" spans="1:2" ht="15" customHeight="1" x14ac:dyDescent="0.25">
      <c r="A742" s="2">
        <v>3.3765377067217899</v>
      </c>
      <c r="B742" s="2">
        <v>-3.7375131166898798</v>
      </c>
    </row>
    <row r="743" spans="1:2" ht="15" customHeight="1" x14ac:dyDescent="0.25">
      <c r="A743" s="2">
        <v>5.1962081937748099</v>
      </c>
      <c r="B743" s="2">
        <v>-0.32746785390841698</v>
      </c>
    </row>
    <row r="744" spans="1:2" ht="15" customHeight="1" x14ac:dyDescent="0.25">
      <c r="A744" s="2">
        <v>7.4247003730032004</v>
      </c>
      <c r="B744" s="2">
        <v>0.99813520972337699</v>
      </c>
    </row>
    <row r="745" spans="1:2" ht="15" customHeight="1" x14ac:dyDescent="0.25">
      <c r="A745" s="2">
        <v>5.9531963771939402</v>
      </c>
      <c r="B745" s="2">
        <v>-1.0639184548225</v>
      </c>
    </row>
    <row r="746" spans="1:2" ht="15" customHeight="1" x14ac:dyDescent="0.25">
      <c r="A746" s="2">
        <v>2.9673904987534998</v>
      </c>
      <c r="B746" s="2">
        <v>-0.18739038053972801</v>
      </c>
    </row>
    <row r="747" spans="1:2" ht="15" customHeight="1" x14ac:dyDescent="0.25">
      <c r="A747" s="2">
        <v>6.09778161466771</v>
      </c>
      <c r="B747" s="2">
        <v>-0.60560394959934705</v>
      </c>
    </row>
    <row r="748" spans="1:2" ht="15" customHeight="1" x14ac:dyDescent="0.25">
      <c r="A748" s="2">
        <v>2.8328387428408499</v>
      </c>
      <c r="B748" s="2">
        <v>-1.8892489081611801</v>
      </c>
    </row>
    <row r="749" spans="1:2" ht="15" customHeight="1" x14ac:dyDescent="0.25">
      <c r="A749" s="2">
        <v>2.3015023825031502</v>
      </c>
      <c r="B749" s="2">
        <v>1.6351455150317</v>
      </c>
    </row>
    <row r="750" spans="1:2" ht="15" customHeight="1" x14ac:dyDescent="0.25">
      <c r="A750" s="2">
        <v>2.7299088898980401</v>
      </c>
      <c r="B750" s="2">
        <v>-1.9692939077077101</v>
      </c>
    </row>
    <row r="751" spans="1:2" ht="15" customHeight="1" x14ac:dyDescent="0.25">
      <c r="A751" s="2">
        <v>8.0307851338633203</v>
      </c>
      <c r="B751" s="2">
        <v>1.0573422419015399</v>
      </c>
    </row>
    <row r="752" spans="1:2" ht="15" customHeight="1" x14ac:dyDescent="0.25">
      <c r="A752" s="2">
        <v>4.4750708068831297</v>
      </c>
      <c r="B752" s="2">
        <v>-4.01756474816517</v>
      </c>
    </row>
    <row r="753" spans="1:2" ht="15" customHeight="1" x14ac:dyDescent="0.25">
      <c r="A753" s="2">
        <v>4.3699984232066802</v>
      </c>
      <c r="B753" s="2">
        <v>0.42686324495852401</v>
      </c>
    </row>
    <row r="754" spans="1:2" ht="15" customHeight="1" x14ac:dyDescent="0.25">
      <c r="A754" s="2">
        <v>4.4441780860645297</v>
      </c>
      <c r="B754" s="2">
        <v>0.85937536445928797</v>
      </c>
    </row>
    <row r="755" spans="1:2" ht="15" customHeight="1" x14ac:dyDescent="0.25">
      <c r="A755" s="2">
        <v>2.4186967399154402</v>
      </c>
      <c r="B755" s="2">
        <v>-1.98220500370292</v>
      </c>
    </row>
    <row r="756" spans="1:2" ht="15" customHeight="1" x14ac:dyDescent="0.25">
      <c r="A756" s="2">
        <v>5.0299292712268597</v>
      </c>
      <c r="B756" s="2">
        <v>-5.8314521189807303E-2</v>
      </c>
    </row>
    <row r="757" spans="1:2" ht="15" customHeight="1" x14ac:dyDescent="0.25">
      <c r="A757" s="2">
        <v>4.3555721603023798</v>
      </c>
      <c r="B757" s="2">
        <v>-0.94774390358918403</v>
      </c>
    </row>
    <row r="758" spans="1:2" ht="15" customHeight="1" x14ac:dyDescent="0.25">
      <c r="A758" s="2">
        <v>2.9416178764637002</v>
      </c>
      <c r="B758" s="2">
        <v>-0.351099550397038</v>
      </c>
    </row>
    <row r="759" spans="1:2" ht="15" customHeight="1" x14ac:dyDescent="0.25">
      <c r="A759" s="2">
        <v>4.2251740836382803</v>
      </c>
      <c r="B759" s="2">
        <v>-2.2855753055274701</v>
      </c>
    </row>
    <row r="760" spans="1:2" ht="15" customHeight="1" x14ac:dyDescent="0.25">
      <c r="A760" s="2">
        <v>3.73978765872448</v>
      </c>
      <c r="B760" s="2">
        <v>1.0870234149575999</v>
      </c>
    </row>
    <row r="761" spans="1:2" ht="15" customHeight="1" x14ac:dyDescent="0.25">
      <c r="A761" s="2">
        <v>3.0439201852231998</v>
      </c>
      <c r="B761" s="2">
        <v>2.8048234094120899</v>
      </c>
    </row>
    <row r="762" spans="1:2" ht="15" customHeight="1" x14ac:dyDescent="0.25">
      <c r="A762" s="2">
        <v>4.3659393682394301</v>
      </c>
      <c r="B762" s="2">
        <v>1.1173052672045101</v>
      </c>
    </row>
    <row r="763" spans="1:2" ht="15" customHeight="1" x14ac:dyDescent="0.25">
      <c r="A763" s="2">
        <v>3.15528506967927</v>
      </c>
      <c r="B763" s="2">
        <v>-0.28622589520342601</v>
      </c>
    </row>
    <row r="764" spans="1:2" ht="15" customHeight="1" x14ac:dyDescent="0.25">
      <c r="A764" s="2">
        <v>5.3678937399841304</v>
      </c>
      <c r="B764" s="2">
        <v>-2.1615541973168</v>
      </c>
    </row>
    <row r="765" spans="1:2" ht="15" customHeight="1" x14ac:dyDescent="0.25">
      <c r="A765" s="2">
        <v>3.0785333925543901</v>
      </c>
      <c r="B765" s="2">
        <v>-0.62250573768751005</v>
      </c>
    </row>
    <row r="766" spans="1:2" ht="15" customHeight="1" x14ac:dyDescent="0.25">
      <c r="A766" s="2">
        <v>2.7539733300390101</v>
      </c>
      <c r="B766" s="2">
        <v>-1.6222388565455399</v>
      </c>
    </row>
    <row r="767" spans="1:2" ht="15" customHeight="1" x14ac:dyDescent="0.25">
      <c r="A767" s="2">
        <v>2.80728440418092</v>
      </c>
      <c r="B767" s="2">
        <v>1.62953271312607</v>
      </c>
    </row>
    <row r="768" spans="1:2" ht="15" customHeight="1" x14ac:dyDescent="0.25">
      <c r="A768" s="2">
        <v>4.0505779211245496</v>
      </c>
      <c r="B768" s="2">
        <v>-0.200846229589493</v>
      </c>
    </row>
    <row r="769" spans="1:2" ht="15" customHeight="1" x14ac:dyDescent="0.25">
      <c r="A769" s="2">
        <v>4.7349643974268396</v>
      </c>
      <c r="B769" s="2">
        <v>-1.7626012095769801</v>
      </c>
    </row>
    <row r="770" spans="1:2" ht="15" customHeight="1" x14ac:dyDescent="0.25">
      <c r="A770" s="2">
        <v>3.90761394986745</v>
      </c>
      <c r="B770" s="2">
        <v>0.88873334782648405</v>
      </c>
    </row>
    <row r="771" spans="1:2" ht="15" customHeight="1" x14ac:dyDescent="0.25">
      <c r="A771" s="2">
        <v>4.3125837029716303</v>
      </c>
      <c r="B771" s="2">
        <v>-1.3337561509499301</v>
      </c>
    </row>
    <row r="772" spans="1:2" ht="15" customHeight="1" x14ac:dyDescent="0.25">
      <c r="A772" s="2">
        <v>3.0616463439611201</v>
      </c>
      <c r="B772" s="2">
        <v>-4.43280814465313</v>
      </c>
    </row>
    <row r="773" spans="1:2" ht="15" customHeight="1" x14ac:dyDescent="0.25">
      <c r="A773" s="2">
        <v>5.0054148639131997</v>
      </c>
      <c r="B773" s="2">
        <v>-2.3087963251917798</v>
      </c>
    </row>
    <row r="774" spans="1:2" ht="15" customHeight="1" x14ac:dyDescent="0.25">
      <c r="A774" s="2">
        <v>7.4867464909622896</v>
      </c>
      <c r="B774" s="2">
        <v>-2.5529663061671402</v>
      </c>
    </row>
    <row r="775" spans="1:2" ht="15" customHeight="1" x14ac:dyDescent="0.25">
      <c r="A775" s="2">
        <v>9.2837147967434905</v>
      </c>
      <c r="B775" s="2">
        <v>-3.8310884345560998</v>
      </c>
    </row>
    <row r="776" spans="1:2" ht="15" customHeight="1" x14ac:dyDescent="0.25">
      <c r="A776" s="2">
        <v>3.24020654368177</v>
      </c>
      <c r="B776" s="2">
        <v>0.86350807423928</v>
      </c>
    </row>
    <row r="777" spans="1:2" ht="15" customHeight="1" x14ac:dyDescent="0.25">
      <c r="A777" s="2">
        <v>4.7169898249514999</v>
      </c>
      <c r="B777" s="2">
        <v>-1.3143050899948201</v>
      </c>
    </row>
    <row r="778" spans="1:2" ht="15" customHeight="1" x14ac:dyDescent="0.25">
      <c r="A778" s="2">
        <v>3.7770600846109201</v>
      </c>
      <c r="B778" s="2">
        <v>-2.5436230843325598</v>
      </c>
    </row>
    <row r="779" spans="1:2" ht="15" customHeight="1" x14ac:dyDescent="0.25">
      <c r="A779" s="2">
        <v>3.7308407690093</v>
      </c>
      <c r="B779" s="2">
        <v>0.153360207392221</v>
      </c>
    </row>
    <row r="780" spans="1:2" ht="15" customHeight="1" x14ac:dyDescent="0.25">
      <c r="A780" s="2">
        <v>5.8824702554293298</v>
      </c>
      <c r="B780" s="2">
        <v>-0.57496508358290299</v>
      </c>
    </row>
    <row r="781" spans="1:2" ht="15" customHeight="1" x14ac:dyDescent="0.25">
      <c r="A781" s="2">
        <v>5.7972925829323696</v>
      </c>
      <c r="B781" s="2">
        <v>2.2945705819323101</v>
      </c>
    </row>
    <row r="782" spans="1:2" ht="15" customHeight="1" x14ac:dyDescent="0.25">
      <c r="A782" s="2">
        <v>2.7919634377520199</v>
      </c>
      <c r="B782" s="2">
        <v>-3.7582315714290502</v>
      </c>
    </row>
    <row r="783" spans="1:2" ht="15" customHeight="1" x14ac:dyDescent="0.25">
      <c r="A783" s="2">
        <v>6.4595201661952499</v>
      </c>
      <c r="B783" s="2">
        <v>-9.9765366444108605E-2</v>
      </c>
    </row>
    <row r="784" spans="1:2" ht="15" customHeight="1" x14ac:dyDescent="0.25">
      <c r="A784" s="2">
        <v>3.4993459118703201</v>
      </c>
      <c r="B784" s="2">
        <v>2.6072070947435502</v>
      </c>
    </row>
    <row r="785" spans="1:2" ht="15" customHeight="1" x14ac:dyDescent="0.25">
      <c r="A785" s="2">
        <v>4.9512075827736703</v>
      </c>
      <c r="B785" s="2">
        <v>-1.59124790976176</v>
      </c>
    </row>
    <row r="786" spans="1:2" ht="15" customHeight="1" x14ac:dyDescent="0.25">
      <c r="A786" s="2">
        <v>8.4215474346070103</v>
      </c>
      <c r="B786" s="2">
        <v>-2.3715010410431998</v>
      </c>
    </row>
    <row r="787" spans="1:2" ht="15" customHeight="1" x14ac:dyDescent="0.25">
      <c r="A787" s="2">
        <v>5.2739333256221101</v>
      </c>
      <c r="B787" s="2">
        <v>-1.45863653114257</v>
      </c>
    </row>
    <row r="788" spans="1:2" ht="15" customHeight="1" x14ac:dyDescent="0.25">
      <c r="A788" s="2">
        <v>3.5166754908364899</v>
      </c>
      <c r="B788" s="2">
        <v>2.6500031727503401</v>
      </c>
    </row>
    <row r="789" spans="1:2" ht="15" customHeight="1" x14ac:dyDescent="0.25">
      <c r="A789" s="2">
        <v>7.5406687102717997</v>
      </c>
      <c r="B789" s="2">
        <v>-2.2300878520771001</v>
      </c>
    </row>
    <row r="790" spans="1:2" ht="15" customHeight="1" x14ac:dyDescent="0.25">
      <c r="A790" s="2">
        <v>3.4207809889952099</v>
      </c>
      <c r="B790" s="2">
        <v>1.7055362950094499</v>
      </c>
    </row>
    <row r="791" spans="1:2" ht="15" customHeight="1" x14ac:dyDescent="0.25">
      <c r="A791" s="2">
        <v>3.4994489946238101</v>
      </c>
      <c r="B791" s="2">
        <v>0.30566844897378098</v>
      </c>
    </row>
    <row r="792" spans="1:2" ht="15" customHeight="1" x14ac:dyDescent="0.25">
      <c r="A792" s="2">
        <v>1.84086606552383</v>
      </c>
      <c r="B792" s="2">
        <v>-2.2249956663093702</v>
      </c>
    </row>
    <row r="793" spans="1:2" ht="15" customHeight="1" x14ac:dyDescent="0.25">
      <c r="A793" s="2">
        <v>1.90893070600555</v>
      </c>
      <c r="B793" s="2">
        <v>-1.8294123502561499</v>
      </c>
    </row>
    <row r="794" spans="1:2" ht="15" customHeight="1" x14ac:dyDescent="0.25">
      <c r="A794" s="2">
        <v>-1.3505861505475201</v>
      </c>
      <c r="B794" s="2">
        <v>-4.7174919678209797</v>
      </c>
    </row>
    <row r="795" spans="1:2" ht="15" customHeight="1" x14ac:dyDescent="0.25">
      <c r="A795" s="2">
        <v>1.0534121799821801</v>
      </c>
      <c r="B795" s="2">
        <v>-3.1306377004709902</v>
      </c>
    </row>
    <row r="796" spans="1:2" ht="15" customHeight="1" x14ac:dyDescent="0.25">
      <c r="A796" s="2">
        <v>-3.7696099089468</v>
      </c>
      <c r="B796" s="2">
        <v>-2.4273237059673098</v>
      </c>
    </row>
    <row r="797" spans="1:2" ht="15" customHeight="1" x14ac:dyDescent="0.25">
      <c r="A797" s="2">
        <v>0.87562476173478798</v>
      </c>
      <c r="B797" s="2">
        <v>-4.6142488203864804</v>
      </c>
    </row>
    <row r="798" spans="1:2" ht="15" customHeight="1" x14ac:dyDescent="0.25">
      <c r="A798" s="2">
        <v>-1.3141790841822101</v>
      </c>
      <c r="B798" s="2">
        <v>-2.1547339870104998</v>
      </c>
    </row>
    <row r="799" spans="1:2" ht="15" customHeight="1" x14ac:dyDescent="0.25">
      <c r="A799" s="2">
        <v>-1.46954010735487</v>
      </c>
      <c r="B799" s="2">
        <v>-3.5978068621370398</v>
      </c>
    </row>
    <row r="800" spans="1:2" ht="15" customHeight="1" x14ac:dyDescent="0.25">
      <c r="A800" s="2">
        <v>-0.66608680731294101</v>
      </c>
      <c r="B800" s="2">
        <v>-1.2522438108140901</v>
      </c>
    </row>
    <row r="801" spans="1:2" ht="15" customHeight="1" x14ac:dyDescent="0.25">
      <c r="A801" s="2">
        <v>-2.0361285243143001</v>
      </c>
      <c r="B801" s="2">
        <v>-7.7988279504159701</v>
      </c>
    </row>
    <row r="802" spans="1:2" ht="15" customHeight="1" x14ac:dyDescent="0.25">
      <c r="A802" s="2">
        <v>-9.6493979421293195E-3</v>
      </c>
      <c r="B802" s="2">
        <v>-1.38445256241487</v>
      </c>
    </row>
    <row r="803" spans="1:2" ht="15" customHeight="1" x14ac:dyDescent="0.25">
      <c r="A803" s="2">
        <v>-3.1020366474798</v>
      </c>
      <c r="B803" s="2">
        <v>-5.5527392785687502</v>
      </c>
    </row>
    <row r="804" spans="1:2" ht="15" customHeight="1" x14ac:dyDescent="0.25">
      <c r="A804" s="2">
        <v>0.41521491370145103</v>
      </c>
      <c r="B804" s="2">
        <v>-2.9576638276925298</v>
      </c>
    </row>
    <row r="805" spans="1:2" ht="15" customHeight="1" x14ac:dyDescent="0.25">
      <c r="A805" s="2">
        <v>0.48073326050496501</v>
      </c>
      <c r="B805" s="2">
        <v>-2.69756377261688</v>
      </c>
    </row>
    <row r="806" spans="1:2" ht="15" customHeight="1" x14ac:dyDescent="0.25">
      <c r="A806" s="2">
        <v>-1.2965187209867299</v>
      </c>
      <c r="B806" s="2">
        <v>-6.1851203086732296</v>
      </c>
    </row>
    <row r="807" spans="1:2" ht="15" customHeight="1" x14ac:dyDescent="0.25">
      <c r="A807" s="2">
        <v>-4.2050379171255496</v>
      </c>
      <c r="B807" s="2">
        <v>-3.8658311623851702</v>
      </c>
    </row>
    <row r="808" spans="1:2" ht="15" customHeight="1" x14ac:dyDescent="0.25">
      <c r="A808" s="2">
        <v>0.76553276457642205</v>
      </c>
      <c r="B808" s="2">
        <v>-3.4771002178220098</v>
      </c>
    </row>
    <row r="809" spans="1:2" ht="15" customHeight="1" x14ac:dyDescent="0.25">
      <c r="A809" s="2">
        <v>-0.29253636301257302</v>
      </c>
      <c r="B809" s="2">
        <v>-4.1472945773541303</v>
      </c>
    </row>
    <row r="810" spans="1:2" ht="15" customHeight="1" x14ac:dyDescent="0.25">
      <c r="A810" s="2">
        <v>-2.7951492910043401</v>
      </c>
      <c r="B810" s="2">
        <v>-8.7501021580583291</v>
      </c>
    </row>
    <row r="811" spans="1:2" ht="15" customHeight="1" x14ac:dyDescent="0.25">
      <c r="A811" s="2">
        <v>-1.47458254699084</v>
      </c>
      <c r="B811" s="2">
        <v>-2.8475854051912401</v>
      </c>
    </row>
    <row r="812" spans="1:2" ht="15" customHeight="1" x14ac:dyDescent="0.25">
      <c r="A812" s="2">
        <v>-0.16875247519304601</v>
      </c>
      <c r="B812" s="2">
        <v>-6.4071995706730798</v>
      </c>
    </row>
    <row r="813" spans="1:2" ht="15" customHeight="1" x14ac:dyDescent="0.25">
      <c r="A813" s="2">
        <v>-0.32413484511469698</v>
      </c>
      <c r="B813" s="2">
        <v>-6.0272516048866001</v>
      </c>
    </row>
    <row r="814" spans="1:2" ht="15" customHeight="1" x14ac:dyDescent="0.25">
      <c r="A814" s="2">
        <v>-1.0756521403341099</v>
      </c>
      <c r="B814" s="2">
        <v>-2.9323293781233901</v>
      </c>
    </row>
    <row r="815" spans="1:2" ht="15" customHeight="1" x14ac:dyDescent="0.25">
      <c r="A815" s="2">
        <v>1.4385417484246401</v>
      </c>
      <c r="B815" s="2">
        <v>-5.0295338253880697</v>
      </c>
    </row>
    <row r="816" spans="1:2" ht="15" customHeight="1" x14ac:dyDescent="0.25">
      <c r="A816" s="2">
        <v>0.46658994387529001</v>
      </c>
      <c r="B816" s="2">
        <v>-3.35978942570762</v>
      </c>
    </row>
    <row r="817" spans="1:2" ht="15" customHeight="1" x14ac:dyDescent="0.25">
      <c r="A817" s="2">
        <v>0.43885304929674901</v>
      </c>
      <c r="B817" s="2">
        <v>-3.5669449338177901</v>
      </c>
    </row>
    <row r="818" spans="1:2" ht="15" customHeight="1" x14ac:dyDescent="0.25">
      <c r="A818" s="2">
        <v>1.16672193682044</v>
      </c>
      <c r="B818" s="2">
        <v>-4.7385120196782502</v>
      </c>
    </row>
    <row r="819" spans="1:2" ht="15" customHeight="1" x14ac:dyDescent="0.25">
      <c r="A819" s="2">
        <v>-1.66928060959714</v>
      </c>
      <c r="B819" s="2">
        <v>-4.9876188635205398</v>
      </c>
    </row>
    <row r="820" spans="1:2" ht="15" customHeight="1" x14ac:dyDescent="0.25">
      <c r="A820" s="2">
        <v>0.34274835681478799</v>
      </c>
      <c r="B820" s="2">
        <v>-3.7663594326531502</v>
      </c>
    </row>
    <row r="821" spans="1:2" ht="15" customHeight="1" x14ac:dyDescent="0.25">
      <c r="A821" s="2">
        <v>0.267367300443906</v>
      </c>
      <c r="B821" s="2">
        <v>-5.35023142347658</v>
      </c>
    </row>
    <row r="822" spans="1:2" ht="15" customHeight="1" x14ac:dyDescent="0.25">
      <c r="A822" s="2">
        <v>-1.3611697184607301</v>
      </c>
      <c r="B822" s="2">
        <v>-4.1303433933356297</v>
      </c>
    </row>
    <row r="823" spans="1:2" ht="15" customHeight="1" x14ac:dyDescent="0.25">
      <c r="A823" s="2">
        <v>-0.58761880042463899</v>
      </c>
      <c r="B823" s="2">
        <v>-8.4299378448191504</v>
      </c>
    </row>
    <row r="824" spans="1:2" ht="15" customHeight="1" x14ac:dyDescent="0.25">
      <c r="A824" s="2">
        <v>-7.6143497044899894E-2</v>
      </c>
      <c r="B824" s="2">
        <v>-4.3769008473736299</v>
      </c>
    </row>
    <row r="825" spans="1:2" ht="15" customHeight="1" x14ac:dyDescent="0.25">
      <c r="A825" s="2">
        <v>-2.1726967819351799</v>
      </c>
      <c r="B825" s="2">
        <v>-2.92857130688212</v>
      </c>
    </row>
    <row r="826" spans="1:2" ht="15" customHeight="1" x14ac:dyDescent="0.25">
      <c r="A826" s="2">
        <v>0.47364348302940201</v>
      </c>
      <c r="B826" s="2">
        <v>-2.0645860701324299</v>
      </c>
    </row>
    <row r="827" spans="1:2" ht="15" customHeight="1" x14ac:dyDescent="0.25">
      <c r="A827" s="2">
        <v>-0.39855720840820502</v>
      </c>
      <c r="B827" s="2">
        <v>-5.0865764165020497</v>
      </c>
    </row>
    <row r="828" spans="1:2" ht="15" customHeight="1" x14ac:dyDescent="0.25">
      <c r="A828" s="2">
        <v>0.80664788137226195</v>
      </c>
      <c r="B828" s="2">
        <v>-2.3873899884482701</v>
      </c>
    </row>
    <row r="829" spans="1:2" ht="15" customHeight="1" x14ac:dyDescent="0.25">
      <c r="A829" s="2">
        <v>0.180348597008086</v>
      </c>
      <c r="B829" s="2">
        <v>-3.8260488075873802</v>
      </c>
    </row>
    <row r="830" spans="1:2" ht="15" customHeight="1" x14ac:dyDescent="0.25">
      <c r="A830" s="2">
        <v>-1.68355880633865</v>
      </c>
      <c r="B830" s="2">
        <v>-8.9274424223653703</v>
      </c>
    </row>
    <row r="831" spans="1:2" ht="15" customHeight="1" x14ac:dyDescent="0.25">
      <c r="A831" s="2">
        <v>0.26459534840780502</v>
      </c>
      <c r="B831" s="2">
        <v>-5.7231569977599701</v>
      </c>
    </row>
    <row r="832" spans="1:2" ht="15" customHeight="1" x14ac:dyDescent="0.25">
      <c r="A832" s="2">
        <v>1.04582897589567</v>
      </c>
      <c r="B832" s="2">
        <v>-2.1408999597752301</v>
      </c>
    </row>
    <row r="833" spans="1:2" ht="15" customHeight="1" x14ac:dyDescent="0.25">
      <c r="A833" s="2">
        <v>1.2174708389573099</v>
      </c>
      <c r="B833" s="2">
        <v>-3.3144184593013901</v>
      </c>
    </row>
    <row r="834" spans="1:2" ht="15" customHeight="1" x14ac:dyDescent="0.25">
      <c r="A834" s="2">
        <v>-0.12428501823721499</v>
      </c>
      <c r="B834" s="2">
        <v>-2.8349515790182398</v>
      </c>
    </row>
    <row r="835" spans="1:2" ht="15" customHeight="1" x14ac:dyDescent="0.25">
      <c r="A835" s="2">
        <v>-1.15255169664582</v>
      </c>
      <c r="B835" s="2">
        <v>-3.5028967456459399</v>
      </c>
    </row>
    <row r="836" spans="1:2" ht="15" customHeight="1" x14ac:dyDescent="0.25">
      <c r="A836" s="2">
        <v>-1.53018434911358</v>
      </c>
      <c r="B836" s="2">
        <v>-5.1557743355677097</v>
      </c>
    </row>
    <row r="837" spans="1:2" ht="15" customHeight="1" x14ac:dyDescent="0.25">
      <c r="A837" s="2">
        <v>0.77522999814349103</v>
      </c>
      <c r="B837" s="2">
        <v>-3.53312736234881</v>
      </c>
    </row>
    <row r="838" spans="1:2" ht="15" customHeight="1" x14ac:dyDescent="0.25">
      <c r="A838" s="2">
        <v>-3.08413957803119</v>
      </c>
      <c r="B838" s="2">
        <v>-2.3164730374956699</v>
      </c>
    </row>
    <row r="839" spans="1:2" ht="15" customHeight="1" x14ac:dyDescent="0.25">
      <c r="A839" s="2">
        <v>1.6212200432230299</v>
      </c>
      <c r="B839" s="2">
        <v>-1.2853001499483101</v>
      </c>
    </row>
    <row r="840" spans="1:2" ht="15" customHeight="1" x14ac:dyDescent="0.25">
      <c r="A840" s="2">
        <v>-1.38148179099177</v>
      </c>
      <c r="B840" s="2">
        <v>-5.4167001925969496</v>
      </c>
    </row>
    <row r="841" spans="1:2" ht="15" customHeight="1" x14ac:dyDescent="0.25">
      <c r="A841" s="2">
        <v>-0.70662296234382305</v>
      </c>
      <c r="B841" s="2">
        <v>-6.1343736649839897</v>
      </c>
    </row>
    <row r="842" spans="1:2" ht="15" customHeight="1" x14ac:dyDescent="0.25">
      <c r="A842" s="2">
        <v>-1.7642421965605499</v>
      </c>
      <c r="B842" s="2">
        <v>-3.9079555890191102</v>
      </c>
    </row>
    <row r="843" spans="1:2" ht="15" customHeight="1" x14ac:dyDescent="0.25">
      <c r="A843" s="2">
        <v>-0.42352911631775497</v>
      </c>
      <c r="B843" s="2">
        <v>-2.4407436583116602</v>
      </c>
    </row>
    <row r="844" spans="1:2" ht="15" customHeight="1" x14ac:dyDescent="0.25">
      <c r="A844" s="2">
        <v>-0.66415567196019498</v>
      </c>
      <c r="B844" s="2">
        <v>-1.9709660198544601</v>
      </c>
    </row>
    <row r="845" spans="1:2" ht="15" customHeight="1" x14ac:dyDescent="0.25">
      <c r="A845" s="2">
        <v>-3.11349252107886</v>
      </c>
      <c r="B845" s="2">
        <v>-8.4644257214303398</v>
      </c>
    </row>
    <row r="846" spans="1:2" ht="15" customHeight="1" x14ac:dyDescent="0.25">
      <c r="A846" s="2">
        <v>2.6555913362973098</v>
      </c>
      <c r="B846" s="2">
        <v>-0.48590206373879102</v>
      </c>
    </row>
    <row r="847" spans="1:2" ht="15" customHeight="1" x14ac:dyDescent="0.25">
      <c r="A847" s="2">
        <v>-4.3914588826443701</v>
      </c>
      <c r="B847" s="2">
        <v>-10.9926855345043</v>
      </c>
    </row>
    <row r="848" spans="1:2" ht="15" customHeight="1" x14ac:dyDescent="0.25">
      <c r="A848" s="2">
        <v>2.5185420501397999</v>
      </c>
      <c r="B848" s="2">
        <v>-3.3482214618797599</v>
      </c>
    </row>
    <row r="849" spans="1:2" ht="15" customHeight="1" x14ac:dyDescent="0.25">
      <c r="A849" s="2">
        <v>-1.4573306187862001</v>
      </c>
      <c r="B849" s="2">
        <v>-2.84687814724222</v>
      </c>
    </row>
    <row r="850" spans="1:2" ht="15" customHeight="1" x14ac:dyDescent="0.25">
      <c r="A850" s="2">
        <v>0.36002334937720798</v>
      </c>
      <c r="B850" s="2">
        <v>-2.1138579682547598</v>
      </c>
    </row>
    <row r="851" spans="1:2" ht="15" customHeight="1" x14ac:dyDescent="0.25">
      <c r="A851" s="2">
        <v>3.5377018404193203E-2</v>
      </c>
      <c r="B851" s="2">
        <v>-1.4007658231254501</v>
      </c>
    </row>
    <row r="852" spans="1:2" ht="15" customHeight="1" x14ac:dyDescent="0.25">
      <c r="A852" s="2">
        <v>1.94905433816975</v>
      </c>
      <c r="B852" s="2">
        <v>-3.03113645963592</v>
      </c>
    </row>
    <row r="853" spans="1:2" ht="15" customHeight="1" x14ac:dyDescent="0.25">
      <c r="A853" s="2">
        <v>-1.95275009514952</v>
      </c>
      <c r="B853" s="2">
        <v>5.4678238352298299E-2</v>
      </c>
    </row>
    <row r="854" spans="1:2" ht="15" customHeight="1" x14ac:dyDescent="0.25">
      <c r="A854" s="2">
        <v>4.4675275673815601E-2</v>
      </c>
      <c r="B854" s="2">
        <v>-1.51224057022184</v>
      </c>
    </row>
    <row r="855" spans="1:2" ht="15" customHeight="1" x14ac:dyDescent="0.25">
      <c r="A855" s="2">
        <v>-2.5781488134099599</v>
      </c>
      <c r="B855" s="2">
        <v>-1.7325095749914501</v>
      </c>
    </row>
    <row r="856" spans="1:2" ht="15" customHeight="1" x14ac:dyDescent="0.25">
      <c r="A856" s="2">
        <v>-1.4348772356516399</v>
      </c>
      <c r="B856" s="2">
        <v>-0.80656256721257602</v>
      </c>
    </row>
    <row r="857" spans="1:2" ht="15" customHeight="1" x14ac:dyDescent="0.25">
      <c r="A857" s="2">
        <v>1.3098812448360799</v>
      </c>
      <c r="B857" s="2">
        <v>-0.87555530520221203</v>
      </c>
    </row>
    <row r="858" spans="1:2" ht="15" customHeight="1" x14ac:dyDescent="0.25">
      <c r="A858" s="2">
        <v>-1.8590171488071401</v>
      </c>
      <c r="B858" s="2">
        <v>-5.0686832940640603</v>
      </c>
    </row>
    <row r="859" spans="1:2" ht="15" customHeight="1" x14ac:dyDescent="0.25">
      <c r="A859" s="2">
        <v>0.42786576849751001</v>
      </c>
      <c r="B859" s="2">
        <v>-1.4808365858369901</v>
      </c>
    </row>
    <row r="860" spans="1:2" ht="15" customHeight="1" x14ac:dyDescent="0.25">
      <c r="A860" s="2">
        <v>5.8874487471126398E-5</v>
      </c>
      <c r="B860" s="2">
        <v>-5.6552437200194596</v>
      </c>
    </row>
    <row r="861" spans="1:2" ht="15" customHeight="1" x14ac:dyDescent="0.25">
      <c r="A861" s="2">
        <v>-0.27597220662129601</v>
      </c>
      <c r="B861" s="2">
        <v>-2.0691542805645202</v>
      </c>
    </row>
    <row r="862" spans="1:2" ht="15" customHeight="1" x14ac:dyDescent="0.25">
      <c r="A862" s="2">
        <v>-3.2559200654920399</v>
      </c>
      <c r="B862" s="2">
        <v>-4.6329133123359902</v>
      </c>
    </row>
    <row r="863" spans="1:2" ht="15" customHeight="1" x14ac:dyDescent="0.25">
      <c r="A863" s="2">
        <v>-0.49799115901907498</v>
      </c>
      <c r="B863" s="2">
        <v>-3.6709257959389898</v>
      </c>
    </row>
    <row r="864" spans="1:2" ht="15" customHeight="1" x14ac:dyDescent="0.25">
      <c r="A864" s="2">
        <v>-1.28022914889243</v>
      </c>
      <c r="B864" s="2">
        <v>-3.5184559390707801</v>
      </c>
    </row>
    <row r="865" spans="1:2" ht="15" customHeight="1" x14ac:dyDescent="0.25">
      <c r="A865" s="2">
        <v>-2.72084771396726</v>
      </c>
      <c r="B865" s="2">
        <v>-9.9161564496884793</v>
      </c>
    </row>
    <row r="866" spans="1:2" ht="15" customHeight="1" x14ac:dyDescent="0.25">
      <c r="A866" s="2">
        <v>3.9439334248701701</v>
      </c>
      <c r="B866" s="2">
        <v>-0.51298712356485598</v>
      </c>
    </row>
    <row r="867" spans="1:2" ht="15" customHeight="1" x14ac:dyDescent="0.25">
      <c r="A867" s="2">
        <v>-0.38656214149060603</v>
      </c>
      <c r="B867" s="2">
        <v>-0.95244313684864701</v>
      </c>
    </row>
    <row r="868" spans="1:2" ht="15" customHeight="1" x14ac:dyDescent="0.25">
      <c r="A868" s="2">
        <v>1.1904776747072601</v>
      </c>
      <c r="B868" s="2">
        <v>-2.32950542156301</v>
      </c>
    </row>
    <row r="869" spans="1:2" ht="15" customHeight="1" x14ac:dyDescent="0.25">
      <c r="A869" s="2">
        <v>1.2629375691911</v>
      </c>
      <c r="B869" s="2">
        <v>-1.88437491778104</v>
      </c>
    </row>
    <row r="870" spans="1:2" ht="15" customHeight="1" x14ac:dyDescent="0.25">
      <c r="A870" s="2">
        <v>-1.5566567445273101</v>
      </c>
      <c r="B870" s="2">
        <v>1.0289015100291401</v>
      </c>
    </row>
    <row r="871" spans="1:2" ht="15" customHeight="1" x14ac:dyDescent="0.25">
      <c r="A871" s="2">
        <v>0.565023223645717</v>
      </c>
      <c r="B871" s="2">
        <v>1.9383884739299698E-2</v>
      </c>
    </row>
    <row r="872" spans="1:2" ht="15" customHeight="1" x14ac:dyDescent="0.25">
      <c r="A872" s="2">
        <v>1.29877229876844</v>
      </c>
      <c r="B872" s="2">
        <v>-0.79240573344365905</v>
      </c>
    </row>
    <row r="873" spans="1:2" ht="15" customHeight="1" x14ac:dyDescent="0.25">
      <c r="A873" s="2">
        <v>0.79450107669940495</v>
      </c>
      <c r="B873" s="2">
        <v>-0.17428149858004299</v>
      </c>
    </row>
    <row r="874" spans="1:2" ht="15" customHeight="1" x14ac:dyDescent="0.25">
      <c r="A874" s="2">
        <v>1.82969040066952</v>
      </c>
      <c r="B874" s="2">
        <v>-0.41732601488694199</v>
      </c>
    </row>
    <row r="875" spans="1:2" ht="15" customHeight="1" x14ac:dyDescent="0.25">
      <c r="A875" s="2">
        <v>0.10067831596116</v>
      </c>
      <c r="B875" s="2">
        <v>-0.223226263647544</v>
      </c>
    </row>
    <row r="876" spans="1:2" ht="15" customHeight="1" x14ac:dyDescent="0.25">
      <c r="A876" s="2">
        <v>2.8612103220355198</v>
      </c>
      <c r="B876" s="2">
        <v>-1.06283293571578</v>
      </c>
    </row>
    <row r="877" spans="1:2" ht="15" customHeight="1" x14ac:dyDescent="0.25">
      <c r="A877" s="2">
        <v>-0.717518114555875</v>
      </c>
      <c r="B877" s="2">
        <v>0.508044731059209</v>
      </c>
    </row>
    <row r="878" spans="1:2" ht="15" customHeight="1" x14ac:dyDescent="0.25">
      <c r="A878" s="2">
        <v>1.37859876577921</v>
      </c>
      <c r="B878" s="2">
        <v>-3.7903859574429002</v>
      </c>
    </row>
    <row r="879" spans="1:2" ht="15" customHeight="1" x14ac:dyDescent="0.25">
      <c r="A879" s="2">
        <v>3.37877473326582</v>
      </c>
      <c r="B879" s="2">
        <v>-0.99384878171967095</v>
      </c>
    </row>
    <row r="880" spans="1:2" ht="15" customHeight="1" x14ac:dyDescent="0.25">
      <c r="A880" s="2">
        <v>3.6229473040317202</v>
      </c>
      <c r="B880" s="2">
        <v>-2.2645439253847401E-2</v>
      </c>
    </row>
    <row r="881" spans="1:2" ht="15" customHeight="1" x14ac:dyDescent="0.25">
      <c r="A881" s="2">
        <v>-0.98429833001373301</v>
      </c>
      <c r="B881" s="2">
        <v>-1.8621518504888399E-2</v>
      </c>
    </row>
    <row r="882" spans="1:2" ht="15" customHeight="1" x14ac:dyDescent="0.25">
      <c r="A882" s="2">
        <v>0.85386038178217305</v>
      </c>
      <c r="B882" s="2">
        <v>0.21695753207545099</v>
      </c>
    </row>
    <row r="883" spans="1:2" ht="15" customHeight="1" x14ac:dyDescent="0.25">
      <c r="A883" s="2">
        <v>-0.86888655822841399</v>
      </c>
      <c r="B883" s="2">
        <v>-0.78770347108037497</v>
      </c>
    </row>
    <row r="884" spans="1:2" ht="15" customHeight="1" x14ac:dyDescent="0.25">
      <c r="A884" s="2">
        <v>1.92378681104954</v>
      </c>
      <c r="B884" s="2">
        <v>-1.5112891563161901</v>
      </c>
    </row>
    <row r="885" spans="1:2" ht="15" customHeight="1" x14ac:dyDescent="0.25">
      <c r="A885" s="2">
        <v>1.75126916269068</v>
      </c>
      <c r="B885" s="2">
        <v>0.41639895977836799</v>
      </c>
    </row>
    <row r="886" spans="1:2" ht="15" customHeight="1" x14ac:dyDescent="0.25">
      <c r="A886" s="2">
        <v>0.24111525154404401</v>
      </c>
      <c r="B886" s="2">
        <v>-0.55648197968359403</v>
      </c>
    </row>
    <row r="887" spans="1:2" ht="15" customHeight="1" x14ac:dyDescent="0.25">
      <c r="A887" s="2">
        <v>1.1046367776577499</v>
      </c>
      <c r="B887" s="2">
        <v>0.42144462492930701</v>
      </c>
    </row>
    <row r="888" spans="1:2" ht="15" customHeight="1" x14ac:dyDescent="0.25">
      <c r="A888" s="2">
        <v>-1.34884602036075</v>
      </c>
      <c r="B888" s="2">
        <v>0.54957506018175495</v>
      </c>
    </row>
    <row r="889" spans="1:2" ht="15" customHeight="1" x14ac:dyDescent="0.25">
      <c r="A889" s="2">
        <v>4.3289533736141301</v>
      </c>
      <c r="B889" s="2">
        <v>-0.64638532710184105</v>
      </c>
    </row>
    <row r="890" spans="1:2" ht="15" customHeight="1" x14ac:dyDescent="0.25">
      <c r="A890" s="2">
        <v>4.0484791105637798</v>
      </c>
      <c r="B890" s="2">
        <v>-0.34590961443980001</v>
      </c>
    </row>
    <row r="891" spans="1:2" ht="15" customHeight="1" x14ac:dyDescent="0.25">
      <c r="A891" s="2">
        <v>-2.0615508454430702</v>
      </c>
      <c r="B891" s="2">
        <v>-0.60969522651281305</v>
      </c>
    </row>
    <row r="892" spans="1:2" ht="15" customHeight="1" x14ac:dyDescent="0.25">
      <c r="A892" s="2">
        <v>1.6552388587212099</v>
      </c>
      <c r="B892" s="2">
        <v>-0.93559726759128103</v>
      </c>
    </row>
    <row r="893" spans="1:2" ht="15" customHeight="1" x14ac:dyDescent="0.25">
      <c r="A893" s="2">
        <v>3.32649092746375</v>
      </c>
      <c r="B893" s="2">
        <v>-1.1226434687107301</v>
      </c>
    </row>
    <row r="894" spans="1:2" ht="15" customHeight="1" x14ac:dyDescent="0.25">
      <c r="A894" s="2">
        <v>3.6290188465986102</v>
      </c>
      <c r="B894" s="2">
        <v>-0.92794896085628897</v>
      </c>
    </row>
    <row r="895" spans="1:2" ht="15" customHeight="1" x14ac:dyDescent="0.25">
      <c r="A895" s="2">
        <v>9.5046242229224406E-2</v>
      </c>
      <c r="B895" s="2">
        <v>0.15172289480918499</v>
      </c>
    </row>
    <row r="896" spans="1:2" ht="15" customHeight="1" x14ac:dyDescent="0.25">
      <c r="A896" s="2">
        <v>3.1169720965744001</v>
      </c>
      <c r="B896" s="2">
        <v>-1.47847806905271</v>
      </c>
    </row>
    <row r="897" spans="1:2" ht="15" customHeight="1" x14ac:dyDescent="0.25">
      <c r="A897" s="2">
        <v>-1.6442914309646499</v>
      </c>
      <c r="B897" s="2">
        <v>-0.12634387459482599</v>
      </c>
    </row>
    <row r="898" spans="1:2" ht="15" customHeight="1" x14ac:dyDescent="0.25">
      <c r="A898" s="2">
        <v>-1.4346351259921399</v>
      </c>
      <c r="B898" s="2">
        <v>-2.16998165616792E-2</v>
      </c>
    </row>
    <row r="899" spans="1:2" ht="15" customHeight="1" x14ac:dyDescent="0.25">
      <c r="A899" s="2">
        <v>0.61972877300065898</v>
      </c>
      <c r="B899" s="2">
        <v>-0.30964994928578299</v>
      </c>
    </row>
    <row r="900" spans="1:2" ht="15" customHeight="1" x14ac:dyDescent="0.25">
      <c r="A900" s="2">
        <v>1.6765843196927199</v>
      </c>
      <c r="B900" s="2">
        <v>-0.361974319976263</v>
      </c>
    </row>
    <row r="901" spans="1:2" ht="15" customHeight="1" x14ac:dyDescent="0.25">
      <c r="A901" s="2">
        <v>-0.15066199583458401</v>
      </c>
      <c r="B901" s="2">
        <v>-0.87981412821682103</v>
      </c>
    </row>
    <row r="902" spans="1:2" ht="15" customHeight="1" x14ac:dyDescent="0.25">
      <c r="A902" s="2">
        <v>-1.47909749920203</v>
      </c>
      <c r="B902" s="2">
        <v>0.36766972187749097</v>
      </c>
    </row>
    <row r="903" spans="1:2" ht="15" customHeight="1" x14ac:dyDescent="0.25">
      <c r="A903" s="2">
        <v>-0.83679598716065895</v>
      </c>
      <c r="B903" s="2">
        <v>0.32754482213820202</v>
      </c>
    </row>
    <row r="904" spans="1:2" ht="15" customHeight="1" x14ac:dyDescent="0.25">
      <c r="A904" s="2">
        <v>1.87789222461337</v>
      </c>
      <c r="B904" s="2">
        <v>-1.8869833817816399</v>
      </c>
    </row>
    <row r="905" spans="1:2" ht="15" customHeight="1" x14ac:dyDescent="0.25">
      <c r="A905" s="2">
        <v>-0.76553286764809703</v>
      </c>
      <c r="B905" s="2">
        <v>-0.19266022047043599</v>
      </c>
    </row>
    <row r="906" spans="1:2" ht="15" customHeight="1" x14ac:dyDescent="0.25">
      <c r="A906" s="2">
        <v>2.8935169419984299</v>
      </c>
      <c r="B906" s="2">
        <v>-2.05067608626945</v>
      </c>
    </row>
    <row r="907" spans="1:2" ht="15" customHeight="1" x14ac:dyDescent="0.25">
      <c r="A907" s="2">
        <v>-0.392911960008755</v>
      </c>
      <c r="B907" s="2">
        <v>0.28199464468810898</v>
      </c>
    </row>
    <row r="908" spans="1:2" ht="15" customHeight="1" x14ac:dyDescent="0.25">
      <c r="A908" s="2">
        <v>-6.4245870668108704E-2</v>
      </c>
      <c r="B908" s="2">
        <v>-2.6492073202536401</v>
      </c>
    </row>
    <row r="909" spans="1:2" ht="15" customHeight="1" x14ac:dyDescent="0.25">
      <c r="A909" s="2">
        <v>0.71302354939701795</v>
      </c>
      <c r="B909" s="2">
        <v>-3.6073936760272902</v>
      </c>
    </row>
    <row r="910" spans="1:2" ht="15" customHeight="1" x14ac:dyDescent="0.25">
      <c r="A910" s="2">
        <v>2.4271564803006802</v>
      </c>
      <c r="B910" s="2">
        <v>-8.7710468545324993E-2</v>
      </c>
    </row>
    <row r="911" spans="1:2" ht="15" customHeight="1" x14ac:dyDescent="0.25">
      <c r="A911" s="2">
        <v>-0.13945912076314201</v>
      </c>
      <c r="B911" s="2">
        <v>-2.5981491761737501</v>
      </c>
    </row>
    <row r="912" spans="1:2" ht="15" customHeight="1" x14ac:dyDescent="0.25">
      <c r="A912" s="2">
        <v>-0.56439296618116197</v>
      </c>
      <c r="B912" s="2">
        <v>-1.24831272446178</v>
      </c>
    </row>
    <row r="913" spans="1:2" ht="15" customHeight="1" x14ac:dyDescent="0.25">
      <c r="A913" s="2">
        <v>0.98055681385138305</v>
      </c>
      <c r="B913" s="2">
        <v>-1.63755828763238</v>
      </c>
    </row>
    <row r="914" spans="1:2" ht="15" customHeight="1" x14ac:dyDescent="0.25">
      <c r="A914" s="2">
        <v>1.69335683724177</v>
      </c>
      <c r="B914" s="2">
        <v>-1.4143816430034399</v>
      </c>
    </row>
    <row r="915" spans="1:2" ht="15" customHeight="1" x14ac:dyDescent="0.25">
      <c r="A915" s="2">
        <v>1.0751030435298901</v>
      </c>
      <c r="B915" s="2">
        <v>-1.03225146903198</v>
      </c>
    </row>
    <row r="916" spans="1:2" ht="15" customHeight="1" x14ac:dyDescent="0.25">
      <c r="A916" s="2">
        <v>0.217376142346071</v>
      </c>
      <c r="B916" s="2">
        <v>-0.82085969847705698</v>
      </c>
    </row>
    <row r="917" spans="1:2" ht="15" customHeight="1" x14ac:dyDescent="0.25">
      <c r="A917" s="2">
        <v>0.90695681819084495</v>
      </c>
      <c r="B917" s="2">
        <v>0.98102564460063801</v>
      </c>
    </row>
  </sheetData>
  <pageMargins left="0.7" right="0.7" top="1.045275590551181" bottom="1.045275590551181" header="0.75" footer="0.75"/>
  <pageSetup paperSize="0" fitToWidth="0" fitToHeight="0" pageOrder="overThenDown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15</vt:i4>
      </vt:variant>
      <vt:variant>
        <vt:lpstr>Plages nommées</vt:lpstr>
      </vt:variant>
      <vt:variant>
        <vt:i4>2</vt:i4>
      </vt:variant>
    </vt:vector>
  </HeadingPairs>
  <TitlesOfParts>
    <vt:vector size="17" baseType="lpstr">
      <vt:lpstr>database</vt:lpstr>
      <vt:lpstr>Politique</vt:lpstr>
      <vt:lpstr>ETAT</vt:lpstr>
      <vt:lpstr>Ethnique</vt:lpstr>
      <vt:lpstr>Feuil1</vt:lpstr>
      <vt:lpstr>TCA_Commune</vt:lpstr>
      <vt:lpstr>TCA_States</vt:lpstr>
      <vt:lpstr>TCA_Candidat</vt:lpstr>
      <vt:lpstr>TabBord1</vt:lpstr>
      <vt:lpstr>TabBord</vt:lpstr>
      <vt:lpstr>VBA</vt:lpstr>
      <vt:lpstr>VBA_2</vt:lpstr>
      <vt:lpstr>ACP_HID</vt:lpstr>
      <vt:lpstr>ACP_HID1</vt:lpstr>
      <vt:lpstr>SCA_HID</vt:lpstr>
      <vt:lpstr>TabBord!Criteres</vt:lpstr>
      <vt:lpstr>TabBord1!Criteres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Sylvestre Duroudier</dc:creator>
  <cp:lastModifiedBy>sofiane terraf</cp:lastModifiedBy>
  <cp:revision>1</cp:revision>
  <dcterms:created xsi:type="dcterms:W3CDTF">2015-11-22T13:46:18Z</dcterms:created>
  <dcterms:modified xsi:type="dcterms:W3CDTF">2023-10-14T19:01:36Z</dcterms:modified>
</cp:coreProperties>
</file>